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cangn\Downloads\"/>
    </mc:Choice>
  </mc:AlternateContent>
  <xr:revisionPtr revIDLastSave="0" documentId="13_ncr:1_{63473657-646F-4026-9CC0-77AB04A6C24C}" xr6:coauthVersionLast="47" xr6:coauthVersionMax="47" xr10:uidLastSave="{00000000-0000-0000-0000-000000000000}"/>
  <bookViews>
    <workbookView xWindow="-23148" yWindow="-108" windowWidth="23256" windowHeight="12456" activeTab="2" xr2:uid="{00000000-000D-0000-FFFF-FFFF00000000}"/>
  </bookViews>
  <sheets>
    <sheet name="Coca2021" sheetId="2" r:id="rId1"/>
    <sheet name="PivotTable" sheetId="4" r:id="rId2"/>
    <sheet name="Dashboard" sheetId="3" r:id="rId3"/>
  </sheets>
  <definedNames>
    <definedName name="_xlchart.v5.0" hidden="1">PivotTable!$D$23</definedName>
    <definedName name="_xlchart.v5.1" hidden="1">PivotTable!$D$24:$D$73</definedName>
    <definedName name="_xlchart.v5.2" hidden="1">PivotTable!$E$23</definedName>
    <definedName name="_xlchart.v5.3" hidden="1">PivotTable!$E$24:$E$73</definedName>
    <definedName name="NativeTimeline_Invoice_Date">#N/A</definedName>
    <definedName name="Slicer_Beverage_Brand">#N/A</definedName>
    <definedName name="Slicer_Region">#N/A</definedName>
    <definedName name="Slicer_Retai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hwl5n/6E4JEifg9kWlAttRGuttmA=="/>
    </ext>
  </extLst>
</workbook>
</file>

<file path=xl/calcChain.xml><?xml version="1.0" encoding="utf-8"?>
<calcChain xmlns="http://schemas.openxmlformats.org/spreadsheetml/2006/main">
  <c r="D25" i="4" l="1"/>
  <c r="E25" i="4"/>
  <c r="D26" i="4"/>
  <c r="E26" i="4"/>
  <c r="D27" i="4"/>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E24" i="4"/>
  <c r="D24" i="4"/>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P3" i="3"/>
  <c r="M3" i="3"/>
  <c r="V3" i="3"/>
  <c r="S3" i="3"/>
</calcChain>
</file>

<file path=xl/sharedStrings.xml><?xml version="1.0" encoding="utf-8"?>
<sst xmlns="http://schemas.openxmlformats.org/spreadsheetml/2006/main" count="19568" uniqueCount="142">
  <si>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</si>
  <si>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</si>
  <si>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</si>
  <si>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</si>
  <si>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</si>
  <si>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</si>
  <si>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</si>
  <si>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</si>
  <si>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</si>
  <si>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</si>
  <si>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</si>
  <si>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</si>
  <si>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</si>
  <si>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</si>
  <si>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</si>
  <si>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</si>
  <si>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</si>
  <si>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</si>
  <si>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</si>
  <si>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</si>
  <si>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</si>
  <si>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</si>
  <si>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</si>
  <si>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</si>
  <si>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</si>
  <si>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</si>
  <si>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</si>
  <si>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</si>
  <si>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</si>
  <si>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</si>
  <si>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</si>
  <si>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</si>
  <si>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</si>
  <si>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</si>
  <si>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</si>
  <si>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</si>
  <si>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</si>
  <si>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</si>
  <si>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</si>
  <si>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</si>
  <si>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</si>
  <si>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</si>
  <si>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</si>
  <si>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</si>
  <si>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</si>
  <si>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</si>
  <si>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</si>
  <si>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</si>
  <si>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</si>
  <si>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</si>
  <si>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</si>
  <si>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</si>
  <si>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</si>
  <si>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</si>
  <si>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</si>
  <si>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</si>
  <si>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</si>
  <si>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</si>
  <si>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</si>
  <si>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</si>
  <si>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</si>
  <si>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</si>
  <si>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</si>
  <si>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</si>
  <si>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</si>
  <si>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</si>
  <si>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</si>
  <si>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</si>
  <si>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</si>
  <si>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</si>
  <si>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</si>
  <si>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</si>
  <si>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</si>
  <si>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</si>
  <si>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</si>
  <si>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</si>
  <si>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</si>
  <si>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</si>
  <si>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</si>
  <si>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</si>
  <si>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</si>
  <si>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</si>
  <si>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</si>
  <si>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</si>
  <si>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</si>
  <si>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</si>
  <si>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</si>
  <si>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</si>
  <si>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</si>
  <si>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</si>
  <si>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</si>
  <si>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</si>
  <si>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</si>
  <si>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</si>
  <si>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</si>
  <si>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</si>
  <si>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</si>
  <si>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</si>
  <si>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</si>
  <si>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</si>
  <si>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</si>
  <si>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</si>
  <si>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</si>
  <si>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</si>
  <si>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</si>
  <si>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</si>
  <si>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</si>
  <si>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</si>
  <si>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</si>
  <si>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</si>
  <si>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</si>
  <si>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</si>
  <si>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</si>
  <si>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</si>
  <si>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</si>
  <si>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</si>
  <si>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</si>
  <si>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</si>
  <si>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</si>
  <si>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</si>
  <si>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</si>
  <si>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</si>
  <si>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</si>
  <si>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</si>
  <si>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</si>
  <si>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</si>
  <si>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</si>
  <si>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</si>
  <si>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</si>
  <si>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</si>
  <si>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</si>
  <si>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Sum of Total Sales</t>
  </si>
  <si>
    <t>Sum of Units Sold</t>
  </si>
  <si>
    <t>Sum of Operating Profit</t>
  </si>
  <si>
    <t>Average of Operating Margin</t>
  </si>
  <si>
    <t>Total Units Sold</t>
  </si>
  <si>
    <t>Total Operating profit</t>
  </si>
  <si>
    <t>Average Operating Profit</t>
  </si>
  <si>
    <t>Row Labels</t>
  </si>
  <si>
    <t>Grand Total</t>
  </si>
  <si>
    <t>Jun</t>
  </si>
  <si>
    <t>United State Retailers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</si>
</sst>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164" formatCode="&quot;$&quot;#,##0.0_);[Red]\(&quot;$&quot;#,##0.0\)"/>
    <numFmt numFmtId="165" formatCode="&quot;$&quot;#,##0"/>
    <numFmt numFmtId="166" formatCode="_-* #,##0_-;\-* #,##0_-;_-* &quot;-&quot;??_-;_-@"/>
    <numFmt numFmtId="167" formatCode="0.0%"/>
    <numFmt numFmtId="168" formatCode="[$$-C09]#,##0"/>
  </numFmts>
  <fonts count="14" x14ac:knownFonts="1">
    <font>
      <sz val="11"/>
      <color theme="1"/>
      <name val="Calibri"/>
      <scheme val="minor"/>
    </font>
    <font>
      <sz val="11"/>
      <color theme="1"/>
      <name val="Calibri"/>
      <family val="2"/>
    </font>
    <font>
      <sz val="11"/>
      <color theme="1"/>
      <name val="Calibri"/>
      <family val="2"/>
      <scheme val="minor"/>
    </font>
    <font>
      <b/>
      <sz val="18"/>
      <color rgb="FF2A3E68"/>
      <name val="Calibri"/>
      <family val="2"/>
    </font>
    <font>
      <b/>
      <sz val="12"/>
      <color rgb="FF2A3E68"/>
      <name val="Calibri"/>
      <family val="2"/>
    </font>
    <font>
      <sz val="11"/>
      <color theme="0"/>
      <name val="Calibri"/>
      <family val="2"/>
    </font>
    <font>
      <b/>
      <sz val="39"/>
      <color theme="0"/>
      <name val="Calibri"/>
      <family val="2"/>
    </font>
    <font>
      <sz val="11"/>
      <name val="Calibri"/>
      <family val="2"/>
    </font>
    <font>
      <b/>
      <sz val="36"/>
      <color theme="0"/>
      <name val="Calibri"/>
      <family val="2"/>
    </font>
    <font>
      <b/>
      <sz val="14"/>
      <color theme="0"/>
      <name val="Calibri"/>
      <family val="2"/>
    </font>
    <font>
      <sz val="14"/>
      <color theme="0"/>
      <name val="Calibri"/>
      <family val="2"/>
    </font>
    <font>
      <sz val="18"/>
      <color theme="0"/>
      <name val="Calibri"/>
      <family val="2"/>
    </font>
    <font>
      <b/>
      <sz val="20"/>
      <color theme="0"/>
      <name val="Calibri"/>
      <family val="2"/>
    </font>
    <font>
      <b/>
      <sz val="18"/>
      <color theme="0"/>
      <name val="Calibri"/>
      <family val="2"/>
    </font>
  </fonts>
  <fills count="6">
    <fill>
      <patternFill patternType="none"/>
    </fill>
    <fill>
      <patternFill patternType="gray125"/>
    </fill>
    <fill>
      <patternFill patternType="solid">
        <fgColor rgb="FF2A3E68"/>
        <bgColor rgb="FF2A3E68"/>
      </patternFill>
    </fill>
    <fill>
      <patternFill patternType="solid">
        <fgColor theme="0"/>
        <bgColor theme="0"/>
      </patternFill>
    </fill>
    <fill>
      <patternFill patternType="solid">
        <fgColor theme="4"/>
        <bgColor rgb="FF2A3E68"/>
      </patternFill>
    </fill>
    <fill>
      <patternFill patternType="solid">
        <fgColor theme="4"/>
        <bgColor indexed="64"/>
      </patternFill>
    </fill>
  </fills>
  <borders count="12">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rgb="FF000000"/>
      </top>
      <bottom/>
      <diagonal/>
    </border>
  </borders>
  <cellStyleXfs count="1">
    <xf numFmtId="0" fontId="0" fillId="0" borderId="0"/>
  </cellStyleXfs>
  <cellXfs count="42">
    <xf numFmtId="0" fontId="0" fillId="0" borderId="0" xfId="0"/>
    <xf numFmtId="0" fontId="2" fillId="0" borderId="0" xfId="0" applyFont="1"/>
    <xf numFmtId="0" fontId="1" fillId="0" borderId="0" xfId="0" applyFont="1"/>
    <xf numFmtId="0" fontId="5"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8" fontId="1" fillId="0" borderId="0" xfId="0" applyNumberFormat="1" applyFont="1"/>
    <xf numFmtId="10" fontId="1" fillId="0" borderId="0" xfId="0" applyNumberFormat="1" applyFont="1"/>
    <xf numFmtId="14" fontId="1" fillId="0" borderId="0" xfId="0" applyNumberFormat="1" applyFont="1"/>
    <xf numFmtId="164" fontId="1" fillId="0" borderId="0" xfId="0" applyNumberFormat="1" applyFont="1"/>
    <xf numFmtId="0" fontId="1" fillId="3" borderId="1" xfId="0" applyFont="1" applyFill="1" applyBorder="1"/>
    <xf numFmtId="0" fontId="0" fillId="0" borderId="0" xfId="0" pivotButton="1"/>
    <xf numFmtId="0" fontId="0" fillId="0" borderId="0" xfId="0" applyAlignment="1">
      <alignment horizontal="left"/>
    </xf>
    <xf numFmtId="168" fontId="0" fillId="0" borderId="0" xfId="0" applyNumberFormat="1"/>
    <xf numFmtId="3" fontId="0" fillId="0" borderId="0" xfId="0" applyNumberFormat="1"/>
    <xf numFmtId="0" fontId="5" fillId="4" borderId="1" xfId="0" applyFont="1" applyFill="1" applyBorder="1"/>
    <xf numFmtId="0" fontId="8" fillId="4" borderId="1" xfId="0" applyFont="1" applyFill="1" applyBorder="1" applyAlignment="1">
      <alignment vertical="center"/>
    </xf>
    <xf numFmtId="0" fontId="9" fillId="4" borderId="1" xfId="0" applyFont="1" applyFill="1" applyBorder="1"/>
    <xf numFmtId="0" fontId="10" fillId="4" borderId="1" xfId="0" applyFont="1" applyFill="1" applyBorder="1"/>
    <xf numFmtId="0" fontId="11" fillId="4" borderId="1" xfId="0" applyFont="1" applyFill="1" applyBorder="1" applyAlignment="1">
      <alignment vertical="top"/>
    </xf>
    <xf numFmtId="165" fontId="13" fillId="4" borderId="1" xfId="0" applyNumberFormat="1" applyFont="1" applyFill="1" applyBorder="1" applyAlignment="1">
      <alignment vertical="top"/>
    </xf>
    <xf numFmtId="0" fontId="3" fillId="0" borderId="10" xfId="0" applyFont="1" applyBorder="1" applyAlignment="1">
      <alignment horizontal="left"/>
    </xf>
    <xf numFmtId="0" fontId="3" fillId="0" borderId="2" xfId="0" applyFont="1" applyBorder="1" applyAlignment="1">
      <alignment horizontal="left"/>
    </xf>
    <xf numFmtId="0" fontId="4" fillId="0" borderId="11" xfId="0" applyFont="1" applyBorder="1" applyAlignment="1">
      <alignment horizontal="left"/>
    </xf>
    <xf numFmtId="0" fontId="4" fillId="0" borderId="10" xfId="0" applyFont="1" applyBorder="1" applyAlignment="1">
      <alignment horizontal="left"/>
    </xf>
    <xf numFmtId="0" fontId="9" fillId="4" borderId="6" xfId="0" applyFont="1" applyFill="1" applyBorder="1" applyAlignment="1">
      <alignment horizontal="center"/>
    </xf>
    <xf numFmtId="0" fontId="7" fillId="5" borderId="7" xfId="0" applyFont="1" applyFill="1" applyBorder="1"/>
    <xf numFmtId="167" fontId="12" fillId="4" borderId="6" xfId="0" applyNumberFormat="1" applyFont="1" applyFill="1" applyBorder="1" applyAlignment="1">
      <alignment horizontal="center" vertical="top"/>
    </xf>
    <xf numFmtId="0" fontId="6" fillId="4" borderId="3" xfId="0" applyFont="1" applyFill="1" applyBorder="1" applyAlignment="1">
      <alignment horizontal="center" vertical="center"/>
    </xf>
    <xf numFmtId="0" fontId="7" fillId="5" borderId="4" xfId="0" applyFont="1" applyFill="1" applyBorder="1"/>
    <xf numFmtId="0" fontId="7" fillId="5" borderId="5" xfId="0" applyFont="1" applyFill="1" applyBorder="1"/>
    <xf numFmtId="0" fontId="7" fillId="5" borderId="8" xfId="0" applyFont="1" applyFill="1" applyBorder="1"/>
    <xf numFmtId="0" fontId="7" fillId="5" borderId="9" xfId="0" applyFont="1" applyFill="1" applyBorder="1"/>
    <xf numFmtId="0" fontId="7" fillId="5" borderId="10" xfId="0" applyFont="1" applyFill="1" applyBorder="1"/>
    <xf numFmtId="165" fontId="12" fillId="4" borderId="6" xfId="0" applyNumberFormat="1" applyFont="1" applyFill="1" applyBorder="1" applyAlignment="1">
      <alignment horizontal="center" vertical="top"/>
    </xf>
    <xf numFmtId="166" fontId="12" fillId="4" borderId="6" xfId="0" applyNumberFormat="1" applyFont="1" applyFill="1" applyBorder="1" applyAlignment="1">
      <alignment horizontal="center" vertical="top"/>
    </xf>
  </cellXfs>
  <cellStyles count="1">
    <cellStyle name="Normal" xfId="0" builtinId="0"/>
  </cellStyles>
  <dxfs count="1">
    <dxf>
      <numFmt numFmtId="168" formatCode="[$$-C09]#,##0"/>
    </dxf>
  </dxfs>
  <tableStyles count="0" defaultTableStyle="TableStyleMedium2" defaultPivotStyle="PivotStyleLight16"/>
  <colors>
    <mruColors>
      <color rgb="FF4165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customschemas.google.com/relationships/workbookmetadata" Target="metadata"/><Relationship Id="rId4"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[CocaCola_Dashboard_StevenNguyen.xlsx]PivotTable!PivotTable2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Monthly</a:t>
            </a:r>
            <a:r>
              <a:rPr lang="en-US" b="1" baseline="0"/>
              <a:t>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s>
    <c:plotArea>
      <c:layout/>
      <c:barChart>
        <c:barDir val="col"/>
        <c:grouping val="clustered"/>
        <c:varyColors val="0"/>
        <c:ser>
          <c:idx val="0"/>
          <c:order val="0"/>
          <c:tx>
            <c:strRef>
              <c:f>PivotTable!$B$8</c:f>
              <c:strCache>
                <c:ptCount val="1"/>
                <c:pt idx="0">
                  <c:v>Total</c:v>
                </c:pt>
              </c:strCache>
            </c:strRef>
          </c:tx>
          <c:spPr>
            <a:solidFill>
              <a:schemeClr val="accent1">
                <a:lumMod val="20000"/>
                <a:lumOff val="80000"/>
              </a:schemeClr>
            </a:solidFill>
            <a:ln>
              <a:noFill/>
            </a:ln>
            <a:effectLst/>
          </c:spPr>
          <c:invertIfNegative val="0"/>
          <c:cat>
            <c:strRef>
              <c:f>PivotTable!$A$9:$A$10</c:f>
              <c:strCache>
                <c:ptCount val="1"/>
                <c:pt idx="0">
                  <c:v>Jun</c:v>
                </c:pt>
              </c:strCache>
            </c:strRef>
          </c:cat>
          <c:val>
            <c:numRef>
              <c:f>PivotTable!$B$9:$B$10</c:f>
              <c:numCache>
                <c:formatCode>[$$-C09]#,##0</c:formatCode>
                <c:ptCount val="1"/>
                <c:pt idx="0">
                  <c:v>213387.5</c:v>
                </c:pt>
              </c:numCache>
            </c:numRef>
          </c:val>
          <c:extLst>
            <c:ext xmlns:c16="http://schemas.microsoft.com/office/drawing/2014/chart" uri="{C3380CC4-5D6E-409C-BE32-E72D297353CC}">
              <c16:uniqueId val="{00000000-A637-7D46-816B-CD3CD0C189D1}"/>
            </c:ext>
          </c:extLst>
        </c:ser>
        <c:dLbls>
          <c:showLegendKey val="0"/>
          <c:showVal val="0"/>
          <c:showCatName val="0"/>
          <c:showSerName val="0"/>
          <c:showPercent val="0"/>
          <c:showBubbleSize val="0"/>
        </c:dLbls>
        <c:gapWidth val="40"/>
        <c:overlap val="-27"/>
        <c:axId val="1763726063"/>
        <c:axId val="1752486239"/>
      </c:barChart>
      <c:catAx>
        <c:axId val="176372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486239"/>
        <c:crosses val="autoZero"/>
        <c:auto val="1"/>
        <c:lblAlgn val="ctr"/>
        <c:lblOffset val="100"/>
        <c:noMultiLvlLbl val="0"/>
      </c:catAx>
      <c:valAx>
        <c:axId val="1752486239"/>
        <c:scaling>
          <c:orientation val="minMax"/>
        </c:scaling>
        <c:delete val="0"/>
        <c:axPos val="l"/>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72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sz="2000" b="1"/>
          </a:pPr>
          <a:r>
            <a:rPr lang="en-US" sz="2000" b="1" i="0" u="none" strike="noStrike" baseline="0">
              <a:solidFill>
                <a:srgbClr val="4165A1"/>
              </a:solidFill>
              <a:latin typeface="Calibri"/>
              <a:cs typeface="Calibri"/>
            </a:rPr>
            <a:t>Map of Units Sold</a:t>
          </a:r>
        </a:p>
      </cx:txPr>
    </cx:title>
    <cx:plotArea>
      <cx:plotAreaRegion>
        <cx:series layoutId="regionMap" uniqueId="{F774DCEA-7A6D-7A44-867D-52B028DB31B1}">
          <cx:tx>
            <cx:txData>
              <cx:f/>
              <cx:v>Units Sold</cx:v>
            </cx:txData>
          </cx:tx>
          <cx:dataId val="0"/>
          <cx:layoutPr>
            <cx:geography cultureLanguage="en-US" cultureRegion="AE" attribution="Powered by Bing">
              <cx:geoCache provider="{E9337A44-BEBE-4D9F-B70C-5C5E7DAFC167}">
                <cx:binary>1H1pc9w2l/VfcfnzS4UESBB4ajJVIdmLdluy5OULq62FO8EFXH/9HLYkW2Lasaaieau6k3RssdG8
wMG999wDgPqvm/4/N+ndpnrXZ2le/+em//N9qFTxnz/+qG/Cu2xTH2TRTSVrea8ObmT2h7y/j27u
/ritNl2UB38Q3TD/uAk3lbrr3//3f+Hbgjt5Im82KpL5x+auGi7u6iZV9T9c23np3eY2i3IvqlUV
3Sjjz/en0U0YBZv8/bu7XEVq+DQUd3++f/Gp9+/+mH/X3+77LoVpqrlFW9M84LZpC5sbYvvi79+l
Mg8eL2vcOrCpLmwhHq+zp3ufbTK0f41FW3s2t7fVXV2jS9v/P2/5wn5cOHz/7kY2uZrGLcAQ/vn+
Ko/U3e27S7VRd/X7d1Et3YcPuHLqxNXlttd/vBz5//6v2Q8wDrOfPANnPmi/u/Q3bP5KN3WyeRqd
f48MMw8M07QMSwh9+yIvkTEsckBswYEOfbrrAya/t2Q3Ik/tZnj8dbyfeFTRKPM3BISaB0RQQrhh
PriKPQPEMA4YMy3BLLYFzJjB8nuDfoHLU8M5MN/2EhjvLt10m+ruaXT+vatQcaDr3GaEwlm2r5fI
2NaByTgzqcEfLltP935wmNdYtBuany1n2HiLvcQGIeD7JntLpyEHNpyCMP0xiiFWvcgv7ICbOqVE
Jz+ge8htP2LZ7wzajcyPnsyA+etkL4FxN2l0L6s8ekts7ANimYwhtT9kGASs59gYhjhgho0koz9G
vJdu8zqbdsPzvO0MIfevvUTo7K7d3L4lOuKAWsw0hUF/gQ47YJZFhWUZu9LN7+3ZjcxTuxkqZ9d7
icpfVbLJ6w1I41sxZtAAZBGu04mZTa8ZYxbkwKTCsCyLP+A2SzavsWg3Mj9bzrD562IvsTkGJM1N
MrwhNvaBRWxKuLmbM6OaIdy2ddNkD9iZT/d+yDavsWg3Nj9bzrA5/rqX2LgyldXmVj6NzxuQNH4A
X7Es3SS745luHVimzSmblTOvMWU3KD9bzkBxz/cSlE93/ZtGMgO0mHKTGw8JRJ/lf4EMBGYmbPuR
myHSPedmvzVnNyqPzWaQfPqyl5C4Ms/vblR006inwfn3rmIaB5aNyp9Sa6er2CDVlKMQJbPc8kpr
duPyovEMHffTXqJzKnO1eUsNwLQPUKxYhrDNB2Rm5YyhgzJDtCGMzlLLK0zZDcuPhjNITvcTkkPZ
vSFJNsmBbpvMss3deAh6MLkQM/TH6zP58nfW7IbkodUMj8P9LFuWyPPRW9YthB9YU01CqHhZTnIQ
Y25Tk0Cy3L5mef4VluyG40fDGSLL/Sz1z+66d19llbxhPiEHggoC+WsmWUIYY2BjJkdE275w/XmG
f40puzH52XIGytl+8uHVnayCNxVfCBIFcjh/IlczaDg9ME2TIs88lpEzb3mFQbuR+dFwBsxqP+PX
h7s8r4e03bypNGbqKPKhjD2OvT6nxrZ9wCnnoMb6g+PMqPFrrdoN0cvWM5w+7CdOa2j+UfQUXv49
R95qk5Po/+QfxstsAwFm0gJM8Tcm9ntLdqPy1G6Gx/pwL6nxldqEb4cGVmAooTbc5VEUm0UzY1ob
szkhhM0Y2O/s2I3FQ6sZElf7yYjPZKXCd+6mkmn0lrUKhQNQQW0LK8RPyf25vG+LA4NbJjGfgtw8
+b/art0Yzfs1Q+vM3Uu/ObzdhG+oimH/BeVCt4m5e/+FYZhQ+YEiZLMnd33QKn9ryG5UHpvNwDj0
9hOMFC4jo/ppZP59WkHiN4CFCZ3yR2J/7jQcTmNyRi3+c6n5OWM+fIVFvwDmR8s5NvtZxhzmt9Gb
ai/IMdMmJKxGPiAj5vUlg7hvcJ2JR9VspsC8wqBfIPPUkzkwZ3vpNJ/AmLET6+7u7bwGqYabEImx
y2K317ADalIsNj/tApjFsleZtBucZ01n8HzaT3iO33q9kkN2MVFlolbZvmZEWXBkIB1+87R5ZkYD
fm/PbmCe2s1QOb7cS6c5kU1Uv3E80w8Ex8oLt1DaP88xwkDxaYAs88dINwtkr7JlNyjPms5wOdnP
svJ0E+VvGMhMC4Fq2sT3zBmeQ8PEATGYYUJ0fgh0M2h+a85uWB6bzSA5Xeylq1yE2JT77rBON/nt
26UYrIkxwomwHjPMfNuFjTUzgyP7YwPm9gWnek7MXmvVboBetp7hdLGfCsBDfeZtEqk2T2P1BgTa
hm7JqM4N+oDDjKUh4GHVedpH+1jw4PpznF5r1W6cXrae4XTm7aU/nW6q4W19iWIrxrRPxpphY7MD
WzewyVk8RreZD73Gkt24/Gw5w+R0XzGp681N2NR3StVPE/gNnIccYL8ltSyGhf3neQfRjekoa7D2
/OBVM735dPNKe34Fz4vmc4z2lBpEU53ztsFtqmOEgf19j5rZnEvjzMZ0IgPR7WlSPIg1p6+x5RfY
/Gw6x2U/C5zPd7V6dx1hOe1Nl2wQ1LDP3MJBpsfdSjMJmuvYzExtKvTH3U6z4PZqs3bDNGs+g+rz
fu6ePU9SqJ1veh4AojSnYAiPGs18YU1gB6c+bRCwceRs+3rpSK+xaDdAP1vOsDnfz/NNp1FdT/8W
RfQ0RP8+AVHsLCNYVfuhbs4YAuRPnG4iEKMfN3HOVnNeadRuhF40noF0ermX3O36rsqwB+3tAMJ6
gW5bBP8gfL1gCNhPwAgTjD/ybjCI57z6FZbsRuVHwxki15/2EpFpY8rRXVXfDU/j8++9Zlo0QF4R
Fn1MLcj+L7DBGg5cCueEH2Oa+XTvB3bwOpt2w/O87Qyhs6O9RGgKA7Kp3jKqQeJkNs5jmLvxmY5s
2DY2nj+JCzui2u8s2o3Oz77MsDndzx3o02w7veujmzdcAsWBGpOAmRnmw7FZfRbZDJ0dGOAEAprC
3/3m99bsRuZ5T2bYnJ3upd+c3X2v3vYI+rQPndiABrtstq9ZXMMBAQjY0wa2x3JolnNeY9Gv0Hnq
yxyb/dREp9m23mRFHUZvefDZpAeMW8wQTwcFZq4ziaIAjyA3/QDwOSl4tVm/QulFr+ZQrffSjT5H
9Y3M6+htH7LBwMosilPQT0XNc34AVo1Da9g0LXbvjH6VSbshetZ0Bs/nw72E5zyM3jD3gLmZ2CkI
UedxcXTmQNizjh2e4AW/UKt/Z81uUB5azfA43093Oa/uAvmWvkKxV53jaQ308YjmrAI1iH6Ao7WG
QWdk4PeG/AKMxw7M4bjYS/f4P9DVoMhAUtO52H3ExobuJpBjwOEecswMl9dYtBuZny1n2Fz/tZfY
XMrm/2ajJ1xGx5oNeTrHOQ9i02Z2nCPAJtyH7DMrb15v126c5u1naF26e4zWmy+Potih2EAAWvaA
xUylhg8dEIrnbRhsJhI8jPLv7fknjJ5azxHy9hKhzxvQ6TxQb5p+sHyN3GJT7PHYVfI8pB+cmsb5
tpfF6Ous2Y3O87YzbD7vZ6z7PEg8ui54GqI30Nhwhk0IKJy/eOwG6lDwgumJafojyX6694PG9gqD
foHNU0/mwHzdC6e5+ccn6T0Ugw/ovPjk//Ixgtiba2EDIWNYX9u+ZmENSgG2GFI85Gl3Cpo94O/X
Zu3GaNb8RU/+Pz098NdPFvzx+EVvozaL7XMbnz1c8J+vbruLp0nOmj4q+zu96mHsDm//fE90y0SQ
+vE8yOlLXqwJ7Nw18Kzl3aZWf77XsOlNEIat1dhGOq3+QOXpsIaLK/Z0vJoxnDFB/Qr+wbEtIZ+O
jeDBkuSA43CjPVF5i2D3Ly7VEwHCJQMpDtu49OlhH1hN19mPp2Z+kOmAcuLHoDz+/V3eZB9klKv6
z/eYWcXDpyZLLZNzAyUaNrMY+DPO30OjKm42Fwg++LDx/wQdmJYUWrHWq+5MmrrnV6ZjhwVdalz6
TsT1znk2SK+843Rqluo2o1AuZ3dMczM3x94o1t2i9mnrjLy4IuykM9vO6fywAR/6gcmO24Gd/a2D
uBG0AeziNXFW92UHA6X5Y1UkxdpIlyZkBVezh+tiTDasHK//17fCsUZi6hZuOB1KeXmr1k4NIaux
WA91cp+kyb2vRfcRXfAk+P7Pd5qMnqGGO1ncNKC7Q56ajaFi4ViHVl+sfa0TC8HL0qlDlrpJH/1u
/AzM+b/dCxoZDp+LaXuAMQ3wsxkSFHpmyhC9oklF3Jbq17ysvIKz415vEoeVeutIfmhUKnHkUC7t
1j6jQbkYSQ6l+J+gRO36d0sIwVFsQUHw+Gx87TbjmhJdsRZCW+qJf8qa4WII+mtDG677or+oTfvO
j4LfzKBtD+ejjYIa4ZljiVBYsxHQDEtCf5eYQlpyGOvqkNitE8vuolT9RdVokZMHJ3E+Xse89B2p
RZvKrJbF0MF/zIo6PWefYpZ8+ufR2G2WSXFKzcZDHNh8ErBKNiQN82KtzLp0gtRaMxt3U7RLHJ2r
20Y/baoSP4j91NWZcpVMPw5JVjpF015ya3CGsVl2LNj8s2E7YbJsPKiAQRZCeHk5YcYmboZIZsVa
a8pqXbREelXTesPQwcFNeIStXJuorwWR5W9ii4Fq+e9T5Nm9p+vPJivOHJut1qTFurfoeafHsdME
CXWCXnNI1V/3usBQxP26Y+x7FF3lla9+M1t2xBuE7J+9n7lml2ShbHNYMIYkcYjdX7M+3oxSS90Y
IeGfh3paA/1bjwWeQcQxL23UsMSeTU7pZxbPZJGtpV4s7dI+ZjK57/QxcQa9NZZmma3K3GvT6KpR
vuUMoabclHcXVkXXSrSJ0+jDMUebIR2OhY+5QzVx1HdiWdT6dRFErkjas0BvLkzaXMh42Vvyc48A
J6J4w4yaOnXbX4/pUuTypAhWDcsyd5T4nunzDRsSp6Uu6eRKDvRyGHy3kGR0a34S5ONxyTBBkwQf
slSjO7Q5y8eqdPB4H8wVy5V+W28dqm+7C2yLOWwJc0MjXKdGlDkhbV0gmp/aYZS5mmlIrxw2Xd1/
iErT1QJ65Mv+UArYmOvMHZP8g7L7ztHDXHOzrKEOC5PDrAzWg0+XdTxeq1Jfm/Vt0sSb1NaPExpQ
txXLyEyUU3Ttgoj4PrPSe0ni+2k+EYEpbOToQ5R/pFZ9w6dQPI2MnnTEDUm9LLrCsXtyo9mt7+ht
eM/CaEVs+7Sua9/p0C+jZ+uubz+lqllYVu1VGM9t8FCsPw4rVTpaVWhuP2QbA/c0KwwQQcTrRIUv
GIYLI+IAu9l0GjrHx8YjsXKaVoWOb2MedEooVxp94mQ2YJF9vhgyedT4CGDT8PtWfN8lyYJI7ZOl
AoykzO6rrF6KKrxXdnCKo8uhYw6Z5sahfuy3xY0IlWP26KrWIfRYo37dRu1ZLO56XlDH4t112CFP
kLFzlEBcLMRRGRrnhWw6xzdhic/Hjz3lmLDjteDthRDjOsus4zBp0V7UYvExqSWySxFshIUhyP3S
y6Pbsu2PTT3dTLfIx+4i7KaJFjXL6X7RUH6r48ARWrqho35sTSMF8nPWF+zMTvRrrUs9zdTuE5ls
jDjbtLaVOrS/Lsuhc9rQ4TL4SCXpnKEyLmJeeaauMKcCS7l+0HxMMokvp3XmDgLz06z9bJHKkzbX
pSN4eGyytPR80IsRFrl5qJZlEWluXcabOAk1F9nxnAXtHY9wO0IBVsXEsCqTM3mXGQvjg2Ur31U5
O4JfnWyttxP0rzfaiynvxmUtnWhDCu6MZbnpMvjIYJ4IZadub6S5axLqpKF+PU3lbkrOVGdnWmNU
zuhn69gANhGI6sosA5f47TWt4mJZ49Hth0k8XBlRXp2YPWxr0rDBmzNxGOZXxbLU/R7zgxInoPH5
djqWVnAfT447ZpgHlZZ+oST4aKucuL6NW29DCY/S+4711yKFr8g1wq0T1N01DZGnDA2xuPRL7mnj
sAykHztMhBvVgkeYiYRzimQ1DJf1CE64DVvtlOrDhrhdjylUBKbb9ylzYjVcGxNQrgz0G3902sj+
qI996jR2c+E2SXhvy6J0Uh2hT1XBwi6SKxtPvtRKc11G6psVHbUDfKDFdDGCZMO1Qjm63q9Yg5Ql
OlDgnhuZ05UaXW0/IJpVUHZwMru95lPMVBrM6hlMpxS3MnAXH3nIqzR6VvNSc/lw3A/qpBgdaY9O
hScyLceqP9arSPMS4Z/qDcZGjFqz6vS1JdpFX9nEy2nUL7sUcVsTQbS0qv6UW430hp5cs3TyLiYL
fFHpMNUMrlXA0/sqzNzKUL5TKEMsIuV7svRTzz8drcA6STQMTMF5u1AtJrzZHRWkzl097I4oLQ9t
hShaF1OalL3vaDpuy3TtE3wrWsVMWw6axl2i6tNy0GqHh3nmBoV5GbYscrS+EIu0iK/6oM0cKzez
hUgxcKmhL2INfpWGGCvWDdd62nFvOyG35IU18f2UDvQsvbcCttZ0DA1CnFJ56QxKvy19/TIOc7fV
jY+dL46HJl6mXSs9n3HlPkA0qM+NyFZ9FhxtJ3+TddLjR7TRuKNFmFB5nG8MIxkWRipTpx6S5VB2
uWthWod9KxdyaO4avxULS7LLMhfDYefHh1g+zpdRNupOOhTM6Ru/XtKguiobjEhQR0teZidKaLZX
lcZ31tSW54+J7hgiUV6tSOmyuCSe3mHO00BblUxGALBpXYtoC25ncMpiJG7Rs9CpaHBkd3AfS4Mf
mr7y2iClThOP0itk4ZFhXMej0WN61oNXGlw5Yy4OsQmaOqEqey+zQxeOTNyKydO8YKHLW9B2PtyV
XJ2RBnFrQM50/PaO6Vm+yEoMUps0TpHS0G14XyyphZu1COZlTEuHR+3CSkr1gJ1M4UPtqO5z87qu
mvO+x3RRWWV7eILSJgkH7iV6pDntWHqk4qkbpoDdto0NGp4Rs45Wud2tTTPQnC0nMkl/I2ILRZKI
hTdozBEJVW6RjrEjrTBwrBD1RdhRz8yU5jYTl/WbMHabu17PerfjeDAfOhWb8iJX7Drv4QKh31yO
efeRTLHcYmejbkWuVcNFg45+sXOlnG0IsposcmIjW4SFD18mboTcVtTWdW/zu7SH2+Ls55Xd2bo3
5rHl0LHQXRmJ1k07/AmopJ7i/UmJ8mBpFtkRCk3lUTMgbhJ0S9U0JwEnlqeC/JNiRbSwfdV4LM6q
hYm86I0Dk+sxOKltYsDDQQwa+LKXl7110uRR6OSXRPH2Mi8ZYrusT8nIb4as+2jYvPseB9wNE3YU
BAP7Fiwa3V7WSus+xdI8aVtarFF8R17cRV943erHmYi7E/zGiuMkSv0VlfExKdtV6RfRaVD2uidY
VLiKBKZnpuHg0lDeRGIokWriZJVrCz0yrkWAID1EwiV9ehUhlXp6tLT7sTwcygpJUE9XejmWC0zo
yFF9Hq3qjEunrDTdY1E5eAMZFjJhh1VIT/WaXOYd0x3727YmNzHtuzxZqMZe8do3lkHWV25KT/KI
IWRa5IPVV7lnSHmeMBWtLI2vi7DwxNDmizANs0U08GsjGuShSgqvTNToBlnzQTdafNgunYzUwbGZ
lcel2ZTLhhkpwubQLnLBAycu1a3WsbMmjxu3J2oZ0Uis+iI7toRZwimSC5FiFmXXvAsyp5goQ9Uj
oyZ6rbmFr6VOKNki81vuGaB5ln2jeqQPvemMpeqSxk3leUWNE982czfSKukasadz8K22N7+YmjY6
Q4BIrgUJiFaAwqSkCq7P4P+DMNdtlnCnl+HKprihKC3hjIXVuFGCFNCSpne6iOdubGNeDgtLVDXm
l+Are4gKR48aL6gS3WuU7FDzWZlTxbq1Dvtq2dlDeRIa9ZEcggYZqV82Q92uuKjOk65NXEsWg5cr
0zNUYi9qe7DAY9uvdQRPG8euddK2Ao3iqZfzKFkJkq9tXuiebYfVumvjRa0nbll3hSuCKlp1jbWW
mu+7FTKMp0J/8Fihm46mGU4UgPkZmv+9rRNMJwyqa053Z0qtlFVGC4uF97Syj+CD6Wqb6XIqUWSa
katYbbh+H5iHYzUmqwA6AcKZWPl5fkFKk6zGLDyKeEDXjaBeiKyw6rXAC3oSngrWONQPrlK/zJZD
W39PS81fDkEWehlJvslUiQVNv5Qs1xydtMvEqEGKVBSsTC1wuGKfuJ1ES1RvbOlH7Skb6ivBY+kO
WVs6YRRKz/Z7TyfgBmPD17wPQBBz0HSjoW5uYBKME6XEukm7ahtxbKF8cHDM+Tonie/wATRdA022
Ior4XaSbKWE+qEtqdALpJhH4TywxfeDrpqObn1uLHA2SBKDQwCmxx9YxRu1YaiXyOwHPYjoqM547
epcgCEahWG1paxLSRVAMsKz+nKoBGRbVTNyqYlll3YdesNrVbbHSjB6WUgDUaU4Cjudux2Sk/JPM
5QfEpM+SB2dbqqtilJmcqN6po/iacJC3JFAXhlNJcqcG9LvSy40oVhNTlj65zlPdMUkRuCzX21Wk
V7kTaV8txA4EQd/p/SBfjNRaT/8Jgk4nVXw/Vo0PEh/niyD1z7U05I7I8aOik9zLymZJQO2qHEQj
sxLPKHm01jzKq+ok5AsThemyiCo3NvvQbc0G3w92wRvUd5mvLfwwg+PWuaMZ5SLVAGM8FVvNpLU0
0yiEvOJeE9lXfh1/H6V+bcWV5gY02RAT49+NNSpO1GmQi+OjEoipOI2dFBXJiuQYXJl+sNv+bLSt
y4yzMwHlsDALhCW1aHl5Jv3Jxazx2kKedouo9GRc1O7QlJfWVIZ0ffKp0PNyrZVpujR4PXqslse0
zU8028yWQcn7hR/lXwfzzCKoL23LMRIftR7KlYCjNKXTyGoJ3h4olco/2jHiXI7iayj1wSlq3xUj
EupUljIlvhG11swImJrGwwwNmjpxKjEex1nq8cLvnSoD1pPZDWeFI43AbQ1UC62errGMe846Kj3G
Ub6waNAdwuzLKBXrpECmNrL2gmaic7LQWAe0u6DdcBxVIMeNjYEHs0eBtsyi6F4Tol/ETXuRlOA9
WRocBZk8ZbJBZVq3xyMh11sMmijzFzQf12Ez2TDF1VxOtcVUH+vh8Nlkw6bJGukUVTQsuC8Mx6ZD
5WyrZJqO697WznQLVIvpEKtH+KHRpphckxGklp6YStucZacTmcI4gYhPxWoRj8eNdWXHonI0ORzl
hJywEj5RW8PHUstPbHs4ThN1TiBDDMZ4pA1omeT4xPTVk6BoBe33Tl6ZrHKLZki9GHMkp+EHAUmP
EraWDf9WtFbkFEZ/Yowgu4MdbehUoncBKJn/eSu/bY03ppxTmJivJINQESNJGRG5Vyz3OomWWpJB
5xXNIZTnqd6VzlhjwicRO/MzaClGf8wz42NvRAwSTH9KY2RMzTrX2szDyF9NAaPJiy+p7iY6oo3d
G8yJaIVJiuHRShQ6PK1PQDRAglHrNRzMqrzcqsllgEhXWd80ziCeEZSXiTkcT3mZqMBRY35XtfDp
qahvJSh7Y2C1wpbiBCubyAAqdJUvB6cM+AIUQywUKmHMYLQIaLTIgpWh9+7Wa8dJHSv19LZQynK3
c57T8rh4cLQl74/ypv6W9ChApkBbfM6j9rYq24splEyohmOzZtLa9Gm4iY2bOE/coGaJm6Y5wox2
PlByqgs5eGOEbk8SRFvDe4K+v7DsT0kT3pTGcsyhqlSMBMjqh36DkDFOY9L6H/ux/zJ1k2mTpoyg
WCh2ZnGImbYG7CfhsqkJqkkyJZIrAu8oGYSKzjSTRZ8hc23XBqgqbcdXPXrh09LVjPG61Or7vkgv
SiGXY9d7IoT79yDqThDmh30pNXdawIiNIXCqmhzFOkSvNv8ysHh0zRR1xyT4WEF4P5hQNVgHq8Na
O8RSz8oASbSnqb19i/A7yozIiTLZOKUe1Y4+hGuWsrO+xxSsSywwYcFiwbr+g83SYbEVFsJPqTUU
jk947ZYdJl4QoQBXIqvdAhPcGJaSpClofXjfNIYBZgadPYHqkaXVg+JBRbbJq+asTcmyhXbCrKm2
xqwkfbaqNbaKaohz/VY+i1eRoIkTcv+0UwU6jqguMDgxQTfRxb7qvkM8XJRVt0gbP3MaA8QvM7Iv
qjVOt/6gfBMQVqjsIxRUg8Y9lrFba1SohcoBd07UMui9wOKfKSNrrkZM8a371fYn6reoDadS249K
p6fpkQGNsZWo2YY+TV2CCT2V98j3bRncswCB20rHRdOhLGI8Oay65iLt+tVQELrQIP47g2EGbtj2
TjExagsq7LbSCiapLO0RGfIidZTKuMen/IgFF2erkWYasm4E0S23TjoN1WocIhqwAOwtF6bbFgHE
qRCAWCmmZDkSBFIod1k4gOEUa5SnmusbnYQyGK7KpkUNKpRwyiG6rFkpVvFhR8N8WSWp5hkokHUq
P4YMbDJXreb49RmJ8d0lwmsbX6lA1k5bI8SkVnqbV61xtq0985EtopiHXlpjiJSdXVVqOOniDlnK
bzQ3VZnhYsF1YxsZGMNZQM0zs8/utyqNpqHTVRp5ZcHA/XXOV1aku1aI1JZDmtwmO1DFZFGWmLYW
SmM8CUAs4hj0dLBv7ZDXgBPjmPkmJk3M73iCkrfKNGTKkLpbJRtHDiHAUIxdIlLITuDITi4+yDiz
l1MoGaa1gEJgDSk08s9mz+6b3oSAKCSkbtuLaHgfFx+yASkkHqEojfJLParzQkPp7csERVRqIaAi
vdFg0BwUecfbmjmnmNXb3JYw0Ghls7uy1jpnEqvHSZoiFhwzp4kNxngOlcHBYnXmsLrxqkAstRqE
hFgxclaTbao2gmiwDDXenG59udYIatRiPN+yuW1HQb0Gr7BMxGYUeVBmMzGBThW+1NRWbUCij4FR
XtS8+I6nX/FVWp4ag/7Vt0C3CywC+EH6zY4K7tGQ+pAcjAdNgJlg1115iF+0mLrTrO+TizJJQL54
Cq8s81WdD181H1ylsKOzUXzs7MAAAL46pinqUMVIftSc1silCKUVWUd5dhSja0dmf6jzAkVBNdz6
1P6smXmxRHm+soIGwU0MjVuK7EtRqqOgyJZphW5xTC0rT5dZ3rpheVOkGluG1rnfykNNL76OAbfd
wUat66v6pDaD4jBPbM1BuGw9a0iPOxKR015vm8tBz66ypHW0zOrXSQq9ThPL0eovChFqCxvynRvp
WuE0Q2G5jdSq63pcjr11JP2ae3Kk5YlB0/jcl+ZxBu2h6Umz1NvyrE3SztHStlgmpOVL1nC6KILG
cssyrZepAdoQN/15HVH9hOS5E7bhuNQ5VuYK32/XQdx9qhrKDrOodjvQbZRHm7yjpufzK8tMllZW
O3ZdaN+UFJNGGsTrseBiUejJ56xMzFXXWMmJ4XdkZVr5h7zjgeFyS79gZaOWOenVUVYzdZRMb9Zo
lYdxGzsB6e2j7Ztv4E/NV5m3xhHmAnt8s6R9pOIB9F8XGoSOnNrLdig+pmXKjrZvLG3YkQXP6YJA
HtZBga9P8/M0YsFiaLVFwik6Y3TQD0LoxSxEpDHKQEEhRLTzE0E8JvV6WafpTa1r5KjJ9K95gQWF
NI6MRRbmoSM7IzvavkWJ/1VUg1gQWlpHPQ+fv21/FhdgHmGZfMcv5nSGVA6HGE3zSGWd+T+UfWmT
ozqa9S+iA8QeMTEfWA3e0nbuX4isrErEIhCLAPHr5+C679Ttut23542ocGE7bTBIz3IWkd63fnuq
U6HHudmnRds1e8MQS2i5HEhqU6rprwc+5zUARV6GU5cBwumWYkjKpkdhwENTmcROV6oWs7+bO+bZ
iAJ6cahy/cZm6kSzK6JFX5ZQpcWBjZKk9wdBKz3th21eAfAPf71RZthRXQHR0BRdS+8PgPvJzy1R
VTrz1u0de96wSZUYmK1F9+AqKsg9rl6HSlOvbVfmUdUAGqSZldCmsQ8VKZ50q+8Oxjj2aBwLtlNq
NU9xla7tmPtsUflNtfoD3l5Oliaor1d1mbj1JABENoWPFfQa32l6/WJqCrkUVOWhVdIidN2mCUbN
HCIDFQGCjnQHkL/OiAG1PQXQ3j3M2Mf92TKbWgiEXwlmt3FiIXA4+Sz5ddUZv0rDsAGNA6e4v2aj
DRtdYT0Yynmp1PaydieAYjKy1+LNUNv6XAQLWkNLBwQ0Ad1fjcpAIsJ5HoRiAf7eNs2GfteWnISW
PehoATQ9vW9N21X402uqNURTbrw680r9as5EMBP7TVHtMVrcqtsbjZ3vmektbrGk0/Zw31omegNw
tnoDRwa3B3VJc6v+KkG0hxVow/T+0v1Brdw/nvJ+LD275nWIoFcnBDwDASaZmvQdB3ipJoxy0o4c
Gd84yYs7ZhPYJjw4Un4iHRmeZa/ZTZK4nfubqYxe1rdy5xh6SLZZbG+zc5SuGgujPHRsyDH8stBR
mjEC4n4wpYZXSE5Q/5tqOC4nW/TV3tQBh+u92/sFQk1Au60+7UM5annab1N8KHoF0B03/LlQtcQo
LqwoRTpVlqP6bIs29RZo2qyNi0q4sW50pebnVUYDTqjlqegp43ohJ+qUIahEssvGiNuVE2X6sMff
WijoJtertq+yVNOMSuacRTnSfVVrq1+sSwsUXFFRRDSfXYd9y9gQKg7B6EXabgeTkwo1xn1TdYzJ
G5y8DAFFLH6TFUZqr6qR3rfuD5nR//G0MDmJmOsgc4pE2lzGddNNKbUM7GSmf2zdXzPzpznP1gTo
sYs8twAep8XaYAgUrUcyZwyJYhreoA3vUsNpLWykaDk9cFq81rQbfH3pA8p7udPy8YlUNq784lEp
1bDCYAbwMOeHrHBSIvTFt8aMH7hrAqSz8sRAy9PUZRUUXP2WOUZc2vuhVHe0Xd7djj+v5vhSLagY
NanvZtSl6HxJmUqCEj6X+pNZzuDnir5EJKFntQGGMSgKcA/jXSU9cIJp+N6hKB/7WsR1Tnj4pXPF
KzQTc3Z2zIRKYoWaDRmZVgWOZfOgrbLec+3htTTZt8FyvqEx8UzNHjxT5N+WLvuQRu8v9nBtchNh
fTXBhyxRrtBk+wEqmWPUZQ6mxEL1eK1Q65USxa1wOAojYj+OdA4Asvh8yqMCAbkvF8S2zvWhiD7V
FNGut96LWn/rV3xJv9IvZ0Gam0XhFxRQo2ayl5znLTgN55G4+TfdHr/pjQbc61JU1uLVOSo400T7
vbL+dVaqw6qna0dAxhHwvRbrI3Nt0MzKkRxYW7wiCh0rlfaJooGesjseEyEeSMeZ7yxC7tZ69Fiv
GKE+ZQPwYSS4tS18cHGT11+WxpxDVLP9YbWAgIOK+irJtPxEeQxFBE2r7refQbdGoC4fJ7tnHgSJ
qKjrO1+XuSPxy3bHsv6iqVMibLRPd0SvdPOvDQpa7g2VCoTFYY0/kixVpor5pTk/967aeKbKvRJy
C3XM0EDqvolGhyjoW4yyA0Bi9w9VN4e6VX0UrnrTUSwCO0TP7LDRL+zGcybgAuYdQoKUQAAWqov6
g3SO4u2MzoXH/+8UaMYmMfsnKRicoNBlQiQNVhAq99/0RcO65oYYAF/prblrJHoVrqk01NbeW8CR
2Jx9Q6WXoY2pkc4Y8IkNanJBqAnCPJeWZjig6gZAUWge2zqD+6nMATMaTlDrc5ITtLMoeTZYeDgt
pQWW2URzKTL029yEYkR+WToGgShRE6r2rmhN7s1Ae9rS0qKhe7Mc8rGYpeIr8wYd1NGKcI2SvwyY
UA4WZCx/f1K0TdD1l5MCDalmY+VH6B9/1+XlJJe4TW2965n2LCAn6iu0rNshFYtz1Oz9Ou9ytw+W
RTjB3++b/It9w+FOsFPcVQqiWOhk/yz4GozJZID66x3fGG+WATHCjjT6bAJmUIh5aom8WlCLyEV7
xt1EEnee060LAy16zdxcohVXPdQRoJTHY1+7yWIA8vn7o9xW6f/9DEFhb7pYYdHFTeGc3yRxTb80
lWFVGDYOjpKOaBCdYZg9hGE0k3KD1xqt8rklXC93oauCZKybq69NzFEUuIqsATsiaidq0RFDa/Ch
b72cU0P9aeM23mXPcAfc4gtjIjIIirK8pO/tUKC4fbhLEHN169s3OHDsjFP3Wkrb9pYcTeFdp4E2
4QtEsBXYNfXIhEaeVDWPSyTcfF321XaUjk6JP0yg4pa+Pi6lsZulWfvMnK6S0R9FM5/fXKu+bg0b
cJ4Pq5+vdT9MvrG8kA1kLKwuMRvUt/SjXUE99rq81QuFsfPvpqim/0UcizWqthsomRbW7LX+Iljl
S9EqDqCPXWFVpo+784bQqKL73fQm/RbJjGFTRTGeAKOZvKqRLChri5y0yYisRW2RDoAoO3aByrjm
wx6i9Hk3TEpcb5lbzsBzVlbbLKU58JPena5GBgKYa+1hHVwWTer6xVZlQnAb28jqZHQHm3MKxELP
qc/oRz4oEMJpwKsLXLqNUGwKgGTljNjfo0dRoVHxdIaqiwAQ1Uuy4zbQN8AMbQ+4zUIKDcvxYaYg
piptLjzW1q/2io4YnPYHIxxCoVX4XCLy9Jn9Xo82qsLtfVrj4c63CuVHXc48AuagaCMPy2b8ZO4d
rmeMoFLQw3ouYqo2H4IAbmS6Gjt0BOWlsrDJJ9UvdXujRoo8mhv1CYUe8CogPgaguYr0BwUgFzQM
+NWmO17vWDtX2pNhVwnlyo+WYPg0Ta4FbWa+aRPKvcxYQYxUaLBU6MqGfICQpW29ZphjhRHL68qO
R6BLSk8pecI/iF7KdIZsyq9q89nEm2AI0rydvxkz7VGcRZkhjjq3E76JBKwCVEPvWju9V95zhnm+
HWqX5C39oczLVVTtdJZW7XiaUCEGEMuznpkQa3QcHNfYp3U7PP2H4fovMopmwpeD26zhTgXm5gH4
cwDLBTQmhjJUO337yVs2sPEaajj3uzLuG7tE00qBLoF89rJ2I+82wqzdlHTGJqPqxvo/6Hf/qvjG
EpZIEibmEQEiSX47pFFas8ULrdjVZv7GWfmA8jnZoO96ltAiyiTbFGftPD1v0ivm1B+Z2r3ojvkf
zs2/CO6bHwZnBzdygiTyd+m5KMSUWbiDwW6kC4fyBrNKeGo5cB/KltGHUvyzR6s2rean1YN/ySE5
HzZ8w9r0Y9BT+INcm4BlzqMqikdiUBkCCcv8gi//QYnr/kUmD48oYg4U8i4ccMbvOlwU2AZo8Jnu
lqrMAgUsOpQVgToNpe9kZCOz0davtWWHJi7bvlH3lGRzijtX9CHBBwFQH2RVzKEoHBZCP2H7ZEOj
ClYj9BpFAJxV99QBwrxWuM/eAEoyVGeG5rFpFY9P7pDM1fLEZNkG6gpVLGF9DojDCFzFdJ9d9EJE
vZL+plR1H94x8VwpkH36dUcqPQDS54bTDGCtfuHmWO3qrhEhFwWNMC38EcrKJ4uRyGLuyaJyPbrT
6hUSvIWiz0FucCste0wbveONTzRtjQpXeen5UAcF5LsYweqrrCHWVfTdhjnepaINMDXHVR4pCFwV
OYIS+jBZCMhr09xcCm1UrjMZMF1JXNV8aET+ZbaqiC19l5V1v2sHB4B2u5RRZ/XUt9bu0LmcX2vZ
oDmtEK2YHJddXxQ/xrlof1Yff5iRHn7WOD/dNJ+QGfRFTsffnv73Y8vw77+2z/zv39x9R7+eHYtP
aCjbr/Fv/wp3Ftu8dsPvf/RP34y9/3F0mx3pn578xRv1b9xP1x+DqMd/8+b/zRqFe3g40LX/b1r+
izXqt5tFbFajPz7zhynKMf4BuTqmy331G9z4ADHmD1eU4/wD661st6TE/XXMn2/9P1eU9g8UUai+
bRteRevuAPnDFaXb/0C2h3cRVh/H3Ray/P9xRcH+/Ze4jCUS4LLC7TDAn26ryf9zXBYE7tmVLkoi
s3A10IMiSCHrFOycSQoRo6v6UMnap6FcCkBQS+8Z0vGAaLBLbZQk0BcjNupmDqha5J6yqXoFyH4m
rNIf+o9xYFDAVeQbOlcZGI12AQtoAMIoPjqb0mieEb1awxn3CPV5UDPoe0roj/3ZouphUIoQpE7j
d80wJOPyOm74q1qtMRf6tJdzDqUL6QOYPVA72g3ULaw9uHVDIyqnwyTdKlKB2Xi1ox5N1yKBQsBf
Asn4JskImtBYBn8AKdVkQ+fzUVwVUGi9awAGLiYrgOlA84V0YTbRHT8jAhQQzQJp2u+tstBIMi3I
eV/vO8WAItbp4jZHCs+h8RWT1h61Iez7NuWl0XzHar5vZc18mwHLq1b+Nb0gMUWmMdR70ZZOAPW9
GxBqhi4YlFgqJVIiWGQvyw2cYqgmISowd3OvhbU762FmTiBSOEvU6YMK90cFYXdH7AOrq3hqtLOa
1wQizNVfjblDzdAEnFc7TBl6BAw9noxSHOBXgbCqoA+sN2qIToxvuUHHM8XCnJ5dWd0OSuObcgOM
BCRggJ4LsKHXj41IHaqFkjTuyc0W9dKJr3I8u4TkL/PitAGDzj7QbfIpDNtOZ0sgWkKmDwRvPRlM
xGy1r5BrgftjhnXu6ksF1aE9QSiG5gF+udXOHwbUcgm0kFcF0IHftdV3q4OMfVpF77um26G7n/O4
sNkVBHkOjkmD4qEoQed12RDAUHYZnKL1a6tUg4nXn1nr1mlp89jaZDfaPJNgsJVhVzjKU9Fkobuh
rZTWSDwTk1Eh82Y/QaoKZnwNh+d2aa2E1PI66pMW6O08JCiGh4BY/KABtXOHDKoXvRPeAmUsMeW8
l+qcnxp4XUORSRGOqnWbIWJ7Qc0K4jlw6lwEvG6NKFMVcOE5isJmrMdgpdxfbaiqHUMaHiqg3agU
zxVvoRHnTQDt15yQYYiU2h582DutHeT1UJJUTRdBTAm/J8psXREpZUYdlXQ9Wea7PRvLo5ggdAB2
6a05kUkJ5NsRkCxKosRDPncha7uzDRTPXxoAEIJ1vY965aC1oEaG2vShW56DGbDioVCHj2K1XsQg
VTTgpW+74p2U07mUOnQPBRxJ1civigMpdt1d7Ll0TlUJuX0Jd5BnTmoZTPaPKi/AlrIJSuIJpLph
Iz2P+TeImqJqkDR2V/apVNWJ6oqMm6XfEVzvkAjoZRVFooTvodFz/KKBfqLi0HlrGrSsWmmFizQg
DZpluzeBaMtGpbvWaE1vakcrmgt/Hu3NXTCiQ+z2pXBgtYHpQDgr0D7HCAphHfOSZ0GzcHB0+XgR
pvhRqbnrK2QE6l3IwDaVZfMAMG9EcYaKx7h2R6ySBtQfhP/UCNgRdAhJxwMhwynX1KDJ5Wnspjxo
KjNS2bqr7MwJaLtWQFQQgAwTrIrmrLtpLI+KTkALWJyGYAVS1NUGMBhoFhSmQvo4HzSMjmRpll2Z
b0RKbs1B2XQX2tjSn5waDD4APmHqR6NGaAf7r8AhR4NJ068qt9/MDD1dzth+Vl5qIoqIiQo0ITE8
s6CTL2fZwElkXBS3Ay2gy/y1GiFaXjjUDWODGGG1j1R1X+m8mGGjTTxYQclBq9h95B05TQWdw6lq
nx3JbTSVgDNp1ez6ufiBTme+gMegvrE6j2yCAtFQRufWFlCNFGyGZjd/yFZxXaBG93JLbUOYLufU
RRzXRNMFFZpyT6wjuOSvXCuytCXiiY/MuJjFD2dcxtiCZYTPZgc1/mLGpSFeV8a8YbVewS0dW7W+
Kot6HdXuuwHpm1dMbIzs2TlkNVJeAYQklctZA18GKzEHQ7rAR6LwKXQcAOIUpohVraKS6IBJT/NQ
8LPQ7KeGauvR0QYJxRRVYr17a1Sj2JeactArODmrdv1YupLHq0Z/6Gu7HEr7S1tzKwEa0yiyA7yr
J5JrYVNq4mLrdet361nPyhWNN2IoJJKhWATBWSjlrocg3uuGAvXubJ5LFwID05ZQzNcostfeGcIB
eiPAeHCP2DcwPAlRVGjRAMzoi8mCqhY8UARoWKqinByc9SMzmjKtePUMw+N8crmZgBwuPJMv/MqW
YldVTh0bBqKBlam+U+Tmse+aywyuwWcD1CvCRUPe9EoNLSz/wd1GPfQVQfQvCAQYlgBYYvWpNNEr
MFIeu8wqYZEiIjYFbDh1k/vlCNuBZerS1zIXwj51/gb140ktO+UZlFooDPfbZOdLOHaOGdsl4SBt
jRIKt+ZBMa1Uy5FvC3f9Xk3iWymFEQ9GOaB7bKCqK8u0hNMtI4zuG8e8ydJdAiVTeWAIpAqxanMg
x+5RhdgB5LUFR4C+hlwrQENRG0r/Zn3seKWEYqwfOEMuVORgRaRVsyDXHil3ie9CChuMfCmPPUAX
OEmsZOlZFdASYnNeDYa/liMDdPdFlp7HDreO9qjucmFbgdTgbljBQ1UMCbrbuasmdzDnzVsfiOpL
V+24hHkeAqaKgnlzzo3SrKAeXoc+Z8FoVRC45tXRHGjAUD/tpa0+AEIpQHdNxmmcapnYE/nIugF6
WVvYR6AbsLwNigbheOX6qjF+13ITSn82F4FZMwowrTyWjy26DV9r+++LLdqo1dony+jeR65Pu2pA
GsmxnE04ulDijvWtGHs9QDR0NJhfuMJeKHyK8EtDni1rHtEJPcuiQixW8UUBd7N+Kwa6ycSbU9+a
FrL7qMHcYTyTUSMRgVzVq6PJ7Z/5g5opceswyEJGiiTPNSNyRoh7y6kOBTgiT23XTzqXBDAYaby6
FfuSVHnAbYYIz5t05lUXcwmcjK3amyLGAUVcv7kxcsiSa4jDJMl9t5AbD9RB54O4pnUWFCvcb8Wk
nmGXwJ3GdQfCFEskkCLOUO8SRFqVeTlkZ7t2LZ+hsFPPJTtSxb0V1agkejFOgaXJ0OjAB63DnpXO
mo6ymIJ1nQK2gKhxYahDoIfvFIUS1OsOYNBJg5a0UUoS9W2pRE6LKtBeumTsO5KM2RHLsvNTZajv
UCa1qUSV75lsdiHvhdJ0n1Gzg/hbTSsbDgtbb6MF0nUIbPuxTW2ZtalLVK6GnDcDtHT0O1O0NrUg
LfFh/3ksDPpYZMvkyamfgjoHIeE5Rt+GY0thIswKkVrbA2xEYxopKijB+/P7A2psLal6yFlBuQJ8
dnjaVQim+GwZQt1FQZQV+uqbgIJCZ15y7/52U4xqZAr13AmDp8giXXrf+ldP/9Vry0RsOHkLoCXb
Z+u+hpKUWdz/t99y/7us06DTsRZR+6iIpj/9tVmxpvZ+fRp6ZhZQp169P73zp81fB5Vb+up1Tl8H
vz6tKETxIOEgvuqgmPr5vf/XX6nl0HqbfLZ8TIF32Vla+GtvP3/B/augK8bwhr35547vr7V9Y8Em
Wzn+ANNh6proqcZW35n3oQA7Foxi2xvtNgLuW0PdQeeaIZ39eqPvEW7sbZTVBkTV2jiOvqWtGFLU
rUpcZrK06f0hK5t9i2I+1mpc9C3U/enh/pqrLzTIm4oA9C/XeBTQStcO9ExK16RVvYzeSAs4y2xS
rz4k3zSqWf0ECKn3KcMIHbE4Z+qyhaUgrtnPrd9ewzIZO7WcRCxt1C3wAZlNbLhNakg4XGaTS3+c
cgz4be4QmL+wnx7dL22IiX2A+i4K4ZE2n/z7fn49yG2Pd6nMr9day41qezXjTGNNqsAcD05hUiLY
Jg8F5Dnpr9enaXEjmBYOtMxYKmyOjpthn/cPudS6QjDXRq5puBUGS5dBTbx9nW6LQCdTv7sfMN/O
9X3rt6dEShGtxh4j+mC6BU+3I6gHOImUbujTipR9et9yMGV/PqV8gg2DliBSBtmlPZJd2hu8S+9P
f76GcRdkwour5EFGa4qFWLyHEkpUNqaKEb3AaxfXM4oseoUCOqoOjWcfX6Au9vJERl0wBGY8Sdhq
drMALRo9rOnLHMVjCG2Bt8gQWk1ZHtwMHGOS3eKpStmhdvw4u/WheQGHHh0sb/JFAIhOevGaDoHl
9eHbtrMDgnPXeg9VH7yUjn+ASSN5aezgxVEi6yw/8YIIsMPay24mYI72O7xwSnXDxI7Z4SW7jTXg
AyghBfwN/poWCargC45Ni1ECXGJ8N8b21xA0Xhdo6erPwehNc9DRoMUSIe6NrZVPcS6k7uPXza9F
dzSaM07LCiHu+tCanzg9slLDdU1c87VGHf2+yHPjzuFajDtK0m4IoRhpZaQq0SD8CY5See7WB8tO
sjxc1kQlFoqcE/adHesxD2tU6vPDHOGSaFk4635XHupqN0HJ99U4cG5D8BJo1Fe1wJlfcBzVQTgx
DsMQXi89KIvnyEJSSMoZPwu87qD7YOWcPMQGnrpGxNdklT58IgVMbiw0zrSJ1XnvSp9BeyihH/Yt
9+igYf7UoahRIqBA0Ohr7xO0LwKRyudzkOVBX91muCs63TeGtKgjuzmh+N92tpw0uKkgH3ldjQjx
A+4x7L0dQsUKisTKAwlEpw7U84q8dhR56BYJhoW3uYok6C7EpxFO69C5OecucZxznT0gY4X4z3hp
QxIj3pFLBRU1DOt1sI5x9SylXzzrZ2DM3Ac3VXrGFRiy5k9Hmir4panhePMjOkytg+vym/qpih3U
JbMT02/qA4QGOGHTj476zTvODpPP2RVR0XMJpBEf8NNE9HEKisqX33bDoxqFsCEPhzYp+uOohC77
wduAKAnz9Ss09N8adixnK2LVs9ZHfb54VXdUr8JzA4DqnvuVfaJYxBImiIEnfqRkP56ap5oflOQL
wK/XzW9TstSXkezsqGWJiYjBM9/2F4zoiS5Bl40h0/UAJY5Zp/rX8gX7a+O1B6z8gEllYoEZOzG0
NShDcZtO7Dsv/P5ZKxMHkDIcODLEdSqfLX5xB1wf/qgxWMIvQ/OGj489tI3b+TDOAwjdPsBV19Bj
s3BZ3pU64PKM8YhLJvyXNVU/Y7wpXoGVvGvlbvInNO9Yy2cIMZDgOmm+3DpY/HW4atxnzRn7LiUG
ZFB/4fLzpsAkxF8CQjT4EYMrpwG1t12auLLOrVmPFI57H1+JCUFxYaGAGWXYGduIrnRfKhEG/roe
G8iUoMzFlzZ9NMx7Q4kQDCT5grPDG8UHRvLQJ0QDoXCg+XGzNML3y33TiPCigFOGN3tnSKHYw1lq
Kuj6njr+6PJPoX+nnR+7DDr6pO0TVWCJD8/uI3xlUR6U/tuQIfv0UHLcdLh6yGFCcT/VA2jxWJsh
UBIfevYwwYuCKc+6SyU7H7Gia95UFeuZtA+EH53bqqXdCJUyrshctx7mt9ZIICvJhF4cki98Be6+
+NJ4bvs8DGHeoxALMPeABZpejzlZRQ6o1wSePNDWn47mSWh6ErE+uO/OGVeY9Duc18n/gDj6PHqn
gl7NWH5iBluah/CEaYKwMPc7yG7sHXPPsxF+6Bc95hCDwtTsQdHDED2xhcthx1M6hVvsRox9w1DC
PmItFZ+IqwuaIhniQ2vafJl4EuJQDs0zcCYZQRAEYhW/NHc/OPXJTfnRA6h7x1QZCk9+qhEPuTf0
O0h36/YkI+Nmne0jtEwYJ4WIdQAGLNRTDEIcyZLK19GjJ5wD4G5AMWAEfBVaAAltdpYRjIj5IyJn
ccCFa7wJZ8sWTzgEA39s2j4WEsDgdZZIRjWWFPpE9EEoXTDXRFA5SIvZDhrSeMscRh5MYeHzLWo2
zwiWIkBzL+A4gtcAWSsL4fwtDtbZqZBJMeqVJwMD6Ut5h8cTaw9MKS4WYBxytrTAyEOWuDbqUo+V
72/GTcHNDrJQ/cSpg8m6Q9cYYCZhOm5fX74ASUHYNYtkzTDzfbyLUH3fvc5ixfbbg839D/s9xNlX
nuzL6M2vsBC+2xekP1xHO8YJoh/zJzZiEF79lkVgnazqaPQa5GEkdhUXesuERoDooKXK0wT/vYex
oTcPWO7Ic86lHSCZrZcVVxRDC8cKb6PPDmjsMRx6DxbfVMfpQilZJdtP9tXPD4w8pAvbz7wx7Q7I
X84ZV8m94GquyMRDtPrVwb4wfB/yQfxiv6MNO3B8MRRr+HMEBT1Wz8pRedJSXCT8eymfF/8TJ8G6
LT6uC06TecQZxyZ+P34WBj9S6JRu89Tccxis8SO1C9KLaQVm+1w/kxsuY3tAes5u9nEMMaJ1xKjY
LRGycK7sI7KfecEsYwd8bflBmz3B9fNJHipyhz2uMVKZ43GJg55djBkMFvSk+CRCJXDWCFF0eH3D
h1GjgBT1XLZHqMwTmPiKAy48gk/9jDCopZh54EsO+GWIAa9I7ubxDb9Cf8evyeFvBaLr4eSMUBlC
Dw3L+Vs/HAok1Hc8APGUPgJq/ohhzxKJJUIuAktdYBrhujSebkT0ozH3A/JkMoZGgCiJwQrOBwdg
xzjDrA/0C+I/PrVsg9RaIgyz+guHheSPXaAVX3cCTuXsYfjEtM7sGFelWROkbAmv8wipWOAep1Ap
ElRRygGflNZucW7bKDXCWoO0z8M4UeMM6nnntKBYgO76ocaCQp6Dai+/QuKxxnJdbsAPKIBX8YS8
OSKmdu+9AvmPCf+uiRRXPJTSh6QCS1CwBAKYPGz2Gex+wPQx6kc3MKBTGTxe+szuPSmOytUGGLhb
cIpNLeXucAD4MQEroVjECG5JGOIma1/TAo5ctPDJaEcgtTqowYeHvocv75GDPqiJE0KGax4/nBua
dA9iNoSGZQtysJa4WNXllNtPD7J7bVhcw4r0DuviqgIN8HMFZhql9QvTr8YxsbP1sJ18rbmXaFEx
315qBmQxQtnEQ6RVZ9qTG9EOFjsjRNmAJebPJdUkEIwNBOA+GJE3pNMZXzMXpW+UEEQiqy1dmEWt
e+Tts3m03JTjIoIQ0eIsi5rmBFmQMW3DwGmPMIkCG/af8gG2FedE+0jKB1Tm6hyT9ghynqMiNvZG
oOphi+CPyhXX55ofzTbU2Z6yHw56/WekVvupREeJAZyHOuZpHoD6QU2zDTCw2R52fvvEmEU6R52N
sct2ixvMD70RDW+T9DNU/nDzqnFtRt2rFImaZFilyxNiVxrRYkTIgU2zp85pxNPL4pw0ODOx4JEb
WHoYxzGC3Nhflae+jzDS2lfEK4yABcYoYNpYDcA9MpRDOaS+R+gQ/oe981puHduy7BehAt48NgwJ
eoryekHIHMF7j6+vAWblzVs3oqN/oCMymCKPRAMCey8z51gIjpB7OwurAMvK7CwUwOQdTUEyjNUj
64g/ZrxVRE8Qn8bhwBsm4+Dc2mKCb8l32F6J3Wy5ss2nIsEi7RCks2O0vS+dMdwQG2TEKQTCIxuU
o5ym2ZdDNz+231P7i4hUFx7o7hUaB7NDn/4kfdQuF6WxDSIWY/KNQ2enJqExC7K6V9QFwpXgZuJ0
ralI49bzjS+rkUj4o/caEXHyGQ62SioTW49Zste6l3TLH4akqHBfbksD6NAxd/lHVe6wqaiamzRe
1CPjc3Inzg5Leokf0H46k6dxcvkEto3HCYh0meTpKBKQKKf2HXch5zUbKVFrd8Oyi1lNd7CsiXZ1
Nu32m0uuTDwu4sSApMFzY86CELD6XgnkLLcodlS+Jtt6pd40U4/HzEB16Lv7ZZsyDlbhdex1JxYT
vtxI3XbpCc1nKABLc/LTeKL4SLOzfRBj5MUfNHfrPZ0WuifRRqSASOiCrnYJgTt4qu5FzoxKhJbY
SLlW32E0Q3EEhayhUXs2lav4XoN5sdyJSzm3h/7HtCL7WgvbSN3kAuXYHzO6diK+upeRTre2T4S3
lNMGBbZyEuoDj8xk3i8lhJbzjFALwgsrf2vH09ukyQjJnNYVe6+1/ug6q9B7rzkSksRyD/AHa0cH
AqbYiKj5+ocuuljiJw11Pooeb6vCD4meUTOWni5uUsd8ullOu4nO98BEJmuzww/rzIVj3Cxtm/8J
n+crG5610KE7qOIhobIrY3kO/YFCALtuLsR2XxwThTBkiz/2J6RIf+tVNz0UbIN28Sr0Gyu3g6fA
J+me+k0f4W0v9WwvJqBHhG5VED5ot5bCsOom9TbvuJI60W7rDzReFI0HRIldSOYUuYT3AkbDxtFu
wQMGEuUH03/+EnyoAksG6A7TTh7DE/Vd7Wb1oV19mRWNtV1Vb4HmiY/Y3pTBZRmTPoKjdetqySk7
E2WsN/hJMrIr8jWrwy7emvIx6FhfcIvENqcCvhdCVcHOFL82jlp3bmi0N4d5eIi1azg+LdmbOnhl
NG+j6F3hDVDRtTGu5ipuRB3RwVFCs3fJvhfF7R+K9/GjzkjlXXZgVsnDZJO/HnEw4ordt0d2ZRmm
U2c3X/w/umQX+bm70ohpLSfNbYrR+nCxhjOyhwAszehMrBeJJ5xy2Y07r6bShvDgkxUDLW0iQpay
a0q0rVPIXutox2qnb+c9x26EXxR8LJvpqEE6sVWvO4Y42M0BibsdfprbU+gvTylieHLLCIIER2TY
tYYb6h+oF9wapI2x95OKWJl8z1miz1Ywr6LBNVXtVKf8sDbShjWTzdyrASq45kl/psjiofpGYqFq
ZBh7mbP2tRs2oG0KOu0U7uijWhsxsSvyKz+C2wDbwtUFG4FtjFl3kx5CAnrrIhwOc76jjaE/hId6
Gz7LvV8nbrpNE1ejMHdhNVXf09N00IAo+nnqKb7i5jdLbOzoCDIGeAuayYN2kVwq3qwKqEv96Vii
Iw8/AVCJnD5O81bsCpo/bvBew/GhArAtkavvq6167HfQcurrY3DW3OhoXARKCrZxAZp1gA0xPcZ+
L3gRUSjGhN+J9O4CjGp6ir1so49OuLzp7+FH/9yJrhjtE7d+VjniPu+4dZLlKKJHgHcz2Wyrr9JN
C/lhBosnH0qM/O0jX3TrmKweNtaBAq3shtbWKPhNiRKDYGtbnlYDMGti6Vis+WcAbvIOWM1b8soq
Kr7TIcP7z1FWdnHC+n0oVXQYdj14ff1RxU967HIVS7daveI9lww8XDtT+iXqMhufGEFsdknsFETd
eY5zuVFE+53Uie2PCEEY1iQmLxF9NJMj0BJe/19qHUc842o+ml6xX7zV8r5rnCZlzTxEuD2oq/Be
wl2uK6Tz9qI7ePqP45uBBIGY1nzNj/EWvKfTx/O2eUWjUIaeiiVWtEOvEg40s8iqaOnQajMRBiEk
t/sHfATzSbagsjklbg3cToU3dbui92WAHMZ2xHigJs+Em2To81sqgwnyCPUrz7Cui/RAqV/cFWvO
jpLEi3mR0mb/p5ohnObNJ2eBjA+YXWBL22ZOPvAbZU7nRefIH39o/ZE1FTagoIm+z3M2kHsaXvdq
Yd+0LTt+6Y1NWPjqqbSD93X1Dp87WkO2spne0t/4tf/Cj1hSfnelb43qiQsOZLYDywmwUrbHdP5o
f7OqghRKS49Y9YQuPgex9oA3HhwdNBZKdHZxlGqXtjgNKBlPLssMZZTIw4y9o82EPojyAQogIgRW
eRQdleAmb9VjlDrtFq+o5ps7gvzHpd6DbbmBGpUS5Jyf5UMT2TiNdMxUdOIW1zpHFxV8RuFnryZ7
1Yjp1bEALvwkheTBFjX7YwvBF/+PWyB53MfvvStQKVLW7CV6GaRtL4NTcJKbgIyJ9Nmq36sXSqrf
XfJApCVsc/Xad8grz1a5l1pKwhVtpsVn6Uj31gCbInGG3XiWXs33XrC39Zb0/sglqWyGx+5Vf49Y
RWmJb8oQS/Gmx3gcJtcUnWambZEK9H84AmSBv/lZLv9ouLM69ajcJuKJZywC8nCCYEPeG3oLp0hp
Sxu05k7QeDQJStrLr9VX9VV+Wydt35DZU9e4IBdALaDUjxkXdD85gz15hCp/EtzNMdH21TorB86O
2Ef/jQP/MlUPoMzifbcXpd/g2H3Fz9Vr5a1R2SV4KhQ/7C4hAIsVPZK6evCnblWulnUxYEvKYgzG
z2bc2X/AuiXO4ocHSgOGJxue4KksbjYRAAuwH2+HL3h59sDlw7NGNN0Ok9/5E1oEZz2OPitJ+EB4
e7LOWCWewPKcU+MNUJu5EVU0qYONeOPxZp3DD/pVEXZL8V18pMb28kkDSF9X25folRAq4VvmZQ3o
oc/mNbM2GHwgRbHsD6/GWStd6uIXhZUcAwbFTzvZyOTx2/ykvU4/MoXfDxyxz8GuB2/yGu+nJ85E
eHzXoagpaL+o4d64Pan44ezv2omfAdWcA9QNrSOc071whg0A9ncbXOHTLW69HRANO+FHjmTRvqSR
P8go7N+Wg+7oe4Izqhup/NCNgZ+Ou856Mkrh2AnhNVwbQGE+kfvffxyVtRfUzMSQMKA24VgqjtiB
CBvXvs/c4yS4MwbyEcf0/TGrjg8VOp5turawUA0XtEJXVZfcUJJMlnFGuf/3v+TrT//cVcMB3YP4
1IkwJru1CXf/+/vN/Vc7NeGZ5lSLUFvWrAP/+++xIEi7cNzHIo2dTtDrv27C9e79saAaCdEjU/sE
sUzZnHTY6KN/+9X/+Mv7c2glvaJ/nq1sgnKTpe0jU7cQ/zURwE3RD2q6RfcbMKG8xv1HjYa95N1/
hBbWSp4hFqAMpujwz68P/3qb/zxmhUCd/nqK+4P33wF2Ar9qDjf//N798X/u/vVTlEei8x//kqoR
voGWremffzCVjhe53y9H4jKpqiz3/hT/9vL3j40iFC6MMHNZtSEBJNd0XgEsRRlF8Wut4cYFjpfK
oqBX5xj9a1/TjGhDZ1/cykp9CnN6XnFC7WpRnqQUQoUyPraS5fcV6V+qqDth6DS3Rz7R6FB9OrZ2
PTJvcSh8mWl3alX5wzK67Vygo+zwqjaCha5WeY2UZnQYOeBYgoVgRKX+Mwtq6qDlBXBqJSjSE3M7
5JJExRivzzBIjD1AVpAGhuUrGjLZKH3NxgSza6vturlBgyc+VXetTzpgjVWnZ8WSWAXL5HEcl0Me
EJ6JtVcMs5tIvpxY3qQSW9bpNcnfQtip6mrZI3ljdu5OaCdCRQAb0Zg1G6uB1hTFl6jNN6pksHYp
4XX5xCy8N0CL2jj49mrePIMQ/hT15aHQ0k0Qfo3QtFulIG9mwbHky9IUpYNGxaRLquEux8Vm9BIF
0IWiDs6fCbmoM5nFFalZ6JRNhas9RR1JBkD3lV1Es97DELFepVLQwdQhnKLsPAbGH4TzsptW8g9K
kpMYGm9hioRV7pftlH5L0j4cs+9ixBE6FqvpOGrRr/a/UWF+0UYuDr2oDNtSXKJtFMebSvCXGmmi
ppFOd6Bqgq54NeaEXrm0b+p5j5hkl+f0WZbgOMXyrW2G6zzLdjw2qKOKPeD6UwIJIhK7Td6lTjPq
xGIs90GDqlGVn/F5D+aTrq7gUEP2em3ZSrp5CKl5dtoHh+mrRfQnWdlFkpMvlWgrm6zJXqTQkzGS
V1Q9co6Zkkh/qqT/akMR1/mCOVBkj28QuXDEZt04doYExqvRokO0mKCVIFDNSGdtq1Z0t5oeanC4
30tKuyjQbkAV3vKqoQ5q9VRTlQydUfFHCgvo5b1wGDGtTGpZ+GltAK6lDKb15FTq2qcmsEwSYd5F
dfJTAmWRoZCG+fhcmeyuc4fpsxjaaTekyXFCD+S22uS2EJTsXMyqc9yK70slp24tm4ILqK8Ff/ky
9RKUjHz5SPWFJUWW0Mq0jYsMQABaNL6T69N9Ch0pQ3mJOXtjKeofziRPkrqXYDQ/8QZdArrSi4FU
YxGn52kaDsDlvUavUe4OOS5n8TQb4aMRFftcUjoqVpQ/QNPcppcmp6CTAYnZJfQyK7kDyBqrzwqc
RrvW5M/6W1Ss3zrNh11acrimGkaOMR9kTQpATPDk1jyzeQ3BodNiOCr1tHiRtpciAcZrsEHhG5wR
vx6spPsjjcA9ApKHrNKBmPAxFxn17VyHp2XQPnUcbM5UEkfTEVtyq4Y+BRvMmMufZM49iPD9JRVL
00mXM+Lni1SD3pKAf2zUMPgNlDE5jv2bBvHRroEtYDfFjq7Q3Y5myUSNDqciA6NuwEyyRnZx03xo
YAM6AzCTYvjFg/iI2hkzfEhaGATxhI86Oeh6+xr3ZBe5PHYwEyFgzBbNjsysU696AaasbTttOVeC
8BJxbXJ0tbcYZMhGEqjIxOLODGd6lXrs9H3yMY/S6xAh/5KbLtyKAhlzHGmYE2aF8tAcOUE77pRW
PzEy8qDHcktGI57zKCNSHcNr+Wdoqp+go8+j0YDMwbIsolureJMiI3QMOXB60BWePGTU2uAzsrrR
cQnmeG+Z/UeJGxKQMWVPgbXHb7LVRDjF1yirP7Sqfa6L8cwxPy8QemoC2qlP6JoK4mtoUvRKradg
rK+YpLdCVWFjhYcEOEJzG9gJdpDHv+r0qJSTikVIxxxRRldZVVKkwRkVeaBVCVPibBmFqSNoA4ou
XbRh2YD6G7JvoQQhFcAxVnXKW3WGB1BNv1IWb6dToi+zWZId0uDpALZzP7N+ZzU+xAoTL6Jw2Hrd
Y9vHv10sz1ep4+zHFo7VEFoh0mquwCUtN7kJQinO+sRL2votnarRabviolwVKiEC9s4w/4PVX3Z+
dJV2QR29Z90Xg11WZiCcuHKGNCDli4dQfy/nD0LQnMOpbs+oq1dVKQV1qZzJbILGD8aMbk2XvwhR
/6XJSuUa8trqWmt1auMOOSCxsYRdCrT2GZhuS3RqXZB9ysAeI1LYlHo9AnbZw++6FybD2IqlShs4
FewR3jEOEIogJtreqSqvSkHvCylugbdzfBUna2bMiblrygBQ2CS3aKq1V7ERidhFcL5V31EIadIn
cZG/yyHyyrbfW5EzhRRrK43oCVSnY0iMWEhmXTsqCZX0juwzoiLmlTkU1SHIhl2hlpIzAq1Q9kJ/
NBRA0IpImyEMsJZXU+ZLqRacQkqOVo7oE3Ljt5VRnRJbSkZ5Tol2oKCfmmcIj4EbDb3Fu6VPUhTT
TKQjUWivilvf1vBXVHGBi0UJwJT3YrCwIMbT5MYB1JFGSvDsdhRG+upbSnX/7pP6/5ay/8e0LcnS
YCn83x1l/wcef9F+tn+Ppbtbyu5/87ejzPovXdWwzciWasmSaWAL/x9HmaX+ly7plo6ByiAMh9f8
rzlbis4ILhNvGhR3RbMYxfWvOVuKwtA1LGjYyRQD5z4OsL9Nc//LGch8sf+5/+9ztmRJXtkQ/4ZJ
YLwo/ymiZkjMTFa1dULlvzt9ISTJaiX36k7LTBPHkGqxn7eHKNZeMtWId71MA2jU1W9l2RitozMD
CQRn846uVfR6WHh+qM+Ppp6/txaxu76Y8J/Kep2kED5bknIqESfvlAWGlKzE+j6KaRSHp16cwaPK
qK+TwFKp1Buv4ZxMW0tIvEht3Yqwbt+F2Cg1Yzkh4UymjZDDzM+kWdvIspJ6cYDiJZW+gNcECVUY
ERYmQkCR7qLBgs82zxpaGr8M79AfW5S/o6wSKCZUdLUAAwkjCAqG8gC9m1U7mURK7jK6Okkl0BZ1
0TPm6KoWlrzLRK9J849dU0XPVbXoB7M2Z7evR1iAi3qGJb5ckziR3LRlI2rBB44dTPOEPNzIiV7L
1PLLjMZCyvJdJvF10QQnHumTA5+ZLlp5sSSz3HQQRzxLhBQoqzrKrzyYnLAv/xQa86PwF2yBmb9h
HcrtfKRzRqA/LwvSx7IQkdGA9wAVwMZZ9vRCA2p5TXtq4TzrcqIgvZ9fcPE/5oKuuEUevVqwoijA
pSqCahx7utI1YDd/g2y6dA0ZepIGtEpTcasOEQn9UAEfynM/7WP1oK/FqFq0LpgpWxRAVNd6Sr2D
Kr1CAoy9rhAbJ0gDEoN40+h6vcH9tslrodyo1iDSp9NOmmQyoiDcJpa5H0p6pFWECWbKEvwOzURV
NDWpkIKYd01oN06oWU+VRnetbpoGCwWuar0C9zYWH6WY3sh+d5DgPhqzj+06t5ZzIFAnajuRKgkp
zY76+FkO672VAMHS9YjWlVh81IIPFSh8bpOtUSyuHBbfSU21M5puwPgLc078vshpfWnTR2SWVKd0
FvscvHAuSpexRyupV5Lf6eYbGRt0tmYAFG9JP0IdP1utF1jVU5OZqLeznM8lGZ/qlLyr5gwyrOfb
rbXy0xgAHIZjilPMFAI7FgQkOqF8yss5pRoYBAfKNimboScD43GMDrXwVKvvYhX/WeQmd+WSmFOp
6LpjDsHsxLZauSAasTPgSuTthp+DHGq7NLgKCVYMK5/fEkX25Zw2hNy5Y72W19rQuhn5ALHtj7ZE
wNIm7XuIM3WbFqGfFO1PEKHaSLM54oDKD+1oPmbRoHgveCGBH/CusWPRT2WEBv0G/dog4RpxCbRW
7ApGjX45TQ6DOnaOkpTgu6NvyNy9vWp++SapssvKh5pooOSCkXQUYrlUEShIKaQIjS4g8mcyulsJ
KGarL4O+Hfr4JeoTt9Apuk9c0JGcvVSi+l5mxIFNdwgxuFpVR2AL4Go88ZkY/3RiKtEt4YrrTPOo
xfI5aIyVL0mfAesfzcYB0W42Ntu/vOfCbsiMB1WwPBXl11z39FHVu2lQonhLqhyJ+bc8jATweX6t
jc5ENxA/AW8asP2PJ6gplKkL8qC8JquTGGnhjMX4KyjLZAtZ/Y52PnIWyVOEJtmbYKaof9AQbJod
3Q59GhE/RPoe86ejdHHvxxPdBBLH36AHuy9nU3AIbzCtkXAFtfCoyntDNn6yIjEpbCSqh02fS6fL
mUGjRp5IBQDyyLDLg2wvF03nTRZGsVXtzB7Aaa6apl0OjQZKzHgfi/k2TQT9XJTjrgrRioyBckrg
pPFp4PgrnKDKMJ1CudOcubJiR17KwDei8p6zxrTJiEpkNZ5oOE8f4yykrqhRdxKMLzU+NVrzk2pj
CAENBYKBVbJss3zTRLK05VubLKZ35X1yobqXbeaUBoseki7lQSL4zC60pVa0VtogvknYyiPmRLuZ
hPjYoZrRWX1AWdZ4Sn7KyYCBDAC2DM2rHOvYKTORwRIp3Yk6MwbQ1ehbdMs89KhV5K4U3DYVhk0S
IPvXXLAzp1mcF1eJ48yJp5gWhgRELqeZM+stvH+NMwN7GFWXU2SC0ltExj+YVMLAGybCtpsZ7YLT
mxM6EhwpgnQFkCHcdDW9U60Q2cwmCLZt7CkBmoNp0GHpLHi1S4rHc9RkGzmXhU9GKcn+BK7E1TEj
eBZB+zBV73FsmEdr7M4QkmsPrtUb2ERxN/VvmLtbZqqJ9HsZLAYvBXFXREyrER7acXppwlA9sBiw
KBcKvQBAY1qALqbVWfGA7zZTuoVyCX2hmTogUNoLg6heal0wvHpoaE2AOHKllTueBMx6YMqFjiL4
DLJG2Y4ZLp5Rp1a24u2reHxmCsDysph+q1oQ6RVUAvBsB2X0izChB2RyfLqCDps++OaMq1yd6ksx
LBnihX2ooNCAMAg9HXh9r8f7wFT8puAmrWJ/jHE/TZL1MujRc2yZm1CjvK5bW1FVaGFVw7HBZ+VK
fcg3u1BYk0nGIc4gOQ3YVQct4FXR87MDDR7m69pke9EDK3CrhV+sFmR40MHIZeR9kc6PaYHSr+M9
CiwkaDpiwY8Hlapl15x0WrpZGswPc870k5oct5nG3RJLDE8IR3cqSTsbEXVMw4WMs3ErVT0O70Q/
xnPeHVsN1YxY+hX4PXeM60+YE3kiHwrMyzTU1V9LAfu4wqajqH2O6ma/gtvEDD8Os/HAeYEjo0RJ
53UZspN0aAu0VmBdlVOwKL6ECWpnEjWZJQc07i1fXII/VveaJxqwaCZqIBNK/ajDdDdl+U4C9OgB
5blql37mxEul+oP5DPQMsHJLI3Uzg8WMviXzo7ocMXSfxluZEw4+ZMPaon41XIhoXPq3QSiZCwC8
Se8z3V3eDLH7mEs1P4qBCYNYbA9ZPrebcVJDpkysimOoOfjjiYDG9CkRBAsjC7s2rjGU4xAX9gkH
0Aho+xthG7hK3r4B/xTReVQnQ5oSfvOpxmSPcZdeUrpC87RtOWADH7NPlZlpbrv6boo0FFmPUCu3
cZv4hrjsTNV6kGVrcsBLTk6szq9zrNSu0TIpolgoR4t1K9AzgVzKFQbCrKNw1NDwC3opcILITMEC
4AOz6mm3jFoMEQkjkFoGOxM0p1Mu9EMWpqfuiAKpJpm7SeFbT+cVxacgvhpyxbWGuD9WLRKFTpNy
t4noh5JR+j1gGohHFVMzlOgzg4DlpGWzyVB6sS9NULcUUk9D7zgjOUGzInjFeKAv/dMwDXQr21E8
ZQZwpARkbQGShaFAbwyhqbxC12zTbDGkrjFXKsTuPJoc6qTlrA32LWQjRj2hF896n1EQx0ox8ILr
bIGziJBjiYgsmggtpoSaJdEY8SP2SEoAwQoBOpiRponSzbylWrwtzKGEH36LYiV0NFrKdsJkiJov
oWm7XS8pr23fzTspwcydFEHmiYpOKDFChBpqwx17a/CzTtsCLgKUy5dJ/Ua3vBlb1E5XKb0vbxmx
y3ZIks7FzDScjMX4kPL6qw/C2m2K8AsMFfUh6INSYhZUjqHzJNkEbQ3L+EzKAa9z+JXaECh10Zae
obAoz6Oh4wiM1rBNJdwk1GRq4PtQjsp5/B2V6nOO9E1dKghBcMrGmZlQTlXearPw+5RJNWrS7asM
4Lw6mRtCRHNfl5bToSa9T7wbKwMZO/3hoe9Fd4yWm1GT32c5FU/FKPdaOz2lQ0XDtgJCqHVq4TWT
qZB11BZjawasOUZ6Yz4h5gEheVyMAU1Ytzo/OkJwHLyfMY7igmBl3Q3D1KDzmdEWngCROcXO+DGN
0NPEXqLhUnCdAOowR3GnZ8OhzH+WyIJbOaDFAZtyIHMVn+Zxp8UQJkqE+XHZfhMroX2nfgGbuiyZ
VgLPydVS0fCauccxM2GqlEFiM/8FzbBe1k6ECRihQO0N+lBuOK2DfPWdkra4Rjwfw1ncYa7WT31Q
6s44Bt+LPpabFXDYG4WC8zrXHdAKeGuBtweI65VNCuwWI7jCOEQAkXTfuouKDEhbBpMlrqM/VAqH
lAtw1yjyJeo1DfFO92quOKt0SD5yRDtGIlQnhRo+TXwdYJpWDG7bj4eEjfGhn3H7RwyimIyO08Mc
3xmmFEOGXfymUn4zJXscapZSXTqZYM1Qow06VVRG0KXiJWw3YkyXSA3aY6FjLgkbxfRGmRmicwPV
NNgJTCrbmrXyEhoICuqeEaV6BgKDPXQhC4O7cdDlyxASS4SivFcK6m5hI8aAaBdo/sK3Um7FjlC2
YOSO16Z55ZWcyBs1CNxGaLdpLHwlI7obagGAmEp2OE0hJiHZkbx+hbzIsI/RIpHMd3O0N0FeIAej
5k1Qy34uoVSKCMSYJUZpvQXsXBfUoNXcTBy20184leeoNTaJxOyeEs0vjgHrPVblV0kMukfLEG5i
UZL2V36mAvCH32QUfHNpHIybkJS9mMlN6ptakc1by7A6GAMdbsts4379lFI4C3qcWhu9JcpKAGkB
DADxUKZPwOuPKGnhL/XqE4PLEFE082bGMt2LTwmskXaa0Kr2TblhWusB+BZ+OOBdDqOqMRoBSp5n
iHNhrH0JrfZcJaDSW/nN0vIEQ3jDvkcYpSDixvDnjSP+O6lCNl+nujuA/k5TKpAQNmjy4T1RAOA5
Q/nerUy9MhaHjTx+jMxcOpQsBXEB5T+J5EdzmpxMVKsnNd8Oohx7sY7upkH62JqGOyyILHukOZCv
PCtsI0rZ30UY4ZurEZKV2WkRML+zX+JQt4TmA/QfSkRxozZLvTWpvKA0GZF7Kcy/lPqjpekzdWeu
4Yjqv8R7tHt5FfmgaqAEEezC9lqkH2M3Z0d5bGmGjsnZEMefvviVR8tyyxE4qNj3TqCljAocR82b
hJoZk2rhLsGIPxqVdaFPQMpDxMtteTb0MXhg6Actk2n1L+LyqCUBWiTduxiuON1yLxeQewChu2VB
E/h9i/WgI6s0a5H0dIaoMve6y7irY6dqC2sqNaqWmQ2GKT7JY23sTGV5ZYxBKaSBkzOkDAC5dEpz
bFYdEY+eQKoZRoF9NDThBZnVOVjjkjAgb1Jgf0magC7VnCXWU/EFZtlzo3Cl6d2LXpvLBhjd91iG
PJBwLqv1cTSJHPoWNI9OVUuTw1Ne5U+DyBIVo5oQB+SzYZ48TlHNjIWIsgxDlsPHDJkBudh86mpK
Qx21bU4nUb4VS4zeScSkEIG9SIrxE1vq2IISNBTlTQdyfGIW0CPcp6dFASwmtyxgMWrxux227fmu
//rxfj/JGRRsMgQg7hK/FgAiNB3bznpD43Grc81t7/fAF5f7WiqQjavBVcawNOcGIu2osPaYeNEZ
4+seYhHpb97TnlOl3d0Tq81mzJCE1TY7Zua2o/a2jaR4HeTW+/dk0mxUzLXhRLFcR14a0SlnpOVv
obQgFqVV9AZPrTXklx4QgluZQ+ErpHfSgNSoY0X+HoWrHmn915hVuzqjlzW0WnFo+ckRe72hxDFO
thKD8AFAtTbc8Hd3YfOtGxPulIWChQbd2JQ0jyNNmzBHgSXJ6WW9XFfvMzNdHkUjYiKZOF6VwDgx
yocYck57N2ZQgtj1FIGkmJRO9JW2m2+BUKJSaz1GRHU3Qau/WYqwyir6STXzfTpmH/o4IggVRrcE
N9+k4Vk2Dg1dxFEx0+0S96JdRrhW8evllcloRwsDuyh+xJir+RArtTKD7Dyb8i2zTNntjArrVXmQ
RLw1CUiMPKHjBJnsGFQrQ05gukFTSRY+Gkg9nf5uVfJbZeW3ugL5QoD43U/MRBjLQ1zmoqPqUr9N
6hB3OONnOOlX7XbF3BhCPU5a8dpbzUma0fIZpSFRn4X/UUiVXdHZMWYR43lWPC6CR0j2QMceLVLX
AagxhrccwQxdj9Ae8zzdj2O/y+IE/beyaXCNppAD8LjUS7ANs/RAOeGsKvJxnoV6ow0gA0aLXuzU
R70rQpzYy/+6UYqi2ivrr9wf06IAFZEygdlfACGMU87Ya1P4rvJM3utLeGk5lbb3ewzLe2a+41c8
UDVBT8LAwQwNxT/ecVU0ZRYZpJsrCL6MU2XVeK2edxy+VGXAYCDceVNWKzwiCXz/d0P8kC2z26o6
K9X6toRpGbfxQu63GMDX72+1G2b8QwbTDbZxqGzDgSF96vLQJIT8pmZW+/tNnoYMev3nvsQXJSZ6
tLu/xfvNXKzqpr+uZ9lXKafvSjKjTkmsTY1FdzWTJ3cP/zDpxqYJmlPYyqBY79Z1sk2YE+br/WL8
lw1dXWVT96cEX//3s6+vraQxBdLQzPtDzYtkAoaA+yfWjB4Fwf043O8XkdVsDHm+aUr/Rb/80EeU
T8aWb1frG4wOYCHZa6dxj0KBcIp8TMSJy6yLPkTxxMS53QhfY3u3x/+Hyb5sUI6AKQudZjX53996
ozDckN2KLaZvaZX29HUH1aff0vlFUMLCZfmN+pGwUUZu3wYYSdCnUB/NcwgJ06rrYgxbsflv9s5r
OW4k+9Ovsg+wmIA3t2R5R1OkRPEGIdfw3uPp98ssNkvi9L+1e78TE2ikASiyComT5/wMrrmPVCry
XT+ZAOwK3PtI1bGueV65CeOZtJRAimUjOkB2A1wnitW9iu7rXqs7dmQj6khenQw7NQCP29aIv2Tz
BNE/tMB/yZ8zB8jDY4GEAB01w52jOM3OUmBHK40OOt+01VuSi1O5ERGGXH+TUG93Xt6cQC+Ij7Ak
5U/dnHRYCEor5iDP5EF+43Cw/QtwAyiAPORrpsOk9l0V9Wb5qLwfdHtiwSwd7F8ahEO6UmiIxGKx
97gYSC8A8lJ4ASDogcFQg9JE3BkEetESNNu2nODJj6X1Mws6LDlSC7fEDjj41PU7eTAcNEWslkfe
cdJ+Z5SVy3feGB1K2zV5I78BBpiy2rRQ8xtCdTZXqPXg7ooSVIT0OjtJpCh0dG/5Qn5QQwixIN20
QYtUaS6I4EIQIcCb+HKYxVfje2d3vGW1rjCE1pOx6+xnFdNKWIt83rpA210+EbI5rq58V3qLraAd
fasGbzqw1Zuxw2mR3w/ieh2o8/OoWw5l6ewOkyzjqIpDhbxop+jTqmnCT6rFlm50p7cxrVbWVmy7
W2csUEvz9Z7Cubp0ge0tMjISB9sl04XXy1pOyIcRLQv00uWYlg2Hxvb/GkxsYA14KWY9TGs1gW2g
DwEemUFW92uDB+2mLvPs1JvGpk+9ZtOQDdX6Gl6K4lvhsbLIQVgj2qhDIn4rTJjJXp3JLZDBrQmS
dPGPVmtqXKUyAyEk0DiGI9tSpaepmPM3D5E7vJQ7oEPmvm9A+8zZsfNS0he5lh/96a+i08KDjT3t
iOyTcTOHUwIxPt64qHythPTTzYDTu2CF6NqRJVM/9nUH2NKloGAm6SEEl7npKgVgVw8dlS0WgBPl
SxU47KZispxFtnf9HJcmbMYrquXWgyr8UbQRVtNEtsdS05eumoelVfJlQJ/oO7rU91mCmMXU9PG6
q4ixVfQ6SgA3dnRA0rjcd17IHxNR+gV+9XhFViEwXgwTI+wKYLhdD86o2zeGOwM59w967+Cf5HoP
JG5VbKOmKt1nMPMAWLXEIKByOiywbl0MTa1J13cuzlM7eYas5lLRUFJQ1TTbG7ObXg4OiluIIxGc
dc7PEePDRWhhBuwVEKomYVtj4lUjzyrRlGfXgbAp9d3oI8WdUDG9lQNqCG5YL1EDu86Td5GTTS36
1JBfX1UqrkS9qdu4pMQ4wMhTz9GUDc54i1Sxhl0N+lJMuB7qAVcj2cxrGB2FlSW3Wm8QokEuw5pa
vXFnIWhCnnwX+Kq7G1U9WQFE3NRY5aZEhFPDl3OoMGfs6/YbyRWTGyAfj0ScN/jhvkTNavRKfFyH
HZ8Ly2NgKDvgeOa2ZFUdJpbNTIFIUKWDfesEybDXQJKYMWaATUYwiZHTFryZc9viKrSyWAVusM35
jhU3jzcApTb9SXblFnmjF6MAEYyq/aormqcoYY+buN7nIXF9nJuRUOOpIt3anXI//JGWJpA6JOZv
Dcx5swDh4yazZQ5zh8/PqzYcY2AoVkImrbfxp1T09PuoQr4x+JOhJf/dc6h542vijcZT7L2YE4nx
yDJj4MHTM69s/cYRjhTAnsTDeXZcCl+uHQttTvbZmYN8urmuwgiFPoQjSGagLdO5y7HIPqcNEH8D
ikRuCNk1VjwrtG6apuSvYJFuy+N7twl3KOGJClv41GevUYawX6DeGRPUVFfN7gqU5BZl5j9j883D
XixV1ENZB8utBsgEhCDBAq4+WuwAbXVyaH+ktbUa9BIuXDtXT8GjExeIqN8wyr8cpaT45WxsgN/G
BO9Qd3iV4unxjTcDOlj6XaqMO+r492Mxroc4fKkmamxe+tRSOOWLRTkLEO6QPwFDCzEYTILbueAb
wEq5xjQVbz0QRbcI6d3N3Kwnu4iWJH8jJHGwESJjDFy8XqqNuXdYFANQjDqUibmcTlmiU9h/QjwH
eJGh388sgDzBvkBC9bc6ouQ36qzCkfO/tJqgalTLAjDw6I78faKvJZUAlMdWRV6d0FRHD+xe0RHk
oU5ie+lD5S+QPdJuWj/HBQpgTuRsw9H70aOQUvkxJYU++gpwYzl2y640et5tD77rJmhmGEsP2zik
9Y29AoEOhDQGsgXqM2g+kTNw+zXS7pjnKjemh3WWqR9IBBZsVdXj4PfrbkBcC+4qVYgD6XNTH08p
3q79Jmr4VK36+1iiZZini2QI9o0efKpt7azZeANbP2rjhN4uiTCdDekghBS6ZFuNXrzH1n5cWLYB
a6E3tD1Pu7aXZ/LQGYG+n1zW0iyMX8sZYBWq2iDhzRklXT37rFt+cRPbKTweLwyprIc3mVgCqDlU
POMdsvxN/NChi+cSvY2TV++AzDc7u/Zgu8h20zjzIiqIugcdhf5khJcRk2HsBrNiD8fKOwSJ8SUk
9rjYVbGdWxhin0mugg+zJVu6q8VBDyEQhSUsMSxv62UUOKcOGlNk6NWuC4oa/0r2sZGduyQUCBPk
wXGcB2Cn9apshaJWJIK5yTXKGZHhb/asxmAl2cRgJlXs+r7cuL4Dw7D0BZwAYq6J1jfuBQyOd3GT
pTsyruVOE4dRRmiZ2gMtFI4HWRUDPYnwQY95VvJQF+x5jddhzjMsjbAUG51hiwLdDSgH4JhzhjQc
Gn99aOG+482CozLCmYoye4D8wCFjy7NTXw0Rb7ezcnZzfpNcEa88OanOKBiENgxGISHVCJEoNmuw
juTpiFwqUodLLYHWjAvUZ5Cd/DpZVBMtWvKXukSPFIPMDlQG8rVGtx8Dgj29y0jFiwjVaGAU9GbB
fubazjVri5YuUhCtZDK8//hYnFHYo9LN2qLyhcgS0721EZa8waWt3sk+eSYPil4cCh594iO8wQhV
nM3ohEs/nb8YZgPaesg/Wb0W7XkXoKqBbfVNkTsU6QpEbfOue1HR24RzKoqFhL+2sMKSfliBg9bb
FEF4aWyNt5E4oP61swNlXOfkhnfyYIUOfstKvGnlb9jMRb5ICXnIBMS4fAYKaSwtjlZRaTynCssi
6kE4DWmOkJmqVdbprlf4AhBrE+qy3RD+f03DisopnamwAxta7/z/wXqYmbTTBaz3vejytp4efwa4
Ff4KvNOFWvr/jNV7Rozw54//dW6/tj9/A+zJ697werb9H5TcDUx7PsD1NEf/D6kxx7NBDHu6Z3vv
aD1H+48BxM+wDd3V9CtUT3P/4xmAwD1P0x3WF935f4HqYeP0G1JPSM5rugqs2tDR7MPR6IP2e6pB
NNCGxPpZGcUR4IDxPFapvijD2Vtrva0/s2oCNJlrby1HVVfRLqM6xk2X0TRN3kb/6Vp5Kzn5n67V
vK8RniSLoC+rvTygwFmVN9e2NyLP7IjDh744mClmXDqV5mDnuB8goF1jt/33IS29X5uRmSn7IgGf
5RnYk6VojNhecKuIZjXlYHqG0FlTOjI/6077I8nb4S4YZ/jLQHkdKmbJPEzguStEujUPluq4ssDf
w+JWndlcpP7s76ep8vfyzAYxR5E9gNJ/bSc+bog9VmnJpMJwdXyyk7URow0zzNp+TDUHZQ8wnHvZ
Du3uTil89VuZRPFmQkP+EM8h2i/iEPpsj8knmbcfBmRTHuyoLg6o+UKJkKflxqP0fZBj6YjyahCO
SHEGUw+shHpvDBVlFZQ+Gh/ibB5HMpQeS1qprYvGaD55aqXct9RF1olCIWws++LUi4NP+HzynQra
S5ljjNYOQQdRO7OzRVkF+BK27QnrvfkUlIp51gp0Yojmg1U91tY5DEpgTQImn2U+rGkVo6UkiXnB
86K0reaxEylSfo9+k0dRdOmTA+JZEX7XwVY27VkPHv/tInmj1AKSVhfFdhiJ6SFxddN+wN34l4Ps
K4EKfOwjS/f89pm7xmmK+42pDeldbUTh2fcVC61h4Hw1ZjvnEfsaJAKbcRHzHlxXSWvsNU0HSekM
AFK0KjqhrGsvc3cuHnWKrrckQcPPSYrX2zB6/b7MK+I3fUxv46GJP8mz9P2swVT00nc9cwxd38Rp
CD8DqNCt5uTW2gt9qBWyPeS9tQ4yD60HbUJGcaaapTRDeHaI3DdzDX8tGFX3sWx6CsZKFv8IxwGZ
5TB7bX0ElEJTiY4WznaHwBB1+HZCQaYDPZ+VPiVYMnOItHmwBMtUL07hFBYndANQ5RKHyhmElWeN
+q8YqIFgajw3jCghoi5uVX4n9UYcnb7qMWauQGgrZSeaOKcgLlU4s7IzuuKVx5Nf6L1Z52b90MxY
6s0ZUhstOHgzMbV9nAu8UJsU7dIYUDOUnZfxuNG+2SVywE4GlKIIFcRJegXCHJVOBdDJEVF245SN
3q3L/mX+1KcEl2oVBS6MpYAYUbOoHAZWMt17szVeDrmJhq8H5ffaE4zszap6XmOhPd3zHr+FvYXL
pRNEDzh2wtie6uw79JPNiGfxZ6upT05erROxjsgDq56/t8Q6IpuZXEyubT7AO38G4uAA1T+0vYbc
cG0iQeNY8wsb6oPd6PaPMJrP5mxFnzMXsUnV8uNDMdfZMfK8t6lEhofYzIrPv7wK/wEIjhnQh7cL
iBPdpP5ngkjnhaV+wIE7WhZ1IYTGn4kdpbBMhECsLtJvSkn6rU102vL0Y/vj1F/a/3X68VqMkJJb
pR1NGNGz+txVwWNlIeaeRVH8jJwPTvbQugsU8VPxMcuDZoO59pUM3bkUPVL58esF3FF56oorRnxB
lnLe9bL3K679lj4DMJdX/PlnVHl9hBqEEoWLdGgD6uMh0mtq9naI2oXdll+DpN9R9Ao+ZR5yWabr
Z6uAYuNXNHeQ+f7aZEWzaqPC3dgwcz/h+r7NABQMc3segzm/V+wWZl7YHYPJ6V7QrA03s22bS0iY
3UveU2jP6ia8y6wG0lLgwPSvNcwb6ylEwbNBoQXn4EMPaPmcJdW9I/obdwT1mc3+toqs/PMMv172
dx74n6mN9bWfJeGr1t4N0+i8+FOubPquNpeym3Tkto3L6Dnw3HbfmnOy8IcgejVQ6vjDt8/Fp+cX
FgJwdscxWPFM6pdEOHwVGf/+9THKgwaTnv89x4bbALqPfsRaQj3illdXjHHMK5QXqqoTcgl26RuP
3ezyKi+mV1XUApWgbfC2m4zHMFA+TzywK3bN8WJK/eRQG2pygOT4dib7FDe7J/8bbD70y7mglkcq
cOLa63BsV/e1UfMX/4fbyT4V8HgZYgBgmQU7f6we1DazDkmNiW9WzMFLa8d3jni4Ld+6r8AnfZZT
9dB8m9rDALxOLZzU+VEoxn1cZtpn25+KJcLpIRiwFgzvjWIquIrcu92w5ZFcDbFJtU2cqakJKDbo
QLzJs99HP85TRtCpScEVv88r3Ebb6TWACjf31IMyzb8evFLbxoaNsevv/de5iV+qB9m0LUT4xszf
RAkKxzfXKddrZZ9V5Hf6kOI8Ly6Vg7L/42WZpz4qCQSyEUMDf06nJ16eEHVdrX6xJ3A9UesO3/Bh
Ps5JgB5sDHMrihRAWhkYpdby6kctysi9WPmzFo/xnR6q+vN7a/YC4xlTy2e9z+I7TbTEmGzpvKmu
M/+vrpvFT3i/y/XnBfwE2Xofu/48MXZtvf/LrDx1tuBcyVdpUXh0SxzjkaLCtscxg6Psk2fXQyIH
ghSmgza+zfunyeHo+xeiGDZi/0wosn73FDXZOxlim6Trlqp7ruF8eJBLgKLoNBjuDyVIwVXc4HKO
qoPYfxSYW3e68iQbSbJB0Vt5ghNawDj92mfOHh5qcLTtmnjivVn6KvEEwPPLqBc59QP2qAuVlcqa
K/1gmGmwaUpVP1jizBB98kz2XUeLEi+C6zx5BnD4UQN9cRgcmH8OabVVC7D9LpmDt4McKDpvZDvx
d5+cMrM8k1lkoLRSVO0QpGruIFi93UbOlhMBG3g3/75aOs7vi6X4Gxumyx7Q1kxPbCx/XyxHimR6
WBvKD8qU53au3QfXieNjkyAdJldNwq7vXW64D4SX0bF673fppyL31t/PcKKKSp9EmPZ9dCLvl/my
3wic76n/Naq9R69NkVphAdUO/vvKcDkTfercYN8S2SZCVQ3KV/I5lsPyIJ9oeSYnEoGAYUADr7uR
nZebu5pPEhvyyUIp2HhUaSLI5F6+r8TGIysEulcFWCqbau6iowywR7bIEllnUAiIi44ZmAeY9S0q
Lv5k7dOqbe4GfQAuEyXZ94qPKPbt8TVjK0J25+8ZtvXDt3ZN79oCdYPmmWbzxbu2S+MPEZf935+i
w+bQdGEGWi5G3eJJ+uWVF1h9pKh4ev+w8ja4baJIO3TvB7uJ+CvKdtuaRIclKoxt1OyuXVXO45VG
cHBmig0nTBPNU0J6LybJdzTxUjnh1PjWH8Wk/L1JM28/DMirRk+IQ4M9aztPabcFLo/pSS168qd6
9lKNkba1Cqu5a8auucNiurkT/YVpT2gkiblJbCZ3eNtC8On151kvvHvHifb1UBrPBu4s92KsAnZx
HWtEyzSHJ3KH05ISRbVthjLey7N4mN7O8PZ8O7uOXs+CwYn3CQnf9b8/YR9sM6EgmCq2faZtmZbB
0Sap8+tnww4Tl3dQfmdTVfj97BIDjLwwPznEbw+BifDc6KbPYZpML5S4kVJvSqqHoilmRaGRP0xl
UG300Puq+323tK0sPziVFh3DHLi6Z1nti97VRxkYaLXxmMdq8dlSym4ZlwNTAcfvG+c+VIr6noBn
NRihdS4K2zpXFH5uevh5e9lHuj9Zt6XZLeSovKCOyHYorXXGvstctOCQFsg9ERfHiGDP7DTPto/I
a8b6j74HVuu3uO8COWnPQaLyIP0+19TuG1vfggXeRGI7SNKpOMkzTWwJ9Q6KhhiU/ZTowdkN+Amb
ja4eNDP6WeMp8tSKQzg9lLUVn2UP2dCeUuGo7DKvzJ/0Dp1oHFmKpRyVVw9Derm68Kbkzo+DHo5T
qatIY5D9hWvN11Ec+tYR306tXcmBSlfDP0SoJum9XwJUS4WOy/8xErd5/AlWP6y5fm/oE1C34Izp
FwArIRAwAIW9jYKYbWH1SfMa/atOQXphKv14CCx/ZLOMYGavoM5lx8mxD7pqX2IDSg3GS0iRQZx7
O61lbysmRG0RI66AjJ6cJC+SA7L5P/Zdbhaoib8mwewYgOHddOOIRJUqUlTyzBwTdtx5hHvzTadW
6sZ04+11+L/mXDrMuvvD42V+sEfnj4nBJpGujSemjaPvh6UvCWtVSzPVf3RIvHzBs5piGsQC2FkK
4rZFpi3BPORfCtVaGsGUfZcz6jqkcj6YmNFbGgX/wkQirUmpy4DYNnNSATCC0BO9HophPPZdWhyZ
ILs1F9erViOVUrHjAqanaUdTV7MHDQ8apJDJGMoBNVPeBrKAwovPa+JVMTvKN2WpHwufYqBdJNs/
LDq/vxDEVwyDXhUitu7qGtykD38VaHZmgKOg/agWVXI08OVBXFID95s7RBiNiDACO44B5zygloD4
fh6OR3mIIGsdqXK9NTWlQvLNbVG1FH1UrawldVXcWepYQao6a26r0JheChSQbocyg3JTlpBCg7XT
lc7n6yyQKih1qxWkReQMHkqfOlAQIZohm53oG1zEGvEA/q8+Oa8cJqaIeZ2YJ/umxq33gal8kfnE
GyeYzTPLsHX29YCSuYUfuxyJqhkWZA20Xo7+MhvWMTqkpekdwg7yRNpPr3yd4IroDYJ61lC+iH61
ABlv+BUPQ9blrv3qGi5sKssFTeqNZxmGgvW9GUVLFRGqGEMoA/93TFKqPlqGQY58+KD52wGGxqmj
SPGI45e/dzPnBVBh+yi7CttEC8WYopVsygENlzhf1f5ggk0U/XEdQtvGhQ4O+d8yCRzE+C9Rw+Sp
yuBMRvUYgrnF/iD/TCI4+pYPolw/2lheqDXAVVMFiaq54bcS7VpKi/6XMtbzVaI4/dZw7Ojp9yu9
ulfvw2E6eEjKLhDuUT7ZAxXtonS7o2xS/celoZvPfejUZ9w2VxHCAJ/LQimO9QxTUTY1J2s3rmM7
RA6MZrVhLioXdT/ZtJDouNxSNudgQsixxU/K4FueNL76GPlCqAMzbMAPlfbYi0Mc9StEr+o7OYPq
zLxNgTzf1GGhCjViQMN5bWlbOZmde3HnG9ZKXi+vKIOxWXZD1l1+hOyb8mGlaQs9cb4QmXUPtu4F
d0kPlGsMHPWL0Ql7KVXNDso8O09aUAGLLrUvpVG2K9ZUfy2nxUA4xtLTPw8tKGC/L42F7LfN9uv1
tgaVxRt5ubxt2RXBNsETBOD2fMSgGbnKqg+fqHYRE5uN9bV2mu2EcBWcPpiHSVFEP3KQr+i3VP5z
QrZg4Stjepc3wbDpCmSL5J2stvv1Tth+Bo9eOR5kBqyHbK77lXGwq9I8kb81L7k0/KQw+QHOeXvN
iskL5LyRq0gUG5d7IJ/dYex75wazcZubXfaaAP+btML/2cbt3hpnD8dcHa6LEE4oyH9unLbWNmPU
F/eaDsVU9zHCcgliGz9/VpwhuSML7UCVHG/R/gzaW6von8pBD5AtD4qnIkMSZmzKfi2bdpUCQ+9J
78mmVpjGfdMAROuM4sGPkV+AT+k86lWR3qkIV2mktB5l1xj57cLXfaD8ok83q+ZxKi/ToQPmJ71E
xBpmKLo/WGUaqb3tRKEk7GHnLERfOzrzbdCr+6wmWHInDzM6nE0iOMzoOzRbw6+rv3o9+WrEZKjc
tIHyMWvmfaUZzdpMGwXe15weYJgPK3byxeM/3SdNtmOGWDKM0n5ZUXHZ51H5CJAkv4/0JL8PWbnv
c8CzN1Txcx4p+uTBGrTLXHtmlXIjhMfdcXpx4dnPUzE9x0kIFwkDsptAVaYXolvYqkPBi1RErBZy
AfA9xt1QU94CsNtDk29i2FkNiboHj6Tw2nDLaA9pcjok+qQsIWc4Z1unZmIXofttVnA9zQLzr6Dz
9n0Lz0VeHoal92AGYbRG2n5e/fvb0vj4tiRqMIVuiWHZGoIoH7dPiR1WrT4q/WmYAKorUE6DNYSi
4Fhr+r0XdtpGKzw8SmVf31TbsO2fZsGEqwxP2WJwrT3Evah/IeH1nSLXzh4S8/N1hurBTixRIN84
elacLHHoGgDKqdZ7ywofw1MXjITD4ixtHntA3kHTwOAQcQTIKLTiTeSCu7DV7+WASq3i/t//DNrH
uFT8GSyVuEH8z7btD+8DZxxL4gm1O81ZbRHXObjZyCdY1Qt7WXQlaviXNPf7Q58GiJqPRvVxMZBX
lKhHgMhggQjLDD4xsou3//5PNj8ozqgOOTnX5ZNzWTxM7aPijDH4mpb3UXy6BPSz72DGMJFYrlFA
7L3p1VGzZF15vgp3/tIt3/G1pv5Td6C1b92q0UWv6HFfZzdxK6C96AAQSsoNaOZ40bNu4X1QpMsp
BEU7DJC380QLH5WgejubRN/QleFjHmgmvlacXeflRZH/IafjiuCOnW1Q5EIzSMR9Os7x6ACx2yR5
9nF/0dqoek5J7n9PpnyhaQ4yBd1cUSVTKZXZmpvtZbOyfO3GglCwKGbqMjdy+MPE2A0BSV6my0mj
uIeceZ0ubymb8pZuad2lwGPRomynU2QaiLi1ftqdSnxY6ZkHY8K5UnQ7ZewjsorMTkrSBynE93He
zUhsOziaz1o0nS7Db3fRqOTe1HXGXx6VaHRasGRTuvqgsdBkcOc5lQfsSf19FixlQx3M+vDL5Ou0
SYyEquvtca+NypLbya7Lqd+xAW6hpaz8RoT/OdKfwKAR8mdZP8o+ebCo7hE2iTnu4BxKFW1NO2zD
t77rxNBr3+4g+/Da9Xb//lRoMrz/7RtguI6LqBoxnQcCRW6afonsQif003hSEcVo87nB2af0EMOY
lCMqe/elgvK7bF26HE1IC+QdbG/D9XC8km0xW47HSTTtBqfeTrmrHI0stPo1mLVfbiMH5NwIgapF
WyDs55d1DFN1Vr5YOlIrZY3mAJiMqXX4b2Dcj3pevQ5+yRKIxM9ZDedxmReKf6xKNd4Cb4MvbofG
MSFPv9SIH88GZpEAg8PgVdwxTBzQwfXB9IPk0TXCem0qpXFZgE1VXVfjQD6lz/D8IzrYaamNMZyY
kdb2cEpjdBJbmSETGbERJNfBkWmyoULdzgLCR/z998h1InbT6cIIhMLLYDQP3gh0rxrDM2SL8Kyj
XLRAMwIOseh7n9GOCEdqo/9YiZI1ijj5SkcOcdGIpuyL2JSuKo9ykyOL3MF7O6c4jOUaE2Wf4rFn
m7W4QSuVgeu9Mlkrz4EVa43S7mCWf3yryBePkD3aa1WAY+7fbxvZL987clBcee26vq1qceX7ba/9
8ko9Gi+3lS+2D5f/ftvGK/5QJgCF/l/rnccWV1ac+YIaH/cxgTfHFuo8yrekQTKJarmBeilyflrR
jQuZlbxmL93eG0/uq+yI8pKpMos5ZcgyJPP8Nl/2ySvnaB5P/Xe+SOKuIi96udfv97/80AhXb4cF
Lhmz5iETh955DFWzur/UGkTBgaLvtQeeVHJfxgezw1iBVeghaVPr7Cn4xDcmOG5kGizc7WxUMyve
x3J0xCb4LC4AMtpcLgDjwwUIaaVNk6/lZhRJym7BG6LYyGaQVd1CT7ViIzenof/3qMR6XUcl1kuO
qmLyh2u1RM2fkWDLtnM5/uUD3L0P1ZBgUhyUoP8xI6G2lS052LmIGsZ6/VemNTmbSX1ejJ4OjBYn
gbxbxQZmaSKPHvcNpon6ZN1Vk9rtncYCvtr4wWvjKGjMhsbLPGOzHVTF2offhxBEHcKLN8KzlqBB
FbTKnewao7EgrV+Gi8GKWeI65B49NqerUIH/bRHD3VXka+8ccVZaAeon5D6214Ex8cwjPNdbOe3a
L2/StTnuwOJ6OQA6BU1/mdKF3DXv+7qinp5QBYpRkIQ28b2dnPFl6gvIxZo1rW2RF/G74s7u3OEx
CcM/PAfO7+GbieieoZqmalqaA1DQ+BgLdYPv1mo1j9/GS/Cdjwo6R+ZoHakMPACW9/E0aM2/jD70
9nOs9meAQs0mcTJsJ0RTHvryyUaa5FE29IjvDYqE/ko2yWJbxyC2HmSr8/P+3Ef+X4gjdXu9V9gv
vAeG0DKXxTBgDyFAFRd0RIqBDh7gKWL17/MuAaUHrh6+2kJJQQCT9s88KmxJmSLFKnL7xe9Nb/Kw
PHdQhHV062ikxVkmdOShTLL7AE3Xk2z5fATLlCTF8oI/i2v7Or/QMG3tKYlAIhiNhTzL7NF9QuL7
MAhkgOwn7jZ3Xuu7T2xVPvYbg8rbMEaHdNDUwP9DclOzBA7z1xe5ptmOaRsqVBjTMEHU/J6icSsd
ynBjF98aJFTgFvk1XkTdKUa7C08SkbS7puqKJG+2dt2cqG411k5OFs1s8LHb8YzHlD3t0SuibFN6
XojE+5AdnXi2lw4ZzzNxlHdTR1H21cnGfdKVJA0QnEMkItF/ONOEFYJqnXRQKEehcQKmwp1AMvJC
qmYVsS87nfL7HGS858zrLvN1OAx6Ev3UwdIu8inMblHhrw/Xgx1GzcEVh2tfn5PG1pAgQgRTW3q8
3dvHore3ORqwmT4an40Yk62pNC00JhXjM3J5B1/3yscunYZHeGR7lsDkU+ncOc6cHPinYNjyfnBn
lP1xjG/3RZNqGzlQez2YRD1Q15ciIlDHp7Rs/PW17CgrldemL2qWsgr5Pld2yRm2Ui59q2+3TRlM
++sBvY1pn6XZJhNSAgihl9XNdfTShkUO08Kft1Y8mHfIkyxQDKyOhmjJrpa3zl5tx6Nssca89feF
Gq2mWIXA9t4np4AafNW6CcsPUEX1t9gA9T+0o701cpuCXzkFXzIjx+LAxjO+mLL8s1bHl/7C94vt
FMYxTM4AJ6QCJecMqsqdmeX2g2a2z7botygXr4DU++sc6SNgi1OIqoNfjdq078fBPucIgjy3xUpC
HcxGkw2JWDBDNxQjspGKaQHCFgJJIaeh91jFXrj899iYXf1/PVKsjY5uOy564pZti0ful9h4NIa8
9PLZ+JZRPts6puoe5EFx53hVTdj8XvvMsJ162LH125wc9RQcWlBZ/vsqOfdDU8631AnFuIxfyana
c6jM0y7uPaA44jBZ8OhNIpFrl42eOdIGer6p9MK8TAsNO1nZqHfcyj6qawiGVF61Uj2ESsuxQVdr
rLwnhNTUpQ17diWb5WzWmwSOJFEnozEaN3utKFvIkDQ719LuetU8ylYSzsVTYF0ulD0ZsmmkwJz7
wIu+x2qW7zNI8ZvOxE9Ngi4nEX9+6FNFH5Lrv8679ilQfG8u6M4P13WGO+1hpUD6UoIvXYIbctP3
iAPoIa+UKfCPcGf6RYryzxcE/bcqCj4/fp+aOLx9TDHVqnr8l8dxWLt1iJcoUswnVxwqaLcHFXVE
6I/hybYqHI7kqGwP7ohvoIopQ62joCD7vN4KT7WClrYRTvnyl+sqRXfWqQvyvArD9M6Y29fZ8dRP
sU2YZmZABWSzLgdz7SQ4bclmo6Mgb7iDv75MTn1MbdO+3ssm9hcvqBt0d3ZQa6iew/A3rJ8dymco
61DNmKwqOiLf/yLfYrILNOie7U105xSecwgS89FEVk1D25IMEqLaWO5pYFCugfo1KpejOhqSqw/h
uuKr+P+harnzZp/VhyxwvKsiE2aaSipKdwF5T83eEIcgKxtKPZzNBUzvBi+Na5c8k9PkDNmUB7V1
GjwbNKSDEsyN4qBz1zp6tEsS09GLXSCpEc3TfIR75n/CBh1NgOhF9S1/P/s57CPR1L3MXDi2mm1l
s2jzfZ9r/mNcx1/8xv6aaJNwNUPV3AuL7LkN030tyjqyPxL9uqn+Y7/D2rOL0NOEUQYAd7Q9hIFF
U6JwJf5WDlyButc+qL2bclZxwFARyFPDYsXLDzk40bwevPemr+LaZVUmBoGiL2DrK8jPnNaVHh/n
aOuXFQqZXgwBbkSey0Cv5TiyC0Nxa6i+sG9EoSG0/X0Poum57Hwe9qj6Yiboz8R62q7QDy6/VLp5
jHizn10z9C6Xz2Lah8uzTlnIfkIlc4l1ySH6P5Sd13LbyNa2rwhVyOGUWQxikKjgE5TlgJwzrv57
0PSY3vL+Z9d/MCisDpRGJhrda72hsKU/APdahodAmFjaVgDu2Qkoxwq2s4iG1CLfPrJLtBsvOlrN
Nehdy56Rg+JwALx10QcSznwhkEnRRho2PKrW1Wmy/xiWGm9Rx8kH9p1Eune4jMBJUGtzUmmB2k+w
orrgP8lO4U6dxYS2d1vz+O9vCIjcn94QKgkrSDmmrJAQRvjtU/HUQsS4aNM2/5KjCYjPe2Xu5DZI
sWMNFK63e9M1jF1r5fJc9U19boiu2wDRdbuUBoaOHTQ44LaYFCVpfAOw5VNo891ciiMXkmT5GnmH
eCkOZAiY/eoN2yQ7Q2RdCcS8QNCLu6ZqrqXVBA/39jv4vvunU4wXKPz7MEdGQHOsLpkKzzWNgmsU
ovXXJuObSuHzwQ8SiQxHObw53YgTJ6iix8jpbsMkWIkHlC0QgJr2QOwu5JVrUDu8Y7LuO6FP+K77
4E/bqU/h/ZN5T1Evn37Q/UPVvt2jXGIfnb5+FICXJOjOihR1r3ppFEs9RNnJkSJnL3mDv5QkTGoq
rcQsBGBgIyBJqVd7F9wtkPHJ6+KoG+x9O1Xe8tYe3rTKSDbVUIIznEIxjHpet88VbC0ydwDtACzs
dP8ugym4tnkvb29fZs3M+42WcMYVQ8Slnr74vpldEWCTt/f2+1jxmbeHRjKy2+eFGdLO1eiXKDfH
0QXsk0IFy3CWuWOEF3FRk+DLmOgDUBCaXDjhJzd6E4GY41uu+qDVDg7G04D/9jl9Gsn/Y4sFJfqv
B0hTHdlwoLUAcvnr1BL1UZW4fpZ/qX0VSSM0Rg6idNJXQzKPOHwsDESYqoVo/G/doqPOjfeq0lFh
mA6atXNsTK+9iCAq0QymBOivRSjh+nKQ3f5yO+RGkfwDsXZv35a2sRkUI0CDtDdQF8VKdKEVSOV1
JdbTRdi8Bhx9llngQxkZR+dogJKAMzxqr3aqh3BhaTOndAH61wp08WItonFAmRJ2F2yars2pAGYZ
hm0p6vNn2x+X4pdK1Mm9ldrSUpyW3azxz0Cn52bmdU9iRKkjFJAhWPcgwsIy7W03JXpEqGixPiui
oKMUNab7XO8XNbslAGQDOfSiJn2u+HK39Bqpnvt2k5oL0VVJ8hcnt/XN4HgUGtHn2WQDooNe3ysX
36rQVSO5c/GioV300104tWWurWJaO23brUhBtUsPAG/H/snwVZBR00WgRkQ7h76TiMZAXoKcdna2
GVmnUWrfxdJRZd64QuwYA0XgW7umDs0HP3XPddxXB0GSqtUU/S6nRC53WtLFRUrccxRZ1UFE9xGC
ZCVm/f4MMSLwUBzQeOJn93VRLHaqUvmH2v3+qVmEVqv6B1JVIrgvmWJ9FH1u8/2+WIq7QscJ3C7N
x+llldthtAdQAUmdxo0ZGt1BVjLoGXbck+/zgTzIRvjS+Ho7S+oi+1ok9cmB4P3TrD/adEDXXFLQ
UYSz9r2qlS+pCTrJi0xvnpLv3uY4+CxUSbMOgxpah9CqrUNgVNlDqkRnO0q1ceFPbaIjtZ9Mnz1g
i9AMB/AezEuKPvv6nprr0xiz7/bAt+Bse77+7fdN7IW3lvCfm6mrVqwj2ozRzpRjG2nKqhlnXUlq
sTGkkqMIjY4CZ3BR1C5S7Z0VnIPQMLa53CNg3tRAXCrd8BYSNOuV2Byw+pTncEDIwaYONxr7+/pn
8ddYsd/DskfsF9rqUvs2PtMKxD7UneJnxr8prt58NAEmwa1Crt/QnWpryWh/FCUlBCtBd3UagcAM
CrdlGR2SprEeTRdROzyn1AfJpjqn2o6xyzm57srpIsL7pSzkdafF/sO9qTGjbj0pvYwvSlmhl4Ge
Kck3/1EF/3rqAfadbAntCaUfrXVr6cjtZ3bYrvwCdSbRrU8Dg94POXl4QGqLcG2jkQqHXHPWYVyO
W2Tv0n0c1coKvCJfHl3X55XhWq+FZXzrRyP9kaOGaTkQx1BVHDZSUfYfyOk2sOYBfg4kxWd2iwpI
hmmyo6rmOa7s4ikLm2CJYm60Ep1aUFtHV0JFb+oUTZ6CU05NQvJBhBJC+0hKo7STdFE9CTXG1zjU
EIQsUFLPDRigq6KSEZxJKP7hbYTyjW5SMRS3olFcoqn7diejGTTLU0qN9zEiZLk1EQkEqRm5vopg
rF4G+HiEbwh8OEf01pxjO90V4PfmcpQPoHcIuyjrN27pSTNOLwBZ3IBlZQImqCqFk956zVsV/fo+
xxmZFE8BBgThpBTNsMZQw4u4eNK1cQucC0g6X2oj7dGEKb/c+7VSRz41xxJOtKGi+NXO+pCNgtUN
/TrGD3DovPxrbSDp4pgICgSdbD0qCuKLfFOAFv49IvdkZdXl+pvG8ezikf/UpgSHiELD+yOa+thp
AHKeRmaKtLxHU99gmtGPhCTuLs6a8NTA0ro9b0VM0r8nE3rbrguqK3qtO1eHIubmyeMwQbAMG9fq
cmyfXalqL7ICSCXOpBc9Nfp9oaFE0k2jwryzUNvy86XojUO/WiAIBJ8V4VVwntBx1SyOcYRq/jgc
tF2brUs3/PUbhJ6WrGsvCmcV0mv7flQvTYK8Cv8yQYw6L5U+5JeQqJwulMsesVwylkhAHQ0B4y8r
6sF+UJO8nzZ/t8Z4MLJ1q1JJcxEDXYyoFi4FYEVgWpxR6o6h/3DHsYjm+1CBdxG9caIgseGzccZT
EZiVoW+CTFaX5MgBAppm/KOCzjQhkazEDqgQ1PXViB1I4koz7kFIAICVkBmcs0mUFjdqQ4wbGEYS
VywEy23rISD8ux1wRHjIxuwDxybtwssHexXNeRaZlgwJIWAl+UVEoWu9Ka3r3vIyKknQedsUWOJO
SZvWq51JfQuR9ykMNLNeh4GlLsSnmUM54NaAb4Zhu5g7Yd5IStOhVOiWxl7WqayUFlZhnVv7Hzx7
Z7SUvKuu8QLL1URDRjgrDsNU4eI0va5KKfhuxRraH1HcPGEOJa0bH1s6OBntBX1wzMinIWFEtgXe
wZe4wx96bH3oUmrS/o8cuP5fNpOWbAH0ANFqGpry6TSmwST0FCePvwRI7Jpt0ZwUvP4uUa1G27xC
QR7WRn0RbQAUFRb9uFmLUHSMmGB/mtVLymbInFp6MoCN42Vg9w4+BXpzv6G0npw1GQcGslFUhC2t
rnbi4iZGscoM+esoSdUu9aw+R8FIrXbydBFDRKinNfPE7X3yH3PE5/RD+f4/Tq+fANHQpSzeQ9hD
wbyFC/nX36sq5crvEq17V9s0WSUe8szatJ9Qpou4w5yA13og15cyQHldtCFiaOEwbtBBHaBaW5KG
7PjUiBC/jQq5Zu2j1uIIlHkcRk3l+OmuVWP11tb/vvv/H9ep5ao2vHEt6pRYqdgIbJFYE8diEXp6
GO1EYVKEES44f4Si9z74PrfOWnv2afA99KqSHxSjriz3irUH7ZYd7SHaJFMhX1zI12vzBIutNQlY
H/1dJz0C758D+S4+ShT3kfxJ6/MQtuomjzhE+rYecS7ANSLsW/N75KIYPZTfzQgP6yTuw22usCSb
OY5Hdh+nb97Aki/5vbIWYdpbz1JmpedUpRgHV+lRc7TkLUBLauNLDeR2EaLkOkMUeTh0YTu8aOmP
EIfPN3CI2Hzq9vTN5qPhtgeLzJarregddGnu+GkJRRHmgfgNxIfJSeCtxG9wC3XnOUNP99w4aXGp
WuMx8XxjaRhh8NBAyFuUvWVQ0sjdUxBOrMyoCD54ON4DO9OeNDnUHsxA8VeVEZZfbOtDqi3/49NE
bA5e//37rwqUWvYH+okUlalaIJ8MVVZ1+zP0fdRYNSXHTF7Mnr3Ii67Y+qryQ3NYeehft427w7fK
3fltcfaxLVmLSLRTWbMwPp16RYx+A5l3iEebrtMT/JlCzni+jlWpBcMEx4gRtGZr9JeiMPNTZjZz
r4yHi2hKs75doX1fL0QoOnTVeTLLBqLhNMlCDmJf+eNVROLSu0qOnAhZlRaSKZZmKGVYY2Wt0R0b
l8gsaa9sMv05MNIYxyEghn0AKsFOhivcLe+hCK0QU8HWQBReQnpK1S17IR7i2yMvHmVYIWtdBzbf
yCq6UF6Cb9ZYHXWKXrcLHpDqTI9Rurx3+NMQMQMXsgQYKoPT3PxQNNec34gogl4iSCV3jkl5J6NQ
6MUTzrYtBMYcKMYTbUXq5cdaNk+f8gAivLcFwwwtSn0vWjJeR4d7yqDGiIsqm6vPfDv1t2gOSC9e
6H7RWfuPImrqY6xn9jVR3eSMUPORspP0ouLLtQNRiIet0UgvyGIEa5NUa9XB1bsg+ZBeWKvDc8U/
iD/xmKSQS+EjpObkYbETbZhCI16cDGs3zNud5ErNTsqGdufEqg2M9Hcs7u5j7Gm0CDn2PSIhjSSK
0m9uhzif5MXWd/OrgFEI4IS40/2mmGH5Ard5yDnseaSS7+OMDPwsvhoYAveKflQCnAjMkh2UNoXi
IteecUz1/DzxG7dDaQQWosCReyhxe/s0LCxwerjpseDqou+iqvSBzHNBPS96tIeTCMgGknYms/yS
AXJ/SMcu0Weixwqm4pOukLadZjl8mXZ2HR5YccJLX1mzOOvik4hyEyE6jzykiMQliSlxjTWInHub
nvvs5XN7nmDEckjL4Xvltto1MnNbRKjQatdQGv+IqLndoipR1WsUuX/0tchwLEi9JpgBmOPW8EMZ
AVju6q4fb3eiDeUfbSZ3MZTwJi621iS8rGWKS7nNaiZBY3Gv6CjjJOFkEUvN+8EuhgH4dYPuve2i
ACMN7iOkgRFpT8e7ZAh340Dk19fUKKwZ3hjhe98GPzDDCr8ZKUY7eY85LCaAM70NOFJUZTmzIg/3
vyFu9kkh2R+mX/10zdp+S50Mqd9cSa4ZuiTYviF/8e8L6l9aUbYGoorDI4sqiyndn2DBkYmMe1dU
1tWvXXkmXr1d3hQ4T4XxVqSveykvgDfL8Va8ekVvElS/euFn/eq9zxW9qtFjCZnl5/82X3ycmOCr
cFqNslSHXVr08iytEbr7xEE3GwjIHIZbdbJMJollh06319UApe+g6a45stZzzzG76yQY2YB1lCQV
M48gfx2ho2x7C0c+EZIpRIDX0wYWSXpNz4JYXNTFYawVWJVGNi/Qc103Ru0svdo3N6hNFGujVc1r
MxoXcRDEPsNHxDOonsLOMDYYbRdrrw6tq9RqlwBxjg3Sm/oGmdutXGXpuyFBVEa/AqKYluK26AAq
djKzfUkq80VkuX8PTar011CrdZXbUNvpX7MulxZo9FioyCOEtVBi1DrCrNnV4NdJ36DJfVApwR60
urM/1GS8mDyUH7JW/LDQ8n3X8qSZOYk7vqKTggiPabZXhEyxAEQr+ykO02GSl+zPslQjhVz4+jFN
MTYDF+rje5fL677BFt7sdGujSr2DO7KFmTJS9w9W18m4XBbZZjCRn3GCDPJHn1uPeWhIS9MexpMK
KpQSYNdAXc3iRRjY9XNVqpzl1bR7YeHCoyXplbfAwgWsyjvpizWOb/yflN/YAODIU1g/jA6T+Sbz
UZTV200BRwex2jQ+QloozmlefPShprwrno6rpqcU26hCekeJu5loT/raWpdg21aCdeN7xsaPbf+5
a464l0cPo4N/Y444F9ocWEpQ1Iq+6UUz84uo+TEU2F40ZpNfAzf2Vqohabu6SL2D7aHSG8uF9xp1
5kvnjM0PKQpXTYOnh5mF6mbgTDPPtKi5JJmrrbRGbnfYa0YsiF6+ako/f6qSkOXS15IPoxhXGBnW
OzSL47kV5fZuclC7XURoIprFHsTwF6JDsZCznIlbOQm5FYNut840Xauxg4+CPz5GDLaDuptbchY/
qJIDbaaTy0dXDlTUsVN15YFafAbwmPLC0dMfmv/ejf74LZ1MhPsylc9qMaYbCQPAjS556knybR69
wiownIccPM3BsORno8rZNU/0aNXw1dsZGlpgkpJaANb9nnR0CTO3DZMtq+FTIHYf00WbNh6ivYQ/
BvLzV9O9narkk4g6V4XqiEXS7TP+n23iQ8RP6NsYDwJgAmZgGwukE7znpsW1oE7sk4om5bNoMo16
W1FMPspTk+1gm2mAuF+LztCAvaWHFANE6KgD+ThzrVtyWKEE2i4RdHnU4rE+mrVUP9V+sBPEGVVp
400BZ3jZTlktL3HCWas61bHQtOZJbbw/hjUDSMvEedUia9jkpOkSpwOzrhZ2ue8NsGviIsIkGvj3
M4x0QfpIO7lK5uEuu0UMinylaJI644smO5gWiLbR5EEHBlAsRS+7jHz37+8T8gz/WR2yYRraoDwp
rfJwYhj8CYBTaGkyZmGqXql/UozBqGeYzBHwEyHvdi6mF/noOGuEgn5FU989mvrEyHp6rff/MfLv
eWJkNX3m75/we14QSeW6K9Nx5rYu5RS36SivOHu5asFM2ubwKFrEBb+5YS2FmAt96qjMmFOASBTb
doIXZJlu/cmnGzxjeOEBh+6DEY2IxEWvAmPNQlHOFcPvIhCIdjNvHRs52BTzM3BLqM40ztEaAncb
aOE5SEPnKJrEnRRQrmm8UeKN8U8HbC70WhNveAyxitWTUT0J9v2QFPnCjKQC2AlMfV/Bi4D9QzQb
EvWjJM/7HCj2j7FW/WuptB1uWK6yVdzIeNR1zQcx7FUPedY5S7JRaFnUxsXKk/wpytN1lJjZq4kD
2N5oyA2KELMulVXLqFdln+avw6gGc0nZmlnePEpxir+sM3lRjhmkTqWDI4dA9qhUEAgrSXpgK1Ev
2wTZpTVmxF8NFQHgATX7JZlp+9rk6kUQuBOsGdkJwwgAGmRuYo1K+n8ZQXYzW9Suoq6RjlBWY15T
1FCT5MAZOF8muZy88C77Dk/A/aGq703dVKcYLSt9A4cIR0k9N8jexMapizNlG5IpWYK5N97kXFr5
vZF8U6T41wh+e3k7idUsYatWhyrHydhPIrbgE+SXlHozj0vOymoOyAXMaSDZ3e4GkXP9xsOusd/3
GKp6pAjg4UoVCkQVrtPR0Kk/PUV/JM0cfZSoSc1aoLCvdo4zGpvS6HloA2Xh8j9zigOnXqVAxw+G
nwybvgbKMgStv3N7I9tkdmYfSDfGq7BEhI5/MWQANQrKA/K/1Yo9+HjQCoxJMzXTHryJ2Rf1vAPy
3iFnjiNID9vmxvjDbQzdZL9n2MT464v+j2EYOhozQRiUBkyQs9r4NSyKEBWLnJ+82qNXnT8hsn3l
u4fA3jI2bX9fh0X5GCt4LnkI+3woaF16svkNk7lsPtYRRVjPUbcV8hP8smrxGmXJY2JG5jccin+k
Ulc+WwXOg/++VKFF8ddShau4ruJ0DsdMR2CF/j+wgnUfKVbcQHsEreNcSv3F1hoWXgQat0brwBiI
o+Id/d18Zkp1c2y7Qjv3qoKYI+3RiCspau8+rKO5lvfRgziIiDCojD9D0Wtm9a4I8rOD7P/eneid
ftnnl3iiieIrob5ryXgOBC7XsR9yrBZ/Vmb+VRti+1VC8AZ1fCV5oPjzs64reSfJFcWbJh+++FZ6
wStVfSqndh8w/sLTteFLuy9CNzt2Mql3caLPolGGk5x5c3HeF8d/Clz9IVBzA/M+S6/XRibje2Zo
2FzHLTtLpMqoVdpp+SuZbnXKArR0u7fC1GODJPfdXsSul3V7r8faunZ73Az/s0MMMXOTKWJg7ZT9
MrH7a62bJ4EkFNhDdNVinLvMkwRp4OznVoyood0tEG2SD7ZVF0tLng5Dsgyd2gn673WAjg+W1T8t
u7iEri29IWFnzKOwVE6jFVus/wq5uN/TAxfMmJjOX+423TSgo5ZBexm1wTs2utttrKBPjxW0AoyA
zfStLIN6Ba00WUtllb75lvneuHp3QnYgeHIQERLNg5PaG+T6EJWdJqUDpz9dLd297sv1a5BtdM1N
3pwsN3dUicu5CHtpeIJtdhRE0LR0H7GjL569ro53Hab0mHNDEPVS7wiornjW6mGROqOCjWu+0uua
LTg7+T3g8T8v9zbZqruljl/OTAy5d4gQpGi3hKFnLdKuGha9msRnB/+bJdsNmRdlgPdNmBR7rxiy
h4ht4TYBubDD46zYaGHToEqZKCvZa6FMhCNeM0nYX+LYcee5nVbXqM4wS1CU5k32KxStw0FD4Gaq
AefZjzKvMGp2EfUfDbyqwKLOtMGdNVgze8gxUIRxrfpb4wVPWjum4c8WMMWDqJj1FXUBPK3P8lRN
y2wcflnfzqKPis6tT5tk2H73iZrc3/OcqPQhN6fqjT3g6IEJqNTxcQ0ClIkak7bNch8q4qQYVXuW
tNJxGQPqyjeyeXJk74FtvPcTotqD72bBO7kQWM5SHz3GTqxhVxHpKxx5rSe7pIodIAb6IzTnPP3W
91Ip5NmoptLFRsZmXbMZ2PYeAr1ewX6zUOPhPSu8XeDE9aGSI21tkcmbkfj0fgI5TVJd+ynl9XtG
cfnVaqIc5YRmPGpWPmxGTc0hmTc6Cg6xv0ObM1jFfqXstBJJIbku8Ejt/ehV6+IXlOeaH6BcVviv
+l+HCKXI3ISRDzGClaZI/Y1XttrZ8iOcTAfV+LC6L2yZoRvEqdYdAkFTMPu82031yW7iK4gOEEG/
7nSo9SjqZeNMHgzz1Hb1e5k7/VtrD8PKSnEy1CcgVg1zVm4k53mIu2IPrwkHlloP3hp8DtAj8pyN
CJ2xPDRoGVxKt67PXRY9qdMoJ9PiTVIPyKBOIck7Mp+S/w19j+aRegJ/ihwy0h0kNQaDRaU5IJf/
G2yFccBCQuT4KJqs1Ao2ZeyvqRVouzjqIVx4lrPW84qVQY6xh1aa5jky8aCQy7b7Unv5OeTbgfWy
tIyiKEMFKsx3g9Z6H/WoIHPmYfEmj4+3jYEUfWOhfnFrXXvNawXvG+wDliJ0nLaZSxJP2q2X/60u
9czHf3/5mX+9+0xNI0GsguDHgPUvTTGlGxHlMgvpuXNSBWwTogtDMbZHucOcrepKdwU5OHt2M7Yl
uppY33NwgV7NQ3wfO8DifYC3zraA4UGePucFdmF5ppn34QliNrePjuE3bm9jp482JjZJ5WJ3cpMG
S8cGSH0c72oyvj/KWtn2TRZ9qatWn+NQmJ70qFQ36FrpGy9TwpMHR3puSpn3JUH5y2NTLia1nRWR
BQWngdjATJ1WgtxIgmfLC2fqVJ33kVh+jvC7FMwE0fc7GqLxc980D5SL9T9kooDMfd59wDjR0D6U
TY3/QKD/5+6D9I2rAye0njVKu4uoGaL8NcZXBIhZtAYoVu1suYOJLG7LhnJkPV1uPak+4OQr4rii
EjkONkaSBkhSczwInIuAw4i7T5iYTyHGnANaerWpbyBLoUbbtGibUE97Qn6ITafdNjtkgqx9HZnt
skJo8Io4pjebTkE/knyPiKPxXUxCEIZJVtisZI0zv5hURR6PpW9rVyvGL9WIj6qa+9+brsNxq+Ip
Kbxsbg6AYWD3fbVqc3xzlLqaw2UxLvIQQQKPAvNQh7q0gX8oP0Ry5B8M4AIrfeykrePrL75LQi0G
ZLMnRefswIeGKykZu+cUThzvym744QJvrnW+IODxwHu04RUzLAOLpfLXJBLhwW0Sx9bi9yShWWKV
iEOXsRrcJoXTT5qOTbef5KpS9yy7Zo5Bd4B9mI6sQgqwM3gZa+8rnDBl32lRuB3z0GGzS5axctnL
Vn3vbfQpB1louEgZxeDccpAIGs+m8+Y1j41FJ4PflCTFfMvbn9WEc6+bul+V5FM2thFaU3OhhdnJ
06M37IFcBLlhpleV+opwvvsomsRFhE6CuZZWhPtP7XqlqvMm6cplOlyiRht2/qS2TwUE6vx0d7+I
tshDSytK96xQdsu5TX5KowlwHLvGXpn0kSwTPK1qpyZuWaZ6Fb1DIxv70nnyyr56UJNIe8VbeUWR
znySMes4l373FE8ksEyvnI2S4JUrjaq2lBoUaLO8TDcd+feFeGoVe0g3zmA3t1D0JmaO7eiwNvL6
p1Cp6gHqr0jjmDRxUpNC5VCA/7y42XdtsKR95QzWQWxwfWUVWHJxuO15VdusR7LzarsgOc12JkJP
vJND9LorH3Q1WzJOmd4Ctrq/z0M/eTLG8M/2kVNfnxrJ0zTeaBLnHZueGJ21Q1LDsY0af6mL3yhI
8ge2/jjNaK28MUeDf4DEH2dJXduHOvKzq1R7S3HOHNImf0jID8+7SG2eht7P17mthStRKHSjRJth
keLsI/5kr3g95bIyvIA+e76BYMB6aYtRk+QVe2Nrm7iNdLDbmuNlWBdveAafvCnX2Yb51kxS473D
gQ+guBMci8lq2pGqCqNKR7/EKa6gNliV77W60qPqZwrX4T3NLiSDM0iE/9xI0ueWP7tS0AsYzP0x
Ji1q612G3CdKDmBfphqRRbp1+jqlFSUjNVC8lehtoUkW2fBhW1hAc1Z3+eecQyWoH+PAivaNkQUo
m1TWe5OUyyqulW9J1sgzR4nGc8wmCSCgaa/ioHOuCVIvYkSZBBxYg/ha53GxRoMseFDiprg0U/JN
jEBYZZ0b7XDIWdMWdY/CZTldOhkyjewnmKEq/sC53gxptExtHjdWeE364FFT4+IkXj4ZERPyk/ga
T333CGuhP6Lf81yXL+K/v/0d2fr7/T/Bbaj8KBTq/laG1Qypkjy5H55HZ1tKCm6sQQImyXH0dtFm
obkTxAhxh1M0ByAdjtMirFxkUOrWXTUpIqiQU+Dhk5vADrS3qZ7Lz5EVOUuTpWo96HW4Qj2SrHBR
ksidQMbhpI1bZ6i1FhDWAiRedyYr64ulOy+pHalHEcnYCGpp+BwFZG0UM3W3k3H8wkst4x3G9XcL
oNw5dyrpMRrbfpbAMHscHMylk6g/I95TQf5rvht4o7yXZNbALrTDK6ZAwTwo41M0eBjwhrDQA9vO
HkvHcjeh0lUPJafThDPkcmiK9qlX5XEfB80XZVTbp6HAXy/EE3VlOlQVct513x1zkncEbRQpobQp
3PpjKFEeT/Qk5++BdE6nOOVXhac9VXPrVR90dw0dOF0jmtOcfTM/xEB53+NEW4i6klyjZzx0mX+y
wuLcSX740PeBuXNTuCjiwusThGJWIPA98YQmXlX7s1N531KhCQrnzc9crB00udzZ1lAfKYnxKm2C
YakZfbEqI1c/lqxOiPQV9sruQBTMYG2jYdtE1sV2sYIDBvdVATCD+hrSNa6V5xx4hlUm268+5vYf
to1RUtHhcByOTbg2S1mZswJ0r45pBrNS99tvHnT40is6f9Zoz22qOz+NVjpzKMYdybcXgwVjYYiw
RaqVetYlWOBGeu3ssr7qN6YtbV3ck5bKAIs9rloUMGP9dUybftWCi1tlbsMJPK2PKm6lOIgNwUcT
dSebYusPSk7kbCxn7rm+vUKgtt7GwGIE248B/9AC0wEDp2iI973nh2dxKQpZ2UkREL6pKZKkch4k
trHMjUw5oKIH/6DL33o7PxVmmj+Dyn1WSic+IpgpXzNJeck8xXpUw7w6DEZ5gggApD8JQ45wP0K5
Sfdy4F0ceN0PnpUEOkTsTN9LJKCd5eibyXtnkjXOG7lciVAazKOdczw01bZ7bMy6n3lSmr7rEk7y
pdz4O9VpDsA0bfDPaCoLBo3vcIda4/co9711gofgrV10RiQxSddMQ0Ts+NUXycKlqnWHK5WR9FjE
4ZXdSfU49CFP0tgpeDRX7Ytss1IDDU/WJEm+897tzondYnPaW3g9634wR4ibhJ4OBH3qlAe3O7e9
ZW3zMfqgxsiIDoWEBydApfkWB3iw4MuJu5Xbp+0yJ7P8wjamWQK957U2haZmOnPZUZqH1BvzVeDk
w7yrKwmxI1NLd7dbS284JrHjsufd1Bp5vKBsVZr73WPe+c42rYZTMYTG0U7qNafPpe5o37NOYYcX
1h+dbrSnsU7yuZrZ5aoM3scSoG/ISWdowupnpz91ttVdq8h39oU7wh0uYmgVUQOJJGRJRzTe3cgd
XsY5j/MpkZr8lE53lq6cEhb9nWgSnW1WJeuum5TCphGAm5JHSSk/IkrCWWUZz2Uktw9dhWm5CK3A
G8m8RV9DKTWfcbPpLkmTzfFcNp9z9AxngYdacC/30h6rX4l9ePrrLo60dt365td7033YfawDo5jS
Bj/990zLrHageH8Wbo5tZ1GFDzbSnVBC+2QT6Ip36IKgQmNPix4pJQ4rLdeK42iX1tJJkPboOu/k
8GbeZAl+rTjg1Fufx3+DNpi91/DmWKmDPB77os6WLuCPSzNGmB3pnfycx+eyNEAd2GNyxkkp3LR6
WT6EnlMfh6AJyHvF5bvqpgfsNK0fUQy2QEmrL2HZaHOQeslJo+y6AUglb9q8ieZFpkK3I4v6oKCE
ioS8NL0yumJuW5ry1eRgocql+cPOkyeFPcS8Iit46jRpibhI/vP/aDuz5raRJQv/IkRgX165SpSo
zYtsvyDcdjf2fcevnw9JtaDWbff0jYl5QaAyswoURYKozDznmIDKQu6FXxHmhvg0TIoHK4+6q3pq
71y+SsdEd4fjaNErozouuQU71J9Vq/lNt7P4j9w+06UJwQJf5geb2vNXJzTKbdVrzRN0L92hStvi
1h3rGy+mJugHSvMAwqhDYplKQFWM27Co099V2As3Xs4zie2a+QF4YXEzz4Z1RsQS2R5v0L6Yw3Qm
B+JSqPQ0btmHRrWr71FozfvBVRGHNgfnKW+G38FWcKOkas+OuLEfM1R1bwwYifcurJh3mbdsXyzr
t1grA2AZ7XSlhW13tAMekSDoeuzo0v3h0Sa30fJsepoyuHVT5G8Pdd53z6QnKJAQES0Pzm5VZI/6
0BT0ATRXqhOk187s2dfaHBe3/C+T46S29r1nVt4uGha2ojH2riY9mm7zknb8MfL8j5ZpNg9OPZ4S
kKmDMWyMinJvMLbpOYK4/0gFud1Lc1fAe7mzh6i6ltavDiktOkXc9k68TeduOlQ0Pqpqnz+pKDBC
zGndWHWfbg2zH667Tgv2s6vlXwFi/E7VZXyoPKAdhRH+jJZ7rpV4m7JXym2kk4eFVdW+7qN+Oo59
kj8F+uCRr+yaHzY6zOjiaL8rlCwqNXI+Vao57zUt+epONRSSueE9ZMsBgP2wQYFdvfJtRVc2JIK0
3Vw75T70a+9BAhdO5KMbm95mtUHsBb7F4sayrCJhqTXaD+5l7ctiqa0dA7oa+mF+npQg3LtFmZ+V
gAQg+ECen3sDcsnY++YkhneODPbXYfNhNoxoq886EikeKPfaPzmeq51LACrbGUUnWk+QYfPSRr/O
+3S6L5dDdJVPWX5gcxxdlewUdqbd6c8IbHw36nH8g/rcTKcyDyrstmslzTZN6xX7gdw3t8s0mE9K
yo3aVKzHkfvIlTqhwplCPfnJjgPnyk+UHHGHnO+rln6hZybdzS5kvoZaTrezT/dIZljOIbaNET4g
VH5ddXJui6pDAJSS3AercLIrsa0HDb7rlxCkFcmrObR/8TQCB37TPLvN0Gxyx4w+I55d7PrMMh4S
L2SLSi8E/dzH2JiBCECySX8PAhKDXg0b+GzPQ22wBSRD9SGjzrQBlD3CAoxNywz01ecWULHiPsRG
5PxOLQrdvS2a6O5TYPCUHOnqd1VRphOdp/PJVECabHzUeqJpSU1UysCDYPJFaaL066CGNKzTDrQ0
LrskwMMTXek9dH+GvU1Gt97b9NBbYURBMsiiW7Uc8+tozvk+lKqyqxz4YNEL958mZ3gK7OAMNhr2
9TlWSLAk3dHX6uKRfBqQZAUeREVrgY3bPDUBqa0/2cUUn0fyGqRC2vpTUhbunZeYH/n82B/nCTQP
cPA/EeLOwhazQsEqdnG7qqcALABxccRV49+15Q8Z2GGo7gt4XneOU88PCdRYG0NrR5AJxvxwscH2
cdRTl96LJUQc7BbgSFHggMFSDnGyVa2cB+CFI3D0nOq269KXs9Qokz1CBRY0X0PTUocl5nLKnYjP
Var2B0TaoMWzEDlQVKDdmeb5ZznwMfCuO5BWBtwiZ6u2+QHI4se2UhK+/twWeYJ1HrUZTU+fd+ba
qmGrFVvrFic9gW26iF0dgimQXV1qU4Uf4T5UczhVqumOqpPxoE6TBQt1GDyGvOrj5EzplcLWstKD
GTTatKQQ7ulg3fWwfPIzTeemV+pgcWLzaw+o7xz2PyejoNDaTeXBc0ncllHiQKHb8Cy2nGkJ9DkX
o4zl0Dp3VHmnQ99FcCnbKiWKEiTkoKRf/SRMviFftzCiKO1n7vfato394AO9KNHejGv/3lb5UESw
2XYRBfiupnm/s/hpWYZyGDydrlrLIzsArg2XPjr2KR92ypDqD0bzFJkNwEbVhnrF5w2GEgGtHtWr
02vf1gfwG5oSbcuZfICZWOkumhXjUQ4VtNY7nra6gxaoL7a67ToKNnp1Paa1eYkbNO2Ogp59mxSW
dyjjpU/c0cxTG5Fp8VBN+qiFdvM0NMNGRRLko+n0ey9RlcflQd3vGu3ZoGP1lgSBfxlaZZZtEfqO
D5leQn2d92gulgjOHaFgSqnFFj9cPy7QqhuGE9819Hhbc3y0YNKArz+dj5bnuzdJrXwO4yJ5GkBI
ml3dfAymqYbK2H0ojVa7KwOl/ugZAxK/qCJxh2WI7qd/1HpSM37r31kFTVVAt/y7PLZ/avMcPwdZ
XF9HakhFyAuSZxu0zN4cmuhKvCAioG4MzZLuFbwIG6KOkygfVNdUn/j9oI0F8+j04BbDwt7YbDRv
HAXF77K3jCvLaNIdLCI2iKmkgbCJ7jFw4PanjFQCiomuuiOvj3dStWNZ8POuJI5FiiWEvpE20b3M
1b0+OJYa8hWXuR1NZ/zak+dbgnnCaw7FTGe8eJOe3J85zdVlSJsWP1jTqB4kOB9S6pujCXnncl01
SPJ93ZEYu8wdR3/nUNA+SrAB3fCuDl3/4k3tpoPfIquuLnOjgcJbT0lI/oRkDpUtFdbkiPzrleV4
/X2P2NoBieby1k1u6D6JPirNttfU4aOCkPPHrB4/g6LyzoWZj1dVD3hTMcbhvmuhoIt6D+yQEtkX
W6t9r2b41C6mHrKCO5Nis6+WKKvANGzSaB6e3MEd7mWNHKVlOE/y6OjmEGA7+cAjXgRzuhqnN0EA
8BvU24+c5NT3sgz1DV0e1n3mW/FVNLqntp2zh85KPnVqEjyDR9ZPKCmi/+ONwXOdtO2BXPt0EC/N
A82WGqF3Em9h1h9Q6u4fgsg1PnffmyoLUCopEIkfrBrGELveNeBWj01MkRMVRWiQUOjorX1sOX+e
psupqWWVvn0T8ObUzLTykEykDwLryQeE+dnmz/vgmbTxjl7w2eDT9uinxUlGijWY93EwPckonnN4
lfPhh4wQsraAb0cV5dYq/DzXcAe5IzU6WTVuZ+Pg05myi23FuJ989eVgKteOMgT3q5kH/vKU+sEn
CVrtqdlp+3CiUvzOUQSxuql80AJrsISQj2CvA4/Z8Ho5v2fDaNWa9gk8/CEa2umrO9v+bm5pap60
XD2rOukueqd3Llwv4N/rcBsteipyWEVVUsNy+XojPD47yKuIV3s9S4vM2489gJJ3DgkW79ApwRsv
YB8EP+2hIStB7vWyKiIhME/ONO51gIpJsCyi6NCFvRxiHhVO6XKQs9Wxxq2Od3H/ImRdHqp/Ottk
/XWeDNeY9Ur/IuTdUuvcX77KX15tfQVryLvlm2BpzHvnfneldZn1xbxbZg35796PXy7zz1eSafIq
tX6qDl0YPa1/gtjX4S8v8cuQ1fHujfjvl1r/jHdLrW/Yf3W1d6/gv5r7z+/LL5f651cKvUPN06FR
bCEI4dEuWr6GcviH8RsXpShm5an7Musy7sykuKxyGV8mvJn2t1cQoyz1dtavX9F61TVGpe4871fP
25X+r9dnM8PWezBjns7XK15WvVxnve5b6//1upcrvv1L5OotGAirGvrDetX1Vb2zrcP3L/SXU8Tx
5qWvS4gnXf7l72zi+Be2fxHy3y9FT323m9CU3Zjx1Nx1Y+jsazritzIM+4UywMwbOnfw0qNlbVUk
1naK2xT6MW2qEsiUxxPl4pbAcQroiaN55RaQen3Si3Y0d+IO+r1pph66RjUIOjH1s5feoBhwpCW8
1I/6ZDg7VNr4WpH1psxA6yXJ6ZuLfLgoiYuIOJg9KD3lFPmSRNnKqRx052XialrFx33fiGE5btLv
ftQo1yaUz9s8Q7SAmhT5KDUrnujKvDKrvL2DbCl/Usi+3Fpe+yA+iar45h48ux53wMLzJwnTE8Sr
Q5ItJwnRfZVHpJxHU1aVgLQs6OEyY22zLvQvr667/YNj6T5J1L+5sjfBvKT7vwW5QQZukdCa6cSa
NjbcHxdJLTDs4XZMvRf36lilt2xTIaQYCVmkt94ocS0LSpz3uopVJeGhMAHvIuZFAyLSVMXlVMZk
CSEpldP1cAlKXPdM9+V0fDOHztM/w99YIVdM3e1ooPqlNFC4oytu3/Va5NzJWYpaYt/n3fmdnQei
aMfzKZ+hdxPGNrztkwC2hj/XkAg5lGxvYYGy++Nqk7MwdforYJC/v7PLImXj3tTlbJ/EKSYnHQ6Z
Og3XFf329ExSJ0Q62OItcra5XXsXuzjFLmfrgfY6+0aGsxDgyalLMcWv45e5Mq0xI38XGXWLynY2
HmgB6LdRPOveBn695mFTaSRJkNFV+NTSQk3azh4PsVe0D0Ogtg+1Vjonp3c/imm1Q7/10cpal70G
oXLIaEc+2GbQb6dlptgu15CVVqNcx3WC6XIdcajl/CUr6uYoMF05gwfq8QWv+w66CwmfV24uvsu5
YHYFvQstLN0O7c6DlzOkhntSW8NI4TWvsuakVIrNua+o9V/OWw2pv62E+23djzetptuboOmzXRMb
EPsukOhE6TyX7Aan68EoG8g6yea/D3mPvBb/GzHAy2qG4g8yXYDZ0BdsIlQtkOomZ20aAKWb1LVv
wqUpwp0L9VtWwA60KNmsEaGtaZAGD9lWv37X9JNkNJ8fxOjMYXEL/tUiAbIrXnuD4DS6ye2AytGS
AeSb8hRRRYW4Elo8OUDInqFk3qLhuNhK4ZNe4lqqYZc4Wi2GPawnDdRxZfO4MBQcoraOdyFU7+GW
TsGcdpAs3olCnGjFiU1bbB2gbgRYydEeZCzud+uManzfdH5w3dvNcNurVn/rDVSINzKOYaG/cfW7
oivGfHdxkHyiH2B0ut9C5FQp3Os9/MtBuVtX6PL4Za13tnBZz9fv3pltNVKOij4icZdMN/Jz8eZ3
ZZBfG9BE85YcgvbmF0Yi/+EX6fIjM/iRug1oetqC8IMfV6FimqXRMyI6xTFf5M3lkL6eTSJjvo7F
jaTTZcY7uwzZQfdHOv+/NEPnzhsSn6CmPEDMmRkp5/WQ+83L0AzaTUebCDpzRIj9MhfZxngbzPW8
X6eRVfd3fVlp2wvbrQngEBjUABmgaUQRTcBatVec5qsxdVlwanNnuM3jnI1phGpTPKfVdWKkrvo0
WOQO1NHNtxJTL4GJIBImj87ojqobecg7MbmhXmx5GB2gB0HGKtsiRAlfMTJeV/zMafeAWfV7OcuS
YKfPUXde7Tpi4beZbsFdRKin0lS70cbSOjq8bCB+GNcDaT3+Erq+d4hXLpWBxR2ZHlSVr1cTW7Nc
ciwUSjJcbX0BYZ03t31jXq72xp6nFd0xKLEPs349p1F1JE+tfvC6DKJKxbd/6ojXhF02/Oa2+bCt
AfU/+K+xkeHM72IH50vNZdIKPuVAowTQNZCjpV5DOikPrgz4moaLu7IjMpJ0OrzYCoBVxVghsLLM
uEyWdYZwSepVIUqci6eGxwwpxGVFewyvJOT9lGVtoLURrO/MEG9hVbtUd5zRvqdnPd+7DUTD/Ovs
n3YITkRLqu+hHcPrYTXpfVUnzWnUQ/NggXP5KLFC1/LXWLWfLco0tD4oeq1sHI2fJMEMNKgeAIZJ
GC5txKoBr5p4BW0gXsel0UG8MrfoqEMiB2Z69dZnna1JnXxTLyoH5OvJwFf0T61D8VaL9rF4swIN
pdqkoanRYPn1uo25aNZCVAKCZzlbHastXLx0cGhHOwatIHFyGGBjvjjAbvycqfDNw0ARdZ0gl3i3
klxigu0ERmgWluD12unyoui+as4VbU2GY5Z7e6IdL7LH+Cs4KMSP1K8BbwDFwgiq4aHTvlaWRpMV
WplTMYDPU5KUSnigfXVy1aH4qfrnIJ3VJy3iA7tMl1XzNq+vR/K9/25Vf9ThxlAU1Kx4eLy2Btc6
an4PMpv+rA38Yf2tCEmG5XwdVGT7WzeePxZVsR0XYjTwc4s6MapBgY4YJaBFnp1tNGbE6yV6xZ/C
kuKVJUHlDbfijUz1zZL5lFMoZg23LX5SUkipMHgFHfRO96RCOH7duaF9QOvI/qzM0Z38Dq8RKY2f
12XkWIewsSBdNmGnGjb1bFVHeU6e48i4MR30aF+la+VZGVAlT+AzAow3VvzifbGJJ2rqN55p5Odn
I0vwPVKvjKL5kGhRiHZGCouO2ZxadVCGu9chRdHgLIc5d64BR5dnW/HoVRtRoGk0N3qSg0eDR5nQ
iycjuC30c2W2N0ZvIgCTTdl4zLqh5ybLhJnv/5OTpe12kV86FlDRIRLTqqey7ZyzhEy6P9zZ7nxc
J+j2nFxxBwVVLxN8tbDQga2iS8zlunNyXxZFeFnEgN7xPpwofMqrcGjDv4JgGpHc15dN13S6o7dp
OJjL8rPiltsRVYQPSrpTY4RTiq4ZPkxBrW+jwQqvxDbScXtLV9RPb+F7FVNVmFAFZerZWUwD3emH
pEZKVyJKNn1PhvVFfBJuxuBIvQzITqv65mnK/K9whww3XhAMN5M/0oUup3Lg9q4o6Fq8BryPql49
EiNDv2iDaiNjqM6ivW4hLyoT15isiCd/u84Wt1VPL6/jsoSMy8z5qA51cHwXYjcqv6iB9ym0apRU
Os88ub0S0Ts4q5zKYR2LXyLF7UCV9RIpY3uNvLgklILEtNUCeEYkSNaQs/WSaBMoxvZvryaR7FFD
WAfpTFT1Zrx3IBjcxSNisjLsvRBbb4z3vTs7mwEOisM7B+qfP0PqLdfv7cV4CstMu6nzOrWRU2GR
0f2gT+VwF+goldpO5hw8dpaPkNrXG7+eh2sZyiHp3CfV7ONbGVVokz521ojIYBjeF8vIM4PgEWDm
OqWChePcddaVPzVztPVQEr4JvOy7Bvw72sLxMvMV0SH7k+nLhUczHA5NlNGnVNVb2nuGx9pRww8A
Aeir9D/IwYjtlg4iyz+li81taFSdZwVxl2VItb67zwP9VJneywS9p4XBQkdOTEDRsr0z99DGLvH0
3ua3feH8scYDDaS9y0bcbAmo+mpCJzWcrmQ4t2VHM5odbWWouKnxlJefsyR9uRqsSAiSp7ZzbaRt
QtdNYZC0cReVPrhEY/6yONhBsY4+32KLCosm4nVsXhsA5eDqJ8BfAiRKhnIwIjumj6YIdu8c6xDt
FvMQWjY9gp8NzUUnBy1rpFJcik0jPPYWjY+7dmjmA1V4qOvdKHxUI3cTT2X2H16ZayLJI7Gp4QYf
ZD7g/vfzJSKEnPYSsV7h9friXNegKRguX5rQPaj+D1YIh1dSIxi5sQHvnF2l3YPMCCASsIYfdRsH
p3jpsd5IdGdHznYKjfFBDi2sqefSb6C1b6eH3AbkkcV+dpTXBMU0kgxWfXsZuZTRGsUaN4m8Ha9e
eXXZ33hTUmJv5nbL3GF563I1sa6oVQcgnFKgN0lZn2gXhFuKBtinMdym0VLwXyyFGns8QOZ/iOsS
VPvdPq3caL/OCYYi3UyI9F7WEQdkxv+P66zXHv/319P1s7o1LBjKqtQybotGP/axbl23vsHzVtr3
xu1UsQyPXikay7YRn0YgwKgCGrdiGsR7iZHwClDOXms9sCTLFImUtWWojKhH7KoAwqc2qaa9GMV9
uaKEj4CQ9oCv6k3kRsnLXbqc6PPZlKYxXaGJsUf9LjK3JDXMU1RlFq3b3PPbgJ88JCYYe3J/Fz+5
nMndl1XbXr081/hjdE2WT7njCxLcu13qosXdGnAd/2lTFwf6dyBzav1iz2HeMS+nWTF/6XWrvJb5
MksmaHx8dnxSoEVZ5otj6DP31kaR+BBnI3iOobylV6K6nTULfe2/GYpDQiZYre16Blr7v8fKSmkU
fHdsGNFq+0OpGMpWzkyaVi5n+WIrUwXxv1fvP8chB6rQFUwy003377ixZKjTxqvkEQ2zy3OcmORQ
I0x9Xm0prQWpb0DblgVnzQkAn1FfNs2MHucRkexMiT8Yi9nPuuQ0sZfeytCqgN7DkaTQwDwXz7pG
Ep4sEISjSzBP9Jc1Zp5pHmIn/BAAVnrmkPB1M3mOQeHCztB7Oxal89T4Ntqp6xBwyHUfQGhyVBrv
4g0gK3uMkTO+hSJ8fJihSbEmo7uBBG168E0OTaTAgl1F+s7pS25eY2wnt7P7MkFmycE10stUGcn8
0UrivUMrza50q5RcZzcdCy0yHkuAVvuuJE9mWhaSeovNV8x2WxZ2cwkRx8QCG5jZ8lOpT793gaWd
SA0bj5CantQ4VM9a17rRtniewIo9totr6lrlrNnjVWs4XrTlFjqdEkX/4xJpAtaiO90stnLN9cWk
AVzfMW0xJT3sN2JPW6/dVkh8HC9LrS9G3PICYye9vJB1ueJZ8xLnOo/1AMIENnbGsp90I6W/otUf
3JbCln6zGrVppu9W9osSTs83kZDWX2LWJVbHaluXQe0n3sx8TxU0MD6TQnuGeln52BaTdSw6s7xq
szr9CJPfbzqNjz/+GjBGCF7UAWkZoQKaVHAyBkReQgaohraxs6vs7dBchhIsXgleh+J9N7ewaU9v
6bHeDp1lnLOEfqDRd7/Q36r5p0CDLh0QDyxfdalMpGli80xu1zhLdDO2u6Q2hpui/SMtLPMUQvF0
A5KUf1WloFMJMrSoIRHD6hoUlUgJiXdaQuRMDjUi97SIvhrfjO2oNU52/wNJMxtc9BIny8mYJFIH
FLo6xVMAXXuQ9BkwaA7GrIXK1ViRsJ/5Hdn2VpW7f6Spmd3QDVyS+oyy7KahI2qLzri2lUmNm3r7
qOtAxdEFq5hnpHpBrQ8TCECV/OoyhDVquvdCvwu3iGJdvJba148z0gBnAHjP7DqLL10WzxutiPzn
rqMdSeuL6dmvImvjtU3+7DvIDhZF4KGigKi2YoHZ7QwQTZQNvJOGFvMFp23GsX8ZakL1AFvNm+Hq
FVzdv52bpkG0dQa25O2C/jQ62mOMOtJ4VvCcs72wnVA+o4t9omZ4MwTVXmwjLZfz7uJepmR9oe3r
ZQUTQNfe0/R679ZKeQV9irtPgO1+1ZP4cwPE4FHtK/1+yKp0I/Y8QzA8Q6H92luaeoE/82imffHn
qj3xBjQolWTJV9BtzaYJPP+OXsD5qVTaR7EHelYdUt+0SIxxkahpD51JO1ELz+Zz9M0I4/HnMAfI
FXBbe+zLdr5C/aS6Us0seGI7SA+9nds/o296C/+JREJvNj3aMbQwL0/W8E2CfELTcQeFRQoGKiVr
VC8YPjECNUAPfXLSM914zn1eKcpWCSx+zV7PgpxUqdii17PVezmLx+Lc5ZBjRYH9GPL0es1n0biT
AyB2886KkXW3UQ7cvHPIcIr9x7LM3GuJXSPgeScTZtFz2qfBE+R++QetTuO9r9L2XzQAx2IFpXur
d9If7RhvZ3MavwWoi+3nOnkb0Swlkn+MEJ6oNI62WRSiJhooAD5yqDaPsNtkfIsUNbz3lw1HE3po
y6twgl0kw0PZnDjLNkT8fgC+QYmsGw/O0G7nLQ7xeqnLlyatz5NS1oBClj3Nm2nL2tSAx5umPreL
1K7ek/A1Kq98mmhMvB5cRT+Mc6l8JoN1iTAA/WyyCeIhOwYSlVMf1ha+dT0rvlN61m5g1m2f4FGc
7uA+vzJyXvZWLabiYE36sJNYORhq+h0KO+1GRlUXzWAq+yv43JsHNpfbfq4pS/qIuYlQbtuQhysM
siNz006fHD3fCQQaelS2w8ip7ATl7OqOtnFtWz0DUNymodYrHyJ/mvaw7hc2SBloceUQ2qp6Uqzl
QK95xl2EU3prTR1IQfdbxr2RSsHikfAF0/6r0zxABLIGDgvutZrGx2i5X0P2ZVHDSS229QAX8t9n
v80Pq6TnTN8t6n4VWoGTcyX296qfEpLHxniTTqG5mWHh2EmgONal5CxImmP8utS7sMS9Vzwta6Ij
lCt6vGsza9e2dv5glSkbTTOJj7XeprtGj9hpqinA+U5FZ9SsfxvKzDvovTojRYA+tWhXi631+nk7
KmPzKI5f2tRlLgg/oKlrjExJ62bYdtOo7aTwuBJEX8qWb0qdIepFB38YPkkB8+K+cEf/5/mlvGka
SNJtZMmu6OxDX3Sf3GgH+eXG0sf0PEx9H+4TBaink//HMFlQxvlAhi7t26OMXkPb5T4mN7NXu6wo
I7FLxGu82M0Fu/waL5eUUO+bXUHAVC6s1XIoSt/eN309b1abnC38mWe98KCxlRjLhZcQvP7LvNYd
AAVJ5JBUwXkcEmdfVMnbmHXFFuK1I9Wonygf2Keqsu4u74cMYb0CFs0bsP5FVNkuYWJyc4f7+evU
y1A872xkfL/7QV1tNH1Q903LnU3YBcrG+ElDfX8f0FpMD6u2EQ6CJqiyW9OEJ1SiZJIT9LAvLFTm
/zmpbZLzS6lEizSUvs0cuFuZTGhIIc+8SUp7PMs4QB7n0E+UEsWmLDFvA0Fd77lbOZfZ4iYnrFFZ
JP9G77UB8VD8u0nl7VrJJ+NBDnPbOztnaIL9aquB11FCVINNlqsm22Kk2odFJEwOZKvhW63Jeeej
D4PjIhwW2omBGPU3CXhj7nrtAJ1tthXbugY5OfqeGse5rCEOO9e8sx7wqLlcqnu9Hl1A6WGezeG9
g2eOH5Re++t18crja1CaHR8+T7+CQQlKmEW0FVLD+tHQC3DWjnnf5KjQIw5ZPy4BYpIAOcTOW5OE
LhNpVrYuE/+61rr8X9eaivaLF8XaydXDjWNbzZMcYq1A8V7zuxddm7aAFEmfPfO6W3Rn+j7zHvos
XHJUaMkMAfqqvkr0ZUziilp8rr1EO8BxHgq2Mu+j1+vJDHVZX2yTOXoPI+vLqCu15ygLn8ckch7H
gce9KjHCaxkKdMebnRtQaM1ZMDxZ7AWPsXYjAwkKYaYHy2h+jBbcj9iJ9o9JT9dUbQEG23ZI5+20
hm+OzJAYEMgvl1qXWi7lkMRFdpsXo7VF+OjX4PyWNVSQV7cDl8m8pbKl+vkhUEOaLOjTfwiz/q6e
0+lGTHIoYXU6ooetQ+ZIGJlHuORj4lSrm2g+capTNZqxg5IwsttXspVI5CdOTuUAh6O/azVN28g2
RWyyN5Gz1bbOeGeTBUyqfhvVLbp9CACUliH4wt6QhgEWda5rNUWJYaETA+76QhhWTPXesnQoMnvE
BQ8K+MlDvRRI56TMDsAMkkO1VFNX7xToP0aNDhpKetEWnJKzf9cmL0PxlpQcL961TV7a6anShpe5
7xyXpRZvMvNJRtuQ7BYoIjSNPs8lTF2+BqO/22vWZ7/TvyHIlN+Ls2v1DSR5+scqq72nSQ+PYg4z
hPiMARzuqEf257FQm+tcLZOdeK2gUfaBF1NHWy7go318ucBlydF5dwGKiW8uELmNe4DKlK5XYC7t
rRUmW4akXWSYWTT0TZq+TZP+BIGne9v5U7RrrCj6rQLIMevwnyIEZx4GvbAhtSiST6NSP0oADZQO
ZBeBcb/ORB4w/K3S2AR7vvklnTPrgLgLHysL1vp0zOCHifjY9Uuzy3oQW47wCvS2+XG1e1E9HCoa
JclzIQ72bqoMFWmmXOaC00Uv6nXh6SmO+DBZXVCXmy7oqhs52EVHokpO65gWrHY5rG6xTXMQ7uaB
RJA43i9xWaesKRSThd4Zem3froeh65tTX9K69GoP6Ea6NUaI9nZ/ngI57OfmTUzRRuMxab3f+mAs
7uBK1s+1cpAB1NDIPNs8jl/sVXYUu1jkrF3mDEmjn3m2Wc0BgpJw2lFk/cuib9Zb7X9ZNEAQq8+b
yHW2OsipZU8hGxDLd+3jOCbfLlsUKZwsh3f7D4DCXxD9op92cdJfph+ieCRb/NdYZ1mtCqNvlx2Q
eC/7mb4adjQ4uTexkVWkdPL6Q5MC4FOVGTBKVjnwCFfOx8kGmQ5hzR9I2LmfNO6f5PA0/3aO6/pG
N2iERL/I+MB7PmxCpVV/Ku296Hwtc6xKf5nja4p/2wQR0txJMe21YdpOWcGumIz2t5b786aHxOW+
bnroPNSA3VeYzd8aB+4H+CKnbdrA5egMU7GjohLf03o8XtvupBx1pykeXc2r2PmAwzI86JYXmbEp
Gh7GvtG/vJuktbUC26pZPLY1vAfupDvX5uBNGaoTPECCD6qdQ2LlxuekHu/SyU1/JEYCkpKntyf4
NWswpkSEimp8rof+TvJnfxfxusYvIwCxudscFPDO7ZJP8FJkD9Lo0O1VqluframpAYCFH6WhoghV
+zTCsXVpc8hKg1ZP1DAOxgh7VQff7rE08n5bFCZq20snRJxHl0VlfruTRSe6JWVR6aEA2OlcFu20
qdvHiJbQWsxjiuoMD4Fa5bdoG7ADQZzsMhSReuGN1TCRO4FhZXncEftiqmM1v5UlXtcRE4KeWydW
NN5m6Pttmh4BXkHyEdzOtp7cN4uQXheG+Y8upGOq9bxv06z6u5SN1iXCatV+E9Kk49Fpd7CbGADV
az4VOoDmvihTDQcycpPkT1ejBQ82MpcKWxeZTdGm2uhwPiw/yIG9K8aZ9NqUZfdZCZeo6Jp3VTzS
UPWfjtpW2EssjoCM2mVG0nt8ihdHEJfmrW7AQ3weSVVlRaM2H17yO4PhZIeRArXo3e38flK/t8kz
SqHZDzJ96jbypvlOo7/pFgA7FGEvAXkf7etUoZ9Pid3j1HYHS22dG3vyLWdHuiQ55BAp0mWExry4
I0V3biL+HuiH0KtMgd5dpzogdvnLaLPeG3T/P3cjTB+rHW6cvZkm4fPfxNuLXY+8gs7GBi6yAnqP
NKn5li45SRmrblBvKBtbCNqRu/BKbdyYdtYiGVsZzw2Vl7olCUly4C6su3IjLJvwrEBppcB3KEPT
Nv95UqWZNOfl05kkVQH97XJQ4KmkvRD9jHb+07Y4YmTKUIQZaHtS7f0Eu3GpudVt3EzTY7gc8tHa
N2UBu/sykgMN/2bU8NC5WLysU+87asUygtIRPg46+5BEDm5WUzzW2c3Qq1/FJAe784prV9Xby8wm
qsPrvLZ+R6Knu4H7Exmjbkx6xEGLbgsRukWNaSjJty9G8UiknF3CZWwG2e95qqr0yyTjLVsmbV/N
/bCRXkttAH3DczkeGUuMnMkBljR4C5Lb1Qx9b9xtyq57mVA3SGxXs3qf6A5SRkrrOdyTFZ13rqv9
/VQF7i5OjOlj04fkUS3vUVfp5QrHEvbQ/2Htypbk1JXtFxEBEuNrzXPPg/uFsL1txDwIEPD1dylp
d7W9fe6JG3FfCJRKiepqCqTMlWu5lnGkzkmZJgoqIbROvT7on3YQrQ6X1OvjVXN2R+8rKovHRwdc
0A+QAyibpumWZWPc1ArcYuRZOqjOrsfC3NM8rMFPRzpqXFMvk506WKh3BRsmPhFwHMltwqoDTUse
QEKCsM+o76kVFyCixJazPtFsiFl1ILGvR9BoudAbtaGH51g9tmGTYE8hilmR8IhBEwUl0p3Cjbzn
oNE9oyobj+Ymqh5rkGMsTAVlthJfWoiATwS5ILkyo2TYdVEBwIWOqWI7bS3jWNRgxUMzZ6XgC6AZ
0jNeSuBrqWwU2xi2t0raxFpmYf6bo/AgAhDW+cYsaqgA6xScoVNwoU7NZYgBBf3QXshEna4EgY0Z
2GpDHtThdiByovFku05iOR0wunl3IbspDQVJGmhmoV7fOjVdXewqEd6Fk2GD+osoraKcgcjKAkfq
FCbfc7zLQa6ie4QMcAotmHTjQjt4QUZwN8OdTmdXUFcW665DWgry1KsgeBFlO95cQwCjYaMsIIyN
HQUOqCOW9gAhbNms8IDlt9SRMYmcd2m9gCAjO3hlWeDBF7CtnXfBpWqha5A7MQQVwmlamo2XvLTK
LxfelIdfa7++KIWA/GKY3ips+PCtli0qSPr6R2rnz45Ki7fOwL8W9cvjE/YD+UoUmbzr+hIBAdux
zr4Ypt0Yed2hNgMFVV72ryuXg/35yo6+siGqSzWWiLOU2RuS9p+v3Hfpc1Ll5jIp7P5miosNSMzA
xj3ZxtYuR+MrV7jPgy5lIMNu/DUo/oMTav77A/Lo1parxLxNQWi29FCi9erI7kWDtjH+J6iNkOmc
0q+GZZgvUe+lK4Yf/W2UhcYW9dvJIU4TeR7aZFo7wVQ+eiIEYbSwrW8Q0nj/GBY+hhFG0beOIwj4
x8cYp+BfHyO2/fK3j9FgYXPmWCcvuwG/51pBvgJJiPwRVLDlHW/xWNEtOzBxAJav8MbiQiastuQq
kLzbUpOGiwlYJWq2fJiHo67bk0s9FIUBqDEHKbI32fGq58J5CEsrv8NWC8CE1nmAnoDz0Ec6CAMR
pCPZmijSqF/NdQWS4wcgjPI7N3wfDkkw5BNjB9EEuzNPXWu/H6Q+SwF/d40e6FLdcuN+Qmwl4wic
6h6Q80C1xzL3JlgqV6TrYFuILiAFMp3ABgtNPfM7maEuCqkY7UU6NeRVTON4qmrzDuuWcBlXFfgw
R2U3p14zqNCBtX2P9THIoGPQP+6vHZBGgLf54T0Ozbpswx3kOrslR/xsT8m7LAX3FRgmfJChAmdN
veC8DvaU+MvZBDleH/SybhiuZ+DApIRYhKHyt2VsNXxFeu+WNkJTwd+SsDuJxdMZ9TKwuC1a3Vu3
wM50qoXqOkjCbibBHxmx1OrW6JqPRGFLfbp17dOe5ofn7+MgMDx7VrzhKCQDLCxUzrhOW3Ao0RJw
Xg2ScYgr6IToxSKlyukwe9stR5UvUvPXQzAa43qssPpVwt0ltsEBUojHNwC7VlUWpC9j3FQo9YOd
uGnTOACTRZ3Ndn/UDGN+OL5p+9XfYvYPLN8UnmGIvQyasZ0ObcpQLaK6GOE22K69kfbLvXYC2IF2
i0WWi0tk4cXVtgqVFqM3vAZBGK0GnrMDZXe88naaRvnyh5fyEp1bPGTYwd8Z+Kd13EXiwo89e+UX
AglOLcyquBzu6hH/Ukpr9Ax7NkqvDdzw7jLb5A9g2VkbeN9AM8XpTkaG/Rop1bDMwnKOCRQRaR0b
yL4UgKYLeaTeNnMOI2gr7qNI2DQHmXtIi55EjjloSo44GPBIab7IRZlCwaoTD9VY16DfAVCp5rF4
KEHcD7IWfzkNYJ9d1ryHpmEYepvadt97U2yraSiZ/jZee1CnhwK7tQNNGtQONF5b6T9FzgTmXmnX
J/wpcuYsNx3RnKh30plx6kV2HM4C/ObXXvo1UVN47PPYvznTbw1PtfSkjkXsDcvCDYxHIxr/dTYO
7N2mPs7+8DMSaLkPshm2skj5UQw+SHf0TQscxP1YDeOD07f8WHVjBlVD3JwN6L45di+f7HQzh7/8
VQIu0KkvlWuuK9dDgAgkJsdJCnYcWeuuIAnPF2S7dvytiVgCqxc07trNi8ldtQIK2X90WHr+DG/c
VetzSHwZlrihQ15mj6hf9YB4/GWiM/C6BUtwymfrkvQyyVglErQprg8KtN+9YwGwe+Z+u5r5GMXX
K+Re+X4FzwF2S7PGBUsWiWxNI67OrpE/RCrfGwZYNlG9lCzqfEg2LVQ+oSXns307mfXF1JleQ+TB
0ewAMdCZXrxp5b1EzAkyCzV0W7UHdeTS3luoIZsHoby4W0mIm43WFF4gR9oujCyovrQV0pEOy8Ux
D/vqBXpks70ZoVIEQSJ7XadN/aXCWtWyyvKeFyHYivIRSGNt7/VwVEBF1+E1JFcfIrd7hshFuYL2
XvqgTIRb6IxsSttGbaOz/x8/o0R4oTDBNT0MwloGfALdvn6iOdupH9tXm4nxOJrALJM1zXJrOSg8
USrBoV+x7iaQYAcQ4TFAkLdpZGJtSehi8vjFsUrzPs2H9DaW7B8yk5cf++a2sO3xVXuZgbflOfAw
pWE/YK1ZHC0HDwHk450HspVCrAYUOd5xB/okCYSaVx5Q11vyoAH2iHCnFoB9IJse0Ltgb53jAD6L
YoD40jVYu8UL4NLNPuwbthY69OXB7rTOZ3uJbdGb9v+bXU0Z1GfrcCEG0V3SQvmblPXluixE/gQa
Q76DLmWwFGGbPynRoGjZi7yFEaCZTCGCEhXoMcnZ4uDz6XN1oc60Sqb7FCRkEZZOCjpbqzwq2SPr
VHynvFbt+tT1TYTh3PZQ4WWZLZQVhXubby1Hyv4f6jBK0F0dcza0h9kdsn3Qm4EIFdBTNVhYpmq4
2HHZvbQrd7DVi2nIFoJTQ7agZlR1mmHSgAys7oUqaQVxBZSyUDMfoGAWOeoBmengzu/cM5nx7YKh
KALIvUobTOlDBS2HEMyOej1rfAvtsd2kGfZ319ctoiPZuIgRIYEWwKfXML1try/fcFjrot5PDtQn
SIEFnRNkXuZ3NQ1kiEHHIEM62WB3xx7SUpteZ9nybmjv4ynctJ2IbsjUmT70jkXzD/WR6Troavt9
UDtM9dHq1D/k/38dFHdAi4HtAR+tkz7ipN5wEyQRoB6VVLz+NjbR0Uiw2nwowrZ8LNLwp6VXXbXX
xAsfi8kz6AT53HR/b1Lv1RkRK3m+NlWKijMri+pVYOxDW1cWD9yfbtGKqM64/2uLe0WxUJlb3wMS
wpZOLtidz6xxA1np5gQiuP6gJMRyAs+XN4gv85UBwMTTVENIYyzr5ptfi720gLddlIBzg6QAQqE5
/wblHfHqMo8tU6Tb5il7Q9M+esX7lGoCYKlTzvuUKCk/Rbh341aqV6NkPagZcTaiBm8BnQP1Wkhc
k86Utv3Vr+QTaGIDEJYuhzYXG9IGCxFWObseKC5qECevqdl0DYTCochJSmGkGVblzDt/2ElazEUA
Ay/jNMFa8OwXkA1e4MQO8f5ZQKpjPvnc9b/4mAD8HPop5puo491KTF64j4NgfPUgZ92psnqWVpmc
MzBELwboerySWxynxh4cweMrBG8WFeuDXZKycCtQrLhC2bG9jlWF/3WVTd2Klxl0P6g9tnYHWhHb
Xg8QFYIuqDutueltgWX6J3TGaE+89QBdtTd09mG/msg+OdbsTxT3ZHI0YGSAHW/VaE92MlHnf7X/
MT/u8U+f5/f56XMGhOj4mFsxZxOgqm1jGa6NG/LXoQeR7ci6m65IwfteKx+piyL51nAvTNfAtiP+
03QgGdEDZh8+JRB6STyowiR4Sv97qqvlY7p5eAJKX3fIoRCu1RDs0tF3kayWgeVnG7KRdkIH5tOL
yswF7xl4sfEq5XZk7ZEaNWfcmPIze+FIvzt7YJl/imv+/gJOqne3GUam3YK27M5gDXGf0l9uUzv8
a7bf3Wh4GUb4F7u4+/mEjTEUmG7ayoEmPa+9u1jG9h3Qngr1w7jRS/OUtWC2IE9p83bnutwHVyLD
pkT7N1MMqkPRgOuWfEbDcReNBJqOIccy++grgH3Z+XQFczW7ZyqcTqCNuCVvmnYI8Nzic3LIlMNh
8IBasUMj32XQwXw2K6QkQi+MztQE1d+2ydv4wYAi3UM+8tWoa1zTjDNUPclyQc1psvgOZMzm3JsN
AkCYoSh21EtTCghunKmppxwzcPLRlAXodbIuas9OFIIWxQgQrBBLRnETfZBNDpg45OBOFEvpomqC
Jl4cbahppUIdmQnNor4WxWOEvNGDnc2hFHJoalA+X4dLWZvLwOvWVsuhUhglwd1Qo1SNRWP+vVI9
aCe8FkDjrgf7w789lN8emwGv+j88gJxCWFynPP4yh4f9+2qIOfThsWbJ2RpIHIRUXG7jOGna/T4x
NkSkP9vmfpDqg2S/bsAC6xSGtXVqG1kJBlZT5MHqk0dNpEzmJiFsCFMjlDObrpiaj0GE1iGvDxO1
yPVjIEM5wklEKKVOWHnTZekR8oPeA6DB3oPH2DPKuJozSGI9SJbX/hrx7WFNna1nBOcRIatWd5Kp
KLJL6WUMrLQYncZOskZJfbOh4b4pLexEm2/zaD0IUhpbwPvjWzKZfo9FFYift/QJht7vjgJ6wAvq
pTkYcnCFyfo7MqnKQAWR8tIdfQSoa9cHh7kmACC/PhFIf6D6ZdyTpTVzqD5N38Ik7vcUgJMgyN1O
dVfNATwV8/aCF+0dddJNhmwsRN8TcUc3mEhblH38PlzmVbUSLgN9c5H6+xjvAWB3/X0b1Pmjw5Li
Mcc6iQ/pcBPVHPe4w+ylw4TcUScQ0tOOgyhhSQM+huN5lYPEdfTWvlsmF84fCDTB8BJaAdI7gX0H
fPdpjaRyo4b4G2hwv7od9H1ANBLscwE1Ri/LrDcMpH4aOFaGv3ISgGaKlWEmbO9oCL5l1OMOaXFL
Qy/kHfLCziKsmmzjg7VAQQbptUtjDrbTDBmMTCtJaSkXbQeyln2y/+6PnOGZBY3o9ihdHgBhTYFU
0JG/P2KAlRdXSx4joXHt+BQsbCgS6CmwahYxnuF9X4JLQ4V3UPEK71wLWRYsj4NtDxnbO3AEIObv
ovRL+cGJPFiYWLdD93UaHSdZZoFwNX34j9BTbrJ0NDtwo6ckX5qDpnTqBpp9+gp1zxC87aDeHfYo
etM7OzyXXMj4Re2emg0zVwKssE8xdh5YtvzbjV4VvQMF7SBv/+pW69kIyPzhpvcx82xkp4sanS2v
F6XZuh6Myn2qAJyAMNm2ndL0CF2w7Jhbhr0dgUK4EaoEjL20/IcuROi6Zk75hcXiSyxU9aNOoHeX
eoNY8AEQ6EaUP7qg/jIaoviS10UCaZzUexgZfsyVIbIbCFS8X6W2hs9Xce04WSMP1oD++K3m5jtr
DJSm1RGYLeKI+WSGNuRMK/M3Gw3SFBx+ZEFiI/DXGWJvDxCJKQ8OUjYQ5nHsB7JF8rVVdn+vLLwO
Ageyw80ELqyrP6SvAGmUJlapjdXczYeXvp0gWlrat844uAeuF6susBsbKx0TpLEneYNk+wC06+/G
WTyejFx7Jmv7MEjf/6dMzZMJTpLriedasyX4dfKbT5kE43Pc1m+0RqbVMi2Uxx5i8zI092RXgX8j
uA/sQzZ96SLIDlzDuxQG1nabQezcdqMNVR6M6rmKoFQBqQhrFSPPCMm5ZLrwUJpLcnCC57St7aUo
UKzeyChbysmMNlPs2BcDiNv5YAVMnAJpr/s8RHiLOshFQW5pWeBHtiFbj/q/lenEEYTpOnnTK9CF
tE46bMpC4vurSwMBSDkesGgcX8Ge60Gi0jEOnW4ytqmDwXupQF5zdHyo9wmtHW3lk7fsJCj8J88o
wIRV/ahGbrzpEz+t3k8s8OOmEoIgjoXsYmFl1nPtt+1KdNK+URa0BdImzg9IGIDRIZyCdcWgipBY
YbHMKpDvRFqertBnnQ+0N4A8aJsWkn7JYFrr/+xDjnRIErCdCO19nYzORP61KNoA2y1+oi1nX4rp
lhnTiWTI0oSNt7qPdpjU1zDcLXpz+tH3v40DHwpY7gf7rYEswwLER+JB8NDfjD4wNgo0hmeWBPG6
q6X1XBrd17wcoGYegwcPq7rvoHvmi0EPMtivQQDfDmcU9CRg1jTM52kY5kGQVZ0HNSUCWoCbGGGf
HuPaMZbZpJIlYk7pMQoHkLRTTxsm4/spdU2piQCKk08HPiCBVuiyytJAIXhsQXgdWmDxKQjBoGHk
srk37KRalpUUb2OubjwHtV6LXn3tpd/+QMnUT+E7/rOXcfAw+4N9k3pmCt0nKQ74ZqtzOnK2lrbv
PbBEvsRhtJ10/ogOqhwDYGsE6sapnXGki1NnOFiUgfrk89EtfDEeqNWaUJxvx2DaEiSoHKBT3jeI
6M0IIQ0fAiXL323SBQMFiVKTM/kNH2MJdUTzkd9/nA/cXtHZT9sT+DdQnmJ6xuoaYelt8xEs6cDc
6CBNYQMUWDouqMo0OlofaFAIbaf11TYlwcUy3mpsuw+xH1TYJZvGgO8wWs3NQeXuzajyBJW7cYBw
AYiTYn2gDjDZhQvuFGL7yRur5VUzZv356ux4mtg7rR4+uUHIPV4PTt6AC/wFBDHBWZaVwxct4gH7
gIcvFWPhZZTYt6wAv9+4HAxkswtqrqZFEocGni5jvgKeCKIG1+fTwLIKZNZrejC1ZLfHzr4UWZuv
lHamnjBDBm5hSgAEEzk7//Hwo9lzxi2QLaIsXbMdupoeMWIF6jLp1CTiw2sXGZWV2ED1AZuhh5AG
3ic/0VulWJGjE1soD+KVx/fMVrNtnoGP1a6BTJstFnmVQ27CsuzbOJ3qnRO32b7gzngzQQgSGnFJ
/WWA3KNnRMYPX9U7t2TeW+vlw5IG5W5S71RmgXkk6MYbjinnQbnpnumJYBftDjEidx4UAtd2GyTj
mkGhb5HrSgVXVyrQoRrqJYJWwZnbygKuRm/twbUhQH+F0gMQMr77YdcE5hJZ1cCbI+Sz+BhslrHa
Qh8N8sZI59wAMzzc5Kmqz8yFQr1kuQvxHVCgmHEzHsrAvKOWq010Bt6SbNe5ujxBD6VJqKMwonRj
VoDfeWFTvM8SZFm7Yh0iqbHlh/G6sLHRHFIGQsLrpZBbwqcBgmZHsw1jsguTRF4kSBXWvq/iNf2i
Sv2zMuPiAUpu7EStJgzac1F34P1DHx2C2lRrF4iLdVIG7zZUrt6FpeHPv0VU1RbnauI35E8/RZDH
y3UkVL2+TqRCecshW3ymeRAcBv3G6CUIMoFSpdL8V1Ya/5Qq8W6dHuLdMgRrPdml63hLq7HYsYmK
4YklYtuOvvUlUxaUrItm3JJbihR6ZmFj30w9O/ynaSdmVAtXgYaLps1DVRw4wQIbo+M7VA2G69yZ
2g2xkFEzQWz9U1PoJlGWmU0drq+9oUJQwix+RngtPPXQFDrIFH8lNW2BaHnp+ihE0L2JozkiRQVc
om6aCbCHUtP0UxMpg/icVm06N6NRmeeoMn7MMyHjcUmi4iu1Iuk4l741n71pmp7aQrY3BnTEqE9Y
XNw2WXChvgHIxdtm5OAMwBXBqFHfYYG1C0Gw8hQbkwFM0bihvrxn1r0LwkAa1zld8zC28ZL6qimK
H938Z4U7b6sSYN27sOgfVF6koOXK+qOruZ4AG+a7hNkVtHTAFzW7oJqm5o5zR62kyBgwgLG1oWZv
AcNdpMGFWjSowAJ9gQBBf6QmTen53Z2XJo+jpj3J+ia9N3TUtqiEvcUCo4fcjaj2A2r3L+SCpIy4
QINifx3Q5tLcohAACAo9CR26PJbzJFFe93sO6PICDBMBUtmVu0jqAGjmyraNBTMcAZEtGazsbgpv
q6wMb1Etme1iyBstTPKpGcrsiqq7UC8dyHk8FEHk3s5OaYOHS4N7YJ43DcCUZDpptLsOul6r0Jex
ElDYBmnhrFBwBQxJEJns6ODL+VgL5CoGWpvan97+Qzxm685DELxqzW3SZf3ORbXQQyScf0Qy5d8L
M0DmwCufctCl/c0hbbynYCyr2QEv3n5Xjdh06RkybJbuPfDILGIXmvaFFVVnLzP4C5ObKczjl6oe
6ssQR8Bpa3NXKLFNARzfIBnFX66D3ptYrSeIZE1TeZzfjAML8BuJRYnyPsgjfTp0IQBvoh+h8ouO
Rr9b6Qwy794FG56YD8GKLAFjWOekZbkNswJqeI4dQNY1k2tHsuRJ5lgKxm3U/lMiVmUw2/4pkcaq
vDH54rQIamTAZ2On3WF7iOX3waoaFNvp4SHEbubhk282T0h59Oskw2q/0VgIV+MjZGPjdel1F2p5
JtgUpjaVS2u0gO/QvZ2v3nujCOXytVMCMaWHfowP/KHYmAEYTGNQWCMWgEL4XteoZBy0KviBPCBv
74MrCnuB3mPmW6ceqT8Et9uK8WA60sBMD2ypuGUaHussHg+eLquoW7+4OPqMmpEb4nca9idrgtY2
WDjAz1iX6kRu5DEZUbltO5DF7gE+6pa+k9fIeI7GXBsQZkm5iC1T3Vq9X12AfTGAZkXq1FVVifuz
0uKkv0bwKA3uQAgIDvPM/u5JXx7p5dQ1cXCBDNq2FXjTLxsW9Rsw6TWr61JPD3BV1h7JpEDTtzF9
DpA0wqMycYe3MKv2IN4xfliOdYJw6fRFgllg6aHe/wa8WcbO6cx+h/JSoDb1IM9B3WJi1vtpEOXN
FNrFIh0Lcc50VWoaAx6tIAk0tz7sjnQKucpVfig4uBSvJDOAhULXx+g8sKuaxYE6Mtxe6zKzkeNn
IZRcO3M812BIe+l+VsrqXiI2RODIBStaUAf8RYL/a5NYatiQE1hb38cwt7ZfrO92lO1UXcR3Xc3F
A8s5gPGZCfqqJokfMlk2JzxxvlDnJER1BkX1uRjc7MTHNFtBGRcCi7oZdHgDLuiUDqGR4BGme8Yh
RY8H4U4t1OOuydg73wCJy+7s0asvGfCji7YPzFfRDMaqrFmxp2aKjAXUMdVTauktGHC2CwFmmNcw
qQdgK0x/7wk/OaLq1F1iObToUimfpzwSZ9MYAxDoAgYAIdl2ZZR+dCh1U7tJ7WZGtTgjXglNtKhB
MgworBWobMSBmh9ulp4NYDFwoxGoYGq+obIDDFtV+TVwEVPXEfPEbBSQVp1/GYKiPKEizl19eCAl
gRKARKmlqz3CFpTy5AFNovJrVL/PQR4GFOfARQSOZDyQzPsWybT1VKMGZChr6x6l9NZ9JoNNgyjl
DXnkccKBOAiGBaJT4Nn1Enda4Gkz7snZ5ijMlmMDzBWG0ohGz4lwZLO2SzXly8o1NkPvfGHQ1Nqn
oGNatJoZxpnC6khNiNTwJ6eT781oGONNjFLl1VBLd1cVEAyjvbqLv3onSxWvaCNPvdSk3frV2W5V
eERQJ1lQVqu1W1AFJ0W/iRvfAEg57w7S5v7RBGprzo6lISi5BmRYaQDZKXXWjEO8HYEBmme6Dvhz
TkSKoEq4SgWWPSwD0E3kfXobpHijDZN3V4cFTMAQHAfmv11NfeJCEsHO1TJqsy5ZeiKXq8Ro083c
rqJJc5bHfD+3rRAv37osLjRFmbvp7Th02B/qwcDbzfNnKLEFSd1wyOJjHqn0hNXO+2HyE4B9/myL
suqPeXMkO41ow4CDRtUkqhl+8TTYfOpDCAZ7qKXkocEWZHN0B/795bIAKGp9pQGhM4TRkUYF0k7E
+cPkjM7jIAGTGeObThrOI1m4Me1BH9HdSm3quVkvkqrzjuRRICOxaiSU0BqjcbGiQqmkrMEhRUMF
pGQPKMYKFtRESax1+S9X8njd3caAuDTIwgdd5qBSeqrzY6sP8cDR7kaRAzM05Uc6o+7S7gaQE/MB
vI0fYyJyp37yrKYKfD5/nlK/0fT1GlJa8dbOonRFuuH7XFeHVbhPVqwx1bkDAP/sZFm6ykzGj4Nb
/pBh2p0s1b0fosTuTmRzffDrOXZ2pM5Je3Rga0Ac7cOFegZU0IHSGbxquXF3TVNNvSeO5lh/kR+V
5TbSDGSiNBUdjBYUldqLWuRKAyfRzgPnjNavua7T/z4X2T+ueJ2L/boizcyKgh9Ri43HJx5GdYrK
W0Lw+h9NbHfYU9LisXLtxXLic5N6kRAXGWvOtmOo88BkuMer7dCyBIgdss2nPgAq+8SyDmSjQ+FW
qGfWB5QZgKT0RbTYQYC3S3rjkwH4vZ8YL1Vbl98K7r/4uBG+gQp6PgGedD75rcsMB+8ZUhkH3V3o
kf9liv93H0iAocoL/N1rp3OcUz249oKIHnKRiU0DndqZHYJ7UHapKtO5tPiTn5n/GE+Mv/xtUOiz
ZmaH+PegIan4S8Tt+KQKFF92uTHc0qGNvQxamcurZUIg7taN9YI8FVr01dRslkVlba0Ye1RXWeOn
oVm3NMK6DOcpewtcHeaggxL6Cjqmd1uHwtqmIYhgyWYjQ7loWq8ANWhRrXvU1O9DT2bPozFti5oB
1KrtJk+Dq11F5bvdA2Pbvga+7tkpsYf8sF/9f7eXNerXKHs1J7509gqUl9BkHudkWQ3a2lMXNI/X
/FnWs3rbO/6wvObPFFKYiMLG/uaaFOvs6EsW2cORTLNdLMsQFWWUc5uMMD0JXj1eL93hgbOtazEu
r9M0Yf95auoYrWyemiYyQeV827lsOVmoEJTuhMBgBkjKJatcd2k0MkcdwBBe5h48ocY96lqecm0j
v4aFUFAEgmRLM8xjaYKPWRTYfVDQpCf9OGB5Os90NV3nrON0i/eNd6RO4MDuEyfrTj3K+FdD7mHF
rRcy88oDL75qtJGa1SYfPNO7MhtB1aWbtFxxigi5NhWmR7K5PggOAAq/oc7ZTc/rIhW+udoK9vM6
rTH6n6elQYGBYFaiZIp9FJZBNG0PRmvqpEP7MW0osVUYK6yqhtZw9lWLlR2tZ/wIOAhq0nqGmq7f
KxQiITVxbVIvatnwe0lPfoRdT48K4m04TF+DFluiyDP7EwjFscajtqeNdEaHOCwgEZs2WxoagmUd
rw09hNrXGcISBP+8b+7/sM8zf7rImAXxwvMLtUGIo98PXvTA7N588yDEGoRO/D3vkn7ZDIl/geBv
ewKNB8oJxzL4atVncnCgSrwsPXDK10NVnQvoiKyow91yaEx9g7JzvXJrFZ8DEeUXMQF7gNRW/N1l
j31lTV85itJX0LEt9LI53CJFjNiDhHAn3rnjW27achGnPLotCte+UAe2AKit0B0GSuzmjsoA/3LI
UEcx1AfPEqBWdDQEapDqnmyqdYCyG/vxvkZkcMMjQ92EmWA3VmPeSb2oTZBKopZqDbExwJgPRWCI
PEaexw6IquypqOVa6EJNqDs7B5Cfz53kT3Y6jEgtHZzY3f1p19OCHdo4lFa7++Sv7XSBdDLEEQU5
c+cfw1G9i/yxqeaPd623ITdAIovjVGXb67QMmPpz4qtlbcjh7LpI6AzA5N/0IV7XKDSL72UaAPZb
QrFhaIJiadlW9eLJBmV8qsnefB8oAKWK70EK8qTC7X52drFK09yDfug9kkEJdimZXFYBD38idQYY
d5Z+G+J/UKNXP9ldN64FHo2n2izKo4Xs6mbybSwqQT6wiHK//c5ZtDSmLP8JDu7nzhntl8AYENxH
5P3iGqa5L22U7nvYk90lhd8vVWtab6Pd75VrZT9Nbzp0Y1C/AbQJgS6wH3qdXAjVTw8mK5JtaNfp
ofZkemP7IlpZQa/egKTfjlWa/TBH8dplyfjcq2HE7tMqToHV2Sf8ssu113vli9chHKhdeTvtY88X
x7qJnWUVJR0osB15jH1remil9QCeDucNGs1Qcwrt9gT9sOoeNG3fyI4/BlGZvlbnArR1d40UAFLH
/soIUFwHAszoYuRFfK4tgc0+5/23xlm7SVx8B7gGMlnagUl33KKGUqwTlha3KH4pbssQBV4IOFSI
1zv5rQXtNX9R5fjEU3ZDJtRwGchMq4CLxWCUu8hok43SoA/8q4075mfxAmFjdeD6vTd3hKgWmMLy
llrCDctzzsT5Oigr8dYfRQwSz4+JCiSMV/gxJRuDICJYUL9PTD6esOQi95vvRPY2aerNKu3GY5sv
CkdTvs3Eb/ORfOjwqV0N0XSUwLp2ln+AhM3CccHiUWb8MmMWJkhjIDiQbAjjEBVMnlGg8UydZHKF
dWa8f/eXQLgjTRY5R6PxnSXRUdhl81rGtnXPEDQ7/cXe18Vne8LaVyeT7/41AEBLYq/AffMahAm7
HyJUU82RrCLs5Tu/K5IgJ88FNyhhEqhULQf/Qtu04J4I7Vt8MeVTD0mmXYsS7k07cut1woM36jzx
Da8w0KfI1DiNnTPdQKXaB1EGCpL1SOR0y6dBj5QlAkORW80jycEJUQRGIzkQFTddAtFx79dIuqbp
AaJIIx3hm68S4CNywEoPtRfROo8a+x4I8WSDf0ZwUmkMvmGIV++45BXyAoJDLbwzoUfNQa/KWfod
0kWbsfKmCDWJYg2OLut7YqOyEIjZ5NmZTLUKmGI3pYqMbT/17cGt2/GEPDvEx72yvq/xmEd5Xl98
wTLiMUwB7l2I+/+h7MuaK9WVLv/KjfvcRItZdPTXD3uePdvleiFc5SoEYgaB4Nf3InGd7Tq3vtPR
LwRKpQTe3rClzJVrjaoGY1jpl5OqiPPaGCxf/uneRmX/x71FJft0b7FhQGR3qv2i0i2hm2zZ2KI9
zMVZUxOo+fZAZV+NZdyjjqTZl72U/QKRVVDIUbiO1361tmMwBsxGD2nbNdfCWCCNnWPX2vobDTGz
pdAhPnUyNkWM3+jIPY2TipeeDrli/qaJIHbul3praz8/GICEnHtP6TOd0UElBRjKQs9bXTuqKvwW
NyxcZLWvN3YS2Xvul+KeD1NJ2wCqXyBPTijxLF/IY3BsC/lN+wnVP/0SeuzRQeNVYl/T+p9i/PMp
OY1wohSAn8TuptcC236w0Q0I7ro+Rw1KmK6rCVbc2E27MFsgAzvAgh49FxBpR45fyC1koDl1yxIR
uA57jThu20s7uXURavmm4X9y03jytzmgiJCx8tVTnWVblHIjr4cnb2O5YtxmU7NPy2UC3ZAXmVfs
IC0PsuPGyF6Zq38MScBvkWjWN2DTRsX65G+bgbdslI/M1TRtpvIt+Q+J/zFtgbjxbsxQ2Q5qbTDs
bjgwY0tkF+M9bW2pWbIk2c8b36kXFRvxpyZimfE+qRgy0RWqSzkBV6PY7Ram2bnrIA/YySW0K34k
Om+D8ozbjytCneYYtYjTpKPVnlBkAnqJDETVJwh0htYmKlFUXvi631A/HQw/fku80trq3FKoYcEh
zqPuXDRVgVL+1AWDDPf0goxx0Xz42J5Sy7JpkP2dvKlD+ZEG/yWUFmSJ5C201tVZ9SHAhNCXWrYF
JBp7CTQ/Uvc4xcqr3YDxrV1whCb1goz11ENnHEiZfVH5N1d7aVqg/ph7lb0ySwANNVYGLn7Gjw09
aHiExLmVDp45OhX8obTTBApniJvTATmqtEdI91e7Bb9QDl5/snwaSe1RxiY0y5c013UMhIQQip8O
Vubba0enXnoBPVi7YeACv5RmaJ+ZejInuBcdyExno+jtpZcM+TrGSsXHHiTkpzHKluQiyTYEeQ39
HuGsrzPUMXvC7kSApo+rfGFAlewQTAc6i6Tb5mBS8GDEfi5Yk7Udawfw3cnL9R0onTfDjnzI5LjF
r9E05bVNPtQsisx1ltcez/SLlelBULLukTDq8/jjkCAaWaNeHu1U8wqEQ9GP2ZZSD7m7tV9susz4
SRHIT0FKGcdQ+REgT2+BZj9h7/g5mvm34CYN5m70ZMTGM1DQ9tkywA/Y22KAUvyQnKshzcG9pIw7
FKFZy6oVFmI8abQAY2T+riO5BkgxB/YjhnCNG4ofKqm+FZHXfqkH5O0NT7B7LHg4uCcbhv9jIff4
0erAglOjmt+Xaw8/rnge3ByfRdIPp/nUsJVxMGusqXJZoZJo6qGD1wOZNYAWT2M32MYWivZAh/EK
4OUdxDrrBz6WwQnFgvWS7IYC+WJRi+pGhvZ4G7ga65dpgABXADJGhXt0UF/8yAvI6fYsf4qKsV5o
MPKd6DD0RnZi0+Fqo6bqVbN0U2tTjACE93lzbryoeAqAgr1veLhkVi2Aa1nVXp4+ubotnhB5Bbyx
VPfkGBXpBSgpfkOtOqnfdV4N8yTQqwOtairwHE5zFtOGFi+ifk/NdHTHFbBAzpaaLS+RHkSAe0PN
IQ4b7MZqvrKni4IrNN4ju2EvqReZeONQFaC3oF7udfG5bbFCpV6mrfoGIYM76sTSNV6U7sB2mWHY
I9iWZY2CjPrQYnGAUFImwzO+W+GZzoy+/AK+7H5nmYU7Lqwq7BCAH8AEb2bYGGZQZp7O6BBBFeAQ
xjhcm3/yuw6jEeRCw67N//+prpf821R/u4PrNf7mRx1+06t9Zz6EAiLLBlRCigWdXg8g/nBXhV3q
BYQS0uO1w49BSV8V2a8h1L5282nGa5PO/n6BtEVG0vTBcvjP04jqrxujq9CdzMbrVcno1ZVTLDzH
vBtVjL3bdBPXIdScXeiUhpRl8gLlzWpv2HFx20Ia0kUq6JRPjJ10KAcXKBAjLJeDZX/YejpL5MaA
qNF5mJ4AYKNVs6mVRK3EX2NpRJEALad963y1jwy122OKNxFd9doxgF6n93p5ybnAylyJzlvLMg6W
8xX/mhhRKhRug8O7p2unKscuuTKT1TwVDRbqNfV7cTNPlSqzXIvYqGaXwAguNkiItmCYUAdPMXWY
z/y0+zj7g41cNHf8FA82xtEh/+vsavOmaa6zUsfVVoEldJk4eOJB7xbcl50PbioBJnVqhq4M7pUF
Ce1eWjdi8qggr7YTrdstqbNyeHBfIN6SVT07z4N6BaVAFPEg8gWIaK6a/Ibb9gU0KdV7OboXw2Pl
u6P8i/BxksPCw6Q5+XEKbqaAhXu/1k8ESCcYejRh0REJmO1XE3mQPavGG1SZL9iADUHqJrcg0HPu
kjjxL3ghralFB2MEm3Nqt+/dEElk+log8sqgapbcC8Fi4GfRsU6daT9fea/tX2cyMT9sdNaljvcq
xJAuWJH5r3NvtGVm8CCVkneu68o78F57p6Ydj2SCOIS8awHEvwnxLoNqno6W5NZ1dwJkTLfkRYe2
bnbSLvoztXScyLs6L14KPweTxjQzmXQDzgrPsKL91dYVdr3kCZNbcqGOVGUouihQxEM2mlNUkBON
WkeurleNfGVvpQYD9XW+yE6tvW9q4LVMjhtOipEfHa+9o2H0JwEXUUGptPw0u1mBhjeZb+H6J0js
KHuwf12upjysb3Xgi9P1zpQfxgsTNImoScUHRr6NV4cLw/D8T39VZYWAkVqgqyIXOgQjOEAaszHn
v4om9bsAontZppbXy7I25zujAm79+pd2dWccGO+/XD84BEjB+6/S/fXudO4GN0X0SnPN/8NAl1PU
dbiZm2PpHMCw0U/FNP3etyCSYBSZfkua9tFKM/mYQLLx4DMGhO5kh56dbRTtZcQ6HOBP3mxaUBnt
eVY6TwpEd+TEPMtcth6rz7HtGivDLbKFggDfQ6fN574d8nM/tbwyGDfAioA5uQrMh9rT9S0H6VXL
pflAps4EtVeURfGRbLqLyl0WF2w5D3Ct6EGbm1ApE0ycgOhhXd0le5ocnLjygKiIuaAmDQjwZTE8
U9+RqRsRSkx1V29pclSbZKfEzn9QJ92uEZtHpHCjm/nqrd0DbRZ7a5qM+7K/MKe8kD8dgiR5K6Rv
nqilsTzchr7VgU4Ef9Bo6OgOSJUVdZKpgETmwqlDfaCmHEt758cI1pEL3UKPyjg2PpDB8KHxElQj
29ENgNaDHSKlsZXEnqqPX1hsd3ej4yuobvfvYR8EXyDtPqyhCDjsIo2mUMYKpFvAaCZBcCrrDAp8
qKD+Ap5CB5S4WXssuxjQNetuNndQ4FNVBb4QxGiWHztuUKjtZpzeFZsvkfo4dnm5+ATUs5MGYuKm
fW/gtssofKH8dcTyb6pRxWOJJNtONZD4QZQ2eJwcKLWNNeA3p/lqIMj5LXEBgJS981Pa6U2bDtar
StoBeqBWfufZcbfllaUPYeVJxCkkA2ugox/lAGXcHAKd36fh0Ch1fsYY7mcIBuMrGm5CO8VXI2Uo
SZjqyGNugNnClCg+S4V+hkYFuJxhv7r1U/V5GvhIIyKgNrt5qL0nN1RHfMw2TG7X2eLke0hEB5A8
HkDzjfIOY5EN75kvgC4NrBfIDlcAJZrZrtGtfK465+SXpviGep50WQIefVG+xc6FOSC1Zg/xt79G
9inEKGhk4UWAbds2WxlJggRRlKfPdJZHnpzP+j/Y/uQXMZPhvVmmn/JshmcPRzCD7T5l9eYcmzs8
GO7o7Sm9Nvf6yJKtXaNCmclfOTpyplnSqtmRXSfpIh+R2L2UXVluPdAPvFhZOfNZeSk319Lm9R4o
JIjzpsXMZ4W1NOxJCwJtKzCeJ3+OOBmq1ABTcIcCPMpW2VvrCTu/FF4AHuxKyP+m3S8TtQhjFR4D
CdkRQGVkcclGFwkXs19RB/KExSWGhqC9Ska9AoYqPF7dwsEVmyFK/aV2UM3ZA6hxVFnXPYreytdg
KdObuTmCiM3xatyS5XePqjdHELimJ+qkQ++DMAxFXXfUotm0ND9mc8z+Y7bINqJNp/IWES9uyQVx
ZkF+6NRzs75Qq2Fps0uCrF5Skw4I8oKYM2ouThUAsDl5NCAQWzqTlAjZ/jDH7DEN+H2OP13FrqD9
WnbgnhSDUz4Y0jwSN0MIddKdRK3VWk8PBTT64ikW3d9UEO1+cPrxyCD+usbL0T+KJhLLlo/OqZGF
/cxAlz7T1qm8OICFslxFQM19IbcwrZyTyaItt4oORfXeN3pimgbCFRViFnctY+2xjTq+YpGMv6ns
XFR28LWToF0d2zE+sCzNH6aB1F/LAho6FuBCdiy9vUwxj9dY3nuEgI8Qbf8N2dJ+2TmBuJXcNCHm
OoJl1C5GiCjLD18XiiwKcoz5ykTytANDL7g/HLbSdGZjq9rniiNcgLO5dzqzxZvbaqi4c5QJTQeQ
Yqpo2wDQu3VbB0lZhTdRi2UE+P39cRvgPXNX+UitT3xp8z9DtMOq8RB0pf9lKrrkDspykwbXrRsw
92sKrl2IKfZfrVGzpZJJDy29qN+1XmfsGDKdNz1KwpfIy42vldYn4tAOcrB3xkX/lVUp5CBRf2H0
SfaYo/Qepds4i+oSsqF4JT8aifqwXXvpLGesWfd5DWYgBy9KlGhkB7rl0EvTk1fVb/MdT3+KV4Ls
izwyoXZQLEiegqw8FYURPCYgfDrgjTI9hf3wdbKnDL8WlhDOwfNBlfK7fUQiY1GYTbXD60+fseDX
59H1euhDO8VWWmW8qJiGCAH1+CIeF23lim3RD9A1M6CDwIMpqDU1rzZfpsMO2Lb6rpsODYj1kb2A
jZrUcbUVjd9sqtDqloRyI7wb9sB3vuOFe8K3Xe2Gn4xbBuzwIiWa1quyVWDXd8itNetc4e0RGaZ1
k0vXWMfTWeQNH2dk+1MvgKWgzwFWcpvg23PgSB1smtEvn+o6f7cRZXyPq2aDQFz/1cxCuQJ+argo
zhHZM4tmk6e+t7Ty0ViEPDNPnBgRKFBMbRcROaxzogOZ6OBPUWQ6Q5oCWq7lCCFagFc3ia9QrTwV
3BGIi2wgAID+je2dEcgpLsH0+s2V9WqNLdsljotXcmlouXeYgV+JSkIDvWsiB2I6ZvIe4qnglue+
lYFIVqbrZpdAMn4UY9GstcoVar1RLw41z3enyX4ORdc+chG32zAssn2UuVBKmyYjj9GG4nrcuG8I
7Ser0B/zlc/4sAOFIGHU6RDkebUOfddaU7NH8d699+Hg2O7WyzLAxYf2YcxDlPbLONsjp4ECQyg8
3EEZ5MNW+WcjTPa58NZ/0qwIbfzUTp3jlIr3c8FWgCz2xgOia/gU+jgqV1T7L5G62iHXa+EnDCpP
IFKs7wSCMbONmtQBdHu7s5eGDwKEzumsJ5SBdwfHKiduao7wYQ1piGvTA4EiPlf7nNgRENLcC5Zy
YhiHVOuz19TRg++26akbZLgkRm/vl10Vdnoq7EmeCRH4Nbh8U4gSlgs8tuY38G0oYP6t9NZX3gCu
F/wjUjfuHhivQTg0vWoH8eHbCTAa25YS98IEebUKkcjC3nD86jAo82g1vEAu5sNOQAxwZM528h/z
JFxHxogag7aVO6ePxQZJDuT1+Ij3InLlYLdBUYhM050ps/YLeYg2drYJxPkWWGxly5l6vjWY3v6x
TcTzyJehSsblwc7yQA0nvAbqZ/SRqvpzk3oR8e/39PlXcf8fvX8be3XupqkqbqjtGI2HfkDSFVLo
1VEjArDJa9N+yAEJg8xxPr4X4U2p+/CHPVY/bZfzJ5Wa2FlGOjwBBV7PY1RWGut8QKUSPW9scOpt
YogCsadpDaSmBU8/HdJgtJeMvV1rpq911SXIJPZZBXEfB5XXvZc1ECge1Ecl9tUPmgxYm3fZk8Ma
hu9pX4ObJrM3qQtwcSyr8owi+HwN2FP1XPvmdyptNLzveG3J9+sYFo9iZYTuq/Lwz6SqNSCMq821
GTS62kAeWWxSP4pO7oDSK1e/EPq9KDpI04lwuHCH9ydLYSMTV6H51sjZwdYPTJsLZAsqIETwSBRY
YSIs7JQnkqHJpqY7NanX7lDbSb3YK1pP1PunsdITyFxkOQhUjfyCZQLWlRCgtSrNj5ViWGpO9r72
QBgwtK+V4oX9U0mf30OPdgWG2yi7E9FUwKDiE5i6Xed7jhriFWg1nBujhOrfYPjyKUqLeg0lqfGM
kq/04JXS245lYd/aSekuO9cTr52V32dp4fxEYT/wjYF6F9Wv4b5QgG900gKRP34rwI8QIBQTZCe3
7UKgB/QzPf5kt5zc2/plPasPBYOV3aK2+5jnEEa6ChJlpWi3rhIgwx0hSHTtMEsHgh/GLRhswERV
ArWP4MqicuP+SM12KD6aVHqIX4fPvcPvTepNGMrD/tuxxQiMTpVnK1DbntzGz/fBtMACGhGKbLzK
xJnadJhcwmLM94n045OJxSfxGSSq/xG6hbj1eu3cs1FeiAzBznt7C9hosiGvIRt/oEovusXadvYi
szXY8NIpvKaV619zgb9i9sqb0tso3thrRCgBENY1e4ltcMPhuQ7vctGAjxsv/zNqZJCDCjuBoEtv
n0dAxSGO2Nj3bdG0y8LM9ZcksN+6wJc/rKrF8CkP5aYVtkpMvnsBhFZ15DIIskV4pqMG3Cj9gDRJ
Z8bn0DTeUiN05gVlJ83sVCTijZZptEHgqHJdcLuTB1qsBQ6+gyiGL9fE5kW8XkqH6dmo8VMxMX+R
vdUKpR2T3en58upKdsh0pvhhCKoFCHvHLYpmshcf8uK5ycW3LEQZtA8utkuSiv7CUUANqEErviWQ
BnAZuDcsPw63v4+UZjze5pn9kmNlcwYFU37Gqjc/YweS7FxtPHM7jo92Em8iK6se0jTpbj3pA9DS
QxlUI+ayrEPGdtRrdG57iiL+de5lg/feoPjjiMURdi2eY0DyEhEy8qUDiOs2bp8bN9SKq8Bb/ftf
//P//O/v+n9FP4pbwEijIv9XrrLbIs7b5r/+7bF//6uczfv3//q3E3Cbu64DDgs3APuI53H0f3+7
RxIc3ub/EC34xqBGZD04TdE8tNYKAgTZe5KHEWrTogqh28DZ2cHEqoBK+vtWDijDVcp/R+oc6fP8
e2es5n1s1At5RMXKVtIKq3fdbgeomZtevFFkW068cpBLdRZiqOLtrDIo4/a3NuqILwJAmOsyI5Fu
skI2JoNACJiJ6BDJ8LONnKssXTF8xw+QJwZ6djq4eabP9nTQSVtvCrz0wMj0qzet1ReQ6Wc7t2NY
sbuZVwOPxLvZhcaSM00ANQW2+OeP3rH+86P3PMfDN8t1kYP2nN8/etDjFUbf+N5D28fDDkngCKgp
c1xnjlG91hJJk2k50Y+og664U9+Sh4eaJ5RqM8DE/uxV56FxyAT/NE/PJpoNWyuIFRsH123EaxrX
1iqxZX/2IYl5rErwZAzITT2PIH3Gx+u9T67gnwbGe3JlIZRGonQ40WNm1sONEol9cBwL71yUNPj/
j++l/fuH4yJJgptyfN+2vcBhaP/+4fTDqON6dOVuCAG8c5c2KHK7EcJnPtLbeJz9+37sIW80wX96
JW+Rgqifrx6h4YxYrVt60UchNDQsAEtirUGsLUD3laoiAia3EA8uy6pDP/VSkw4RtuWDp6OTcBiY
w/8an/euBGrbNL+x/vjP3wVr+l9fH8Ppz3WYzX3UbDmW7wMh9/ufC+BLNmBfEe1mRJ0N/UZSJcVK
K4CcY45t5G9So2TvhhwIw0lQWXrg1IhUB5oE5mMREVn2dgCzllgDDfxb+9pPCD1eL//5L8E/yXZ/
/2NcZuEvCQLbwvPmcP73dwqDxlLhx6LZpko6BwXxtiXitsgn9G70Jc4CEBIABsD9GrhVB2gBsiMe
62/AjIFwQJyLLwErUlBPu97FxArwCcruS3LLCzc/RgIPATULFyRhTdIzUGzECZBJbXnA/uUbQt/J
z6y8BO4kY5JHNvYHIX+diJ+WeE+reydM203GqurUpp1/wJa+37a1M94CKR+tLEjbvUzzdG0Y/xzH
j3ksA7wbHrZ2ZXkxI+GZC/B5dBfAHs48ksXBcvCcTw+rQj1wpM6j8VSjCupCXmSm5qCqcQcs+hvZ
yUSddBi6KlyZrest5yuQsZmmbEzdLVSeR1uyfboY99utGpLm+MmWdXl2alm1cvsK6h80hC7lAoq3
tdI6+2wjH8Oti4mRvlv96a4hDBYvEs6CbQ7RmX3EwEmRAscHTQ0TaFme5itgLy33lIA19VhJMwRp
gTK6I7ULDk3wNjLjNbeHdRo2HjjuRzksQWcV73yvzR58Jfzz6IQ3niPQmkwqDc1F0zIXzK1uhtV0
5BwNJ/t59ehd9hOUZBC4VY5Edh0jsS3y960P0SuaI5gmAo0dSkiUeyYPJ63kDisVLAemTrJBnnzd
5Ia4na+UBcMmG4ZxNc8RV/swGZMbv97GjUTd/jTOani+NgPTh647rmsXYXVnQ23kOqlvjvEKsNty
S7M6Yxle4jQ6cJe5xRLgTPCDluGwS9l8nTYKnROIdF/InebRCLIsWtCaHKgZCu5MGCpk2aZboEMV
obop9awTjYp4ZOzqEv8Tuiuy2RbAIYg8XMg/dmKUSoWmWNFnM+jwq1008YmjUh9yxt3GEo5zD9oN
594eUZgMds9g3XquyCHyLBfgz83uyAURHxuAQmjDxJZVrK3EabdBB24nKC+mfZpCL9yJ945hlc/p
GO5MMEG+IR/VrLy2sI7QgNH3Rtd9M6tQviFKHUF0qzUvPArkjRWO3oI6ck//7CrfuIvDQp6g+J2u
6AJYpxz5lFwquuEC4gSQCmr8K+giafhYALMPLhydbtOyD7aNY5RfIIS2HFgdbqy0AdA3wKLaaI99
UmElqJA3WOLtkuxNkEgB8Y6PrOxztih1zKpliJdYaEb5HfWaXtytvNiIttQURoDoMmRw5qlqfIcr
5CIuPFDsAfSk8Sa0xmJNzSqv2Q0AprvZt9VAy4O4sdiEjf2dZvNL39hC8sidSmzMB8vADiGzj9Q3
W3LgUjLkH+Zb5UabH1xbgfh2unM7HfGaCGqAuBr8aMbNr3suwVCcYOu0pftQBXNOtpN/3HPv8Rsk
d/P5nqevwwaVJsWarpq6wBOM0BmmFl2F7hu//v18X/90zzRIN8Z/3HMka9AnYhd00+Z60xvS3ao6
2JfYKQERqEqE2YyuAHhwOh1SVSOJiBVqGfvuLqAebhTAjuYpSPZnzxYQm8TlETj0pyjdNLBHfnsT
xvwFqryQ9SIbA9mLONHpbC07iy2Q+AhzQ65EjB8AWz4kTQV0TY2aeyxB0gegYNOHKoM+SB/ckQNC
OPaaAdi2pmbJpHWPweRIQ8DHzle96PMN2RqOrbuKlxCmGfZFly4/hmHeRrSIkiqoacZWlz5ALbK9
GUxve/XIqkHhz1TFjuZSYxtA3HoJecSqLI/kR0PrSIMcn+lmT7Zcs/40OMnrWI1qz+0qXZmMJ1un
1e6ByTw7R7pulljOh3m557IA2TjLs0UqyuGHGKG26zc/h3T83oO86ZkXWOoldZgjQw8agrFx/K1p
tdGdDlHVl3dW9tUyOXbuGIT05RZvBOstcW3QIrZjdk9X1kPhHpJEe3sQNWxL7qHY0xp9KKqKH3Zv
Vdi0GqAa8bh7jvGrsXHKyAS2EQJmg6yCJQsRgTKadeWgTCpFzOuNR+wCQrNpM8puBdf4kBOEbURs
Fe+Gir5X0Nn54mkml04/hA8N2EJWIMVkAOGMH9dGTUV5+Nt1YxXxO6BTAGIUon9GzhZwcxPxnd+u
B8E0oCuLptwEQwk+OXDRbWpUZK3CFITGeWf6yB925htgkouws5rXoEHhg0AN/46BV+U5cLxDlU2z
1oG55CNop23dmTd5LLGyppHAkoeiGh7CwCwPPqS91jQgy7ejlfCvAPqkoCvumz1AE/xxDLxb6h+9
JMeWveovomT6Aqwp1OemK2VBhLJrx3/EY9fuNRPQQbbq8GtYb+aBNu/WlhqLg8kUwAGi/jLfCHKY
CyPHByfBU3+2/MpcFtOECCMfiljlzyMXw84CMH+TtUq9ynJYkINhAy0JJYXsiFLY6j7goAKnSzUu
oPQoxnBvI0SkTh74SFbUYbjNJsBb80VxqIByEMdshdTGS+HgPz9dE4QD1WoUPMWGGvFXKFZV88dV
QOZugehjdO8Z4AsOJ0knGlEniL8O2Py0oxdt9VjWO3DCDs9jAdbb6YOWGapcQEeSnb3RCJAQSazF
iJ+kJzfLn6oBfKoxoju7IpIgcZ/DEIhFuKhkATLRw0ZyKsujDjPyHwwNqZTp17Q2Eve+nA48xdqu
shNjTT+fcdChg38Xnm7mH9Qyi8dtgSrMJQ0irw651AHLyTO1PK0CcKD2+BkuCmuLZa55AJ5t4SNG
+ZQ6hnEno/JI6qjaL/DhAHqLJBukU+vaRNCZZXpNvV4WpSvDGbo99SKv9zMtObtQa5rRQkzrKZ9m
BFkAaO4whVvhur+g+6mA+gcgOidkAvlJuR1Wp12lrV3vqxtr6gDyEJC+T92GLnd46Xv7sUygKIAo
OT+FrvXrdBAeOI9H/R6ZX3snAvWa6rIlBKBtuRS+aJccv5FbkMM6cglxjK3VcfvSAP1zP9ZMnO2M
3Xw454beuFplq7ltYfMLvGzVgnd4mqzJoQrDkrs0DtJ7BCqioyuCH8pL0Wcpnq2ttsHXjC7UOMV3
VbbmGrgAtkb22UZdtJe8pJHhrTMjgHT01Kx6EOSFQpYnamrb2iEjgFVUEboP+ViuiyGXL5Go5dme
KNaxkJYv4K7k25qFH71JquUK9bPDnno75r85hahvaKgRrUebAT+SVuUtKIee6DpZ7lQHuqlsmh8A
/j/fFPVmtTnflAG+FSwWZLUNoUh7opzbnH2bmjnCEYsQO5m5dINc5qKOT3m6yAj17ORTacd1otmJ
5ownJzfLxlXVRmts6VFoHyQPiMqNTzawB7IFVptarC+wRAM3HrW4ae/tkcm5lZbDyUZB8S31hW1w
g+ppfkMtK2IPFYg+5hZyXC9K++aF+vIo+2YKN5453CBwGk1ESf15vgSr00kUKzwRUxvobupFHgwI
z003F6oCFSRmyo/Um+N3fmFmDgLU1As1PjxTkBnmKmJPnh+ky4ydW6+We+hPFY+j5ydbaTBzRc0o
Ze2Z1+EXn3kxvsVQjYkG1H5TJ2txqcJugkPeGMUj1FKLTZ7oZk29fWhnp2bAG20e26JqjaeP5Jrl
II6zgggL9+miQvXdGvyb6YZ6A9TDHIDFSOu+uaQ2iB5TmZkrZMSai1tBdQkhUpwmAhGvAfyZm9lY
iQBdVWPeJlnn7BF6GEDQP83BEJbL7OxL3Ys92GNAVyDD/MEM+uxSxeLCIMhYIHU3YsNm2iB3nnrd
uGmP4YD4P3RAiweygXb8qwvdzROZ4qCHhN+0ERpogsEEhsQqGrx9MV6bCGSHAlIb1KQRVrkRsmP3
ZDEF1nqDm8oN9YlB9rcIg8zu5NFryI+pEpEkanLRdqBR7O5HX39F4WJ7InNrIMmEL2h3oGbUVA5w
XwBvUJMOfW092m2anulKwQiwS4xfLwDIcKN0YO4KTKgrfFHS297RbG0zKPjiTVNt8rbwVzSwK0zj
vv8x/7VNFYyrAdB/JEkwy5jY1o1Mk60lhvyB3N18zJcWG62P2+eRgz2Q+xJIsH8vgd5FdUS0BM82
eNYQTLuV/pQnN/jhaqIzqf0N8ir6TK3ZBPrTRVBqvQW8+WM4WBdtJPKHbom6k70otb9OHaBOBuQk
b7uEZ/MhbPhEfxkeAlWg6C9rQD6gdf7hZweq3ygfMguBKONVLyPzbLrgfkdeJltJnYrv4b7tq+z7
tZ853T/203j8NGfY/KXFJusGf1XFBUjgWlRKkFbdtUkljdcmFTwWkzNAo3DG8vvp2ktjGyTJVnXA
9J7rMrhpbPMn1ep5XKBgvq69rVtiGYZV23kALeR9i1UoeYWJ/zT0YI+Ksj7YzIzWlvnUqbi9C5yg
gkRH+kxZmzKJ+MYvy2Cj8NMJrORi8AByBeS72F6rnlOjzk4C2xYpY1EiJvvLhSqepRbVCoWJej30
hRwWfpDfgoUi2VO4erZR0NrTbbOaqfahwMbWVqnBR+cxjg8NtFZidJBAzQFjAguD/US9IHyH3BRY
NlPZRxsdIU5XGj24TUyrYGchg7VZt8MthAWH2wG1SLdRVn4brFoeqEV2rqyPoWSjA/MMvRqwabtx
bTBPxaAKOw5+0z26KEpYt5VoNv3UdAzT33tJFC+pt3CS4KaqnQN1kqnsulVgM/OOWmAvBlnS8H8p
O68dy20oXT+RAOVwK+0cK3dV3wjddltUzvHpzyeW7TJ8jMHMjSAm7SiRXOsPeXnGEe+fV1O1XRw1
9iO+Zd2Tkl57vRgftdWMbsyX5uiFnerLNllnRwqi4vFIQGjtL+u89No1vX4Zkvz2NdCeJ9WXxX8N
NAprNQcHJLq+Ury64MlXkgOSvAgPpe662a1gnQAFRiOEFTkHRSn0cxGO9v93xgp/pzkhsfiO6BGR
NKIUKyaksZ7HerAustRPinVGpvSHLMkDAIw5SPCd2xv5iGza4EZPA/HUdbC8TBh3ynp34wPbpmig
rVfshGVdxlERT7bYWUpW4MixvOnyIyWIjG1MYbsI0vD1yUPSNOfMMJSrLM0jqOZp1N5kqXHG4dKU
7rLPGkO9xJHA32M9pH+fWbHX77u0/pA9Mq3+s4cszlkWWGaVYBJhdggCAclaMBDyPbTLbmOdeXes
oGGIrg2lSWoReR5IE+Xo3YF+/zkC7PEfS6UDnrKy49DF3ZOhLeajiRbJordPedF3Tw6P9kNbEUaR
HWQd8hpo2pOZ/BzUlor56Hi7wrna1hTYqR6Tui7MmzyM3oQoPo5GqH7PvOm1Qbhr2nleW0zQpJNB
SE32k62kel4GNPIPkudceDYCtbZ7ljRnT0Px0JcNsry24k/8Gxk42BACZefCG/Xnr7NImcWmWuuU
iFYz9f7Z+tVvKq0L0sM/xTjWHwRnSYfw8988Ldaf6sp7lPUNjoCEzdrqoE5x/SHYJuVTZb8NPQse
BFHYcq/1X8MLNIPPDYnyh06HP4gZdPSNjQRydOtZs9bJM1knW2W/cWjEv1tdb/xzbNmETeCNQt8r
iwFksRNQVtFFPM0V3IC16qtenpV2F11712z3npUuL2YWXhUkU39fT0hgjfIEi77PGqfBV+nTGC7k
l+iTXpyURnvIQvYQsfzl5GnrLUgnu/NIgITf1F4PssFYdHHy/hrh8klvn8AsBxndg+sYy0Yvp24/
urX2wk+p7McsKjaymLXkfS3CNr4stlPKNo2VQtTEOt7Fir4bxyR5lI2egpx4zZ13VjpDe5EXbpKa
wOpaFDYX9gpi7SERXlSbZvcBuve2Evp081aoVjph2KJa0WYAg5ZVm7AzjW/wtxGYSPMq0LzM/KbY
BdFapahBHdbGt6ZqP2bLyB4i4p8v/zFI0WYVI2ndvhaYnClKkrJW2kTRwIlibmJ5Mi4bZiz7YBu2
tcsVvdjPZNyJj+MqK4tGa7KzWidfWexwtwmWXNSP85yZJz3zlABS7vyuQmENht7KL4Rchm+adpW+
lrKXqEwF8J+HO7CLhBL02/xiDIrsJQf/Vy9DAZlTaLYgGpIO30zlKq9Qdf2fLyuL/3pZerXZWO5q
ZdQ25A+xK/37kBiw8yv1+lWTa8zj+EXjtttY1UU2oPVa3KAi9BcVmaX3IudeZp55RbPdPuRzbe1S
Mp/vA37gWdvEPxMHScmo6txLgi7PfRowoEvWhnVk2CTpa1Z3f47UwvxzpOyQ/T2y1nPjcyTeLuIn
hh+Pc9kdYpRDf7TFfoI+/EeDL4hfV4P9ihpzuy2HMb42tZKeG2XSd55ll89EWshtOYP5W7/0vhyV
lvNHL5b4W0cwflMgOXQTJqlVzSJ+ByQ5fUraUARRntU/49GFc0PmLA2ZUZWqfV9ir4ZB1wqUzp3h
6DblB4v+fFNPJrEoZLBh387udxach3ju4z9W2dkUDOJHkWtOEJZW/KB1oX5w3dQ+lIZGkgg0BKZJ
4/Rh2iWiwsyt2CV+9EwIvWZ5t7DWypcBQEdQodh60LyyfFFJVQG+9ZagMkX1MiIOfu/wruCWLV9k
D2tyD9EyZw+yym68NkhcVxxl/yUarH2da9lGthLE726Q1R/lS8kqV0wbhI/7R1nqhOGB/kJVVl47
jhtlZ+NwhVAPb8aOjPIK4+i77DuVeXPLYwv8fawYSBvH+Quhq9uQFeV3I27DjQnB8tS4bv2mLUBs
MC/8Pocz2iq9yZ8CZdX3Sv0puyuaG+8nl4W9LMKSccpu/CiNvj7gc9DuZDWuMpvOTHKQLbl+LHVR
b+VFB8U6ldyML3bRAZA0zGPVlOlTWpqoKJsFCwhnQC28HEKmwpq5mmjyU9WV2V3MA5C7YkwDO2r6
A5xqhQTpWv5fDv681Ppq/3kBLcKTJcFqnYAHIdEOngXsotcE2vcVBqnly/pCm5ZNFY3GZ7emmP7R
rXOzf3azWSwdVdbJ1zmWBm0kEX+P087zW0dDvbJbzG8qPkgF6lxvquqJu23Xwl/Whyjrg2HvgZTZ
yqJdW+ThCRRcZDE0XofI7t6E0Zi3KY9S0phcbLAtoN09ghPJ4Nvk/H+DW7BBzIngBKJH50TzvO+m
gbY/RhbqE9S5YTelnXIOvbo/A7V3d0ZcKY/JDP1egLj/bg39TZfjlxRS7hg3v1cFgqGT043o5eAE
VYVecXOquT8iKjYfkrDt7vmsoPGEMOwbCaJfOe6lf0Qq9mMG76PW9Fc3cye0gbn3lBXylyS1tjdM
uz91YsE7ZyjwvUSJ5UVdHxTs3qef+JyjLEZMDPeO4ZAaaniYlSbadK1uvBZx5x6qmiCELM4GT8BU
SZPPIpYzxkH32vSzOEbcpTlC9Bu1TMzXTJ3IlhtFwfxKsbOSiaJdfnZ2SFcfamwtPlvtJuoODhGh
z7GidFjnZQLjh3VsZZM9aWcNM471XQG2yhHxV4bP1twC1tu7Kpoga6vnVfEh0pT5szXzQmUfDRpe
kmvrkiXhnhQ70Jj1yo1DIgSDNuOz1dLw3bJ05N9kZxGrxl7tULWRReY2bb/0LSSSdWwxjctet0Ik
bNcra4M+7RHTBzg3t8fWrbpDOBevKEFPkw/mtb3KAz/vn2eJcXfaZbr8u4fsBsmEaLhVZntZbCss
nwphIWG9mnnkpu5evaULEAEO70y+hgNVzY53dYQUjayU/eQhKpOfTmxpR1mSjbaCGkifj7tkHf/V
NcmIRWUJubCvOnnW6eqLXmAw83XtFp+csyusUxuHzHiyW5iAgK5hLm7khbWch48fg+XPwbyfv14s
LBGDrZXyIWVD/o/XH1MmVRPE9lb2/XoxR0+PlttWl6/6PlLyE0pib/KVv64dF7obEBjTPq/hPIeO
BnB3Fb+VByVG91Z4eJbNK8bvr+osE1bny7KOcOnfpxapNNh0EEAMJd+owEIun6eya1dlii863BFk
y/9wuS6L93oYkVpYX3Jer2NHPbsiWTZnxYXw5elbLXFZm6FK5I2ad6wj/uWyaFupw75JlFfV8qK3
BkV9Wa9NrnGsG5VlLOCrd60FmGevXqmi6s3XnGiArE9zbzouYgKqKS+OSDI5EnCvxEBY0GqkAuSh
6hLv0qwHWew6q96pIbB9WTfWNUlqcvyVr+qqSWQqca6J0znXNGs3PY7pZyZhk9jY2mCHzoDlIlF/
Oy1YZ8uOskWLMdFYe4t17Fe9PPNC7c9hsvg5tomsk1migMPaqN3Ps65cgDRkrplf5WE2Y+jD60Ge
ybqYhNEGackm+FcDwm/AQdexsnOiDPtZrcrTv+plDzmUNHm4a1guf77if72YHKs13k8CiGtkjtAv
Lq7zTl3NKr7sEKVtYiXtLDLb9fAyVbeNLH71GY1IDVRPGfd66yTIDlkx9l5NdHSqPNuPIsre4jB9
lGD2pQ0T/har0+vfPTxUaP7nHqFSd5t56RDr8dBz8fqO4FUXFRdddbamgfPRV5WTJVBVvspfIxo9
7Q9GWV/d9SKy/rOzM6vOZsjxF7D6vntA+Q8+s4l+6kTsxCPd1zgHRMJLv56t7uGzsiraPYC+VVaH
unI9tE2GWb1mqRt5mc8GzUHNN0XbbFFXUe1VaXtSZtzgs7APvuoSVzjOZxmnd5S0v5o0DXEbX46U
lf9ol+W2hZn0r8v9Z8dpfQeyRR7kFW3N/bPuq8hdx8Qu+7gFroaIzML02XhkXCa/iubqOuGNQWan
rNVznYTo1AmKsqUPW73fIHED0pVfeScr7cZeJVpnI9mk2KFXxtg+1bHKs0SPnaPrpYRLxiZ91N13
2SZrauT/Dg6Rx+CrzrZQVY2LbAXPWM2TACvwVD7J7vKQGR7LdtXFUXt9DVlnCjWBwoXrqV664wG/
UzAweZ5dCcZl15bYx0HAyanDUsMCV3M5yhbZByxnF7TagKrW2ls2gGTVduVgQODOM/1UWunQvoQ5
9ktWjTGB50bPuRVPH1qesk2z8o48dI1FQBYBkCjwI5xrKA4sHKMHZE2wy1DAw6Zsnf0xN+ffoT0E
jrfi6bN+BGtkeGCWTOgdWdy/KCFJvMFoIFI5CKGpWZoclXXdpZZ1uTWmeXqpWsi1sY3Ooeamx88r
YTtDcCVEfqPn9svy4hYuOZI2XXU2LJ08rjNnFdmhv8ryTB7auC0PZmtAvY2iq/33gdAaTISJx1oe
u/peddsP2fhV/6++y4ShPNi2/7zG11CRusMJh4StvPZXvTz7qlsqN77EiJit7+Bfr/RVJ99MuiCE
5eIJ8XdXtzDjfW0X0J4jq70i04NtoBMZu8nN222TLOUGg1vP6axnpezcl6rQHyrEsO8qidSXttcW
f3G67DyMufeyhH27Ie7i8B3QarajvTNY/m/1teitzkaLAgRHXikZGg0VX/FDNloQN59CbhfW3Jcm
tSpE8SNudZzwOIaruBAZKLAMsixPEa0bTyBau7M1Td5rHuK6lk3jTZb0XnvOC3W8f5aESWDLnR4+
S7ZzyJdSfZQlLyVCYsPiKAznm6qXgLjHbrnLgw4QdluEhgpEgbqiNv9saEBUIoDruttOtXobvsXa
AsXNj3hCHb6uUMPauCeR2BdZjDXg31eGquBtCwP0pYclygb8obmFCW4/dIBuHszSSQ6z6eh+O1RA
S9aDQVTkmmMEqIfsRliVUtcbEbrIy8TylJLsm8Sm7jd2DHkAseWHHgnrRJkuajyPm5zI1k84kbVm
/2zQPdioaa5fDKVybvNAWk021GD/cVFRP4bRMkgg4/mYK+5+brvylCOdiSTD12kCPPtEWrddgiTS
y1On2SipT0p4RGCTmHPWP9hWU72IARg4M3xzJLhXveQscPYNxmQb2Zo7k3VtxvyNYHTWBf24+G4f
t0/Vmp2F87f4loOnxhB5SDQO+oDIa1+op1YLl89DWoz/LP5UFjtHdkmJzkSForM8C5dS/KMoG/5V
l60jKrfAEEgO0ZZuy7PFOjTkoSYhyHjMudg6Qm3OQxQnj5rVDL6o2/pnO9gv3qQaL2k/mYfUMcNd
Vg3hNyVHCAcozc96QQCmGObulqi5cZ3IdgZ1MxX3KRZqu4+iCMFgUF6wk8bwqLUpzh2tHj7o64Fd
U30b8TSvE8L9WzCwLNLbEQ1fGmU3puhfhK+Tk7yGPAg7BgQe7SBjgEsT5oLTHMISpjF/N6oK3RMS
6Wh098k+HkCEI9oibgmsmltZCxR42tAmEkHxq0GsxdzsgD4ZSGJ/NSi2VV8VgJtOXaBjVLTOuxGF
KF+Jxjnjm1x9G/ufUJ+d9xBF7mO/BgfJEtQ+CObooKm5Ah95VPCqsZVLC/J6O0Y5iZ+1QdbJVktj
m4t0Hn2Aw9YBihC+gknt3etAiLuOif/2nD21da28VEC7Du1i6rusLpT3AqNU2WHG72zT16l5kSPD
AqiOFMJF9PUp11Tyu38Kc3YWjrxaatwT29LvRCTHXZQr6Ln+XSfPmkTUyOJ5zW725iHdpuyMhnly
+WMyVh6sBjN2r3yRBaPkAeHngP6OU+n87jRzn25Zd2dbs3Nz/Kz/GoWsgnGPjGrw2zl09rJBvpUQ
7AOCyhGSf6tHmWMJAJateJtx4LsPlRb5JPQJODfLvHdwrNjKbm5IisA2PebdtfX/PMoa4vq1Rwpb
MfThAaro8AAbAeKVgWsVmaTLV30fFySKl8VlO0g32ZBmqnohxIqz6F/D+bxQcLpxDXE5xp1sNxH2
0bW/qZb6LimOibfHbsH5pUQtYoqaW705rWJvBg98nRGJ7tii330AmWXcrar9czTf6Dvo4T+MqP/F
5aLrp+qC1GNwVqKgsNDUjkPsVb6EGmRDN2BomaXqRs80wMCte5XGsJIfnAz6PlJj9ypLsn6tkr28
RYT7z8QvxqQA/kxbPFezHj4q+RMgYSgv62FBIHuT1FO8k0XgoqupVT3v62RBZsTtL63WzXdryZEV
IeseuCABj7IxdqZ5hydWsZWtuA9N57xAFVm2Njn86hkcl2yUVTAtgNqa812WrJAYQ9heQrY3hb5Z
3b+yVdx0AFC6yQCkB7L45R72KTssy9Pap62VLpAOY6rjTsdm0uZn10VERVewlWHJuzwrsHrYTEyv
81qSVaquvyHak11l/5a/7B7TPmadtYcLjOhxECYBfC7mQaaA8gRSDPPzSY9viJWzBJx4+lTZ46za
rB7N+EpeSt3whsZHRAZ0FrY+z83HqRkqwJV6Gsz5jPuBMqDZ2L9HneU9pCebh82jY1jP2TyTbc1y
Z28SXd+5jmfvzDJ7r5JKAaRvK4EgPXkgHXtElil+9EIe7tqInIJLoNvs0MtCXNbYlGxlb/JMsYAb
1RVyGrrNz5ooY46ZXrVKUHkB8SdmaUKxRM6Ykkc1xHuqDc2NW+pEcdMVSX5wpsfZW1dEHkJLEa+P
rdlcngy9WYJXPQ7PLhJAJ+7/yQfG9luJ4MFTpRrRMXLzD2+Ifogk8vZhrHmHNFSIbbEdZpaM+Rct
r1Y8Z3t7RTO47XRMmorPCpvRjTGNMi1/htz7UNWGtxP9g56GoM9r7aU3tO+epru+CiJsY/Yh0U7F
8RuDBJE6A/wZoz4YRu4eogQFCuAdIupK1asPnqciRkeeEENEAQGIRMQW0LOjnKpqajdkOrbj2DMv
q1lynoAt+qLsrj3h+IiI/e+pVSD4UxvdNiq1eld1Su6PJgBTPRsCVD4AOsUfmt0vP7q63+MmcWwX
625UjXr2WrCtTE7D1oubwtfi+Y+w/9EUaGGx9/2FMBnfRfuB5sM+8YpvQw6YRK/6nTGXTzpoNX9s
sPrTlW9RkQZWUzOt1B1i8ML8kRXvsLB3Bt9M4WFhMDntL5VlwsYy32AD1Ccgx+xOkN71zWQgZKAo
Y6AvRQbAyvqux/oC4Js1pReXIqDDh2VY26pggp1zpL/rKr3FNsjqJSJvZ6UoRk5lvwct+kMZi+Kl
D/+oETTaw0R7VYiOsk5YbtVEACmPV/rvlDF5LM4GsukNPCafZKnhyBJeACI5/sqSqLlps4E0ffbS
D4P2ajinAQRloITiRYMXsilNFFcmngFEPM0jZm83c5lOpVDRRU/z29ihwK1BkdkuKT8Gid5hH4Mn
PcXR0au7raNjZRGWDYLF5vjYa5ibN3ZX72MbCYhh6B+AfmzMZh5BIZsnrXQVX43jHKRd/+wsJQnL
uVxWU9bmJJLx2PRgcyG+kpoFvq706gHba+zNzQLgK7guRATJ9scOgrYVaaKuR7t/QCMzDu2b6wBz
RsNY9LW97/oYJZNYDWwQkALpi8OywGMwEWT28Z7XTmzL3WDsFZbuYXMkhu2baMWD4lBPiSfaE6uI
WN/Wc92e+hQZu7s8reG9Zf4/2hZdpaIo7WHfqv2xrAh0gY5klLyKJps/LxCh2JyEup9Py7iH7FGc
0Edu8Ns2p81ULO1JeLG+s3r1rupVfQJIvnCHxS7iteyPN+0MyKTX51/MVTY0mcV7bMWq7cfKwGf2
i062vksxpwrCykERPHN/f0Jd+yNx2cBhfRj7hf5Tt51nEfa+Tk7vGBk9ek3J8FvV8vMIb3moTBs5
pQolLTLwZbFKlg3evcnSGDUnbHBs8VLES73NeoDITf8rd1JCGB0UoBiW8XZRYvc+NOExX1zlOURu
KZzjs2b0r4XVlbukqj66IlO2Ttjy4yGzgbv1cFVtMZDCJ1GtteVzGw/fo8bs0JWI7X1qk1Cpxn4X
Dk0R8H7Tc55Pey/mC8GX2/P13BqudcmXpWXiJR/J6+s1W5cQ39Yk3y0ElA+2aC95XjY7RGlex0oN
xKrUi2sIot0o2JPRTHddGV6aCufglJtR1YaHKtTeY90hVNM2Z5X9RtAvw7CFuWidFB3/bOTlzGMm
8BxouvoPoZWlj0OYoTZ/6DMOWpOZYBTXZtjXRI9dYWgH9JKaqLc26FGVTvusZuKtNtXY94yJra+b
32LHjnaNMaL2FIFNbbz8qGssElI3fe8ab/H71J0Dp71UXea79mz7wiuw38srd1eS7rn1QBabqO1u
hdUTzc2rHdR2eFidUFEIaftXYvqJLwbr3SgjGFmEnO5C9XAnDzoi9KdSmX95Dmxky/uwxhwzFmM8
FmSe/FiQLmZynoLZAs5X6p4bEIaeDuy8MrJrSHVleX1Oxo5nsDuZO6RMdb9ffVeMTHvLsmoCu9pc
zNn1Nkk1oGSaQk4VY3KWh0FYyZns6DnLG3hH0AmB8Q7PbgrBgsiSn9sKQn3NH4lhvVnj/Fujd+TA
YvMCGPtcwUJ0ZuKIpu3WGyNsvrVYv2ydIntB5M26TUz3ftdkzaGK2vwhn8HhKXH/KPrFN/s82+Ys
6jY6xKyNZyXorWsjWNrcDnoNn6taFwaePG56aHI3uiASHB7a0YjPi5dbx5CV2knEqXZKRgOGZlws
5zJJx0OBJNUFaLix14SYr0OcRyxmobUCj6l3w4hNBbkmbVslqfOQd1G8jZpr3UPrMYVNMhU7jiev
Yklc1LhOxEgxBSsKMuhSlby5CSTeEsJ6sQ0P84ZF1K9texgUG/XHInFfO5L2QeNYPdqHMYpPPTAg
Y0YgG8FC9dtSs3PS6qF8V2pyol7aTcfKMq0NlFc8d3lcvk/W6pQEr+UdWnEHOBnsAzhVPBh6Ybwz
geFzAVXrfbL7HkcloeJ0YqFmSlzkPbJy8M3lMr4TT2fDltbDu+ZhIJuDknr3rJbY4uI27xGWrpjV
ZPU7FLIJiTMI95FinLB/0G+ogXgEJJxwI4uJWPQbHvPKZorf8SSuAnhJJpjuCK9zc2KSNc1TbLMn
DiNzuGFYON5aPut5cpsdgDP2ykxAm8rLoVpmjnVlrU1EyXtQlkZ56VK+stEMBpt3WYVJirDaNKJY
paXbPkJQaol7QJqIGQVmhJ+BPZlaYAMZ36mq0iJj2/5wh4wUczvAYVDLZ3I6825Iom4DUsgO0CY3
/EFDsrK2RsefRWpsU0LAvmENe73EU3hi9tst1W1I6/nQt0l4W/gsSmJfwCy+ZnEoHgik9n7GJoLl
hqLeEaZDX6FYHmxzZsIumzkgkAC6Dh01ElPsZNUh6QPIDN3OWC1p+iIJYMSnd3vsy6O34HuD0AaK
uNXyvexLVF/LZV/jkbCdK+8NcPCmb8YE4gv3f7iA+J1rV/BRbLAh2D91C2htx96GaRz5YUagtW2w
txac7pIEypAI9Zr1c/ZgK+lNXx/dUUbgys77ZtOj5KJUjcXELSA+EBBAGSe0gt7LHTTYSxKRTA9d
EtpPY+URVLfyXdsblT+WBDVKL3I3KXL8fktmedvGFR64bjOcDMu2r4nQMDBMF3ALLeEyzeSBWrCE
vjtlcimMGpCucZmVztqiAZKc4XbUexb+Fu/srgxTfdDm9CaUNjx33Kq+E1W/mc7SI4svrMOgGpc4
Tgghz4627bqw3JeRyAIzeW1trX6I5kn3iah95+lNhnkU+Khb/jAPlR+3kXK3q7a/Tfak+AXp+msr
RoFda8wHV71TjBBqURLmSbvmgWg34IYe4E/ZoAdSWNiZOZqGTiAKJD4SQa6qpTfojTv+EtOta8k2
YmrhnaLQxb8md6/I6u2HSMn8wVXvJgGdrWHPs691yqnzylchbOdSdMqvZuKHmizNuJpVXWzbOf29
NcDvNEi8oWP8UPZNcsmGcfKVZHb8Cc3HjnkfVQimFdXOT9iqhds5RMtZDDCl+zBEAr/KN8JRfpmT
OZ7NEPjWVMVB3E9W0K426H2l5ydFDFBADQKj81Qe3XlAp9Ut64s5aje1YUtlABUxMKjQEUAFLMuK
TOT2uZmwtO0mFk9aM7R7SLbbeFKgrNViOeQWXudaWb10bfmoqADekDtr907bfmjYgQZGo5ncYRk3
n2fel36CJbdERzdCQ3qNifZDnG4R52IFH2nzRmX3UXmxOMFRUsleLd/b1gArx7Jgw00BhwLXu2CZ
JrSge+8jCwsTB6CBWEe3G6cMpa7WvpMqnW4TIMOCB+wuc6M3J8uj7eTpeMuIbLtMkc1meOALGgax
s6NQ3Qone0OeedrUhMy2COCo2ywGTVgq0W3J9QrH63jZtiFTVG6bhu+EXrZTEpwduzzpAhHGe2Jw
2SlFCMlWdfvMGv+C9UiHqFzyYGiasq+4kfxwfsgAcIx5Ih5b9rORRaLZcMmbCHglXd2yY1UbnZU+
O7vKiKZ9XtnaJgFg4wsXcZ/kHonJYnnTDkEOQnJjOelj7ImzbbnNtkOwiLx1ru4G6HiHxVE9GL+1
ueEZDpVmSPNdjwzf0tvlLibz7Eeo2+3CWd22jtv40JWzXehZPElCEW27pPvQEOPa1n07Pms5YaEc
9k2tr8LrnoeDjGETewqTaYMVxzM/lUuMxf1B+DPbCQXd0dnYOBkYmYigHGh9p0Fftkk2kx7mwHwm
8RYTn4HnGihgAwG1d00wsKTYIW0FaRwlCNDhZfdUZ1C4DBKBHjn/ZgJBn03m7KuspM0eoXaePz+R
WRjPIske8StdgkHVwqtojQ/bJA+/DNUp6VNxLGYe16YCnKskm1E5Z4ddJtTTM05IGw1PgKCuNZXn
Xgh1LgSnlLanTi8AeU2ZD3QfV2jkbvaqwp5lqK3m82AtoCDMMkeo2rYwrE+XHRxNpElTCKn9orBT
n/IEIIBXHzEg6U/TKIaTPPs6RLbZn/IE6BScGmZqh3A7+Pb9XGTunh+3OhmZWuGxZdq7bilvuK8v
J1EzMSR4hROeXbRAXs3tSAb02bSvSTCiy3ImeuH6hPpvQvOaU1oXb42bE0ApzLE5LHHOFtmD1exm
MyJR/XwajR5lOafFmcjW8ty3LNRZ9MI8DspqT1Dtp3kpTswiBZugKdxafflmx6ACuiEquT6hlhbX
o9wsAyUuY/ZSbniSB5avrEPj9GYRdt+Fitqclr7Zm9lo7Rseh6dGTcEuxixL/bopX5K0+63tiv7z
u5Jn8muKFwslujlcXJRgerEPV28Quc+QZ+5aXI0S+L03TVXgA7we7CkcT3b0Cqmp4kG31RBeZHdB
VtZzkjejiAotaNU6PXbdQsJ92Whj+qgpXoK3IB+M5JulVasSBCv4tg3DgIfU+gZqbEzbW6rwuEDQ
KIjTOcz9WA3D/ZLVh7GtEVYo8KhI4uPYwUtUWKwBg52Mk3wHiHmQF3aWV9J2FeqhhrsE8rTV4ort
b2j4cQeIEqkQ6N8vZeGxtRpN4jXIg58AOugnAcc8qBx4bPVPd8l+Endx+WbDiX+ubrnsjimjSI4p
TSyO8req9Kk8NetBFuXBRMyDv/n6U/5Xcwg64B+9R8drd/MoCC4We63ConKwP9ic9EFrZrq9tRUT
gZEiPQx17pHUoUNU4cZWugnSdbPfeA34TOHUQO44DCD+dvPvAoVPMoCTpnSXMOvjY6bkiOvde0wb
dn08PBZhdUl5DpzQLEOvvsp/zPkUEShvoWn1OP4s+r1FqY9wuOJunbRRfIDRpBOiZHkK67zg2b3k
O22MHh2yYmH+jAvea6O6xn5YwwSqZeUnHPL8qWn086whNLyHiOA89w33sDe44CXz8sWTNEjEIIsI
IuUwHpXSTrl13Pkm5hhRGkdpWTURZ/QQb6iH7BSqApW0TmFZBRnrzFeDi2+oWP5C1tlXJkBarqH7
qReZzygeFVWVnrxy+Z0fG7VgQKtHcyxwOtGTbhOTItPHzruNYjH2BJUrWGNBwhZiYzVteVdzSI24
G0MrzqrE77OovFsJGeeyLJBQLPYQ7ZcNWRiPXshvGZPQAhSHdXdJ30H9N+ewSMwAg6pi0ypLfUkR
zjC0UnmreMzunKlxjxkq0Y84mZCTtpbutykVe2fpcALszGfHEeWeW6A4hMTR38oiRDEhUX70oVkF
pqsNIEZFdlNU9j2tN2yrLBY/oip+JZIU4IdmfgyReLSRYf2VC+JpzAt6odj37P8xdl5LkiJLmH4i
zNDiNnVmadU9MzdYq0FrzdPvhzPn0FY7Z21vwoggoLIQQYT7L3ymL3kQV7taRUTfbOzvROZdYgGM
UY7adheCJa+kBuG4dBVEK6IlhyJokquO/t/Bycz50uG9e55JHRxAaRoHfHibI9PHQ1EO8VmtlniH
R0QqJ9Lahp39CNAf84iwf83hkxhxEf3pK6UNE5xkgv6WlGqxkFeio2rY82szqH+2jfZHPrQVWnEQ
Jsn2k4dBOTd2Yw8doCE/BAnM3zBOMsitycQgdWynLL2rsnK4s5bo3QTUdzDq6uL1tfKBEdkx9AxC
qjD2Dn6XHscgDj5ACn4Pkf1+MGtdeTdUS0HMVB2ObpeBbLSK6JTWo/tnTfy69lyw9Y0/3RH4DA6p
iZxSTwb5gj7iwUVX71vjDcbeSRztiRWAca3LqDk3cM/eIrOF9U4m/FetXkzLi3/W2EMxn9aMF69I
y0UJ1rx4Rh++GJVPaEMJ8x9p+QtZgYgcaVTu5tr23kAb+6cgciAMVzOK53MyPxFi+Dnp7XWewvZt
aFr3pUPYIsrBM2P7VZ/RZWM4kvx3yo+9Sc47IZeW7rb6ult6SqPUpZDu29Fb27+eQnbbGKcu4zxi
Zco1IPIJ+2OxmFo3iwHzKanLlnxv+kilk9R/29z2b92lTYpPbXIeaZu0Nj8YajnuWNulaL/leclH
ddlUHaYwhFP/02r0JhOCZX+qANk9oo7/T309dC3DiTSgYimnIAmrmxTl8pkdzALxMambzfSfuhJ6
zCL7+L6Y9ODV0lReBzcz9oCIgldpKzOb0T02h7O0SaHCTVejwb9fmzI7eQ4YxraDWnw0ribaimub
7MibuSa/w4J/PWr5C4wPzWKoqF63Nlace6QFjafCTLVj5JbB2SpRu8eF2npUS1N99DMv4tM3tt9q
V/uCh+SiR6SMt9kPs6ONHPRLMc0sn4Jph15d8WcE4uIcY8dxITECaxl2IpYHB033+kNfp8RS/PzB
Lvrm3ozTs8s39g5fFaZIc5JeYY6dE5b8d3ntNGfEXT7yOnUeoR+qR4VlF8NKYD8M7Rgzw1cfkrG9
IYaS3eGlFCJwDJAbFNV8NDzNRoI2Qz+umL+FjhHsudDeGwH9h7yt1T/RW8sP4WDnR3XWnkk3dywx
u3JvF8m4b6IqP5t1QaZHRZBJ0yHKMfU+JH2vflTOAGC0TRY2BZGkFLVuBMED44+4/Gk0XcNKGUBj
F1hf5sEs8Y322tc0QqSgHIvvxPKnO2mqA7179NLsKjUpIAoHpwbq90H6S1vb6R+e1df3UuuxmiXD
NOIGN3ng1NrwUGTJ8JqHfg4NNhqOSjAMr9IWFUx2AUc9Ss3DI+UuqrJfyND802EeLQc5jB4MynIO
KTL972iwwhc5jVfi0aliJLHbOvQd4pumUqdXaat4b+9bxcd6nBz+VBzQSwyetTlTsVRJppPjBkt4
gmFb2gIreslyMqjSZBU9qNu0+CHjujRFwzzt1VLTz1KNp6Z4nYiKr2fIMSTTASoJ5lVArsBBn+My
di5xw/iKZMt/QLdrl2Zmfq75X7f2z/0I8efAIQ39JOfbOvZa9DaSjWNlgwMsCk7FA5KB5tUYF/2c
Khp30iZFX6gFDp4UQawA59SnedF8gprz3x1bZy2ZnUupq89bk2xNKUbSW5sbZ79Ur2b2U0fezq2b
+KHQSRmHWCetW1ubrbSACGrvJj0UMkxrtzyo0ouiA4ZpdRxK49JEmlbN2o+AQNDRZ85wkqoWFtmJ
NQm8a8dqPkLfX0A+S6xw6RwN2FnHIc7bUh3CrsS/CZwJUk2svUL7w/BS8G2FSYR5qZok1S96A3K/
HTr7Y8zr4RIqzNhkbzo2yaWty+kQmHDl+xYDT79mUmInROdURQsRSUvtd4yTWYJ54RepWZmWvC15
AqlFrm+/G6aFSlKbvUhT0QXMJrJyvpcqiClzj6PGnxU6Dwd9rLx3K+oVJMEi5Wh5nvuuMTW6qDmT
OqkWSL2gv8YkRzobDBfPMBjuZKcPouP9q85jjb36ZPBeleWzupw0aZnutp6X30tHTKKY000dOtXY
SOykbeDLcwwbVKg81vdeVPaQaPjkjfJhk2+Tqzs+4c4ljdP20EX2hq3PFydtTqHTp2A/g+icoxby
HgwvZVlnJ0/BpisdFt3LAfHXhS5pwEk5FqCyPpSkJzqVql+7IOHrPuXZh6WNE/N8RjkkfFPm4oZz
N0fQndERTT96ZSTZ4vlfqrRLP4AIFy9eZ56lVpVD/e4YV0bH6GjjLOKACro5uu5B30q0y5j74Ucz
EslKK1JS0Gj0i5YHzj4kJ7BE+Zx9D9LlGKVmdyKMtcTGXKbz2duE/fTe1LPg4ukHxEdxHl7UeaXQ
04thKk9GXn/tdAVhZLeanvjRyHAUI/HqlLWLYkCLjEke7xcjb5ZhaAiimlV8a/P+2fcr9R1fCUHc
7GrT898y4lpJxVxdVSquz6SBLloK2QqXOYZdmA9BHqRrkzb60Q0DxNe4SX+Utov3t2FAFbfQh5uY
4t5lVfYHc+/mh2uGj/2Yab9q9BsSr7FYLD0107zjg5uTw25b4BJWsvN01KeCBX8dYukeuJr1YcbN
NQLI+0PLEIZTnlOEfl91u7irNTU/FRpx2lyJ86M7xCVJ7+grk77q3LsQGcLWC3c+zK5nsy9qAgF2
9KMOv6nBbJ+9RlvQ+bl7mFRihHkcFtiYuQRtVZCx9qy/zPGQvw9dvLAL0/Am1bRCbxTQxD3Me/vZ
7ybyUN1QwdUwxueoNhd+WdycQAXHl6ZCI8RSMBDvk3wfp3Z9IehXH82FVs7K3Hhl6s+fn8lBkqA4
AII6xgqJfpJa6S7W24jgjb0z9Rc8IF6DmRHIYKg9Bb5e4L2Wg/pStPJDd1pEu7P8xWK19tHPrvbS
NvpJ9iF96t11OJrtRvtnx+D8YYaO95aVmPjZuvXRW8aEpxmWWMu+ESE4Ys14zCw1Fb3F16oncr/U
epLFrzm+SFJDD7h8bbzkFPql9dEWFdZHeXaWfZ1nqS+OX1/WWmlWL+0wX001UZG10C9Jlc6P2VK0
6nA3x61OuIZa2TX9qXcVGy0j3X4cdc1hzTtlOyI6i53z0mgsRWzxjZmm7C7Ta/tRHTT2+lM7H80o
6hGsXeqySwoSmIhu949SWU+VVY1FUrUgjJoN4WXoM8KSGN8bO9eqQwhDKIdJtVj+AEkAm6MX2DNZ
C+BEVMdWp/fsqvO1C6f3tSp7tLrsb5GVPGZp/4dZxMU1I+L12PfVPwUKmM4Rlf9q/2nHoHrjg85P
2fq2hqMZu2bUqh0AcqRFlrNELcGgUY8RDDD94MlI3PEU9pAptVQNnniTIAnY/YwBMfAqaZN+7lQG
T1J1K/MZxh1RhuX4rX2uGuSLaltBlzGomcr52iGc/BDGKUUetzkAYyiWQ1qSRF7aIpPREyGgADiH
3b5nVv5R+lX4KDXPm/wFWok/3LJzaGPlrAx2zEI6795VO9cf7NL5CmKkBfRCjwpYKovjN6mENTmm
rE7me6lqLVAOyHjpWarllMdXf8AaWqrIeGZP8xCtf1iabGvaR3UavErNygZCrAOaKFKNcOI72vgl
n6Qa2lZ5g4th76Sa6o71XEPBlZr8vjbQL6md1c/y27MF5zVasYK7yfK7F2DRpGOuKtUSqz8eTTwP
perZGTJIMUJQS185W+T3z2lJiJfEMqk1S8vVvVI19c0mWUAgeaoYq82iuag2maEAKxbsj4tpFweB
8w0A8V3NFg4BvE+NNf9N3OLLRCT0z7KDLkJSPnzDdY1PPVPDHY4p5SMIjvRSFrZ/a405vPN9JbqQ
h8wvBSKeT3oWf0mRZ/vZTs6rOeGe57j4o2aFjQFWMt60EospNwZ9Q+wn+nklEd8QwWdhoAVu/JiO
eQwSJwjuSJGe43F+t+fc2CHHCXyjTO2Hdu4KzEcrjcebN7VPsycpFNtOn4iGIpHtf3NQeNz3CQx0
d6jIpwVVD+AK6DkcOhWNzQ4Wi9eOd4Dl52vdVN8xMVGulpZN71ZX8diNzxrufF9Qwf+Rz+6eBP1D
P5X+KbTDX1WXJU9RHKFbmzrKCZq++qW0Yo1Ja3vSXN3+CO0zKbH0qzHPw8lQovjoKuldoHg/mK6r
N7OOfplR8b0bQ5P0TuVcNBCjZNncY1wiNDbWcYoCE+QHLzSSvwaSROlkuUCRKpKVDi92Uo3eQQ9J
L1UAAV6L4kxEPiblhwVdm8dvaYs6MVkC7Ws1B97F8sh8AnxPj1WIPKbpAFYawMI3Te/fW3+5sL4f
h1x7NdTmBhG92pGFCk5qQUTMQu6SwMtIvFdlbl47xtM4/qW3TJJeitZ2L1PWIX84AlDGW9zKlIum
kFeD01Sd4M7ryIP4xu0HUA/1MSUCdkBfyT7kdr64+sxXPo9IbNrBn1Xm1m+zzkebJv3JIXEPuBtf
VX8pFHPEYdWLf0w5FhjjgHYuxhd/z9Bgylb38GbAIdPqw/aF5K12tiorvAVWTlQ+Kt1DkKvGF5Cf
3wcrLv82UcEkF/Qr6roK8ndIsL4oEYcY2m6nIlJ3xUdheFULLXquQKlITYrKarUTxHmCY0sPKfxS
B+kyenc+ZJVXZFQ0YH/xBWzEMcZ2+anXTPVtIrV69HRy3VK1EFJ8zGLvQWr9Yns6GJCxR7u/lyYD
9sEZU9Hq0Li4hHq90YLyBEC01KRJW0xMqxaXSTlg+fpcDb7MzF2iS6H5i9pn2b1NPpBWMypfpFZk
WnBMXT8/SXVkZUO+ur1JzdO17i1SUhACDpL00qZPnnbtvdyGRcPZpGBScuLVwOxlOSBwlemYVNhs
rgc4mAB3OtmHZaeyFONA4E+BNHCVHoS6h5tfoAK1nTJw0xviq8n6m7NoKPaRN71NMeGOydL0t8Z3
0Jarw1uahXzpijb+225tdKWZO706of2aDj/xjTXeiWnuJ8MaX/lOGO/lWP4IE4QmZB8hWnWPOKV3
ATFqvtsa7hJKj6Ww9M0NPbhVRUEifdk7qGR6MMOzzr75zPe+BAxTT9nNC5lBQEWLXqVAHKU4Volf
HJP/tulThFlh5SHebevR6xSMoLx8D+1v85yGkfHmFp3xlswKgz6YlqtUY8XrrtoMPES6aINtvPEB
m5wsWvvnmCztR1RaL/ZyeBXUJ+DuPoLocNsqpXNepUjihtGuGcarE8TOa4s2+uMYK9DMdQBohRnA
js5m4jzLEUQEwxe05FjT+G2+B/XbHLlA4xFg8z/nq7u/i0zxjzD7AUbpk/IKl04/KVrTrVVpa836
UGt8z6SGpUxxnisAdmtV9zlqzs4+wI0naRqNeXF4jdW9oVfBm7RNs3/Tcl4MqdWt0l9aqy7owR+V
orenpxJwyMPaBAvyOjD/3xlOHj07Lq95i3aWPenmjtwumWJjCF6l8NTwrBbG/Ci10Xebx6h2z4We
Rsl+bpYocF05O9lbRHzlUwuHXuS28FRfTiJthpf88lSVj15fNi9aBKvsl4PTy9ior1LwHKHg0ZOt
3tp8c/ioI3W8R9FHfcXoMb6vNfuPrUPCOgXljaY5b20ufnPtuJ606QcEK5AR2lujPd3rUfzcjl72
yDcweySFfushQdykhm2Jre5k00vDV6012+tvbXKY1RTf69YPDlpZZYB8cudFCrcmSuhACIChTlup
KoB0ycXUwyGBo/pWx3755icl4TUvjs7SlkU5scoYiHmYF5jZV76649n3r9LZNHDMKVApNkzgP6Vq
t8eUYfYYdFH9Vs/la0ug8AG91/qtSBC5NUPF36vQQfF6GO6czuy5AOwMgU8dSKSClNLs+k2d6vip
id2r7JQmzTU0gveNd9WmoXyczPHOrsOe+zkYH405lDdvrDtQQVOQPdS4fOflUVGH8tA0Tn3QrGAG
eORjfKgYzkOfQNGIez+5z0z1aNnV18bwC/jw/b1f9g9WH6DYHpKTgpfw3e/ikxUieJBYrHQKZgAe
ftuXMbJ/zm4Ogq2+qn0Ac0IJwXSrvX5omYPsG2YfufdXE+vZbgYlvB8jBSKpz9dcsn3gY2DXm2DQ
VWW4gZj40GonOgd8EAhwq0DSASn3vX6nzmjNtZpikFyAneQq53TUv7DuYrABvXAoDfUxw/wbazDl
vupK6LH94F6zHgKcYXzEzRCz/HNZJ4P2zPrQfZszS0O1XbkR72gJJhrFLsunFs7UTh3xNUKdmPTt
hBuAV/bJDvPU54rF8IPav2hh4z0vInwTJAZ7qkx4j4FxbzaxelIwRtkV0Zd5nt/JCB2iVitPhd26
d32GGwyBADa3YhpQgLeN6g7Rsq8gLMarr7b9qXRCXHV03X/s85+cJrwht2Ls0H0e9o5pkLktFO0+
Y66aWaP6YqSceaiy+c5CcDYIAYlkynwsFgdgCKiXRhvqW9359VHFCu7QOE5wn7r1fFBb/Wsw4h8A
Yqo7BjMUDXUuXyzgHy+Vbn4ocVRdMtQa75FJBFfCN+WYNk57XxYFURJ9gL81+/ugmvp7gASXrkaQ
sa2TfV6XZy8bvWtuTNUhZd7A0soMd0YEN6Luu4tVLYjAoNOOJt7VJwDC35Fq+sYol11MsuR7rla/
Bw7X7VFnI4LHc2M3CnC9pG3vNEp0EoBroSXBir0z+NobNmwb9XuV6BO8OrO+GwAaXJUl4GE0LzKj
1pZpNVMUHqOOPEgaIsySJ0hGREOrfujZt95WHtMUni/iKPs0fgG9/PfsGtWN/JvKlzCp0VxTb1NR
aa8mDA+Tx550r10PCfgbp9obeRjdd3kV3IKRGUam8f5OIb48aVcitzcsT2+ZEbJyejQpnOgD2yQm
mAkxVLuq63NoT99dU3XvRzfBN7x8bkNCoSvYoYHgVveYkgd9iCNEAJlGy58Rh6qXSMlXiAA53unR
zyYr8SyLzAvf8j4BsYK8VX3igv5dp1jEjIThyT5gytFW1jOBEX2HE2J/8OPmzXMbOGZuY/ASG8U1
rBkHY8Xcz0Pf7MuOmECdP6Npqt73UaTdt0vhmJNFqh5qR74L9cA/mh1IvVDTWaEoTsfYazXHIEnc
PaCsU1QEPxUyDygxRCgKEcr40VtD+aVF1pyP9qXLfXxPXDhNekAORB2hp3pMjx+CBiDP/MKKpN2T
96xK8xGTuWyHG8BHGqshf96xFgj1YYJc/DR6BNhrvZvICgevCKvw+WwrEEq+2oHDN+P7EeTlLizB
ZhGMBTCuwuExW4LXcxqcbG9Rn636n4HrZwiUGcAbXT0FxIA5al7453B20NuHML/rNKhM7a8B0mAE
7PfYeMD5atsh6uzszLxV9whNF0e16EAodwoGLJqqIB+JXkwQ+CQWSvdtqqbXMbSbe0KN2X7uJkTR
svYJ9vIrkeZmZ6Enf8V5EBSo7ltXx3Zvit97NyXx3Zu14HSquPvWuN59GTHMmo3CMJZW1WVGYanV
wr8GgKjnquv+wvvAgBNsB0elTKaHAa+ie4fgcbEQiINUf0sd9w78w8Qse/S5gsNfI6t2ohsB8KU4
PupG5++aAhJFFlcEKtrAJOtWWpfKrYqdldjtGeh6ASjOswDd8DE4QWa+OTlJKb1Acwvp2LfS6lyi
PIV2wCb7XE6tee7rysNm/h0uU6e2/o/Zrg9w3vmWegtERvkRGf0+t7LgpmPPuNcrtTmwUvcuPcCz
swUOFNwJKSnFZ/HWQbh3rIKgh2oemAE+eKM1PKcDGkUONcRkkmNrBu95pth3W1ENhbNWbWb+V7uG
IobN16PlM3f0Bgsco5sB9Kw87+QHPr7fHuprGkPfniXzTlcDXkXfNO7mOiZtyuzjZ5rrxzxIphsu
ipcOoagXLQ5+WYtDFFSde3SL5WFkdcaHeCkW8RwzH7V71azbl6Fvp8c2XkZual4ZtC91xFS3qtNz
GThqiNs8txFM2FVpWX90fcrMw4q+JKmOzqGJFbYx2qcxj1h/L4XvPsxeBw+t1eJj072kTpPcQpYH
t9R3ooNRQACAjR3dWbb5ogcG7A1v5Ilq99YA4or4XnwcFOyidZ/gGjEYnn8EzrTsIhgwe8lIQxUG
lmhai9cVCMz/FkpHvgjX00vhYZdhhEhq+SVIjTHzWsIs+DU4yJ4viQBl1o+6j/c1hltwJLpj4sGx
DnrQWFMwTKw4cW1GgZrRx1OvPKjFXWNOz2o4j1A7fPswokqzn5YqMgUTDsDcLDN1AZo5YQqvpEN6
ctZAF3lmcQci4zJMMFKAKz12ZveitPg/5WacHPSuyue9YObChcBvgT87OrhIwimY3ccxxTR7irrs
ySM1d4ub6ssM3OgDrw3QhsW3cIjSDzXHJcZrf7qFz8MtUQJnCRXUMzbZDGHxwfFc7UGKiU8YACtP
OfjSGw1w7NVKKRXAnj5IganOzZucBqvP96gO8msWlwzZY+ccaisGHkJKARBcMe8LFNMip7B5L+y9
yZD3MGhQemuAAvivDaek4e8hOeI/xARYL8kcfgmRgkN89DRhLXdwnBGC+4I3AqB9SDTuLvq/qYL6
Vv0365r2rh2ycz3WfCZBBSZO4p/VBJJQC49z8V8P/yzy0viKhDyKnOOrngTWJR2U15kgwEJvVc+V
uRgPxH+pnXGJvTEkW3/w4tm7hpH1GJNK26c6skqtmiP8Z4AYt+9cU5/utTR+H1VWqTgyIqMYQhle
TJoqH12bpOHvAQX6sipABFndnWwS3mC5SnsVjkinv7vB0d6A7bpIYysTCwGTcVpbcPV52jeHIrW9
Z1gAzpM6vc8g+J4NwAg23pSnKk6+lkwMkK+MgFaWJFOlOqd6xpwPO8g4V5Rz0rkh8ycjBf5iHfKg
M/ZVWfQX2BHFe2fWzWWELbKXqp44DXjj2tqFjdI8MF3m/2k7+6CXwc/JVqZzEafzHcIfz/0M2Nt0
7eQpQMrlKWi0mswwUphO76RHq7arcwkN3AhgZygJEnMZP29hargDUsFOSJKxCHbOPGZHVtFPBnEO
RvFDlmGbCFjsW26/Y1rWXrMFM1MuuLoQhMXVdJ6iBTdaG5N6BRgRLkhSKSY9+qIohn+M/9sk7dI9
W167+lYGXFevhU63y4qUUoCejQ5yWqur4OCfJtVgYhi+xw1IAf9tbIL0FEDntVsDbtEwviFUjroh
nnerroZghAQ3lJksGNzYQcl7EdyQHZ2fQpIcv09uE9zAZVnzkckqv0Q25Y22KrhkF9lMZiJIsLD4
94a6AO3rtjoKQqVynhZIIXPZ7Fb0wK2DBq8Hf5co2hJHoDUAi3Ukq/Kno+SHRA2cl+mn2Q+gmJcL
1yxnlK0Nn2hriTofBaoojeOcTdlFekZOy5VBFjH45/h2OYn00kJ12tkOPqLyKxO0pknAIny2uPqd
g0Y9i8KI4+0huQ9XMJw/uuX+jWbkXHLUqCUHLEUi1182Y5bIpLQwvpNqllXnsFR0/GeW35SD+wzw
zrjIn5Sf4QVPYVQNiJP01dEry59yXDoGcMyX27jeYWkUvFTuk3WxFtLo1jaWendGagVPJkAfK/ZX
ngZot2Soxykdj6pefxM8sBQDMOquhl9HPBXJkawabMyIKidljHeboyS9V5xXqAZ/9TAXj14Tckdt
JERPbdK8yb23E/dpIO5zmmuDYd0aIvT2mLqT3ipuqcPyrw3RbNtuGthhHQh1ExzkdsndkK0Sj89k
J5vyFFih7pNX7nZe0ec3fB090GeyuRQQEXg2lHOlsYpCXzCZASIAc05Z0czH3zblaAdHCpDIrpHf
1s057UFD2dFF/t7YNMSom0PcJl/nUb/JlVuvEtTSXWGl00GutVyVpC1Y/7ca4isLBkDuiRwhW9K2
Pg5Sl8JIcQxpuhCIJqKPQ/cqN359NOXSbE+D7KmJfO4qMOwHuRTyI/W+5vq0QaHviaAzy7Wq7+1i
G4Lc5Xp9zdzpZ4BXxiljNsBT96ZVeQvTNjzlM0TnVp9e9WXokM92FtvO4gUPEhg7vp0KnRMl3AY9
ISvJi//rD//2G2QT2yvI7nqorz3Xu4eaDA6lvaEfZAiQ73uH3PjFBpA1vqZwedeLu8IpfntrfgNV
fL6CBmm8IoI1OTcnI8wxzI3d8C+ly9TjdoUZBG+640Lp3gYXtX/OMLE8yW/p/eoptWf1hEZjP++b
LLxvB10B5rGMQ8trLUfK1v9s87pyRjggTA7yJPRxemIKw9JleRD0EWknE4719vgsHexqpoOp7wck
2C7yBI+dNVym3GJZUh1zZ8D4CEtjQin/67fYRXr1Q7DCXm4AV1gAKduzN8cPrr4AGI3Crhd5G4a3
ZViWJ0mqW1tB9GcZkSx9do6+Uw1gVtJnJ1AYI6W/FNvb+tsjum7K/rnyhovXmHt5EtZDsBU4K19a
nMbXu8qCvTmj0H3d3vDtWZY2qQbLU6j2/akBpHcOnegk+0x52KXHdvznR1Dqctdkaz1G6uvmp/1S
/dS2PrZlZdv/DD3YypHgT81rAFdulwKPKVJAbr0Nwnn5cOgeRNNAZ6E66Sd8KMjTMy+QOz7YOsag
zlM+ty8OcwPWh/c6EYtZLXYt1IkcUMpQd3fWglWdx/IlH9zuZJozU4lGVw9qUBC76RGY2ZHgPQnv
YMoXu0hzHupDEJVPDubF242XvyrV9XXa6tK4PSafDimGtL302A/KwyhFvQzXsqUn0JfMGM6TXH05
SQGecQKzwmPX+9Dq9/KWwGqnVTZ/ax1c44/cQkRJ1i0TrsFHSHV/2sKlCLlgXaykV+LgUEPiBd8w
JvpH1AN3R8bkKNdYCrnt8TI9QSiXNfKUfs8n/ebFRnZS5/EuMUsEyrzuIoOMxqjdwtktUc89hEWw
fgGM9iek/OwqJ5Q7L1uM9O3ChrGj4ec8eM+YxbkrZtlP7Dcfz7NTLk/ENhiomupcOW77fXo7aod+
gni/XcUycxhJk+Uzk7mZdfAt6EJCKoEX8Ae4ZIOZuIf8qHQhtwblxEAXZdSs46pjJpMt8LrVeXKd
6wQwh3zuGXokGsWRvc9wDFtnV+sqKtKCgpybrq2DMFzqx9pIjJOcX36Xb0fjtdWfZiNvT6ppvMhd
3W6tbOVd9yM2pmg3FgVK/1DI/1mgbQOHIt9+qa8TO5anJY40LB/A+B+1zM5h57f58IAgu3kBmlbd
hLUzRF1141n4uwyzbL2/cie2MWa7MXygf6XQM83Jqw8WBGlkMRwDh5OCl8BlBD+gEHgsuWRyZ+Sx
DlRijxbwYL/AN+S/A6h02Eb07U6uD/Qy3m8XYdsrW9Ll/30q5moj7KWHbaiXHyPVdS6+1WVrbZwj
bD+Y0CLMIBNdpbMvKh6L0kX+7Drlkk0cNnnV1k3y2v/A6tcPpfzO32YZ67Fl7u6BBdyTEMQegw+9
zF9JjhC6ltdkLpCD2QeT+RdaK8STwz65FE0Yqkfpvm76yxc0AgzSBek6j5MnVWZ0W7G1TXNGykFD
KVIDJrZMwuTf2YoVJSn13+ay668v5xEmzsNYoOvWs90ATz/ZZKnmPXq9BUmo7678ELO+6a6uXmVa
JpM62ZJiPfUyLZQqiSA0rwMIIFtn6bJVZWsrttu4tW1/49OxUf7RIdTBGMaYKQNnBxAgv0hd3jyu
eMIyftm//vi51IpdpAzqb9NIuYXrkzd/CyDaX+VxjVDSBTS93IOw65DckCfl3zfl6HWoApTTXNwy
PXymggQwRbYl3CdOiBA8ZO+2Y1sDyg4ptn5SHfwfg1bn1/XXL0/ySvbY3pl1PrM+zNLq6XlH/uS/
751srb1k83NdDlrP+luvz3/g81GKRmKjtd+1GalZGVe22YMc+29tWxfZu86zZXMr5H5sVdmS4/7n
WX9bzkhv6fjpT/1b26ezfvpLwTLgYzRXdyGMvuUVx8OZXEU1r2tVeeGlIJQCORMaEYv3Jcy2FVvb
nOEJCv2OPlVrsLl2kuFWTr51/W2PbPpmAEKIFPz6RMvLIu/J9rJsL9X/bNsOk/dO+v1b2//vqfw5
X8j9RQzabzy4OLQxrV3mwvLh2op1JbvVf4tV/Fv3T23remI57foX5Dyf+qx/YUi8e00Z/lY7L9zL
0CBrUNnavtEyhmxV2domZFvnT22fqtLP7xEM6H9oNZIISWFD5OPlJPfO9FYe4XVTWqU+E8pmWZ1V
2Un3irdteAdMBW18qyvzQiOXuoz8zIUCIkpWZrlr6MgPrHbey/BA9B9J1gZl4H/oauugYavEEGR0
KcoZEibib4d/G263R8GRRf/WZ3sMtrZPj4tUZe8YNCkhCxem16DO5qFz9HTey/o3AWBAuCgZ34N2
iE7rGy8XZSvWYXWry+X6n1XZsb26Ug0IpPwzfEv90xmkbc4SsBNawmu0DfbrxHrdL/dnO7LBq4TF
W3a1CIwYS4Tkt5Xj1k2OlUImBltVtj71k0F0a/vtH5c9nw4ZvEo5zsYDqMDnGioFrgHSg0i5oYHk
WD5cJY547ZsMXX6WZNlFrkyZ9Hl2mVVn12QYusvLvt3R9d3/LZj521Rh6ypbcnujoieit3Zag1y5
g+iJEUfIpOhoZQ+zV5KOQc1Fmx7lFV3jlPIEjLMeN3/Ii/xPVKtWgyPW2aROGpKDeZ5dEySCYYlD
WpOibshW7ra6bwUK+mehtSsX3WFntjAgY0DeIh+WrgVnU/fvhLNtkQCIVLRr5KrKfakzqEx6VbyX
MTwT4ZPryw2eW0R32jWe+enyy0X97RatS9f1qsuaRTbX1zwiOTl75nSUqyx/divkB2xVubCf2tZV
nez5TObcesru7V/Sw1Df21jr7bAxxCouyP0vXRGPZwMhwKMOY5Yq1DMESIsrPpPstXRyZ4aDTM+y
1/OAeepJgndTHbxFWnbWlnOoSZ09lEHd7qTX3GXjRZlL86D2GSC9YSh2TcSrLoWXuebe9gB4amCK
7tPEPalRaOVHJIMwXGZlfyQqCWp4cq6NHjRPcLLINSMaC/E8c3AvitX71B/fF0T7a4AM7Cv8m/qA
atyIKgdVacsQPMoS0hP1iApEbFfpa+w5KAua3cMUo4XgAFv4P4yd15KjyrZFv4gIvHlFyJuSuny9
ENUO7z1ffwdZex/16bg34r4QkJkgFYUgWWvNMTcquf2tY/jzNa2aH+gdd72ulC9jruOqlfofecmU
vMYH/uAHMpXiWfPUO7Px6RCtJ7PrByQclBY6zjC4QVPXr/VMTS+v5OWzKqfmCqIO5VUR2C65WGwB
dELJc25U8JtkGZRRTJKpKanjxoixuoxLD6EkzAQGHAXCRNk2hVle5impLmJNLLKisOCe5TlgYYLw
RhEHXlmBH/Kn4V0nebZt5QXll8mVhh0JJA5vCQC7ts+bW1zEUK9lBJ+aj5GoDMHQa7OCmiCnHXgf
bgr7QKUG6TWHYHsL9Wvqp+g6LAuELtHVl5MPsJrSXjSVGSbdcBehchWAzzSDbI0VXBto2FeZTOg1
lRRlNY1jwBsEHbHpUFqVmpzLHEtRPGTdaRi6i5J0zsO8LOqMsj2Tawt1NSPuHaGapSultHBFG8jO
6BNmc+OowoXxf01JNF++tqjmgPxrcc3d968iw3mAMhOtqrB14Z5qa0sxdG+amhzGG8X0haboB9Oi
1JmyVsVTTTVpXazgwWDgAF46YXmqkNqdmmVx3+T63CYFMdQBtJGJNq1UD/msp9pK0TXlIBbFFPzb
WPSVtJocVO5OmBJsBmrw1PsUjNrm2L8nQ/6mkUqnLhy5P78tHT0zlYlUKxQVlJh+/kW68zXME/V9
ahKqFQDiPAVjRtk1HKyHWSGXbEyJcazsvD+ofdzu0jQuLvwLFCT/rfytGSUurizVz7LWP9VQg852
lDwMZtUgfZXqb3FP4sgC9rgWm6KDVOgz+PV8XY9uj3GHOy3DYyXFlC+mlmvZjww2TZaE7JZ7hvfH
zkb+YaWzfhSHqhtduVhOuEMchlNnBhZtwwOn8u7foA2S32E4J1/HrbW5fWi6dp3LYG1WPhbLfZA9
YlQ4E7QvGt6VTf2I0KL5hva8vxA63ostjHbbb5jWIYbKRmBNywjRZmnl3zsl9pNsw+PCNZBCbWQ/
RCyWVQkF3Ql+Wn+qB8LKZQrtRHRYkCz2YDATqtk4FaoutVtgm8pKbIrTk6Xy8qiyqAlbzo85jhS6
VMtEL96a4++vPydNcn9rFjWas+X8QZ2mIi+bHPzpuWbGQYecIlbFogpmFO73bXG1jS0IyT8aRbfo
6RB3eMMDhTNU4AWDS10XlgplxU1Jrd/qOgh3vTkEMN7D6qMsN6I/HsJ6k6pQm6pZsghYSzZu4cQD
900QBaduWQwJ3BNb87d/dPR9ip3MS+Cb8RoJQ3wsxwwPw2Uh1kSbzls2lg0mRLVYiRr8Bv+PgWKX
r9H3vbsRc8D/zy6pPVBfISvbvw/TdgWQ29t4KWWigau/vp0YLT5kKkq1OaXtoqMg7agbLQpYiJTn
aFnkACbOYnPyfYiFkT8gXpdjgutLdylDLnfvg8QaDnpHHnwdeWR2jm2iKmFZOXhiTJJ0sF4MSvEh
S4nev3YVm+KDW6ijOwsQ+Neu4tP+2CNT9XVXUqDxd8fyraYyRux4mwvzLcWelMql2U6P7VSlR3uM
KDhRIG92GXlGmWzFOilC5VEuw+Fkq/X3PFTkx8Es5Ec1rC8dN9gLuWmULkAHefr1Gvwvq27Vo0lp
yYudcSiSOeU5hWbwElXSK3rk4EF06mVw9ovYvIo+KoXXKYK6b/kycqxfkkHRnxQ/Kp6VZC+G8MzJ
HuWmQX55Cet0OvWBkp7HZQHcTx1cPalZNZvZ5Z5NNd6yKcYgNCWR49u/5GTAvdQmdolyKX3JnBqO
tqK1K7Gp9c2w03BN9UrdgIjvmkbXf8PGCnSRMarrCEHlS9NjiyCj19su+soXSsFKz8x8fTdimXkt
zfGJEpru3Sg/Z7uxXw3Jbg9ZGYFOMtXuvZkppJAtI78C0YGlG/a/A8ts3ynZUr05xkXcbPwnheIz
GLbtQL0na3HYrmesYdEL/9uELPKfzr/aVMOiKjabT+Xg1Gv82koIc1bxlEmGeWjSboK53RdPKorp
b1i/u6JTooztiQqMV5S88lk0mX5DfsEeyq3YHKFJ7BVnSlZis45t/TqTpRNb4ojdIJ9lWG8qiuhj
MM3UJRRGqB1rWDHIomsfCpuZnwm6x51HLR5YT9Cy68ofrIPo6VvfWevKYHDd4XYy+9x5AMZEL71c
9Ss0PtFBbFqRbFKmEPVHsWliRIQPpOqfxOYsTZ82z/yL2Jr67Mr9Or9qMfU9/hjswmiQbmnWyufI
R0Yc+thVDXl1pdBnDXaiv5VO+5zErXykWGG4qWrLTyWGKl8l9kkMEO1wETelVGcX0SQWOpSjyETA
UHcqhqsF7rGZGdzE8Bg52jXXb01TbOzOrjAsrNdgzMujOVnFMeoQyy2w4PIoySyarrLBzMqTFzs9
0HEzah5CxcIKfDKeIISl77JROWu4meVObKLRoaReLV5KfQRJqfXUEizDlH7yXZh+VNXkI+7Kckuh
eJW+U0WdbZHjWxuV3Me7aWjH3JaMRz3MrHOZGBRYLMPaSf41US2559GmnJnWKbgRsWYvi1lJ/RUR
vIb63X/b7kPEmiG1v6peVbb/2/5qSwFMZ8YP9Tg3l1GqKJcubNB3VHXpPIl+5bL/rI+D+dJYI3yg
XC1OWaiZkI2rlIq4YX7tK/smho5aeqojzXmrm1z27Do2zmnpYMBS19BS4MI+I0f6IQG/WsfFyqZs
6CSX/KjsMf7sFArEDM1uHhy9Cw6SaSXbKA3lR6gqtSsOb81vcuk0PzryRpQR6TEcxknbEbMtoe6W
xs0xYY7zc7cAWyq5m2R1ARkXRtWp5J56MsvQ6301PtTAyf/p+Bojust7KzoSip/B+HvyHMixJ/pD
6h5P4mixZdNoVsgJK0vff22KbtVRknHDTzv6Ghko6s3QE2MrmwPa7fshDEs/mpSXH6zQkNapUqjY
Ug3WzqDed4/XTXNSNN3amEk2XSd8XLy+lZtnfo0ypT+29cHc+QabR/rdOE/2kDAlHQtjc3s020L/
gSYRWKTOfZ6rjx9tlliIVIJ5XVdVfYnVtt7pWjUcIrs1cPf1S2wJOgs+FsWq3PhQZqolWCy/99/j
YHxOIl36JVFp+fVBWa6AiiuMn1M6fIaSZL0pZpNBO1bmx9CEDc4UJXhAQm1vswUqLkt+euzT2NgS
DkgfbKRA1Dg3BvEzbmSmP4fv3IA/EB9KP9UAH2Sqk5hhMwlPAlv/lUFGVrv+KcCao2m/9R01y3CK
myen5Z2w6yvlgbqNjvIcHJbQXVkewTXf36mqhgfVaC1IAznFLU7psqNYs6yaFCAIhHOXgHXBv+ab
Yg3OU546b8oUS2e9dxzOAfjeOkzrg9jsNMhzuRV3ezXuAVMpzMv2XUmpW9HYznOAIN2thlA+91Xp
P0f1/K4agXoRW/NSAW6pxoMY6ijWMVIM/yq2wj7YtmmZftML1X/2Z3KJhdE8lpplPfvb0c+s95hH
5bYd5XZrtUPwUajbeqjNj5KKLCxzqno3BEPxhs3dqjci+xvvkSdMHopL7UvA8wPEG10fKu5X29IR
FWSccdZdlCzjFtjRxI8I8JoWab+E3aEBTC20gu75PqDRas2rzM7YDFgKXrplwYUxeQ3eyJ7YFB0k
bItLM+O2hWX1kWInPjnoKqobMBx1id0VF21ZmKB4j7aknXOrmr8RBXjrymj6mKKl0KNFzwEHCuRe
qr7F8zB9jHVkrMalPVra/3u8DXLpPt63fY5DedqqCWyAb/8e/97+fx3/v8eLz1WrAeW2o6/13IhX
Ay/st3KY6ptq6erWXNrAZdQ30ZHz8vvVJoYAimxu5dL21748OcFZSc42VnkmioWxqC2dqpE3XBnZ
P20y9tFOrm/uw0TnGDuOW9foDYLyQcpaA8Ekmq9RqYdgbfFb93o4Nl42KsWDWIw6/6+if1FdpanW
apjIp6BCiMdNSmxAaJdP7bIQm6YmIbr/2s4qr+d1Ddbjv72i/b4p9hBtsO2OeURB273p60j37ZSb
3jzaDyWn67PH/gMimfOeoGfioirzveOjJVVH69tk9s6nBoCOaKEzPBi2jeFoAm+lSOWI7CtqYoTH
+6aUNprqzK8QGYZtx1EF8PQFWdZefEaYUc7XV61xxgnbufidQqJrOTbmFQ8qZ+2ZuhED1wFN26hN
Ox7UOoTZvRjuCEedL3MdIywQ5/LyJTrEoofVvbYpskKJ3lt7PdVL4Dqtf8usRLoBiO48dedgI5bM
M0wXDXYMEHJLd5mCoIuJx3orVVm/5eUPLL72u9LbDxAjw2sU4wSfdG3/EDW9spPjNtv7Y6pfwkDF
E0Mq55c0TH9TdJj9ZucQO/iDpOvQsbD+veEns9XGLrhURdPcimWhyUwPwwJc4jJAUxcpUkPJhtGW
FyVFFw8yWV4PTtFdxHgxDIOnNaaREwZowGmSxZOdknm8ZPvkFgDrwFetSa9AhzCIMDBG0zp53OCD
Vl+MoEu2FdKac5IhqtBGfT5ZNpXFqOPNo5UN0b4AZXx09MjYE/YoDs40D4esGse9JEflMdMKjH38
PjoljQ/iabDsU1JOeL3WBEmiLvE3cdvKODDI9cZ2ihGhK9BlAFD9lfxEuU5jq7v50J7gBlM7yB2H
aqCq7x/nDqsfzJ3Hp8gAj9zpbt+FBKWCQn5uyEGvwlHWXkbbhuUN9/QV75neraJpPPv4UIGgzlOv
msIIEhb8OJ5NCD78dP6eNPbax4/sjex1A9cmWrT2c/RILenvyJTn71KifSfwi7zcCAiUB7a6yVoe
zv6gb/vlCHaMfwc1sSUWDyMvVOYEpJMSk+8FdYlqp3861BrwCpgNR9io47XGSH2h8c9A1+qzY0wd
KGR+AbwZlbusUQDJAO8bLzG0Fibl4y7XpejJlxzrYimoaYURfKj3SO4Mf9j16TC96SbvTooSPNkF
vxRlyguwAfL4FlEAuA7Kod+JvdQ42dfaoBxySxk8YonFAUVQzKvqUhlsOBhy+K371aRPABHFELH2
R6O59IjGv3vuw8dM8An5gPtxRFtV2ejQSOCtMhwDL0bZYuXYSt1Lh4HlYfTlDHwFpySDt03cckDp
sWxCtHPWU1vgc7lsqvqEaEk3ir3Y9NNacVEnxi4mD4jkTIuXgmWh5iF+T6U+lcfRSSocLFgTi/sY
sSbacBpndKNSojTkVGP9P/abAUaVCNT/69hi84+PtvAR2DMTcv9ou+8iPn+MyvmQpW/NFIZP3HN9
t4gtY6/6aCv6XHuUHcvfakMoreacf7PlFPHVrIqd2BI76Zrz2HaZczYMaQe6aL44XYOksM3b1360
KlcbrOCzDaQnBEXOT11RNrnN7QAO+CpQcjViAFDeLot/E8x4gA4Sf6+iOuax07Rvi939KjG68kyc
+ygDcT8jFKjOuVKFG3Cms5vocnW+d4heJlj/jNOx5ClaayV3L5TI4Ny8HEHsIgbeN3tztFxrqMlZ
/udD/jq0NCbohVT/JaVGFWDm8iH3A4jNdJB3JL/ig2cPknXqxgADIqxDcXyR+hAJiWpddUiO19Rc
7r5KQYWBHtpfbSh9sVRK7Z1FqOBsyRiXxDKo/6/NpQ2n7uEcLQvRRgmmssYXjSzI0nvvEONEW1XL
2UYfcAUQm62p5esILIzXxRPh/ar+HiFccAq5fleCCflbX04vVslLez01/mM+571HqVh/U7sYGqY1
Zg+2BlQlBuJ2nox+2BVU1UJwjKjZx7Zqb6QOTJDlLj5YcnTJU7naZLzrXmVYu0QMiF6nRi0RWC+y
Z75duCLmbb8mJgQUY9b1DzxF3/wmNX+Uhn+QCWQGkHDQNSV1wlT6uShbE3wfQQYSGt3vcXJOfp4X
P7Qm/pR0otTcLSmgp2rIMHrcsHRQCwZIz2zOhme/HhqY5rxAiN7RCstjmCEFFL05Fp4nv58bV/TG
aZjheQlTTvROrZleakn/SJYjkfHIH9K6ehR9sW4TcwK0xJw8eihbWbrEOAmxHhhz9CDWxELOgvdZ
lav9vUms4YYaejE+Pl973XtlK7O2MYkoV7RZTQhu0m7QnQIHXd3H3T9HHrJzoxfmwZ9Vxs4xrlQo
kR7HxClJEfkkT5RUOTp2pxxldFRo1iNlm86gYkSHWIw21KCVtIypJWmqNvd9FF/6Uc4lZLv/HOaP
IYYVoyETB78frcemY9VbU+l9HVd0+2nMR/wxcjYlaYUdlu5ppoMQbDm8NNRIBFGw/rGj6Pj6SPEF
w0z2N46uv3y1aeIb3D98chIuQd/q5H0Ttt7/+jfdR/9zXOVnFsBt+PoOy1kQa3982eXLfX0n0fP1
oV2ZPcSAXZGKb43Wlo/FMkwM8PWaMI9YFT1iMYnTL1Z1uwPdMHx3yAidpW7YMNvATm1szk0SVasa
A4sgQmoWNPmnUTQTDD1qGnt5b4b+vLWc7hdluZOXAlaUox+9mmAdqZv4UTjwwZyh24dp+7POfGfD
nOlogzCNKjXyFHNaULbOD1PCIjvuXKnmRg5oVgeHbzvEGBvcrew6eeE9c4cI71lvesft+dnB9Zie
ar+iuLh7VoKRgyHzg4idXHq5OVkx+suKqicCOuuU6Fahq59hMZwksp5TgSXiBIKhXBJ+hUTSIUHv
u0NHzGuqkxwjSbnVbSJd5ZhX3hI/o2vlH3XmItjLLU3D2COTSpPzV5uCiYs7F0O2v+8VEMnzshrk
Er6p0lV0oEH7bGcUV1XbI+WcH5vqsUn14TowEWqtGhZ6ziv5MFMyArws5osEz1KJyQoOOdgeVJ0F
2aEd3RGpqe5Qb2ikl14ZcQBbFlPq3+oBHX9WHK1gMKj6Z1EQLV6hMRs3agFrTLTlEBi2My5rBEz/
betmJhIgTdVthYteYRv+Q7YswFE4pVVdWxNcU9rCxRmZw1znZRGlWrmzJ2tyxSZ3EO0aQ6NAMNR8
Nd3bG1N/jYxWO4gmW6pUuGTjjF1oU6xFm1hoqq+SJoLZKIb80QExT5uarw8WzYZakN+dinwvPli0
+eHgmk6ree1Uk7FevqTojBI5PxomAMKlySCsfrEsyRuCML4V5bpAEHxtFSW6kTP/PUaVvx8U7QyI
PD2NmFVdxcKeYf2DtTI297Z06nNM3CDzJ7IUS0gafQ3P6+6QGIlxJdhvfO3bReZ6Lnzcj8K2wUXL
5qXNT/EYmo3S3n5t45BUbeoi1VfU+dIfloZ6XCbPcWM/zA6zg36uyBVVnX51nER6MKJjsGxoUfzP
YjTq946o5WHS0+W1EL0P7n8UZtzHjQmUo3Tm1isOZMmFiXdFdMXwrruUxeR9XVFzGQXUGrcuVOTm
oaiz4KYTJLupcfFY+sF4FMPEgimZ6mILVO7EphirQFn3jIrKcbGXaENRkSJJSM68w40rRw6ca5pr
zhUu93zQtO4j8GsoIUu7amU9TlKx68c2yn8xDALmnsx9eBYjmPld5UjRjtHM9VdMUbuTAse8Iha1
rjiIVWsltPEyGGfrKjqUFrinXJKcEZuiA2CKfqlSJow4b0iQY8OWVLKmrfqI+2/SG6f72JDYKWZm
jbVN1Sre2BMVE+Asw1uJGsLDniVZaxZktJXVVv5GczTI4fBbbqCeo5veNmhDtYT4wUg81NZSTIUW
LxOxYO4y45aFm6c6j8w2ygA7PAmzEH8h9fmAh/9ZWzbh673mLV5+eGs41N8t1io+5tAHsYZdc0b+
+tAuKqFuKWEUa2IxiELJZcFLLYWTohF0bbd1VDLeYwzwpZiewq/Cq6XOW2baXb/J6kyYpeUtdhE+
3BfMkZE6iO1MqB56PXvVF+FRtyhp6uUr4E2E8sgU+iOjAuwGDZKgANzdg1ioVTvOGBzVC3/jP6tq
6vyIEhUGRpODfRTdfT+jEBWrMdgZkP9JTJoDcD5JOyh7X2fMnrAgSeCMxLZJClGcxa9uYC/HJSqz
hX2C3QEKM+QL+lqaNAmJXfdr6vSfPrSItKi2I/ZfnqE8Bvg6Hoquf7M4rccIO7BNq+gf4aQ763Gp
qk04TOEcueNka/H33s+2WBP/AXJY4VoPOFcSLmlHuVO9Ogn0XYtR28HUinJv8pKQVHHtSnK3HXTz
OeWvNowRhT6iDpn/MJeAUjMntwHSz5LhxTUi5kWUli8V19byzxJrGdCGdQUWhOdurxwayBZBZZLo
0kpIfEk6nv44MUiUOW+m04BQtJSVJGU+8X4CblVo/NCzUFprxqkY6vHQhObwtdD0aDz46nLmsukj
U9TqgOS3Ojh5BXRcrOa20ytrsSqsV8WaWCSWX1Ht5EDDWGrni8WOpdQqBDpMOv7XC6t0rHwfZYAA
Fo3o8meKhfiD75tdpkGWUfDN9BcN07zUKIrTUQjNqVhtZwJeeWZN3v0/I67T+6ZYc5QBeysEvNy8
CziBLLSl7O++MDo93Ha6cUyW2ntxHYhFtGwOpDg2c9ScRFPpG5g7BDazEWFr0AtHA1Pq+f/2RfEt
VZoa91EtRwO2qMa+Vq1OHfYJkC9E8pzThQ9R6dgYiIXYjCMoxEok/a6ZUg5HjCFbd26sHlcUKR6P
ll14GjZdbTFObpBhrRviT+3JdsVbjCr7W2I/P510fFLKBazLfATf2ALDOaT0E6nztZr16EaTc1ZU
oQujjETpXIYnk1qYc+B3K/LtjTtM2SVTeETkTmV4DpTVo1y1K24ZJSl0Iotl1e3BDSyvtrN8Q32v
7uYBByHTxpPWem3rNt/oJGGoYu96vFiaYBO1GFHquSv1GfkRygQ9HrjcNOIHXVXM1aRM0tqXWmxh
enUD+x883fys6ek+L0vid1gSRY3+Xg0VnoVTugG/FK0NhH5F253CoJZdHo4ok8Oi8BoEGWF3AvxK
PUlMSleSSb0GMUEVtFQroGzRZqgWj+hWowqXEAXJ6dVcqgP+xnbjlSAqGptYYz/+bixOjN07WKWw
/9w7p2BK4lWEwZafxzJcUyxKI4VwdS8DvtVi6PiYZlb979hHkS1TSbUaZ8Pe+rBupLLdtWrISYBD
F+kmZ1oP0Yo3g05dzPDi2EvoEiNI5mPNT4tH93JvURTYMZa5z5OtJk0IgSXq/btB2jKjmFfkHz+Y
PIdre0K/X0pmApuIMh17Zu6po82xwaNRvskfHuTOtEvs2wgCaUfGUz5RTIt7ho0Dg5zzjy5R6aKZ
7wKAwXZgy3htdTrMKVRPofS79fGWqcfzcgWpsdme03D+ZdC5yhselBUv2ZLlXwq1+1Fl0JFUfqIr
Zegxa5oG8o2hhWOOHOseAdFTkTQ44JroxFBweynhBE1HFD4ncroy2wUpAmvZHdX21ed54UF5dfFl
xh80I4Vj81lm5UQwIeZ+RVXOBNHLOHeVtMmCxr9NENfnyv5eprjqBXLwOfXSprV5ERyU3lsmgL2p
hUdq5TaGE/6U4LC6xYg3sTLOb05FwIIApCL9srBIhGukRXtNIZLnxPIN4oK90qbU88P+aVLsDUa4
lI+ElGJJuky2lTckKfmRVEq3maux86YwLTeS/RJKee4aceav6zQnPtPnG8OUitMccsChJTIYKcpD
MMYtaMpp38mfvPmHK2ey+nVXPzYJVq01fl3E89emU74rbQ+eBUCSrWF63PYvVORqwI7icIWLZ+Yy
G1RWM/xV18Ew1W2nMXNjK9wZuiS7PcguM9ZfAIlVOkWSYL5S5keV7OUx7is2xFBZ6XaKFhj0Ta+B
03/6QVUDdSp+xvPbrCbA19LwB8W5mdeoz1goPvfUS5J1gZY6HB2QqUtuox072yPWNk6dRciMImDT
V38TvgFhYr7Hg3EpRpL2qXPSVYZlynDWZGb/3NPjdY/rcFs2J3/uMJDNpy32vCbusnm4m77jnE28
+inJuw+lw1BebqerHjPz7+YF11sQCMQanUSfzh06BzLZUTMM2DDgmljVRQcQLP7sOUluXWIKLGnS
vhyZZIW6Uq3aLede9lKLgD+WAket3NSZ4d/wNmzXpHbi1VhZz+aYeVrecSOQwNCm6Rse96mnOCS8
m7qN3KbJXqkXReTY8g49JhF+SVRvmjVGwotPLJXR47qR0hdg/jfQabbbvPYmBLoqStDdD3s7Un8W
UvIzi9QfTaVhFlhD5pd5hyLCvc2HbtrYGcmCSKGW3U6pIwqn4E0hCjpmwP6GqXiU4+pSLYGqfFoS
sb+0xsJ6YeALh5TKNr3uwr2r16NkLnLn8qEPYzcqTKIlS6FuFYz7QuGhkFEjZALvg/XCXdMMVrGy
r7PowaIQwy3T4pIlxe9Ms/ZVZX42ES9eo34N7TTzdDndUahCPMhv8WsZfHT19nBocTMLQFV7FRXo
606LIfIMfeKZEm70qtROrmTko+dr0g8bslHo9xSiR9pax1RKbS1zO431EzZvpKEzfUsUYGvMRDLD
/Dkf5Y2Oq/fGDk3qh6lZiQwuM6l4c+QiPvSrILQXhti3Xguhjacv09ymHvyZp7CefxSj+aoW0603
V2pmVhszGM8zaM7EhDzX4D+pmOa5AGNtFw2cwUIlo6Y3+8T3KdM2t0MkeXaE1/37FJUfTpA+mWV3
Gk1qGuXhJWzTXUMNTjJyTcRtswHJBpqmP4WAAyloA4xWp4aXlLyBS7Wn1fw+ocob6a5qioEg7gQz
Dj400AC8KwLjY2rHD7ypM9dKpefGBmTTRup7kyU/BnB6WjW+oy/7RdkudbHadu6jfadnTxMy8lUq
F9/KDnh5BIepT6io5nw86piIbQvSANT8acSOmnlLAhKYWrMPuu6GpxEegjbx8aG1fjV6A5qCJywe
21i95zrIXwDKrqQPWF7KOdim9KS2+S0BzeMq82CsdcfZjqazf88aAH3QhvbFaLTw9hOK5SfKI0J8
NHFjP2KKUVzQDVPCZ4FNV/lFlj6RHaLCrfFDztpTIg9vHV+KV7/XiCIMSJ/pi1NLR+58jxSXlW7X
WZz64KLgTF8Y6raNh91Y+Jtm1wz5puG0cJPgzZ/c4eiS24uY/w+ggK3yEhGl2rX4qckNxmKjc0oK
WJ+dlpBPyTdDxK93sP1faYqFckJ9Wj7Wr2bXnlSnvXZ2usLP4Va2wYeR8d6IhAzrhiF9t9DUwyct
+hWpGVwedKw/Z64NMgJg43OmDbUyMKMZ17YmU2DcbXXeM/YOb8tFdsF6tGYeEMnEqvi5dK9mS1B5
Tu3RhcPzkMZj41YWREBZp+BIy4Knwkx/le1Yu1mbDl7ldDhGIjqsQ3nfy843S2MSOYWQs/OgP2oN
s+yy8z+6lt/d3KkbE5i31fRnjegd5JTEA3FnSinZ0MoHJUrtFMjdVxiEFDoFhNA0Yod1r3GSLU4j
liczN3Ql8zrVchD827bbx0PmZY9NBiOqTyR5o2owG5o6+oYBfOvDtucBx0zy5vyUx647KYDIeBsz
drbfPkn6BHbT6T70FtL4JEXUvXQfdeNsgh6kaBPhUewkjpcSIqhJcKQUxnu5LPHjYRJW6fGqCogI
dLKcEbFOdtnc23tMJl+tCHgPT/CuL38qLXPjaeDnWcDXiaOTLhU4zA0wFGMulyr6pnD78VAnUdWE
f88cVacgKn5jMhq6utKRVtKe/cbGqCT/rkCus+calYSCI5gf2fhz5ucuqI4mk8WgzS+9Q9IQfxFQ
V2cERC/MtV9skhYrI1i8ItTxx2TwBpDY/XixHR415uQldrc4DPI0NzGQihs4qtVrolb8OoaVWc/y
g9FnI5PxNHF1mzmYmVK3EUS/e+LZ7dEoFkKWMcJ7G4dnoxjWimqMTKwwzYgs2A5md5WGsdxHUnLV
AibkeNLmqpFvNSJTVTUPTGjDfotIW2vMzCMg9GyGwXf4VrBTE2r2QqXiF8BFI/0m6PcZFcneN7UR
Z+CWbOUlK8GYgbjX3ZRq291sBLXXQMR0hngVz8a57hxqU7tfhnTAavkUYcyaE4QG+EjtXVKukTJe
417XN3JevQNZOHT5DPG5WBDNH5WOcfXoKIj1i/C51C1mQtRA2QQJ3EoOmHcWEZhJStBze0vRkoE1
pDWsYhNxjzmhCjE+4w4EZD9MeLab6kbXpidVNk9VzC8w5AwnOqYSZCV/GZbfe2kLcThbh4q5jczx
Yx4PVM48p1SkuviCVOtM4TxhJX5BiUHZyMz7uolWqZ2WELzxKkHmW2rbVtBD3tTmKCkbE8Mj1zGk
R73QNz2A2+UmVbhwUJFCTRRQbxe6HO4fCTc2STuCDnzvQ+27akrTxld7YMlISCEa8nqapuDtmBEa
Dld/IaEdYGKCbWKIfoU5fhuFMJIS7bdmtrlrjoT7DahJ3DcJIRrgBVX5FtmyClXO8hJcTl3J4Sqx
DPWTgMsvPJTLY5+QtVZJ3E9YFSWq8g1gX+ZRKoOAUlM8OSmMZYd1RIzYU1US+3ay1Q24tMo47iyl
t5kHxOUK1FwDPaV9i5UKHHV7lCKutqLW3SYtn+M0R45kHgBjenPB/HloHVx9CVK4ZhpuBxzHoXbO
F5MS9lL/OSnOjzKbY49CtpLL9H/oOrPlRpVtXT8RETRJdyuEelnuynb5hrDLLvqkb59+f1Bzr1p7
njg3CoFSSLYgGTn+rnuw5fDTboZfOIke5mnyLF17L8bYxC15wKIX8UUw1ib+JIP0wEHUUjz1qf3Q
NQ6yjCS/9k4HgFKpANnuz8RsSbTPjeegfeyEilU3HqIkiJG4o9rBdozkNTPFRWgWl27YkucEjlGr
9q1k1dEXcthGsXpP4MgPvScV0+3kLoymxygwe7iA9gOACgEuSYBn8/zmuI+OpUAS0RcvvrwdvbZN
KLApMLGvC7eJXmwnXGyJOd/0dQfeEO2VUl5l9gPbPBewMzhwTnp1GRn+mGisxHqNoXosfUW3DM85
NSGGnTT94C6QDe52cE6k7Q+V+qZkGVBLp++DEc+9MSAML8MGrbI7L+zbX1EF9d40jtQXjcwoMAZ7
Y1JVsvoabmp6pJI2cR3OSKmKXU8reouPIQ8hcxUvgJsrK0PzHCf5muzoLQKnnKYu95Qeb8DE1aej
Pb0WIs78QN9nAkBaokNFgxr6FjkwhejeUhkuHWpW/kHCr+ZatccNAayk1ui0klen7BNEpJOV/hhH
7t4mqd67cqDk6K0WmLABHo4IiXZtFw/lrzIgIyONyrs2jHYGQSI7dxrPZap/ZgqC3SjB+X3xG6ra
XzCSfgCIFzsFjsqm4or3XcVmbehyKQ1DcyennYsL8DTRbofPVW2DNMSdrUAWWKFEyEC1kgbtXxbQ
C4njryLILqqtYGqelCQLBSbQU9wcIgw2NpCW7E1d6F+Dge1U9kOzbLkPC+3d1pSDPY/0T1zYPEb5
VRRYneLX/YXfzAcV9bCr9OhuxnIYZ9809UiDxYVgvtUREa73I3dTLkUEh/IDSgzU7/43+ZZ3gUvE
cswcpRF0nvf2i6uN56nGjASfObLkjfrW1+JD8mNhifIQp66+V5bI5aicLpmp4voey24Xx6zTVGr/
shxeuEahgUCqX6ZDy6/Dac/7QMG7EOPb6Eis0I9U05UtCVj7F4SkwWaoAthDX+74WjnGK73tZzvv
qDYhppozjDOiq5FOnLPUZZnKFBUYFLxcm5Bs6fVWNfSan6qlv1caXKoczgQN28eCf95GDsaDkqW0
DIXx1oNbauHQb0n/WfxU3PASmeI5nK2DllGgi5BQPmYnKgCc9ljDOjrerVVnQDTGSZiG1b0bhQ/l
NxNvAPIzoKwco/4hE6zUrBo9TTIQiyLUt6gmqGHSC/KghmcMSLMdHK77xO4vwAoI/ZTsTmRhu2UR
eBkW59bJeNI+Qul82F3z0qicmKn5QvbFk27JrQjJKSQCGBdwgmSnU1NztSDrgiF+aAz1rWvNT8Xu
6SvDdGsMsusSlWZMwv3fnmMDxUR/rLq7tMIHnAkAGtxi3qz9DJbFq6OElxmnQiy1L6luzTTuml9l
Ne4qW3nJiCTe2JExeENB4a2asBkCzhaqmE4WLlJxoW5MkZ2KoP2UAglF1M2YUkJ/qrsnOxNnI7ca
T1c6aioJ/V7FoHpMFGUrlnzeztV8pOBE0SfFryiPDhhXnOo42qmp+RU5NX2qGhSQJFWiFOO9PpV3
qUWgaF1lx7InMrVTSx9W+EeqNdBFdRK6zdhPUoDnpIX/FkiMg02fr3DuopsdS0jCw0UqGv5OlhZt
ED0Gg/EYtEgoguD3LJVnnSih0SqiZyV9xzNRmrPuKaEKG2vQ7ya8x7ZGq/2yu/aou/FTMYCsowD8
aoPlnx1l75PWv6YSXTVpC7hfFfzN8XA3pcO1SKDnBeEHJcQHwarRxi76nVlO71256PJUbuRK7sII
nAu8x3XYdtTmS6dy3IPiRVtjojWrxjoB8DrdhOjdNUmkSBt5yTPilArzMXcGAYKu/JzD4aJWWEi7
8qozhQvb2bdF4Xj5gMmdbP14iN/irBbe78osf5lG9hmUJVxLvXjIcWts7ZzJxapJWzJb7PHOsxz8
gPx4WE5otbXyjM7oSVd6yOkof1FZHKYBW8KIbNAkUWnqdbLnbIRzPgtjq4Kp4sEVogWRg6d67Twm
JCXG6W4O7TMKyg9LVO/ZPN96fL6A1awrV8irleLWpnRbVxZwMJ1wr9eJZw8dhGOFtKhkvkO8dMK1
dt5XpuGb2Btw/9HIo8w8R+fq6me1P5DpgIs+NPDR6TBZ548qDfdxtGne2PRTNgYVHWexvBrZSyfS
LQGq93XUvkU9EPhyCs4TEVMQS9RdaHGioJ+4m7NgT0f8LbDbOzq3twCjfFYJ6NCySvNJITpnIn9q
I/1nPlqChV5EWYueynFxeRItN0YZP61UgVClKUPzuDywGnsiVPutbJNfrH6fUYG2R2zzyVSegy26
lzezvNRl8JPyAD5GRIkS0Ki/KAA5tUbYSjeZqe/k+gGWEW29ZDIoGaqQfEjlUtilcsda83XM6e3O
nb0jL1tuC9MaWNOP7i6fsaKZRZYeZH2VhQJAwAF8J1V+se7dTGghRBw4h3FW0E3mWFYSkhWOTnjq
44FFI84JYPuKVyYmscWTuZ+aXDspGQhWhRIBJMJmoeZEKvIMbT9NbnVEHhdv6okMplEz8kdlajCN
t9Nmv27+2YcNfcJ12WTB1kbCgRF/qXOvagkbt/OCLIMl/Wl8c0SMGTcBFpY9Tl7lTsfCRpKOyOnd
oo+sCfinttEpB/6e3axRqHYioNOHiT1Lm5c5q5t9T4VeD9zD+poGZNw+kS/80bXZouzi7jMrw1Fo
vbu3g982mZ3elGkf8Mi41zTQ3RJVhOQcZz+VDkPVwqC0twbtO5AOFw0Vdh4En0YiOo8WkbPFNkC4
BibOquRvspiWnOoUD0vJFinnyIbDF9i/Ilf/1TfQtycm4aALjjgxY5BOx6p19Vc3xfTb3JWTcq2W
j4sXBMawoE8NON+7zgv+edgeSpIlZun1U3KZVesxL29lIvpNkg1PMgR9zhznWJeClqZ9S3XU5Lbz
VY8mJv5hdT+Z2UOyQAeuktM2HOuzUMPBa2qDK8IlBR5V2Yl8DLmtwmoEw2+3FNcDl7VxlL0gUMdk
9XYwwkhgNgGzQ7VwJNDsEk/U1LBxaAxrPzHLW530b2O+BC2OSb8PjPz3EM/NtcVpI6S9rZqslI3Q
5QY7GeADhuG7kfoWT/bVDX/rjQEmW5OH5rDgLGNHMj0mT/nwEhgx7kIOa7QoNMINEuvN2OLlMBaj
57gJa2fbHDZgqvskVrXX1GW2xjuW1S0tljEnH0qLz6Kj+2L14o419rOl5q9N7mS+UosYokX4hscI
EnZH36NmUj2IHkyDC+nQJnaIziFNqs5b2p5+ryNW1/mN9QVtnRWCIc003RNkyrv0swEWtlMd62NG
yZ8PtCqDHnAFCxUk7iDuQzuyhlPIXXJk5nipZWkomvpnLcMQUDWwfOmLEloVDSuz/EqTCu8XORyy
iT6zlpnuURfHNm+7zRQCTDUzzSfbTj86mnzcbQplIyE9NFkRHcOkXwpo/aeJxGVDtzLE7mSs79U8
B1jRzc9igZ6C94oOi6elCrVre2noWUKTrU8h0sCOYuQhsDgrZUGzs1PRnfR3Pfo6D45K6bvSxCV9
AvawlsSarqLjF8/dAF7GCYMzQrqvI1wqKO82Y512DxWZ6duGeKPFkP9MX/4ampWXdfRtRhw1tIG2
JrVUeUz6CscP7ghRJQKv6mL12g7qLqem3Ew2yul4JrFcqDe3FMZeqF21wyHyOFeJvbFS6Uc6gS1z
yM0hDEVzHui3pw4E9yQdXywJyVRtf4Ca8fvLGeoPHdkgbpJTVtBWZ92KT21iEb3S7/BiwEWikvGl
tcFPq5qmfWmMCqJY/CAzN/fn1uBmPDRvWPT40lzqzwJp3NwfzZSZNIuLF2nNxsHWC9jMophOolkw
oRo6DfEbcPjstKauzcgTR7vhi4jTQhkEAuyGRiAXGsssy3zJszr3bE0GHpYrEi4nqtcy8YhskxhA
LZfkLRv5iHTiEjay2vSEEEueQnUxRfLaWvxvA621DkmcQmDiskfm81Jb/MWVyUeiJ6ITE1pMa0Ay
ltO/mq4JsTjNL1h9jueweFBpoXBGyU3Ar+JHaYPdd1Oz3OOztXLaETTSgzpTZdlgPb7llIWXhP1B
sHAnXjgnYrUTcg9YbOARs3P7axER3oJW9kO1RPuY64HfJ9OrMaC67O3+RxOg9YQGVO8lQTRM0e1t
jGcGKb8FKUG0dcLP0rC6re10pxAMlcahq2OMEk60za3yC/9m/kVTct+rnUL4tIMCpneI3ZAIE6oS
Pq1Oh04nbKQjYVNyJpsBdmtcSKj+y6uYWqabUepHjEqKmbLC5JwTpfY1huaHqv/ux/kL6xnCLTAK
N6v7ubFUnHEC+tDBB+ZbvFvo1k7NUFAAGeJe0yAyoe+hDP3dAMZskeKTRL3fRMpPtxaO32k1gWtx
WlxB/mw/mx3S8QSYDrCXp2pUOqxzEPdSsbKu3WPsIzw8MdItt+1jYgTTyQpUsA2WPkJCybHDYtwp
eMHDQ35qlUzd1c49HhcUhur00o/aYW5UusJj/aPtQUSsofX0UDbeOLgahWI28+3Da9S0PzMLiMz4
rffxvcNqn0Uwd8W+H6EasRzoRgDoyFWo2Q81uvFbSB6JUhBmTbjTdmiUr7rofxohuV5ZcE07uJWi
+xocGvplQgseduVzS1OAvDcX319p0fwwfvQBy8ME9wYfgc6HsqjXIns6jzbRBXmSPCiixD3fnDjl
5rLYFFBRtlrPms9ePPGbUn6rxvDZ9ioVizUcNOae/WK6PRTZJ9wN0itxPwXvZWWs2/Ujf1HCWRUl
tF/MbB9hgQvZcJsqySFXCXSuA+O+atzkVDSc20a1Dfknb6bShR4ICK5VrulH7TDclY5vwJ7dOqMg
baP7mKbixh02oQo2NqJEPlcXEh5IuZuSRbDbsu4gtA2C/Fx+JYisWCokT7rqBl5U0XqNCjPmGY2T
LCy6m7RQ5iq/6LUP70p4AH1VsXYSd30DzDaP8pdtL94sgqVR3UCs6/lVNHXeh+7c3OLlwaT7lsOk
Pa27rKwiyojOQ5la/LXNEkETjIcc+iOcXJ25lGB1R3Fx8a/7aVtWzMNBqT0nXZxwHqivDfYSW03X
bS80Do5lmVsxu69hHAlUbvS0iyYf/DpgIZMP6CCSTT0W1bEam+feLue9nhix39fZ3QhlDOwYdM6o
s2rPxUOwsdOl+AiPYLUgcZRwzLGo9LGpoDvsG3XT3fWl85hJ/qFyzjZ5qdV3rduWZHjvHG76Tokn
Swu8gevYrQ4mmvy0Gdto/Bw6DRdxG1g+6bQXw4JZWDbvZYWTC4ouSqHcd2v7loOIbctZNB5Fqx8g
HeyBWPHMWYI2hu+knraB1bfEF57Suht3GH/DXAzu3Dm8hhZrFZZlu1QvI29QUvox2nDSyB+gyBm/
mXIxj7Kde82oH6oupQ1jhS/ZBP4puC+FOEjXyvR7JD84CQztLjaNftvKPNwpGckIleb8tk04mnn7
MrZ9sBHYIHv2pHp2MzE/G/OXGJ1DbRCTnfy2LU7QOc9+VSPaWtVuqf0UQozkFJ4Ho/xRp5ApWk4u
vXlGx3F2axg+YRD5QVzj4tHpG9sVvxbFCYU47iSNqxteoNsXHeZ1Bv7i96F1dKH8nBAq/tCWmPGw
VEDbC/4BtvhqMsSW6IgKmq+7MXAwtUmyZ9cCp9ZtMorwAjlZxXTrDdADUwQ/o3sYKMwqXjDMfqdD
3e/r69Sl2R5axnHqgxtxIUhf6EWk2ghVx+aY4TS95tL8rufxKkR3o0rFtjg6pwEjODsVCEHNLhUd
Z/dSnYGj3KwkEpSzTU7nxDhUZnvURnLQ8/FJmWbt2sEF0uEB74r4kNeUuK1rfOup0W2k1bwqRTvT
50q5GfB/01FmVpCeaic6t2Bp9Nw+dNG2F42w2CRypp3Stu62mQvPFRFnS/yQ4czghcz1Rb3HVukI
Z5Jbearq6PvL98wiTiwYDRKnle/Q7D5SkX62dTRz9uv7oeJ3ETHhheSt76y5eQ8NmpBJssjpExA0
g4wnvXBCT2BRRocBxNbk39zX/Q7iEzPsKWmTH/z+j/ZnXdbuNqRfQJuWpn/jqhtlYFllht9jMz42
uv1dZu2rMzVPoBCBpycKPvk2wVkujlJVwHJAaAt7BxxVITXYElCyiTxwNl0+Vyz5VVBnOzDOGKV9
asHgeJWEJ7agWbJFns9KLdsSu3PsRwvzh9NkTHubK0iGxT5n4g4s5c3o4t+Ym0k6z9W4L1Robcjf
o/pb2s0rOVN0o2Vxq8ROC7hzMqfjruwectHjfiw/9dSBmz76nRNDqVNFSS4DutNyiZ9RJgh2gfZl
698Amo4fze51hJK2lRrWCFCv40qF0+tGp9GctU0SR9eyUEitNPKLhVotlVW+bydT9aHNmVQXg9dJ
a68NY4jbWFkRwVI96hwYhzUu/1ScahalIYpO0h0jhNdu1TLD76cy+Y6KajGdao+GVPi7SeUUFl0c
ylsWYUsG2jS8aHPknulseGND9rhjxpo/2vI5Kut7oyMIAptqvka8HXK4rg7dcvTe5tVKWQpVwOVe
PKkEVxnpBU+9B+jfmP6NJYjVCIgxEu4Ec2pftUrpD+WtnVXtLPN+N0gl3FYpRVnZHAqpUbfSE45l
zK83St+J5mucMwEFUSV9tWxPoUNwe6gSuwDjSHOVxnczBbly/5aNtV/3DSVAG94rGkX/IIuvEECv
SgijdEMl3iqT/mG11U2o7SF3s8lvNerdrE0t+kEGYqEMR5ZguG9D47MU59Bg1iQn0AYO++3CcSiE
icy9d7/JSPmg+SUq5wUEZT8SA4em5WywKI1Cyogx1G8IVm7RoN7ioYPtoR3LMMt3Gu0BK7fuR91d
qDyUo2VFkOIE17Ws9ddmjJ9hWFKO4kNltj1CDWndydl4CozkUTCn7By726f1vHdL7RRwJ0cs6nUF
ABnRlH6S0I0ksTOJ641ejcYWGiVbTkixU8KLaXK65mi54yLaT722s9uWqoRmo0tmwaZUsosY668g
6b/SBqwimTda9ZhVXcdFg+QvKN70yPqKR/O76wv8+vWtoWblHvN78LIJY4WKVbsVfdKSBbAvZU3z
TLkZxfwcmfZLYo8HVTeOVUSpqrT6Bfsd5B4Cjk7HDdFsnG5z+a0Jxa/UkhsG1hC9K3ZmxR1WHT5r
iW1g+ikMQQ5beqSp+2DZdOKytnidA3dbT7PYR632wyWHtarcn1G3MOLj6KIMECkg2pECkY8XMyf3
tNBpcOfODxUXty4obhge9TCv+qeqpxfThohhC9u6Ihwj0C4oH3OEDBt3ni6yc7fxbJKixBAQk4uB
Twowq7MznfrRMPOPuiGrTFFtvPYhpKn9sytoLxsusgLTeRpajYLN3DLlgkDjkQANV/xICehEboK9
mGnUH1Lttgos1YrU0DHWb5ZmkxmKb2BCz70rg8NyywMXeJ1lam5EJNGmI/UJKvOhMpo7sx4dD6yR
ZTehdRulMu6zzmp8CadncGA+ju1Z70CDQ+CUWvmFkwNRj/RWN0ONgyS8VN3mpx3Ay7NMY11qH2nB
MzfGWsl9bd53WveSq7TAcEVaFOl7BWF341oUJRSKA2qVBQbETyrGdkINJ5oDVL9B81452q6rxaWz
bfxQSpIhU+ZsDC3sgoZm116HUrRXrYi7Kw2IGVhvUA7QR4ZNo5TjMW9E+ZgIJX1kWb08X3cUDfpH
fIq4bVoBXpBBFGpebarN/p+XGaiMvU+sYXVbd0EHAIcwxc+/B0mGMGEed0bfnJvykT5M9Qhd7KlU
Me9YdxnEu95Vrnr4M2AZlRFguuPbRtu/B6KRjkp/0JXjOg6y9fgwVsTXL0ddH9CWHCIElcDWfLN1
X2M1rQfDzsTG5X/3ZbHjaZj63NYReHdNsF0SGtpmOtzE2P/zwNruwRFyOP1rv6A2wEpnAND63/Fa
ZeFiIS7gpPrd390Z0Wp3IQyj9aDr/qyYiJ6KzHvWIrtSr4L7hEzP5yqAOFWUQ3taNy23SJcMuNmP
x6R7duswO+sVvUQZDh13jtZ5IAPBy5DftJ60x+ugMvmub51qt/FCyHrHdTPJ3GSPsEFs/xw4DIYL
WYU0zZaPrTNc51Ltz9D1oxy3fAV1Edf1k4aYyMY5cEIaEgwfuio/sJxWvHUzRnl6HVz9R14pfA9V
vRmV1jytx9F4J62MurqsBzIlpL5KusFufbVNTG+C04uqJise1gczq+pdWnNpYZUVRV5nFXhdDHnj
rS/DaC4e+MD4UJPBzCy+jMnjOYJ1Baj19zhpM42sB+SeJoW+a1sjvtFij3bFMGb3QPALc6AsH7Co
s7dFGPePKZaa2wZXhaepriwvQH3zTO1Ve+FgZS8t3TeuO3N4jWb87OzMtN/kaMpNpnTFu6jLb0Jl
kUvW8tXpk/zXWEpkg4nxJWeI7JlT/G5HKoocTAWEo/B6tWTimNX7YKSi2dQXulVQcnNcaISVQD8g
mphyp2f0XOwjsJBvgIiz0c7VV1bbDzYM/894SH46Mqo/VNYEVG+N+1MHu92kSTbt4jIkGsXVqgfC
5PHVzGymoCVwed0XpiWSylmh+Omr6mF9QQs1m0kiKP11c32hjmkOJWGmUO5wqD/jynD0LShm23Wz
XQ5Q2Lrj96ODo95/PoOs5wL6NDiaOVRF5M21re4UQ8OFeBmzHt8FE9yPldn/+arrC7IJur1swLTW
IevxR0WF599H4P1FBZ8NRfph7lPiIoFAb6QF5YeuMhMiQcvoymWm+K0yJk+YGMRerZnte54pd7pZ
DiEY8cPsBNHvKjc/IHi7r4OlO0Qgt8hmBzujq+JWZ0UWxtnWB2fH4rXn+s91cHGjfxuC/s0ssHKJ
TB/1AD/QnM4P0i6tn6OlF14YDvOjq8XFzrVy7Hbypj/B7nf2pDYHN2JNm61RpeoLjMIEw6TovlLT
Rznr+p1R5hgtGNYANAEW2KVRdceJA1AUFuldytJpb+C1cE1Tke27CpeUTAJw5ekwXVPTaPeGhFUg
BeB/J7T8qnWTvsfZJrxqrm7tuVDsS5oiBCiYcLnKThLSyb5E2n8wzCR6oBqhpNNs61eYnfCVsL5a
1uGbpg2nx3VobM4KXZn/HTr2zb+GGsicH1Uyvvd9azL7dukT7KnkQvbZfgjwNsVtmXbGuo+G576v
yiHyB+JCt2WtgvoFw0OuNyQrJ8Hs6/E8PKwPxMvanoGdxG7d1JZxWo8SNzRKc18ytRHcndDLxtUn
POpxNf55X5TQVHb0oD4Bgn/NpPlhVEWnH67/fVu62N6gU2I16BwKUlTgWA6IgdElPBi4Cm8h7Yz+
um8onOCB6h6OPo6bYEKMW/fZg7EdJuyZ1q0hCvI7LMoO69Z6IPRp7iEhPQ86M8dYH0xhBgQ3cw39
3QefswbKtfRj959x4B9bHWu727qrdB2JpVt9KGoi1Mcsa7eqPsCuoIHS7pRE8NsRBxn5qBHRYypz
Si9Lb242twWIAMtOepOp92e7qWoM+Ojj/hm5bmKcT6tpefh7iPWFwgzbmwWkjue0gw3M0Ny0YFIP
a+NeKhlfghPz/7MzNC31oGi0+Nc3rgPXh/UFdKjAwcub57mEPp661jFcFqBVVBt3Pf2fW5hX0Fpw
DXyna9gA8pjFvV5iVGHO6HGKDsDRsOW31Av3IQ4R3rgV/fR1f267T9h9qE/uUu5WFbIYJeoYL4tz
UeIKZU6kTQeTrPx1fxexIhq68hUUx8acaCReNQG6zE0iZ7VoUM6Nzdm0WZ+2E8mlcuyxMjeV87qr
TlJeXbf/PF33/n29dxGuZbny+1/7181/7TN1RzvmVeoPDj1Ucq+mc6RP/zyoavMQd/yts4Avnke2
+aYliA/UMi3fAe2+TFFaH4otX1pNa4/CMsTe0ZLId3MD1w884F9EoQGfofCQusN8Gmr4MtVZ/Eri
JaHGTJiwMhS/Maazg8tWMCXGFlY4858c76aqyr+nElPPrtHfQrNRYZAWDiv2QTkNrwdd67EVVYHu
N+pghIcglyytW6Rdjp5/lK72k3xy5RHD7OIsdWwGY3uGkDB2uyovs9deBUSblEzbKUi43q3A4wC5
3732dVietKrOdioCsWPRhfmLM01HmpHyQxuMAtVTEJzzqE8eAxH+Xj9u1h1+wWosbnaR93dBCMow
Lm9YvgcMSjCtBG6gtEKxx07yM8GS9Lo+GHLsrpXooNeaDhYHCqv0CoLk1dBjMW7WMWg5l6fQtNHA
ifM/m/85xDo8L8vXPM+Kw99DZwa0YKH0rd9VSAPGcT7i2+LerVsyRYBm99jer5tJDYsFeupxcJo7
G0CwPTZ0QGCHqbFXVEr9OvXgqokU1U97BreOx6z5KLL8FZrH8IuI5mtHPfrd9BaSLBmSYF/Mm8JB
JrBRWMgv7Wg3RN+SjzBknFAscvscnXiLTnkxlyvsCoc5XSs3MdHS+3Xz7wtppuTkIMOz7Gl33+IX
pSdG3MCQ+uJYUeXumhKK7zBazTEyutO6tT6sQ8xl3LpZLeoiMYT0y1r7IR5V5SgddF05KnVW6T0m
Cjriq228vLyOqZVA9bKMnmhtmozhtvqLJb1y+vMWXcu8Wg/N25/B/E53GskSZm3aDwiGOMh/PuPP
+4cgrzmz+IwGSsF5LNth57XwsB/DNJePwbLkiNUars5/9jlN125TWmBQd7CEQ7mi39eq41wqPakv
aFleWRObzyqyKvzGrPuysbGUTeCT25yIl/VFE1f7LTyQ8qCW8ATb3ij30obvmrVG+CMOCtsve8wR
9GRER4W8k/CcHqnbmFvPcwbLxi1C5XsHvhZ8y56S1Khb8znnWD4E2fQymka0LZMMARFMgSe6mf7I
se4N0zCf5jqgcWrrrDAR2bE2x9TdEG2yWV+1DZDOqbWDC/A8BqNxnN2VjVXf2TDWgNDr+LOy81Mt
E/OlNkobTUWIHcicx6+lQgNhGWD/33eCpTY01Z3oE77In3dazFheOTX6PdgSHXe7yp6HDIUSBp7x
QxIE+EZpbQFEktn7YbL0c8I9AjpM3oFoJ8WF+a3dT7lq3wn+P76dpsZDkRF/F6uK/TwulkX48W6q
Sjj7pgvmaZMvGQydPWlXoM6MxiWuW8suCYP/Wi4Pf8a1tSjItlD+ecf6SjtNJCQPIiCCEHE7GLcP
I7F7tIwueiotPCtijN78dXN9YICwre6Ryn5RAWE89HfAuo8BmqAdSAdkOAZuJ0im7cOzJbP6OkRD
7qd51r7ocfJr/ak143dsDtFXwrlKM30i6GJ5j4NV0Vks78lsegp1IpqX2VjggyH4FvLPe6SbaRvd
yf95T2XBS0kzeUZS5Z61dnLPQJ7gW4MOIFElMtyl3Btq0rB5Sa4v/fspRbCxVbp4l41V3hFSINDx
kaq7afjrcXkmR30KMWHYmKrDo1x2/H1os5gAYFivzzNCWr8bSVxv4tG4FFJP/dhMlFdE8reBs/DL
jPt70QzGK7oFCSze/D9Dg7y7raWriMb70o3/Gfqvo4pZJWO9qFLaiB96LY0falCXz2H/Xxtx/6H1
lv7nFc39r1f+/Z7SLYd9UweQUOaqJ1m8UUfusSj+AURV4a9PUw1DgHh5KN0Eh0nnpuLbda7TZb22
PpV40Cpkqv7fves2zvD1aTZoWbuTcpJmeEYyIvYZUPEJVF45rfsRvtM8XXdq+ejgi7yMBvRz5WYd
1VlaZx7WAc26d326PlSOCVZmd8mmxDnjn/HrK5MWvnduHZ0n5vn7kEvjkI005rS8kveB1OT9+owq
9KUFTD393T8GoXZwDID79a3/dyxs03/Gtnj3bvA46LAddsLr+mBi9Ml5lAvfrnK8S9oO7ff69O+Y
ZgLu+PeY9WVLNTFr6QmWiaEZhs8K5u9nKVuV/vTyVFdgfK3P1ocm5N4FPSna/N3X685UXf9up9ac
7pIcH7P1zUgccWr613FoVwLSNI3FdOWAkf3XMSicbE9Oowq/pkSrhV1f78b3GBnI+1CN5H2VTTYa
8cDYupOe//cLh7bHwO/v3tIw7C1Iq7Fd37g+YK0s75tDvYxcdzQD/DCLkmOPTiMnaeZ1Bm68EoZQ
bdZNpEzFvjFwWlo3dYFkVEGreVk3YyvecoPUn0tX1+/TXDyvu4cY79ZWkCGXTHJ6bTSgXpYQ9nF9
VTHVG0ma8wNB2eKpkfOfQ7uZ6M5D0pX4KfEmEI/Jx1eI9ejytbQMN8Hif5g7syW3kSxNv0pZXg+y
HZsDGOtqs+FOBhmbFIqUbmAhKYR93/H088FDKUrZWT3TNjdjVoWEAw4QQpCA+znn/35bM28HfJWe
DR9nkv98tdZytQzDwh2ZpPH5erXqlAlXmzUAmitU+ntFQs94XezaIqAueoGlv9HRF576tVk1IUo0
jxIatVftmMeUJ7tqpyL/mOppflCtKatueFQi8Un1rRcz1kUWGEX3sN3GTUM8ezs2zkQpU5itfUAF
twVDIayTfJv0Qw0+S/V+O9AxQ2qnK3fx9Yjuba2J7qk3C5haDA8J/hdnAPI3nTa6z8Lg4ydvRHXk
efdVnzw1y+bcQ2dTJ6TT2y5xn8fWjNcE4qOz2tvKGE+MKfkQ6FRPtxYWO+Oguc81orFdXsfjTh1l
GAPhyC6Obz0t9T7M8Vl9pKv14gzplQzg8lF+HJPIrXNtr5pTMn2c8Z2FYdWU75vA36qP9FpyY/qM
83XXp8YHC9VYErmXNjXJeAiBuBgjqwtO2c5lqGxyL7EufepCrXfTlFrghn7sHjVqGK6HzPM88RAF
sW/zajVtVCdh/y4Iu/4dRkuEDlOKQ/2AJsgbDGSG6eXaQ+/8pyE204vqj+tJszd7hJaqWS8nXLK4
y7nUMUOd2WuYIt7eM+1920313Zijt2cAQKl9rfFrFUAyO1MGX8OHLuyLr3g4ZdQJBovXgIXadm5d
hP5D/GTL5rNnavnXxDcof5HVH6ZhV9sWMuGZaKS8lLNe4YHkOZ9irdqorpVLns8YhPs4p3jDTSLi
TWLXw+Ncev1KfZ5EpJj2snrxS0oVtWpkMKYl9k2DqHJbRNJ9pnDgorq2sfGxdwUaREPqXBQRHfVv
KPyhWjvMo/78NyTMod7+DUXGmEr9G2pUQ09RXn2mfLff+VVi7VKRzAeKA7KNAdjjSTX7Osk3RiiM
J6ttvu+dvcD8qSkSozqQNMp2qJ3Jk5ha/EHgk74Rk6hvKYYfjpWeNAewyXBEtSjdOHDz/pim/pkS
aOub29w0qTa/thWPCSDkMYJyjp49v75tiGcWHcCFwcxfhqwK9/CyMvB36VCeicxhGbWs/aXZAXnG
Zthq18wD6F1Vw4Q6Ahtov83kbaqbW3/UojNpI3edEnfdqu2Va1ALhNA5P5t2sS3aAcuIoOMI04sw
fvFG9+0Ew9F0LFy19MVez3HE2bKoBV1aVRxQxVPU09vOvg71bV33EAmWHaqL2uv1RnFDAgGKfkyC
ChLYLq0D+2IR37zIZaGaYTrImxlzSdVS21UPPSN/RNLHgUydx0jfl2OHAo+j0M52Ia43awVgR+n6
VAL6fxcFFEw2OnUWCoTuzM2T9NzkHen08G17mTrrTjeaT9A2UJv3X6GN8w6j/OUhKC3/EIAO2rth
mr9LBpIcrSb6r+Yg1gCguxcBtWkDxlG/BZ2KA1qXRrux0poPtdCfgjoZQOpglDXl3rMd46ES605y
7spqwAPEnKD2T8E9cwzE2HnwgKx8OJtGKx/sZWEZ1C3axcMUR3IhinUXSjBv0P9Ra1lbSX00ZoYV
1/5d00Q70TJlU9vUYX1IFf4UddleNdUOEdWvYOvt07WbQyWV0xTZHeJN+ZBWfnPn9tr62gGyDEOz
ePpyPU1jOtW+nRH1qYPUjq6Lxk2Shj6SC06ktultPmJ2HWVH1ewLX+7yqKQaQuCN4wX2s8uU7mbw
KAJQzWaawi2kGnFQTScpnlrSXfeIqfx3KNR3TdvZz+UUIGDzHvUxti6kLkDwB+IbZVhiH9clUxq1
TS2iKG/OaK6QLdNXzIW58+e6PLZ9/pFaYKTnnm9sdOHGj8OU2/eW8bkjtoBwBruKIxgzJK/LzqIu
kkdhRWIjyA5t1ba3HX750ZwM/Ua1QCna917+WXVXWyJbF0cGrT+fJ04LQVVEq21rp+8RkrbNxwAN
1ds5mFxQrl3NHxG/uOvaIzMdk/rXlwdQBO/13bXl+28t9awaoVxc9/W/tH4cpx5yP3qq48g5De+M
gVz18gD80fPt85Z9C3Dnb47zxoDqx2A4BsOUXFA2Jhc78R+7bOoP4FiSy3W7WnvbVo0kzAYqG+h+
3ZzXPOlXqt3M/Zc0oDAff4aLn9nFRa2pRVNNMFWMtMNA7M8dvi6i8ae25USHQgTZKR7woXw7zfUM
faNNWz1e2H3L+dVCnYtBQb/67R//9h///mX8n8FrcV+kU1Dk/0CteF/A02r++ZvUf/tH+bb5+PWf
vzlUN3rSs1zDFAIRqa1L9n95eYzygN76/8hFG/rxWHpfRGzY8tPoj+gVlqlXv6mrVjzZ1HU/TQjQ
WFeTNeJi3nhnyASlOKUXH/1lyBwuw+hsGVAjM3vvEfo7JWqsnRt9zwuG8lrVRS3crHLXeU29b7XS
osFjoIJJQLoL4sS6rWfbfFtks35r8Wg9kRvmXkNLsm6pyi/3mh50q2s/tYOcGwaaRQQyuYwIitr5
ocrd4WLn2XhRa+aPtaUH5JScYRx1pyFTk4tv6Mc26oqHMqKU1remn1peLo526E27//rO295f77xj
mVJarmebrmOYrvvrnY/siTq+IHK+1ti4XqSRFbdDJ9Jb3C2WddTbDfmNZUu1tSecySjbGEGHLIvv
m+PaAxtYNf5FI7m5ySxhA7wZmwcvcmoQCmwbfWlTTir6EFXfn+2yq79Uad3hPhN+qCjXv4vIhn8Q
xoc0absnE9HUY0Itt9rqdm180X0khqqZ6iRVRlMDnr8cY6M92AZpUyPe7+wP1Fqk69nJ0xu1Ny+S
n84/lj+dXzPFcehqhJa+juup77fAOpr+QvT5v77RnvmfbrTUBd9zx3J1JF+W9euN7tzcZcAa5K9E
RAZ4Mdw/dYeDzOOm2qAsEPZBy1P3+Lp7KMCiNnl+eusXNh1KYTiip9Ca6zNhHfSwCV+4TE4dppnL
xt5d6ofVqu9by6pjfO9V2vK1rxh3VUHpHWFWmdvebeeXtl1NDfHwGYOYnciM7thllvve9vV7tT9j
lkPE3ChRcvrytgZvvG56d37xm+T9SIz5Pc+Av5wwpfzgUXgmhYbrMYVbOtvjfe844bkbyotqAQmc
7r9v7+/xeYbA15e5v+pNyI+UuZgb37p24dDWyt8ONTSr3syMTw5FTJVHCDoEhH00Pgq/ej+Nuo7B
W08syW2Xf0ug/eE426mzxUcB/f9AsZB8a8opus3RsL4zXUyCosLOMEzl6L8763J4bcJCUF+Nf/vl
8deox+GXopzqKAjbvzT/Y/9a3L5kr82/L0f96PXrMf/xvsj433/Z5RJ9qYuGSoK/9vrlvHz696vb
vLQvvzS2eRu100P3Wk+Pr02Xtn8+xpee/7c7//GqzvJ+Kl//+dsL/CzCrJizRl/a377vWh77utQN
XgQ/XhTLJ3zfvdyLf/5285I3L83fHPL60rT//E3zrN9JujgOQUPbsjxD5+E2vKpdujB+R+VmCOny
e7Msm59jDv8s/Odvlvidt4wQjjQ8ACe2yTU0SHXYZcrf8XTl90mBnHR1aem//fnP//4We/u7/f1b
TRdi+VFf32s2327PFI6LmJXHqyGl+PVHDzjfTbHVkje6j44wTsV5sDpxdtoBFTWGpoFAwpFP5V6f
uqrHlS6tThblLenKsd3y1DkuM4Q5wsJZRilIfLYlSx+11ke8lq7NwsjWZEjsg9qZ+58i3yqPil1L
8Ul+UmvmslZ3nXnsK9T3f26+7lPbUtLwgBF/7G6LJtmXZnJTK6v40K1AnaN2tbGFy7ToI07T+g4Z
CEAp7aggookAlGRKJFBuE3IuBQzlNRzB1C7C7Syr8lB7IhXrTGAxMY4HKhI3OFaE2J5ElJZI+a1v
u2oPwSSkmCprDi41bZCpbQEJm0Xjk+yc3PRZzwT6GmUHL7jflIBu1H2EKUzdtqvtqQsvT0YqyhOf
R/Lw1+ZYmp/mJhDbZh7vkCejJ0HLsUrn7pI2+JzrjX8qpd5QcZyPJ7UAPpKvwHS52Ia22GFjqep4
treOSfic1EKbdZgBatUWXXlA37ctYCciLgSyeL0MdS0IPL9flWpyHaTkxYBICUOEakG9XhdqWwt4
aRwQGuRx5R+gIa/sqCxOiwZYFml1dNG+ppBzNYQovPGRWEjNaU5qgbxmoxcxLs0t5QZtVgYo4lLk
uT0pyCVgDTAsOuEzqQLVMnKoqgP4oGDJiAooeC31TUdOYTvOgPAsu0/QVzdnPB86XCXN3eCYxWG8
C7Teg9Uzk0XS436bdxSam4VfbETTU50kFoJzuNazCFjE7ImTVWJ2XlSLJs+PLFywbYqMKTn3Chfy
LvhkfwHZqoXRZeJAxeBatSIE9ju3Cy8xrjoJKVg4tmqhiLZqrcDyAv7Foz9bzw5kK+qTcMWY4ech
x5Du0ZRHzEEA2lFShoVYefDibuv5+AbGMkVCvnCPhxIBYULRz0YTZnMKXRKcreF98+DUUAIXIEad
Z/1UvvUuMxyWKU+lp9W8js1HHzxTI8xDH1s+d7d7sDqfeneiA1u9N75oJNn5itbjptCdDilAO5wq
ieyEInzkOyVUEXyAqTcnO7QKl9shJ5ffUrXQgNVtsBO93ImyfPzLv10hfAMfaE3r11qxwg2A2TmA
6St1Wf027WwhW6tVnyG16HL7AFMyM3sPb0jEYD3WLRpV8wwAKG9wvfXQeMA4Qw9hBGGoFdUgGEn5
QIBTBAjMCitglF1ob/yufC/HeOIr5siTU/dPqUbBY9J54S7Mq32SUMiH6G00kJ03yEZPg+PPJ5nu
G1HJo5HjDTQzLOD7u9B/jaAw1sgZ4JjaKUrOkTiOm0Nw8icf+9XOREwXo2KtiBMcHBK5tT7g62cZ
aDtznhTt0iwJX2ynLHgBpNriEUnRu1F76U4bg8/BxBe0wGl+m2Jacugj95CgtEMHG1Fx3DdEBlEu
69y/k7ksInNBOS9rapsLA3WbyPiL+vUTU65PVZXwNEDQm217qQdQXPpw49tA6TD+Qh1g6sAIdKvf
ujWc4bdLQh19qHrEBcszSG1yPBNih6bXmz590btxOJnLImG0dwKsYcUoiqnwLw4OUGF7zvlzqu/C
26pVIerqZH9AcQeuMyk+wXs1txgItqSO7ic8r4+dsYjOR2+wNi0AmJVBTOuEIPQ2LHlCGKKbTklA
pYbp3nt6aVDYv9xZshwT6leU49TV2cGTpLYO6ShYMjx/CShuGHFNFHH/+ejNQ3EzUuD49lyG149W
CE7kikRvfhAwt/ZJMDxoEYBNfGQR35UMy3TCHhGwXJxQEkLADnxG4gxYdkbBpsavaGOTawe3NOyh
BmCTJuoOYSVrJnyitaMhRei8Eqkvfw7dgxAfCp7Vqukb3VciNx2ReyRe0/JRlLPz2HPM1ykxdcKq
WYokWeCmTbSRHxzGZ9VpjFMct9SqWmChyDHLwjGaGI0tj806KHAylFSGhCRXQVWb/jrACO2INxsu
lYtV5aRjVdkNEqSnhlI3a8GQS5Q1q3zi4TFWHVIMaHNesDxQWhBJJ8jjs5kBnhI8YQO+RTsryR7z
psMewyy2les+5EN9qOfU2GdF23ILmuLoOOAEjOVdoLYhtjU2HjY/lJuSkGyoLdrrwj46OYlLu+rR
klJzGe59r7zL08E5RhJnZyR2h2EY5xNB4dUwEZvsfcvfxM00r3zTDqhb148uosKZ0pt9Ra+buDT6
G68C4TRuwRhtdHBxUD8LDX768vfJavH9L6WaIQOhvemMJ8tbZ+1MUjXoHsdpeRIz7476gBJPC5Yg
xbzpCQvvlMz2SS1yt4x3ZpkvNBGMyhZaf7oMYNQC6X5+csssPtqUkzi+oN74bYcneSys2yx9rcfh
LnPK4WyQKFiHLahBw0CyX+uPcTEYq9EhNxxSp9uBwCvT/jkKipepYfBmDjWVd5QGwcgU+9HSgUU7
7zKKi/ZUJAl8xjFcpqTWh0Gd2sz2fIk7SDI8T0naAFDxzzVuJStMaLeut/ykNZ4voakdart6znr5
Hh1csgo1lAVuOH2203LbQCgB6gkye4qIeKJ9NRADda4FyauM6rUdeR8yHRX8ME8HieVhOZnfGkPe
FtNsHzvf2I49rPMWB7sPTN/bVWD1O3OOfR7Q1QfZ48AZpR+cdoRUzhjPnAAVRAAPqfw0YUo5tw3O
kiICpcNs5xOVyBWeRd7WZPyE2QbcqSiHIeLM/UaOFPEyYjykFerc1IFSWyANZRKzvAdeyqIBTVri
8NgWRrJusZ84jEhY76tQPkHVPfHJTgg/w4+AXNvt8vZBdAUqHAEaFrmo6z25Y7jaUfPRNxtnGPDH
hcIaGV6ywQV83o3zqH9oeCe5vfgml2o5L9W+tMKUlCtVGwyLJT4x0Alnn9HfKL/qC7sm8tr3uo79
ZNth2xpgHdbmvb6JZwYZ3jjLbTZH26JYSBkNPzodFhA1cnGdYR6CXUMksk9jY5LHGPSHHsjSujQW
zXWJ6QKZvmn8VNlFSBK/PnoTWkCPyPLKdhzKg03cmIeJ2+v5L25hnyjFgVrkkE4uMtIj5r3Muvgx
iQiIGybx+C5zjib+DetxIYONJP+AnazKMb6MMkOwwsABN3V4Z6jjn9DOQ7ScFrpFTp1Yi9SLt+qO
CmoDNYs0qeCwNuHsRPsozD/2hQZlDDtfLmGbOzU0Z8dON1koQPpq/SeiMoAjQvFhsD1yevIRCEYG
+sT9mEygSxzbus1DoKwNkSWAHJaZxFuHEsFLh7Iy7/qNU1I9I0y33emz9zElVqZ5XGn/vgseSOre
hBIuCE86ws8hYCdzCp8s3ADTshG42cHRiqLivjV1qkApdVhZA91HAtgbO2o+Ofx/iNHhT/XWLsOR
ryhU6dkv0QbH59ZOGZIihN6UWrw2B3OmBLh/gNMRb0jkwgw17NVoe1+boOZBaIHPpAY52cveF3tN
jHJTgGL15V0fFx6/YmqPU4Im2DSgq3OqaF92FBx1oKV83d4jEA5XwsdFIQz8e0x8V4hhVkPWvysy
+6umlfuSfNVKNO7OTOMt0JXnAMQpyUkue3C7NYX6HpJVpBSGsxROQR4H9/FRF1b6GUzES09J/MB0
eefq3R81QLmtdLCsbfN4NwW2s4GbHU5ldsR+mlq/bMxOFDAA25tsPB/6xcMEfUvNFIvabZy5lg7X
hep0bebqSMjS3/v8Zbfq+N/flkX1xdPQWE/hujUZHQXLrMZc3rj6SJh/rdpqES17rs3BTP7cLRkz
7gzPudR+Xp+SmRGKWmulKI+w6nGTlBctY86gNqtFtvS6dr1uU2sS2VC6+pe7r6eJC/v7h03vAJ9T
2bZcgjq50OwA0wSxUpuuHX/6gOt5+sRfhouWTJgd//gHFIyc98Q/j3NMEQIlQ8+YU+UnsLD41fgN
1Ro1ULhUzbbVRrW49rluK6Zldn9t/6UPLJBolWsLPyLGP3Q5/3Vx7ZuoCcO1rfqEyyVdt+VdCfD2
reffXlnnQV1P3Hz83kkdmrqi3SVD/FBatTlvi8G5191g2OWLZ0rfEP64LuQy4FLNagJfPPjtvInU
WKsHJMXE98f+t/bf77N+9FL9k5oajnYsmMvipsCYnKuTi8uiANaupsJI59F7qdXZQo2HsEdD04ux
jT1jd6rWrgvlb3JtClh3KQ/Tw3WTWkOmi0d6M8LAXQxRrnvV8X+3jV8MUMjr6a99hOc9lIs0UiC2
OYUZQDB0Sa+azCAIlJq7/++HMP9fopO/BD3/VSz0/8cQphAEFv91BPN/pS+fX7KXX0KY6pDvEUzX
+t31XPDjnotJnu469o8Ipuv+biEANR2dwKHOkszM9wimaRPBdGzHc4VpSel4zjWCKX43DCy8PJsI
mS1M778Xwfw1L2dbnMY1l8sgIGrwGv5Ldihmlmc1pqUdQFh5O8MdeVHOHuzgoTiUwU7PyvyAi4FY
BQslf4TSup57P3kLkP8SH/85Paj/3WUwvXUoxTKFaxh/uYxZb+qpn3tQ4yWemlNquDdk+T87DWY8
2KUFVWwwlS61LcVQzrrFUG4TGqP5f0jh6Pwxfo7mLnfD03XTtAzTc6SKKf+cpXQtPW683vQPorbK
jY+px+KdZBw1f23iDD4MxR+J9O9l5P1B8gMfuqJdl3oGUTKnfKoxexhC1NRsf/pGfQ87/3J3LGtJ
j/4UZubCHBOVnE2QwNVNRyz376f0KeQPuwIl6x8oUWAOKbpib8XVnV6E7jlzbG81jhahpaVMtJ4N
Bg6kODZjbGDsVDUdE/heFltbWnLvd6AFy8I762Nanx1nnwD9OAPlnw+2l91jyGCdpx+LtHQQn9sD
A+3Jnbb5wHSXsM54hwRh4q0xPfuoOW5GH9SEGWnFJZiYeMlCvGqVK0/Wgx08VsyZ18x69tMCydbm
QTtiMPzN892R8SJwQjRp26ZtCGukF19nwiSFGa6pPGovImu+9qOHBe1QEkju8ouI53cu8qidNn3x
A0LQTVzsxnbroPHph3bvOmmxSab+JkiOusvUvu/XrSRsWWnVrRN/9aYEm5OBKHSSUga2xFZNCjOR
qAzvIU1hX9d1ctt4N9SME++lFigVltzpRAwZvUPScYdzESXxsQ6pvuTFBN/LtXYoXuEPH4nmH8gH
tLxPvk2VwCS1lFgth95ru/xB8hD1bvSc2XLaj22XbWbmFiCnAPjipUnAzTp5qBU3UevuMSnz99UU
vVJGHTA3ZT7iVd+cfL7Hcv2+woqPSCOT1r56iN/lafUZcmNNzg5fWYarm5qEyB362BV2hQO9COIF
9rS2TUbLDDTOeF/tgZ3CUegoldegwZs15pV+fXDyBOKPZ7/TySvvDZ35QxfGzIKITJYANwkkPrkG
dH0MaLstAbX0VI7VZ5Kj2Lne67PzKXBmbVfaprHSQv8Z8XwKzxz7PnKxD+3Y3jpJ+qpbE2/VjHrn
mtnmmjJVKIYDYbPc+aiXlO0tMZF8iu5i8TnoS3Od2EDF0LKHWcIPYBTQ9IfXEWSeTaHcqmmYi+Nh
hpqlTFH1M57O/Hy8dJMO7CHozHsry2FF13CS3Qk1ao2DArW+X6ZAp8YQ6cG6mIZvqTSsdYL2cJV2
mrvSpfQ30NCyvQ5VeGdGgbOJrdK+5H6NWmLwN1EFeabUkex5qYkhnmlvQmkRn7JZwAtbTBWXVRU9
vy6ylrhpFUfMB5awumZXn6conbcqDliO4Z0MGnunwpZqUx9Q6kG0iTCmWrRd/oTgE6LNskl1UWvJ
Eu28NtWa2vaXfrU9zvtYIwK8+BG+pW0ItD5DFpJvHoXKn0/tVb6F1pQ+Y7ylz0huGS8OEZG1G7Vb
ddSBBq2K2pFvFnKqD+ivcEbQTfe32DO3tF4DCUYntnzq28a3peoVeQnltANgCtUk4PqzR+MsO9eE
qroc+tOVTEKEB3/St23D2N+qdByelwOv1+Yi8iaucQ1/T+ri1enBFxJFVauVulweIViNMD62ZAqB
OfZeO+AfcBP4emqB/nlIwFwZFK3vA7ulXgUrijYM3B2w+XtgtfthEJgHYMhQjzUwgbF/H1nNVwQL
Peq6D1Ia5zyTOPDl/YNTzR8ss0MzPpxwAMIeyybu5Jch8O+pyw7m3CDMNUdx1HiwA9gOXKop64Mv
gkdLk8bWjvAa6p34EcocU3Pzzk+Ed5iq9sEIXMCQ6P4AIm6djoiObJj4hQtP3Q5K+DeudRvmk3/O
80/UZl3G0oXoFQPb4fkNScwrX9uegGIu60NuEr3wjRoqkx1Dohf6O2pVon3Rl7fa6IenOUyPVj/N
7w2z2Pta84UyaXKaFO7V+TCuKU9KeDxXDzm1s6vRx66sDK0OmS1YTRBr9kY4xICiibweYYuNQ5GM
30YxjwPRwOHzxBadG0z9EQZ/NLlbJ8oMHr/zHdCk14rf78equ5NhV2wizZx37dfECeQZjU6JVDCP
KV8du23XLi8tQKSdtGbsTYATNh1aRGiCTEYybMIog4owBynGp0nqvM5yo971UIBJzNw0IxQHZw4O
SGb8jQHAZhd1X+she7Xm+XMv6idbq/NHrXeqg6F5By/hVRcM0RJbFaCGg2bxuo+LG+sb4z1v5ePP
REgtX/UhYR38VF+aJazj1J2+Np2oID3Ke1TUxk2YUChF+gwlOQ8AmKZ9GxSrHtaRNoPgzeAVrqoe
2rzfbZr03hXEmA0dLkhZht8I352ySr+x6+qr7pYDgQJ3W1Z3wMb+iCCFbQwHcLxTEaV1CK8NSGlk
95L3kXGjuzZQGQKvBzRj7/QOxk5vAWnQI8JyuvxsZNWrHEeDqH1VbSn/Bf6EMfWmKG90OV5S15qJ
psy3s0bd1WwT2TM0uP5kQtcYKqw8wTfAqMxd45hHPbYPk22ck3TClKs4CPDnG77Yd9IIp50IGG9a
MigPRrHTDeOm6vpxG0whLjItDtIFo5ljP77ODl+vxA/mHcLyXdAOn6JCzEDe02kVhA9plH3hJ37s
qciMEifbOqUNoD3bQFB+8omiMJqr30soOv2ja9lbd4R/6SOW0Wrjpe7LgxmiT9VKitcjN/zDjMq1
FC4w5HyGQVHexTPA1KrH68zgBTX668Sj/qzHJf0c1cG9CMlm2/NjL83HKUNi65vu2nFx/aYwbqf1
gbM25D0jv2NiB80at9uDFoXL/HZ8rHWKq+UCNNJm8xt1u3y3qDkv4M7lTuZt+xIEdiY+jRWwtNAr
v1g5/iQwl9uVYlFUEW+xJHoHvgP30x4lF+gF5yLN8m6MG4s3FF6W3ehtqXjTVuMRDvXJyNx716nu
G6njhqbhVj4lH0d/uAjL+VAnPJq8jO+hdqpcjBjmYbofo4AbPbkPfk3MW+/fgyAI+HpAHARpAhhY
wzHJB0LjhyH8lQCBu0NALK6nBnmGcSid/hm+vr12Cc7GJkzhPkzhwVW7NsfYCvu2swQE6wDcIXyN
r8N0lu2IlYwmznkKW2vuu5t6fjTm0Ni6BsG3wC8/UdQA7MfSP8TQiBD0me+d+caNFki9H14EINAp
lq/uKF4mYhSa/6SF8pRY9YL/oV63eBd4WY0L5nS2PPdrPmTPRWliUxIdvJupw+MISSgMeZDPtw4u
gIK0DiH1tJLmNsonZlPLHrXtbbdO0GUfSPQxRfm+4iWDiMn4Q/Xyy6zeElMknMnr/xZwXrc3BF+b
1qBmNvChuMVoVG/J/E1nY7RWc5hNtzDwyFNr2ZZsFXl36S0gctweo7rk12gAqHQqArSCambcf+q1
74pvzqEvquls4kOyDaMc0SJWKchWL2ZroN/QGekVWB/uHAoqSWsZaznzSvPBmVx07X3kOPwLlyux
RDtvZeNnPFUdbl8vkq2HS8gANHpTdjaQ2ehb0M753WgWLEaIbFbfvwxh3cO39VL+8FOJIdPoL0JN
bCX5e8/8t0BO0xptRlWq8Wp4A1WF2vhJK81NCkubKZJ/jtvRPWaiuG+ipcQmh2Jj47BlzN2tmyXR
Fvb7N02Td4ljUorTBneDYZq89FrzVoco6/hpevksoLBwSHEUBYnoou9Og11fLIjh+A2JB/LP4khd
enYup2wTulrDsQ408eWPWGYZttBUeeMDgR3B1OjT1q2wIiopRphqZ4t3eLHSqA3qrMo7tlWJVQTG
abeI0IbcT26xmqREZ6o+R0VwMi0se7x4SE7kHh79bphuwUQiuaE+I8iSb6HkGj0cTJuej8n4ZiWz
TYWmnVx0DHQZgtvPVc5zH2XigTjapmidj67NX4Wig5K5H9gloxbkAsSB99JEgUN+h+WAD96grteW
nftU21U2737AYTqeuFlTVDfeFB7z1h1u02XhGcPr4DbWLhN80eX8IfWmbGUfiHQzGWoZuVhOMq0F
VZZQ8aPPXjAOB/D2ydmpi01GhvjoGzOWxeO97X1G0sXXYjipRb+saQVqXQQ6rDadPutrtcsMOpeX
FDM6kralVXJDlrU4pBZmdW2rjZYyBlarodrPRP57/7/d2FjeJjFxlcq7Yli3IXdbLq7Cai1ayn3+
ZVN1qZcj1Nr1WHXYtanWrqdyLQwExpR6BnVmdQKe3zaVTEd/sTbXlKu5Mjn/sfiX29x8EX/93XEV
EKJIkkL3Aee89VDdHBQnoAB/nDqrsuakmm/nun4UCbY/e1rhTeb31rHC80o4EHiWw3/aH1iL5Yja
mih78ev51fm6rvtUu5OBK0ndIhpZPjOp4JBs1WraN8c0MJ5SCmfgxMV3mL2mDDxNzCps+I1FoN9h
uemt2mTC9YQp3jEOYH3lCea4yOj9TUWhI0p4SsRjmJAjLkT1zLe6oz4eF0uYEVaBfVjnoIeD1rOr
QFBegCPUOy1sEI0vzT7Q00ukkXvWQnvcDeVgnfXG/BBThrifMZdepTZpVSslBbaB0n2I8ppkuOua
ZwdFzCzqdw56i9CKDx2winMcRumZlG+4hiK/a/VQrueh6Y9uLe5ix6Mid7an+jxxeXjsGuFuwlGo
nYszjvVPTMTnc59r81mtubXBIKGgwEE19WVvbmI8xeABUET0vVsw6/PZlBNwLZ0ylNykpo0rme2P
USbzS0zJBvlk5gQkdzEVMv0NtcH6VpAKr01pnPrUD87tstCJXTRxYB/jqtJXIYZDG6x1NO1iMFM5
BfhO3RhwBHmxcY84IdN5Xi9zMZ55mgIHDLL3lWE7PJfpUQfacE60AVQ8AWz0laRPNSw4mKanRBjG
6INj1CU2ofD4IAGQfrXyL6EH25XSolXjNdXBDeFuzMK+Aadx8CsmeHNKbqvw4mwvx+jFh/2xa+OI
xJiM9jgyk10lzXBWa2phLhlXzxbz2kgpQI7xpiL2o5n8Cchn4wGmepWTlyOezLDbpKL+pspyeUOB
Ke4drrOZdOeLx3T+DBgXshLGZNrS6pZvCvML4pSW7HlT/bktdAitkCJs+uGxRKe1iufMOqsvllpz
+yHYxTb+RiivJgaOLZXTnTzY2Wye/zd557UcOZJt2S/CNWi4vwZCKzIoksx8gTEVtNb4+llAVjcz
2XWrbeZ1rMyiQjESgQAc7ufsvbbsG2MXR9HLJMF5r4kAji3t7MwvLa/bfWGcBSbRIGHSp/NVwr7f
+Go+HSBgHYsxb040MQGOW2DLB06Ss66mynm5l/gYlMllJrgrRX2TIlglKitsLZyKhqVkmyQpX4jJ
OVY2lF999s9ZcRefaW3HZ8NpUEnvpDlo2+VZ0AnV2jZSKjy5iM606f965/L25cYRp8hunyh0xtt2
jNGsdKlcmyNXYngj6jmY3Xpi3ofNfNAvN1ob5iQwa2h2agQRgRWdpqD/60YJ/Q4A/fz4113IurSH
bVa4rTJ9Wl5AnBad8qht/3jj8tLyacvry0MoKyCKZi3Qhxfe/9Xlze8PZVMaa0gYEBD+3LDlfYVR
p8exfTEi0eR0tsP4t02H2cYSwJTb37bvfVPeN69ctjzpqJx59ALc5ZWeg4swQnX3/r7l3ofN+/Bw
ecuHzXj/pl0TfiOR6lIhrdz5JprdgVQPxSrix5gIWNEHmD4qdB0mQvD7nILz3iiM1zwxlStN9Mz1
qfzgfDXnVl9gXSQE996BZ+7l8mSowzcV+YuLaISzobLadWYl2jFPdP1M8RHcADlhzOqDsZnu/Oil
dtRdQs1io1fxN5157kbYUjJIsdJFeOCRzIrQyqceW6iGOq8tgy8i24U53X78tWKzCJjMUIcw3xQc
wbq2M1scRNmo4q1MXgPWNTuqGyxHjQGIO7aZAxsBor5mOmjJSGwVDb/26F8mL/uSqqN46YK3ogm2
RTVo5F2t0qqr9krV3VCMwDltwtaFoUBQmOiqTZzFnwOFy/LUk4pllhSS+tb4Bpz1G2Ju8zBXOohV
QNvQDBHu7e5z7Yl7JM/2VjFxK4P5jrQX1mnWKRmTzcRvuWE8Jxst1yipCpI6SkGAVRvIR0SGyDqi
kZEoFTQABmLyQIcz74fzTeD05KE6KaX5FQANbEy1P2Scgg96HltU0OcuKPbMnVRBqRYgv4a5MZrh
fKUaPLiaCVxhaiFw6bX6tS/rL41qaVtCGNZkLxjQB1+nyPIfU8TjBBDYWw6SS993lALN6L7Dz7t1
quEOkM21GynocCqbx2Q/DWbMEoy0jcaubqpsNlVM4nXbKdke9l1/sibykcM7CPH1Dv7JMZemfR7E
OK1J5wM0SNTJtfkSebY4991YPDUyPCK4Nw856ltygL3apfhlbQO4R65W5Pad2bJcylNU3WY9bbuu
sB60yMcq39irLrcvvdJrF0/1dlGRGkfA9QOxgoE4lWH/Qwfau+MGJ82YjMiqe5SEGeQUR07Tzkt1
ZQXLsF5B5FYOTEgg+gbKBjnBuFFTtXEjMgm3gYnmlBqZcivG4NoCIDvYWUqVo7XnVK9C3+dj9NMM
RHynmjl5wBxRVNpI3wp7pCV+u5UKWYTQQ6xNm/RfWfWtosGeNrGw9AMI3kOs2c3/g2/l/8emr2HR
6futR/cfvpWXt5plsd/k2e+N37/+7K/Or6bhNdEM2rRocgzLMunh/su7opv/4xi2Ad1NpwX5L9uK
pOmrm4JO8L/7wX/ZVkzrfwAGanhNNN0xTe3/0rbyZzfRFDPxQpMaXWlNZfQzP3Zb8wnlZt3at5jg
wXVGxsABAOSh8dXexe+eIQe0IGJTLGqkhh6KASdT1Xy76IHqQpRbWUE8TFr1Qgbkz9/25N90O/U/
fXTL1kmpSQejqGmzg/Q/e52+NYCAChrzZmsMXYT2XUg7RaUnFOsQJtotN70HS8MSlnFpX485MVGO
rWn71gdO4aQiZB1AGhTeZoT0VnQmilui25wZhFof3LVeCOAf+s3EXA3Dwtf/svnzzntv1f61+bPN
VQjbsfn9/9z8ChpXX+WaeZvkUHwGahJdMUmUbuzM+RKTqa99LZD3SIVao/88+mpz32j6KSWL9mwE
ZkhyQ3IsG0CQpJBSNIs3jZhp3EUFb1wR6yz1CLHXy+rQdfWDjhb5BINnlXszHb5QnXOqJLf/8p3m
Xf7nd3Jm9YKKlIGEde3jd9JpfGUySowbB3q2q2pwxF0FmkHtfTTlBK44gWYR8d5r2yIWYu9BrDta
WjCeB9Prd6Eon8UwlieHPqyMSgy34kkPGeJ0vLgPdlKxAgJbP6BT/S+980XA8B+bzrljorBAZWF8
OJoyzIYtVkj9phXCVW0lehi1HSSJCi1f6LmO3wUn0ospB+LC7tpk+FIgDxf91rKUDhKyJje4zsLd
4E/DltyGWZXbhzvsMi7Xt/CkRPqF6m3ojg7rU6zLwZ1QDDzCvXoKTATMDrEf+EdiiY3DSbYcGy0U
34C2M25pDkn4o02qyw2LuFkyHATb0s7DndIXCP2NO8vP4d+ZOZkyEIBuSPfWmM7ImFakdihH/xoG
trwsNzGyxs6GjkMvxK1i9TIOZXiwQgXtJVJS08Mc0fv5+EXmNhmsNKI7JW8vkYLMgaFiwI7hGYSM
aigF1aa7W+71cXcfR01MPU2pHwyd7FVKiYdckztRojDve5yndvxkTybRwUOsbeCAYjaNqvIw1Gq1
7pXi+2gP8pCG9SuX0X41Ude6BVrBOqeu/ouEQ/+7Q9UmXs6ydXAChvnBkAcbCtOEE+g3RW/PndMS
TCCqaufNjfp58sVk70qLEZLLWD8HIfmWcUpbOfdz3510T7sEebFriVfWiAc4J61265W1H8/6BskE
ZCKVnXxQ+fJfzrB5sz4epkS9SNsRDMn8/89Rw1aoqgxWpd0mS3EZuANwhPad4cTAWOxUbEtAIfzw
JBAIR2QXM6hRX8SPtXxTpUoyGXVW4efVvhfkj9WppKMfpBujpOc9Bm34Sw32v+t1/mYvG5rAUG6r
kmHh4xjdEa0Wl/GgkbQtynuVoowY4y9hn5xpw7WuwK+zjjJxpKR01sDrnzUf2kwsmsM/7zfjT//l
PNoSayOxXaOUEvgeP1zKvNFpuDTxKxGM+ljGGk7ClySIbDQaBiwABcJ+BwAUWFU4QVnQB+k2va7f
LbtyrJttOPbJtcoanIcjmdyuAqDgQN5QsapqzVqHkXLmx8GTlWXQ0BFi62DEu9jMr1k5HjGVyy2V
eTqTTqmeFQU9uxIlr1FMpM4/f1X9bw4RA1s5UwrNsYz/GMl0k/pPCQ3wRrzFN7Nl4dtjc11NFaww
6KYPYx3/tHNxU5Qy2hTekHyhJ3zRxs6GskxftIiadjeKqTpgFz9RXFfJVcOIMAFDXpdK5q/+eYPt
/7yQOw6TC64Z/EdE/fzb/SZa0opIpSHb6beqbgSU47DbMUjvJqf9VkD6u8PzaxD8zcq7dWKmtY6a
n1KIhofa0NdtbN2jH9A2Zj58s0QnzlpAzrclALGrZJNzASY0QRjxIdCju57ckZVud8ZBmC9244u9
GhhIfvOgWGUzfLCtDVJ7bXNNmwPCGBW5Vac56RlER3pWibiXfn5y9OGB9AhxbmIUuBgAtb0yOCmR
RLAaBbEFoiNdtRN30TBBZs70+wxRzU8lat0Z5XJTWgcvDgKrPNIeF2hIOiiQhPXcPFqswxY2hGcb
wEtxgpjzl9IrMg3/eb9/EIst54RDX4jdgIJNMqD8ud/hYXutGKV2k7JIJhePxsNI+PFpclAP2Io9
PCiyg1fD/OI8jhMV0n482PlII1FJqz1uW2/bIkWaBAvnTLm2LcB/yxxKN1L9jopgMNfKxlPhP7cQ
Qmlkyi1xKxRFyQGitc3cMBvNRz+zJbqI6C5WMvtJiNmep58mo9UvIi/UVQnh+6LDnZr6eF+IPHns
yslwJYaDlEh5AEKky/aRU2xSK5Z0ZwBJ/POe+qD3+7WnDLBdpmqyvyz1w55SBr3tbCKJbpD8X8wS
Pi4+09c44UCsS81cCxuCjtdXpeuFaXqyiKANWpLWYnMoTiNE65VRjJfMQPT/z1tmf5xFgi9kTGPh
oCL6ExjP//wN08bXI5Vi940qX36iLVTfS1giKxk/Y8EW58qhkqewnkVOX601yl47BPQWWVqEey2H
L43PDrJcNYceKcalEvRQwxby2+jJy6TniguVN9lRW1S2BMGEW3q6aEDaAJmfsfdbU30AwtnbXBeV
HrnBVNjmPnaaN0rz/UHzUJBP4S5NYJ7lZkZ5kgSbsZxwwpWzEQ5dn1XPB7/BAhfApUGAQwEmhKSW
JsQYikQBMZAZW3SCJXnkSLrWvUXUjgZGK47fonhsz2G7IdvKXDP3INwv1z/FqaZtO2HQGy6oH0u/
r9xAzhHBvk70TY60w6CbtnbwMv238Veaf6JUTMFyCcGtg2LX1IG5ig8DGsYgie1j9G9oZPIreZfd
1lTgZllZgPdSOVtW+T30MHdT9xUHqtFHaWTBUzMp1YFGHdoZ56sYqvhqja1prnRnQp5QYJ1j6o1/
rxIkvzQw3C0iUt3I/prUuI6dCA7wKHv1mgO2aps4vle1z01Tag+4xp6bzgZym99HkspBRw4UO0zd
BVH1LWzhL65w9BFDZQUPfafbj2kDR5R+2kqPdDzbcEu7cNgKTmm828TFZCNfqTPJRMoj8sIkKXtc
caITDEGfptWDEybJegqYJXW23NtkikUCb3tB3WJlizHbqVWhrtPB1HEfOWC8iDA6/7qnt7chNY+k
GJKBCmjpjAlvo8ZDfGeV/SbNadMbSuXsqMutC+T6q9rCb1yIQdv7sf4gZx4/plC7PWc2wrumjF60
Ho09oMbjUMmcYFTS9yq6x26aTDVxGhi1Sie8I38Gc2JUdDsnqp0dH2ugZo7qdUNcAXw3EoJii3QC
NcdfMDDpJZ7xdaw07dDCOnIndGUbe6A5UirjWRYzdRdZkmQ+UHn9cPNE4ZMw00bXUZD2OnjS3kC2
+Ta18UjbIOB7YpIazPasWGwNNvLWr+4MDKiuGhOD0GFMWiHvnGW9Tb6BuoZiqvsR6X1yUvv6mnaJ
urOFN6yrdqQRr2At7zl6+HkTetDOdy1SPGJ9yaue4P5ZMHiuGEiM+66JvtTG9AZgG1hpnNi3MRsJ
vLW0QyfgiFXeaxUF032Y91u6Y+G60jggIlMhnRSTMZFmydbK6+8mhdrD4GD0r6ANPlVNfiAraDrx
s4WuIjDwyFEjXcLwyaiJr6EyTJuomNKVGicEto8AsTlV9sCfmkuxZv3j7WQWnEXe/hAaNh0SqqJL
ouEw1W2j3gZeXV+9MawRu0EBTNvqAM8jPekSWpVqQ3L3uN5iOEXaWvfpxSvqSxs66ko1xXBzasJn
C6zgXcbXIqVvvBMJAKhUBAVGtyDb5hYKc6dH1NGP5ER0HqswfzqgvImvffIzTzjB0LnLvaaWV8k2
e0y5cr8eLqPh+evWohUW6tR0ViUzcAbkSqwVwz41dtfu+koiW42r6i6Y/PrOTKgqT4bObsVQd6oS
Cr+5hbQ8MG0ONXX4RMOIA0PFQVlMADwHhe/fTfuilg1KCFO9J1pFvR+nsb+fra24/cKGnVRHBX2O
FIVtKovMjYPQvxadd2xy0zqngf3WekggLGfah81g32lJV+6SvCYo2FIsYg0nxEuOUVBil99GBDpJ
Z8DkAqXRRbXXr9EmY9fmyN8MQzwdjclnrA2aH04TDVc53ziFiq8dtdmWtZ1z8kCA7Loh+Y7l3r+f
mr45KLp3T7XeVcrJfMqz+lJVnn8Jbez7oIa7vRZUn4g+0B9ttEwBkY7XUAUGQqRINyuoFA7br+E0
fR89xdnlE6pfrZHdeSo0eBKMlBqc5VNhPQcFa6F4IigkNbWVKSfnfpnL+FF4V0N5vHpOdYWZF+z9
IvV2PnIv8msN5nddSbW9juxNUHc5TALHLW0UzG2OdRNPPtq34NGMzY1nkfrVGdOrFYzlNi0JkNTa
Eq1J5+RPvUnwu7Ni+NLuGKeCNY6ofa1bPjWR2tvSC1sbdkqdfZb9ad1Q7YNO+RE0mnFoqxlQjWuw
lq35rGk62iO0ZIPwkGGGVpWscMZVx9/usnrn8W7QcfgvXJiFELPgYJaHgHORRCx3RSTvGJWh7cuw
OFqZmNTNwiH59VgNsMSGtXA/MEiCgRavUzvbgcb4sS0xvL3fVHjSw2L2kM+iA5KI640j9O/ApHHa
G8yLbMeDlG85WAPmG4ceCkmrzgq1Kng2LXRLLnfHoO+6na6n9PAh0MHIe/v1dBCeA1uHQ9Nk7bGa
b8C1N8CtMVhg1ojwgiMbSPGjOyzp9+Ew4Jhf2B3LTaDhp1+IHE0SfLOxvW/thNw+D4T4hljmkZzE
5Nk3/ecKUNxOdMjoZIb5eaGP0GmZhfrQDIyOcHon42SZqk5dFdP4qAcM1KlOKprSH7N2sA7dbAUL
rdmIPt98eDj1UbaeFNQ0jgQV0JuYi7s6+6QrfcbkAAPZcrNAL94fEnZl7ruaHASEQSwjueFaXByX
h8s9HwwqLv/5lYh+d6UpNXLR7I6u1GOUmP4BEYnvOomj7EA4kqMdjDQfdbmmhzPtcjt/0kzqoJ3f
1usO7JYaRtVaEc2pKnNl42g/1IJeSB/BdFHJqwbJqNHRs/tVU06la/qltwbsoG6aslfXSd+7oo/y
ayKfGthQW9/x4g16x7de1rupDy3yYu1h1XZEGHv9nJ7gYZkpyNMLANnUY27CcQW50RPStHKoVxz7
Sv2pSOVN6jFaXmduhrHCha1xqCLSihsfR11srv2u3zhMcc4iHrMDLuuDKLn2J6ZWIsp4y5Rw24us
XTcTesh6tp8oeYdiLlnW6olLTvCjbYUxEbQN5Uy/sNap5nQuQIYTpaH9AhNIFmn4ghmIZ9Mjl6+D
9Kt6tzwF0hfd/AwdWO4tz72/99ff/q8vv3+CFVAcbDqF7IIFZfD+bwJkQwjx/s8UJZJrOQ6n3z47
Xt6jl12y0zKHlv9i+1wcmvPmERw796LKH1Vd6KTLzS/kvwybcEeI72Wtt3zC+9a//3u/voxPYwo1
9VrD17O2KnquRDbMeTnhKReWwdnHAknkzfco8nbKQDuWeRp5XdJDI7nwHpabSdcrt41Uw7WihgF/
1Lb62KHf0QRJqVKD92LFLC8tRz2pdizWsexYcZg6xbBC/wY21SaUI7COWVdax7i3IvBMllTBPwWP
vZgFscvLy03LOugoHGzZelmYrkS/bkJZ5a+5ClrHMYpOFcjr3fK+5anlZnmYWpm5x0q/rucPWZ63
EvHXvWKmaXRqJNfvf8BMflYc0HlIcUjtLS8FVkl4Sxo309GC/D9LpWrdTSbS7tMJqdyr33uPVmqJ
DeUn2D74CGDTzncx+tSTS38Fy+fyxHLT42tWSWdjmkt+fbQiLkauvZnxstzIhZr074fBTEfClY+r
4f094t8vvz+3/N3y7g8fM/h1spG1YIzp1cmcc0MoIujz4RmbhpjmOfsT6upwq9MDYAL0p5H8l3P8
/ckPLvEPD5f3NbOl4/0vUHaL0X1//Hd/wnQACacWl+ugpdbx691pmsu/7k7G8C/n+/JBdRg3O4tL
Dl4cRnnd23si/NfG/90/oITsx/dtWO59eN/SDXt/7rcvvrzy4U/Im1M2k3GRRnFfUT5tUFTPe25o
KXCicJlN+oU31c2jOt/10hhA+LJnirgDtTGpAOZn5cXym73/ostDiUIY0fnCx/p1f3n6/a3LveWH
DvPOnyiyzH/QdZoyukjIp50RAUJSdeb9/SQR22CmKGe69TyOVGNvIQKaj4Bh0qP6dZhHErkMHXbF
6kgjxh2d0xyOnKWHeAYaZbMRabmpaoF16f2xR5vcVRCfEGoGFMeZLFYY80fPHxrMF1NL13zqEt6J
MAr0GEq1DVX0DsteXX6XionvVi/zJ8AX3cGbKWr6/ANPzXMSNptlB37Y/ctzv/1Ev6ERfrvrxQWH
TYhYUbT+N0cJ6WJZYX4a8wlIQwvbQ5ZOdmsHD8uj0q8TiJcPOXl7/qpgxaXCKVPgO4QRKTmEVLXu
MPcwzbjHAIMNZ1M0Dcndss3cnKkk+LiputCCuAylXr5Y94rtIenKbuAk/ANqmQM4A1A7uU/IcaB9
xSVrXstcfbL6LjzozbWN1eoE5/xWog/cU2j5Gm7D2kI5jMNuYzIEc82jS0TA2ybXS5sor+BpqhSH
KYL5FPVltLNL8TVnsFq1SYQBHgPeRgm51g+h/FJWmUamcO+4A1yjgzoqp8QrKI3Z6hcZCOAqejTt
G6F9tmJ/2ox9uGr1lCh5vynuMDRuqzbDOaR6wzbrWdAr5vgWTsOXTMElEUZUoFSVxRMdJp25AZCX
qkY8bMQOrkYjHw4gLr5NNIC3farMEQA1Lop6M9s+MrO6Rf74ybJz5zBmzvfMSzGK1K3cexYyQ0eV
D2Xmhw+IkMpd0UXPHfqyDc3hZK3NPiMgrGITpb31pncUzAxt8gERhYeek4FkPKpVeC8IYw/hIkfq
izWaFpdYT7phOmDWhK+ajVgMwyr7pmRqdoE9QCJDFu2pg94zIJUnc7KDA8m21yiyuwNaxZsp1fQJ
1IzBtMj8Ouij+qlK9iqo+ROJ5Q4CDzVfC33cAfESzF06wFDC30CH5lIYlfJYG9QM+D2+TQ6xebKw
TqHHdRB00Jbu0E/A8nSZ1dR21TrTXKv0k9UxpQ90xgSSfRIxazHjaagr8Zb4qG98vdX3Wu4nO6d0
i2Zoz7E9G+W0urzX6xG7a63tklqT55KYC0HUJqgeIhvLvLvroFnuHW0YH8Kg2lsEAmF1bG86mAR+
OyxSKFLik4+okEMtYqHHhU4RzpVkFv+AEhKkVEa8cEDGZXMj+CVet50pzklXfPI7RzuYeXhASp+g
FaSGSNqkWFceQQyiG63T0Ctf2n0Sm7dxiOU5CTCHqeTBnULtq6IoKKM62gljjTbPnBqJeA74kGFb
O3nfyRVRcQrDRXGVFLGRVAnseSSjXSOpfaJ/wwyWFfpW0/oNZ3d+HUoOrLFPXSOtyEqvnMegMPRz
+jbRcv7USJQ448MYZt5NC80vRmkO9/7gWUcYHBdaeOnVchZRmdodKqxm4MfqT3gDrUe9jC+JXkVn
koS+IS8lXK4N7MuopP267ekjSbVZTzTXn4SSbHo1GjZZGmPHq/NPvUFcH+vTA6IIdRcaw7kzR/oX
YXco6JvYeVadOm2SG12P2Dp2MFwSTP7JOD0jnq6eYqLkyOq8j42tj9fkJlISVHP7qIRWQqmYrqiW
OEyRsH5E0zjsqtBUdzRtBoCExG2SwKmeBfr6XQ5Gc1WSTHuSoe1mFjF6OtdVvNsW/H3C8ppJvgwd
JiiEV5Pb6e0E040a4ahi9TM80zgx8RrcLNWjvVYabk/onadlrWul0etICPa82ldWVtW8KnnvrHQ0
yhdCD3+MTfYaFM6Wt2RbQydHXlFbAiCHtn1AevCoVwgAHR6uvakw6LaAknacrzKB950V4tqiszuM
jvIZjSxysgI53hhgZzPs8BgnEyDEVHzT1fxJDvUT8ahi6xfOPremS5QWr7lSXW2rGnaqR69VDp/V
JtbWOVKaDQEH3npuP2rGDzU69Jqs3rRX3cumC37rTVUdCqfVnsLxS+gYBpo180uvo/pto+6hsaKf
VhxBDknom1g51dw0WHesZUliyf0VnYbqkI4PIiwJ9R1s2zXtbHrsOyqMRsYPYCCZc1i1YlBRnqE+
7B3nrCeR/hQYYj3MenOr1ElhgrrrpgrG8hFmFtFd6iEPsDta48tklvWm8OvmCl45AoBVyo10HtXe
rM4+3Dp3CAbQAp3YKR4rQAKa/V1EPWpl48XKwv6cqYlyQeVpNm3xqNeCkhZGs6Dt0zW+q/acTl/z
fqxupITfWr1/ZCpnb3q6B0PSj69GHV/Q/Z9rIwoepW8HgNKi8ghlkVzQrA+eFcPDO0ucYThJ5D/Y
gm/d+C0kL+irQkDQuigJIcEnMDB2xRnLaMhujjPg1e38nhpQXNzGhmuaIN7GbedGHydEtW+nW9dg
1F6e8Qy/OhlD9iOOZLK3TczkY27v1CE7Yw1U9uBkmRJPJJbXkNkuRR7twoJ/x4y64uJHZFz2Vs95
0aYxpeE4eh7RGcIKDFzSi6I70BZEpE1kLPUSImg/YI0CkHiE9VJtOCbcmvi7tubC4NhFvS6a8btt
NVfIhRoGu/AN84Vz8AGZujjG6s2YESpdMalk6kX+T4Ipzm1HRA9ts5/mQC/HbnZHMgeswyDQgquQ
O7n0mspjEtsrYZo/s7HtPxUkK8cq6Veml4QPNeFGqzr0d2oeTfeBjN+MYMwv8AVUTMmGemxuikMT
0C7NLcADaGK5z1LedGAWZD71buSoDVVR3T4gsOyfKa1w+CpI7ivLcHPDN4/Ctue5Uv9GcR7Jb8QS
Hu6wvJiRRDw06VDY4uFa9Te/+Mw/OR169sJ21KbXwK4gAqsgy2N4nXTujdH1TEqmHnvGLTLnuclj
pheKVSFc9pyVFscvftLgd7D1yQ16vd5WOKLWhkpvt/ACUlVrsquZqb6aZvLc9SaTV0qs0iubNfQ2
m/nA8BSTbI64zETd3PtoZal+RjYbEZFtROxpsu+NUewoC1NcgWmlAr8zcu2qOu2OHWmkaf/ZyGpt
Y1v+D7+iM0c2gXkbBoVpZROcHXk/+J1NpEvymPscypBJu3WtMfwzheGoGKc7bTKio2St3DcOebqa
BS3DHz6FrJqpIE/hE+TBi+97llta47SbRukKz9wbkfweAnHdqR2na4OAaBM5WAzjploPo7HBBeq8
qOZPZnXJHpeXg0Y743Bpix80cx6sVle/G0pIIVnaL1y9ik1MlpkGsvtGcMxzMKXTW+Db3qqNyKqs
DVikQxeLkxnb1arQS2UnHSyXitVLIrGOXELVT2qZfXWKYiPDuj96IUCJ0ZyIINe99jyR/Xgu7PRO
sx3m9ahHNmHShvsaahSEOqc9sxSHvObclHqeeXnJvvXaeBdr4jaVWbVv5nIJ8FC6bAiAt9gZim0P
0S3AqURZ2A5WQdojgIhiFspxZH+WfvJFBDBurMQuzyBe18jI/ZPajFgS417dN3EJEtc37kWWinsr
63eeQwUj6cMTLcE9pWxAWOb0ucQXeyoZDGraMWutpQyXGxqFEb/xjmVrPERoZtzEspt9qdTMlu04
OdCs4q8HGnYJk/0gMQZXlaSEUe/dB+agrqLnwlHAzqlNsmkcbM2TFPfFIAG26urnIU2KdaJxQXFo
qpJXDGWAOX3NhQ9b7fC9tLS7YdwWvc1YnTreqYQIiwr0Ttcotmhldogngk1xRq3D1HLuyyj/XGgx
uHJgrSqpQBiPHewrdN92dc/mMK2K0EQ03SHQ0odoVLqDFCTFke31kwmPcVKq2ltV0pwOg9YfbK5t
d7otD1XZM6voREYJd3izaxowJqmSz5Ya36UmONTBY9oEgngbVsQixw2S/tywOOmxhzSJDWyQABsR
f7GK0flBhvybmX8OsRg82JF6l7TGZ6gT8s6RxQt4XO3YgGrY6EU9Mt8k1qWMLIuc6vZE8FSB8xWp
H0yL9GKXrIC5sCC37NIrWqxjMH9majWJi/kVNMRTR3SroeCPADwgcPxZtL7I8YoZf6E1oNTPG8Ar
I9o5xIXpTi06fafh4NxM+fST2vhDEGTsLHJeOXEBOBb2uJ987XPeexemR/VRGPaumlOiCPyFw02S
Aq5JP/1c4ka913F1r7SyLDDM5hOubcNeFUblbYRCHd9oV7mGW8gbm/uxES0WckTz5qNdkh+vNQ2I
Wl/LL3rQ3RJQmHFuhxfpJaNboJraJlpx9HHG40YXwW6RZ/phgtFNCZIt46tLvaSmyWFVdIMwbOdB
B1hhnozHynD92hn0b9rIXy3ykjTIXQHb6tqP9TdN5K5Jg5rAih6edz0dWhunLHthpAU8ZXxyuF6O
cWSya9x70OzD/icyxF2glfxtTMxRR7NmNei0q8OBOaVq4v9PwD7AgUOGozI5yuOjjXrU9lLtIVj5
nwKhnOnS5Fh4sQwj1BQUIe8RREeApLjeLzcxYtdLmY4vfey0e2Z+6XlKrX0qsDjSz09dM0KJlIjG
Dcwx3bO8eapFzsTiFZIGUkmJ78OzQd2S/cUirWcNsrSdIEwSt+MZl8grP/1VGkgU4+DHyinnyQFr
VE6XfURuOmHKOBPNTcANC+d1zMVmH+Myp+O/ZzBoT2Ud38o41k4+dNwtJvTTaDj84KqlXEzZT65X
6jbEXeUBnugP1tf1Xhmtr/qQJetIIY+4D3JAEQoLd8t6pcEnDiIOJIJc9Xs+FT3aoEzZqqZVn9oW
vCznzb7owHUEtVLPrRWP/PkGla7ZbozMpC6UU4M3q0S6Zk+yaiLT8kAJGAdCw8OgwGVh5KN6VBxJ
5COc3k2d5R0cJaXfsSKuViknl0vZJjlluRpB6J7ubdJj17PQpq1o4GQhzlhNAiNAn4D6alOTtkoj
wnix8u/qxPxozPtzw2rswDz8hWOmPtXGQ0NV4xbH8gqgoWCYVFPcVepwP+oB9hyslxym4cr3TfNm
SeVEfWFVm1F2IX55m/mpsbdVb07IFsF2KiRTBK9NXZ3K61GPlNbtkpr5PLKurZ+lzbo2wxdixuLL
/6HuvHYkR7It+0VsUBjVq5OuVejMjBciUlErozCSX38XvftibjcwGAzmaV4SmYWsKvdwJ2lnn73X
tmUVBXZMlhOBK90Wievvk1kHFuwJtddczpkNrt8z/7GZEpzAndv54HR05QySILu2CiRF3/1uUpo7
pyZ+MuPxnqSR/zH1BhblSjfOPHd7qEZeR6Q/u+gYA0+VMDiSFqI8wFSztpZLY6WwgZxEeQvOt6aR
LKcwUpsbiBVWBhmM4gCtN19o1/tTK3asdClO+zyyh4tf5v7BZlFG95bxV+t06+p2Jakj2d6VUl3o
pNQF8C2lHsYbDpXD+jxfl9tJVBg3rTzkXZ1cGlZeGCFhnbAfomPA9dVTsmQnB31GS9Rddc5702gw
J+Z0B4+uDwdfP2LumK995q8kqHi4unFx11oJOHodSOLWzm7lMpBDTHbumJu/1ehuytI3N5EYzHfF
LdEH4P42yp7F7+je2s5sP/1y3ElRkBzzY+Zx87W1tfSQR7goqAshumUN5fPgcCLpx3gXaU20rf2l
42Te+IgV1RP2S+sYSa6Gokm2HMZgU/cOWFu0BxoL/CzES7mODGqgLsFxOxMDnTtezanFFFVTTR3R
fCmbSKBlsThXslr4Rs5M6+uhJDOM7ARteNixvmTT3shDm2C+XFLMjo2l3iwam9jN9hYLgxXjnJHF
6PNTNCUd5eheKMyBnNJgDGwwiDB0vUjZ3+lfPicou5X8jPPm+5jn1ALbZvZiWCxDmq0n5Bw8Igme
x/ACVJZOnYbY/hjHPwUxTtaMLzG3ixvZ67/lbIIKYyT3chAvXeKX23nEcEkDPPf9hYSgZNQL2KNo
IJZT+hi6PHArlV28+U6urGJuBKJFDQNE6+5dyyqfpFJKtXkZWbiZFvAOkdmfvJqdfVcK95T3M8e0
fDCpdE0NFk5ixxVdYZTkQpXs8iLtbq4Y0VGKbZzpw1mHFmXD/PWKp7ifkiMIe4s2FAE+yk0a8ETt
a164Hibwq8UK/4DPu2ThK3b/1Nf07iXzOVHLxp/v88K4ILUi2y1V9G1uZLONTQL0FLZ3d0s98TRK
L1rnfn9IMIWrREB43TjkP6yaLKO7YAiqg57LbRETS8QRJnicD3tN/kmlDbg5VeKpGsffdumcfTJu
2y7TceqTJQ/cyX61u0oL2trGNtHOnA5q/xlC+3zMG8nMak0RKmnzl7f9bLUp1OzYDDsk08AiiLyp
GpvD0YiKolYLRxLpn72RZaEX5zq2274MS2viu5NUzt0cdNDpAmS2TPcNJu7QWWjxhdMGuMglHs4K
jj241RQvplG8e2P68ii3i2M6W8iwYfLUx3Kn+7XYwTW+UYk7nBuWCPpN1NF8shvrz4DF4mKUdjgZ
WR/6Pu6JVJd83XxHBVmpTZs45wkH5G4Il9SFmjOAdyarwwFjrbbvGvua5GN5zvLorip957m1/UWl
FGQX72JRwxGUGekTO1t+55qMVzAg3ye5tMchBXVjDPWfhxk+mryfVeN03zZoVfB9bC/a67zJbcIF
f3cULDvz3Z4m9XexAHgwMWGOE+NhNH5y4Erv/ULjjiWn4mp59dMI9vFS1IW1y2rsqTlXc4DaHJTU
i11r5RF6N6oXdFszAJLkhpym3smsprDjNNwDqe1dMBz9oO5AntuYjMTginQri8jcZB30ghlS46n0
JlYfEnxV5ASzXuJJghoVjYPOZttnt+/HydvMSgKrLv6QCl5t1jp0cOC9PXS6cVmKRlwjbNHTSruZ
X+ciaeiVk3S8Z9ImoYH0mMUtcfH+ycwnVHptzneiz763DMOXzNE+xoj9i4fnE+JGc+/S1bzoa6Fp
sT2lbSQ+Kf+lcTP3/Pil0ATfua58KdzIwrkp/iTMqBiHcc9tlFZ9zdmNU3J9qXJKn2mcxncKahwc
wt2qcv+tEf5rwYVwjjt/63QrA87OEeNAZOjbPOnvOOG6u9l4ez9aS+owDXrIrhohG9cv/rb+qINy
WniQdc3Vykv9zJKlP86L5EBSJ/3JxvNv5NqlLYbiPZ2y/Fn+NLt2X0FDeOfpbFyqOUk3st0Lzcxe
dZz129KYWdkANbj6hgy0Je/2U1d4mDjkAo6Cm4UhXxhRtIOuGjKyKQ7DhP2H7sn0oP+e1pqjduRu
n1vaK+2WcOAHO5x7w7/OZQ7QLXWx3EtgI4b5mbaDtzVKyRXlUQ+iPFTedDKBxBjYIqoJKkSFhpWY
QBDNFh6+SA9zRtqepoHogEMEu9AMf34uPYBTTlWFDCNOqEXtq95Z014Zya5PLPelcue91ePVqz3j
Vlb5Zw8MYjOPTfdS5dT0wDfFdkqBa1Pb3jGrEAqNFIxAqyX7ejL1e1LVH/wImq1YOILPlvFkJbx9
MByc5auyhKuROcFQQVW2OBHv8ejKk4fCkpBh91vod3Oh/dTUCLDHa5adW8tq16QfoJmmQxJBGegr
Z0RYTa9RlSdUaYzUL3kx/JJpKG8y/+nXNJF5ZvmVcTfdWNhXSPzE1ybv1bYyrWxnGxl3IyetQxqu
mw25Xuu7DZQHqeNbXhfRqei0N6vpKbqLuW+5YqVsSiNMJn95ltNI3/30t2Ipvx0Tpgskn/nJgbJx
n3KIdG71XepNd6qJjGHN07HRpKCO9Kjqr0NFY8poMz+YkCPVaF8JHdHm6+e/yrgtjrU3a3eW/a9+
weoDuU7eJrXx9GgDXEm+8szxN3NbuufO3EYd6C+NlOZh9F/QvfNXTftbzH29Z2c4BmIddVSTXyaU
kWuh0z7rUTQOLiJNLk5u3TNR13ffcOE0de///IM58r3Akh1o4FHOjqjcs2ZhWNUqJbapEPyQGc7e
UlPxJYGQdLF6u9+Mw9ysOCf38AhcmIoTlNkxUbIqqvdwvFlNEcNuR1ZWZqzVF0pDvg0KJU839Kea
hVWXwFMtVny22xgSJco8PCZF3gKu34z22q7n882433t2j8HWcfdmugyBq88RMzri3ZRNT3bMxBlH
zzQqT1QoMJZF3rwrlFls86ietnh+9zUfVsCZxghxh8I3W9qvpczG3TRg4QAUSJGKzH/E6/3EpTws
aHvtmS7IDH/6PB3wMWohx0jgWHO7Zah+LipLXdkbaPtWAW1q17Vj0/HYVz6ePQG7rFpPrBXHYiwx
2aYZeDggdnmE9Gd/U/U5x9KuBiXrID7xHG6NDk+WW22zqDvTkg6IpcE2N47kzXhPeBL7ce8NCHLx
ZHyMK2KzVb8QMPPDLOZkF6nSC4xGuhsBw3Jjmb11aZRxbvQluzMnN4wCFHvAYGAXUTU1YdEYwbW3
jTcE/RGlG431YLtqfhOZyJ4hFCIoz5ha3PlVdTZ/Q08B5xtAmJr1eJYC9VnMC+ICQaNMY0VSzx7E
9AFfDhGa2UjMN9finWLhLYVJvMZC5lVeQwlmLo4a5+JbBboXIS7MtdT5tMgous4UuIPVc2MavLOx
3jxLVx8OOp+b1pqBbGZICLg7QpmlEuqfi35XnkfcfKRogSFMBIM2OKj9C0usUw0d+mlEzwicCam3
67P+1GC3YKfp3BqvT8OFgesCB+JbRPNs7PQffFjvqfIU+wpQZzZ9nchwE3Onngii+rTSWvVPAfbk
Fnl7s/Q75mcGoCbyOX845cuSEEie5J426uaH6WpbVaavpamqrTY4/dNSl0cBVL62kyJ4bOYoewKe
ayjv0BuQJoWZAihqTeNmiuzszm+DwIA+14XPDbKY73AcMGg56oftWbxJH+RkbR00JqVLIX5q2HH3
8RCHLCWgYnWDG7LBjIO5cJJzX+vcOYw8+ijBcXkJ6ZGK7ulN1S5qC00eNQRKDc4FQWP3bDVAc5Fg
e3Ue5lE9vcWYlc62SDZl9sHRid76HGabnUt9OzjLwYssViWaY9HaVb5jlZ7OYGDUeWZTNHW2dRpU
3l4lhpW97y0/XSuuzvpahfT4XW031VnlxkfcymYXWfVyimFEnh6/mxaLZKg2oyUV3dXVELYdgra9
jU9AGtEcmCa2MS+NcU4P9YsiPsQmmY+5GhNsiZmvb2q3Iq+QL8bbLGMZtC4xdhl7YvMAL0vW9494
WcV69XXJfmHEurcicn50zCuJb/xoJnd4sYq0ObuqJfyumk3jaO7ZAvpKfAUxsKuXqzn26tnKPrEl
2q+9yPdi9kcMZgNlDue6oaaJBg4zyPu/dVp+Tzj571k/oOriXuehvLg7zrYnVmacv8r0lMbTd6GX
3OYSbwrBPzNEltnXwx8xxWAmIpW210XAM8QpjbscdhzOaw/kYzK+JX5mXrSEOyUy1NfAC8nw6m1w
U/w1ervd2DaXsdSd1a/Sn0chKA2aXrDn+WGc1b8yOq73RqSFs2kbVBvYVxHRGkTVZ3v0xRBmKTAq
3xvPknXR2Y8A4Q1xHqqGGK+oOXVbkIjDxq9P7Ixpeq+NE8ckKMBsuVFPeTr07rL5p0VWmreUkqLd
o7ux0ryGdWDRB8VQUv1Fjm6Lv9vbdSXqSaosLZirhF1y8zYUXruNPe4SFfUqAa6ANMiqGcY2ta+b
bkIwpw0FWVH10UoNByZeDiOrvdp+Bg1Y4E8FY3XFAxm9Wx2VODZ3+8B3cKSkboE2Ws1fWMPbg26f
YoiBV6Qsjv0mDWedbr57hfunbPFF8dzcl2xeyqFrcb17KalLNN3FhsRRzfUBY5U6KCwIVYLw3I4H
S+n6QSt/EnSp92Od3hME2Q3Jku7QdTDG6TLLh8z9pQ5dLbewYoaX2pR3L1Hgg2EBhwpu5Q6wBDVy
OdDOJIdxnfD8ubdjf80EseWy/l4iqQG4FC73l4ZKt8btdypiynMxTcw+NPqDX/TkXhyXCr7Yn3D0
lcV1qoZfU2agS0b50Zrd99ZgRdK6OQBQkZEW70u17Rs6zthbEBGszdDxfOPKgPIsI0OeGlv+iC39
ZtZd+dTD6rJSFV87z3iah2RBqC0ACtYloEFwpr1e6ezD2D8x/62eR3XThKsf5dK9PPIEvTDesGjW
x77nXCRE9prJeqQByPnohVswWrszKRXtt614UpRJ3m612feJ29Bl57F1CpzCsC5V33/Fsu3P6Ujt
0IJr55HL+1dX7r/oFP9R3fsff/x/Kun9/7UGwzSMNZL+v+/BoJaYjMnXv/FQ/vUv/XcThvkPYdDL
w1IQIoqpWxBW/sVD8fV/CEKOPrZU24Gm5xC8+28oivcPQGu66Tu+Bfb/URz/31AU4x8k5nXLBday
Fke49v9Vl+/6P/kfEXye39ba/IB+TpZcCN36jwh+S6N53+J3OmuR8coNsL5Gy4iRh/VTrfyfE92t
J4oXktDl4I+fLkU7aufk7GMoefxpIM10Kgv/eS6keC6T8ntbLzwb1z/ZGPF4LCflzmjiX6LU/1Rm
91xrmrgklbTAnDVFmNOMejIVBHbITAzfjr3p2hrjXEnz3GyXTG5t1b5M0/ijYXWPO2B86WQX38FO
UCef8QTVJr07mSzXjrUq7/ysnzqMW0x+TroDZk/jKd2I9BYOZXQmx3NAxSKmZHJSAl5emnH8TC/r
GM4zUI/U7npqclXy5fTtoZzgD1kJyhbdEhVZezrL5sgzWctU4tgnEVBn1xLPiz6kARLoE8kq7bXM
7C8LJOnzNAp5Tm2NF93+IlSqXt0SiXyBIhMyy9IMa86fsa43ASXfsJUye9yI0pE7YU64CBKNOj9u
mjOE4NcSFnTcev7FGziWF0leHqORiBkfHxWKluXePNzloRHB5qfSg6yZGO+N4DBQ9fPR6LURW+O0
awRl7bMB4WxQnf/qLYyu8C3248gw3OUsFGszckissQ1KEVTZWXUjzGHn1dGTaM9qMQsax6juFaAW
iNIwqvr5QEoTLFU3nVhVUpZhj96u5q/fMjcknimfUvNvtRhaSspD2CHRXICWiXbUvdh5chY+lsSO
nz2l59fSHV+WSHdfbHotZgfDJ8/4CUG/IHGmbPvZL4z9aGfZNem1T7xdoO97vz1HMza+ov2Iy74+
GyNyWaI3HJh8FdgU+THws5mfctcOzAn02ejF3YFCBwLv9POJWTeeOuo6AjVm3t4FVEv38n0wYAr+
jxvEv26l/1Zr8u98AC44YtdQhHxX90zOIf95wcFfVwUgS3lWDkfoMaod6m/XuXM9iQ/ptdOH5Ghb
6SuEfeNYpd0PERHbTESmNkZcRv8HVIxpmOsl/r8oHOsrIjRvkAS3CfuuDTD/nrrWUkYobagxs8WJ
OoI4Rk+w8YcWjXoZ8lIc9TEnUcJaLvAG57M0dO05wocpSSsAWZbfasQ4lnLGti8wCbQFm6S0jOJP
JdTF4dxWCjwgyFaI3lYWv/m/Gt+eWYH783kcsjIwIFNthJGjj2RehC3D3gzEQ4KRDUdHVOzqFE7Y
YnPf9QP/IoS3MYxREjBzdupoNfawEeDGNr09LHd3ziDalAdyIS5uSib0qsHBIZxzMlrpVqfBOshk
PN2EfuytqPypjQsw/oi8naMlVymW7C0e+gtTnnt2I9djsztCWc3JrgnDueaaEV/JTBO0aJi+BpoL
rpgkX81Z+1R+jEtNwi+T+kfOAvFSs9xzTE08LZL1bsS+2c4U6U9/pHigMd/0IKnzirUrhQdGrF6m
hvVD0vscQIg2HUUyHQ3NLQ+j+ssOod9DR3w3pMPFnYLfaC0Nq4yf3OZK5zJeURJxnF2cbO2sLH+U
BOq3qaps8K0+jMnS+PI9DOvoOA6HsOEbM6lEn8vzI7bosCn9gizVSIivwfGW9EmolR0W56U8i1Wq
f8jLMrcAAALOpz3nyEuqDzikaPhcPYBZxzkT1eAyLQNyDnl01IEWncA1cKSMv9mP1cHjjN9TkgGs
VWzNktJbXXMv8CTRd/EGe27XUQDghd1o02Zj8wUZevnDhRew1xzmPIoonb1IhjbsCZkHNrn0sBkY
mBjuFUYrnGqrw7qL5m8jgwgAumzXj4I5vp99XCrCL8OpMyPyJ5ho/Mbf9ljoNiIR4mwu8xvv6Y7x
45WUqk8yOB2vneHciqX1wmKYjFshUl4SkcO1yeoA/5mTuS9IhkRsFwzzY2xZmfVcHQFajgsMkNWe
7LPArP3+nHA6rtf51o7cZ/T5fJcp2OFewSzUrpN2bKd3afga6K/31uY7AG062zAgfdn+DOQVOVw2
BgZBRSdBHr1qAz1NrGDbq2jIyZR+/mLTTErBZFj5NWU/E8aFypJGQGZk3E8CckHTvXU9E5Hn0r6g
8QSIOm2+zviNKjFVR004w2Zq7FdrMsR9GXYNBqyVT/ILoaIJHluUPI3eqNj6QH0CHWwRKNPQ9bHQ
QPKVIcU3AY7q6akQHkvGvLo1mdTCyNT9bVSlH6ZRWYi2DZdDQuoty+aJbNuSk48brQ2i4K5GNWYh
j8FAG9OK7QBnAY/Qb+9F+Q4VNwk6nlLtKuzHsmCb+HAVFc+cSTp0dqoU/BSLwjyzU/e6+j0e55+i
GeRBWPFTJpmbH3vJVM4vU1ql+1YUn74mmKDWO0+7yM9Exyk9Jho7QVt+jJX/3g22tjEIee+nShMh
UTL6QKR91jNtokKjAg63mHs7enPXqkoUNtt46nX6LTVjcjE600c7WUBhfKffZo55GJSeXurELvA+
afZeNeJXkxbiZv0qQVVwZihDlLAd2fW/KqXxgJQyeInkd9qlzvbhIKmi6Alb4MGosFtbI8rBkEJe
Xu9xTS64GASHjM5FL5vG/jz36eGhSZaGTcpSyc+a2CPDWuA0MC+l3n82ZU117ErNwFDmbbLR3Odz
pgX+bFvHbE0vmGI+zSYMxkZhf4mIdtrlix1Z7m7QOxcxw771BAp2jyuypAcxmZP6hkXr1HQcqGQH
vWCUw61e6uZ5lDRHi0VCmm/mTdsjQfLgwDHR9n9K04MDQFuJ4aIIR2Zzi6ThPfl67D953izRPKnO
xSdEIYM1sGUKW14bBDxYlk7rfDLE1xukm/zFIcMhmhk9K+YIW6fJsfdXFbwskTe1dXPl+G9RYTmH
CryGVSwu5v+wbVMzdDNK16q4Mq802ZDcRAML1brnyGmYBaGlnyuCebt5cP8qxfWX9Dl0Cy/Vz2Nl
/XG4G+NpYZIXxiQCx4/dHbViC0qtiijcselxjj07sIb4d+7nFbaXlBrluv6hRyI7SdRYqln7c8XN
5CZR4/CmLRr0k964MD0cC0Eot9ftjbHKqKAbacRVlCFXt5yQ67EjrW6VBeKEGRHHxSvfCyqvHKv4
0paBydJBzRwWN35yY1Y0qc6BrHC6y8g6Bgmm52F0p7yLbtfOZKrW2eq1g7DJ9ld0sqPDbWujuSk9
aa8AwQU4EvU19LD+WiIQ27HvzS1Qj/mcev3F4Z62A/2MrMZPbNWe1a6L+i6EUcADYnX7tZbLe9O4
GAUh4qMrJcnjjM0CYY/xgqX5+bFBevxJ5YSAhcsahkdNFQJ7Ea+FmRyAqOqH1h5Zz5AZHsuYCDIZ
ilBHbaboYzriOYqQvwOwOHuKAaNvZTNYwTy25a6f9PtD718yyHSLTWLEbQr4p5R2yJmxZOwILVax
eJ/lJ6poj4WCG2y63mqHOGu2zmLrRMu79GgMeLrLJbmYXgRbpDF2qjNNnuldHjrtwCMedEWQJC99
7/15kHdyUzPeOvosB59TE/wDn3OLBHPRwBVzjVtjGW+8nOxQ5emfKYafODrkO6gEoMME/F0ct+8d
2bJ9ivcsEFOE0Nx2S/gQYlNlprdFTR+5AljErUhPgWaXtn/rWw0mXHunwvhvqlvNIUlmHN8iENit
n6ckuY1dzsNgMX7FTnG2c6/dWwDsNS4yLsKQFzphkuCHS8KUGuxKe+HRJZyZuIHUnyAnzQexdHQr
TxqafFK4Rwr3frhFyzo4dZ6XpK1eGokf1ZsGsa3LAdQFgk5q+9NLSjRva2TcLKwCmmVOoH7jxXKH
x8V671xz60sVpn7dP5XTWpziZOkuqdvq/PhlqLB7ZRl/nQDC2ZXxfE6AlT9W7INP/Rn/Bezs43Ho
W7adMBu5D/NODlM70QzdVWuFnl1Tv7IOkDJ1l5eqgKZho3KuTL0GFRFS5zKEKadBwFhUjczSgpyQ
rHu9hTqtDJroYYz6Ow1srPwUMGkXKz5yFY2T5YwZdqGhPYrwNGjjqPirBDydOIGWDBMf/1+/8XGj
/nh8K2FMzE+jSi65bt/9pm2ekjYugw534s60p58JE1KQ9RJiqdTNnfI5eTdibnaN234zme4ClSJx
cbpuWHGwQh8rR3zxynh5faNCemPsNTJf7rMRI8xUsHpZLHVy11t/73XVNh6aFstXfqx95TCGQvSY
VMRzC7m9rqwldKum30eoZnzTl4OPCgglobuBsB5chzuYd8Ql1m5Rlt1jNzovmLwyzJzFOdb8X9Ng
6ich0z8irX8y4orz1LUurR7MDaNHcK3BbDfJDIUwVw5kDiv/VNAji9n2ghg0GA85LmX+OZZSfDWh
Ew1QMyyt2DyWTrF5tMh+XsbB/GmQoNdigZVkNs3t0CykACu1sBnxrdBNI1zoiWChpXO2sj38mjWy
/KbGsrptE7p+hItLRvnlvuvG6GJ/etzZbmyuXyyECI18N+bsClJo7R0LvKsfdp1OQVTpFCZI8JbT
9Gliabae2Vh7ByrF2eJN5s2n4N4utYOhCcmWqWzxA3P84FlhnX6RO9NvxRgnoWCnHFagcyxyRSTE
OVxHTvyD8Jl8zXvztfdI0w1tcYln5V4sflgkolAyzSzO+WAq4PhxZuw7IhB8KumpbQjxlLUF4Ewe
xWKoHU4P9rldV+OhwDbWZh9RWjsBOwCbVfl6FfgORVd0CoZ4IX9GeQeen/DFBkP92ciz+dYfxqry
roUC018nvnXQpdZdDNu81tj1zrywr2ha3Ge6Jcr9sPQMiaatX3XO3Lu85WwdiyccB/4m7WSyxeAl
eZKl4oNT7ivNVqNryuNU9TfOAPnFs4EJpd19NqxkR5gWxANCDh0yFMSkyExJlRn4tBrm/+Jql7I5
Y+3IWR9NZ7sV9tXI7e6fp7nKRGunTONaRK6+sx0mB00iHvSc3belbqV7d+78i44VQmWecX78suBn
ESK/R+w6tpJV9Xagrh37jn5wsH+wvFa/c5MrSY0cGE3OVpOdaC+K8pWzkt2471bZLW1W4WvxibCu
4o1PpIOBwsA1Qa2nrGlgp1Gm5j7Fugs/BwzW9XetUYbRmBYnX2B+oEYW1oRXtxdOaN7BMox7murZ
C/pkdbeHkgmNG0HADmRmyWDgR5+GLyvK8ieuFQBAeiJDa2B4bMx858Zmc2+pe7zgWQPBPhoTZ1Hs
0WeO+vm58njYSS/rAkNfopMsDIICZg9cpfeyX4uTsSnWqvIFAdSg72cwtmavxeSZg5R1P63s0Y9o
6MsLNlWuLKh5oRgyD/ceY8RIgi0Q0tTeVF5946RLlCSfoQxgvGW9WAaFX0fblua6u1Hijo2LKA3G
pS3POdoDzrEc+0A9BwXlBkQKwJhWvnH2sDtj7kT0gtlwo2AVSkdFNiAd4vQtnip8Pj2vRYOa8MZd
eqERNv59USJ1X/XWJQLZSm4JRuUck9kG++r25kqgyp7rmeWNaY1nvV7RcviYvBkssW20n/VCEVxq
2yOa2VjvNaguJGWjVwpt9Z0Fdf9QJKyV56mGop57x8ebzqx8V8d+FczSxIQljevju9IbxpFp+BmA
V/PUADncPETIxnToWUDKCGlG/R3RErbhnFwc2mi8L0DU9Eo9MX2Be8q7k5HRjcESeOa87GYhYiDH
4E6/Ju07/oTlIlEDrlJzXti+K9I0WExrTd8ZwPQv7bXv/2RLUl9SxW0JFGOPuGfy4JVltpccvUI7
Td1zbUcymP3jYPvxdYSOgUqIq9/M8DGuedxpmGj28HpihzFvyQBps/FrPqnO697YZUwHiLr9AdPR
DZ8pngecg1cssVHAcjq9gYvogCpiUrD0rAn1zmvDalElcDCCt/Q0v5QDYmQuhDwU3NB52urTHqjm
nwps1LlTwNwSoFhBMRoazcBWyEK1PBdTj63dJPiiWBydH7+I2iSHo9SrPZrueVQw1MZyGg6PA4in
yRMeljLsusk4WcZKTVuMYw0FCQycXoQPojGnFKvMDFqm1J/Gr14mtz2rSrNIO9RfsdVR34g2vjWx
Rez8nnR1Hh9AsK6NYZZ31Gy0H0KwLACXEQuxZbeHKLsNXd59+EX7LhsweIby36vyajrJSI45izE5
GcYV/+9OnzR8HXFCfwLJuE2bd97T0hcZ513veYDkH/rukl/8JdnYXmqdWVDfJfuoM516360Gv47n
q6vDwjCIpljAkVhOwq7f4DTsHoMkWzDmxqH83nsIOl3HcKuV9cET9InGOUDnboWzgOD5SrvlT514
cud332ClbRYHk7RlYXmKdRaLNPJsymJaAoLjBLhqDR8gdRiHBdTQapHjQyawPpH0hXV0qbXxua+S
9GrHxGFTTXHy9L/sdcSDVlSsR+mpolMvWvmVqBqSQtuIp/ypOnc2Fi1Wl4wcrYneFPGlLWMHfxly
9sCqZseNptsRHuXyEn18FoSDA9c22z1znLnzMNyGqqCTm5Pye4ZNIDPIVTm1pb/FdsNqtqng4ja1
vn18/hzd5jDSFj9wRPONHp9q75kLo1BB67LhSM7N1gc+tv4+l8UNCCEfh+sx3ccmrkbWC/OcCiws
nXWdK29n4DLaa6ufVzQM+TK30UyMrrloQg8IQiZ3SJYqByXGz5GYrSQN0NEG2miy2UfS6cPSmf8q
02mvBOtxNns1qe/E3Y8xFMVEV/apnCpywyV9TtSUhoniRijZeXMk8AgrVKCT4GqhEYzECyKEyia1
3hzFODM1bkUAI8HBNpDSjD28/mayZ0xQm1aCSHhkfNOZF0fl6qD746mLKn4KMSomJ530tCUyFh/V
aH33cn25SeG8PKzHix5/2Ilt89H6kEw01L3+kcnoot95RuneKhY1ekmCOG0jKmXbaRNVyFwbxHYt
yDOX566DvOShDNMmbbQXrYi114HlziO/8hBThqj9ztrjpZnycbuMxXjAdLvJSmlSTVhlp/LDSVDD
oTPB4JUcrYRT/7Zkeppnc9wNFtNFpWnuyW4xPRlJc/Bp9FxVUP2QxFHGEYstcesnlCd6HP9TsS8m
GiXd1fDhCPQd9PdhW7ZJB05tddU4n7mC4NvV3HeUCYJjVC15bPvEyUvsIAKOpFpLFTxefWaIaqso
vdzUX0k/qk+/t99q7hxLxSIqi67WPFbPOs2INAoX1P602Gp6o/kvys50N24k3bZPRIBkcIq/OU9K
pQZP+kPI5XJwJoMz+fR3MQu495R0UMZFA4Ls7namUmTwG/Ze+wehkQ6jzAIpYWbFm35hNcT2a1tZ
8qicNj6PrP4Z9Mzeiev0+8g4K2YKep/cC65r39H6KlrMsx6NtpzzW9nS5kpCS9Z3U0cvA0SMM71D
WHGA1oNx7kqYP/eJRCc4w5HVondO5mFlZwMWA/ZfSn1L4oaIHJME2MAZmXjPFUHYWGwQf4rwJHGK
4eemqXS86AWuQrASWhCTGS6aPtFFL83klOthAAflohE4+8sXN/ZRDqp2fy9aIht2YtkYO5n56mxz
6bRWMPdMjdp8p6wm4X0H+pxU8XaZCQA1kV56dPmjIbFOyeVLgXYYCeEixY5AYt6RpfqecqQPbWs9
pVaKYVr8RlEnDoXfv+GyDphmLDxEjYR+aG0y1hrlnxmT3ljsA4VJK004vbcyoXackBq+mYbS+7Ks
EqYHY/jUDPE3nv8/S93KF6jcaKJb7W9QH5cH+InNmqlNBpxer1FP9es5AWmCfcneV+xNsdDxRu/m
omhu/0obmm+qIgvPj6c2Tp2P+zHthq0cgXMGoOTz1mp4jnv5FjcFhPOxzF9nMz9pO8iPrRGTUjF2
7H9DVqwpItovlECH3m+q7dBDccU3ET4kXc18xgYy0A0CxGowvzaEGuWYEUAH+P1hcP3g1ib5W01g
bwTi+1U7vxqw8Rtf+eYNFAjZYHG203ac79IS5bozMAUT0G88Uhx3oq4YdliDOAOe/mIGXM5SYLho
ujBYqXH+TjhpsxXud1GmHo9U5Hl+mCO/GbB6gMPm2O3zfc4y8GRikU+Yawrb3HhlyzqSLe1lls5N
LdmLWWaO3wYd/g7TmXaQqdsl6MedyVH6HTHss0qY3aQFLpp54MHCr8jAJx83t94h9it2L9wdFql0
BoyGsE13uGD1cY4DKGOdvVZFFDwjWPHWSLzVbk6DapeMqBWTJPputJPa+70GTZZlWJ8boNp9trhf
F0YG1p5y7xVIGcdQVz/QZQaIl+YBPST/Lc9M9qKgOBKnAO5ORGLJ8hH7NF0EeCgSBKbHDhbXJenK
PaaAW9hF/VEZkf3QE0ibeMA4uQ9jtNRYNeFvryFNd1/C6F0byJJsK3QgtzA0oSeqN6ywqgfHnZhT
S2r5rogawkebZPGzTZECwWOUDMFDZ+CM0NEZCggktCQf4ZzQMRo6eKJ9YwjLCnCup27r5TNZp16L
+BVH4KpLDO5G3/Q3Y53D87ZSVjaElBMnQUGi6+ZxyHNxMa3ftiTIfFlrpwkVvky7V2K265dg+GZ6
9s2Ds4iq1ScwIA7+6rOW6Xc8B6uoFu3L6Gl5Zphzg9P5a0DZ/0wcEgN8uXEdPawwSjBitJLfIwfV
ptbivbDNV0+BvHRNme6gBqp8NRHjsp7UpNbtKB4daMaAGsGXJOoxcbsXx4YtTvOx7buwBnKomTcZ
v8D+EFyOoJGVMK2EdunJjeahpbfls2x2FhJ80/NPI5BHIKvWmf4G66FhUIhg1A+KHCDGAKoXaAQ5
FkgAEt5Jn/+yTEuxe1gvqxTPmoedVaC/s4hRbg1Kc5bvON6SiZs+7lkfGFnOTJw4QhqSOKswlsY2
twyli5Ouk8qVK2/QFwwb4UO0JHLcv1PKuKQNnvfWGztzIzLRH9B3fB9U8GVQTAlcEbIS05Fitc+X
+3f3Lwbw1VNvGwfSWdVV4YMieCr6pYVI4S9kOrpW4XBsyn5CoLL8Xbf8HfGS7b51eE6wbU3WnudZ
26GE1boSZIpc71+QY6oddG8eEsvfhTOqyrplQ+KjQb2aKkiulP7zUan8lo5Fcv1/f3//ziIql5oA
P0/g7wD8M07pqiA5wWJaIpLp0EqSwYeYI1aj2aKGxFhuEDGQ9KNJmHeAAYSclYNgIEyiBfj7Eo7V
SUrnzYZWgKgIjR25zIfeQMrnBEW5sWcAVpak+DXjad7CHCaz0g6Hl5TR5KWHK26Z8tkjpBiXZZwc
CClck7Be7ZjF33I+2TUidwrn7BoXTMgEMuCBzmtVlfGX0qx+F0P8VQzRgc7/xDy5ZSkx0TxrRjnt
JPa1ACZu1M4Z3hFBeILslLI9+WXOenr4VRQ/PK9/t1j+AXZGG673Np6RJPO/ZZa7j2tse7XyLiTp
knaa4tXGRU80UaGeG/aoqet3KyVRC5MwgK6BLg6+bLcktExg+jEtResyNd+LUZI7/NZZP332RXRS
zqkcsMcWmgA4q1f5VibpVdhFsHZ6j3TeLiMRIXFzdCY20Tr9wXHK8dGpQRE43o/Zyk6TjyFutjD9
R4H/lHmQUJ2qvrpgzWlbux4Dv8lsDbMB62hpHMOwIqphmURHbveEHzEisTHs6Uq7qwGxZoy+Cbfy
0a1QHyQUjUZLJgwe+osf8Q+iYfhR4Kkzp6Lh2NVEpLGbixdofcO/aWZLV9gcUgNPSlH+zHp3IKVT
lJt+LlqEs9468be8D0zgFvwif7qN8mc6ynwFWGUppImEkpZnrQeZMrbZsbWiHs79bGN3Da3v8lPU
4hcc8S/UedCme/dFVv4mnuNfI/ZxJMq7rjajNSYKICiV/9cca1LjsjTbR8HwnFXptczDJ3bHem23
NsTpdNQ7rw7PtvC5CxTNmRNMOElRAGjtvgasiaTfMuKJLLzWkfu3TH+RqMjWtFHLQE8UBA5UMaZ+
75ArMW1EWOy9qiABfGjKrdlBv/Vz8D66WRudPtvJhPOgaEjVyZyXyI7tleVBaa4SvDA28T6jW38j
228/urC5eXb87frmgbJ9Z6dYc4c2PXLCM4yPdnaBMjQtLMK+Zv1s1y5k49ndBSGLJIHzUvoDGwXl
V8x/CR/vVbWlz/xljeLW1UwfnbDYALdfaHstwqv4b5w0/CLjbsOyMtj56Nk72Sh8m0TggWDe227x
2DDgEd7osaUn06ZNzTeWkj/4XOPqUYxYziOPi6psA8r5lgV9Z2zZWvOMKRmjVCTVZ2i2Odz5/YRI
IvA7F6wG4DhFbXOg5yzYskH+wrtAWmqPZaEYeNqXpC5Nya3xlp6UENXFxCs3TNB44Nh4a1aiqV88
m7K5IegjARTXxyV7Q6fZFAsIcc4RJmU8DgdC0OnKMXqMPCqUry+qjtMt8V6r1GbYZAJ31x5eIi7n
GHnTNgmqtWWkT6SiOngF4WjOhtz6MWudqVuyHvuCXVnBfIskuSvrUMyP1qxXg1fFq0GaP9sMHKGF
W69O64yFMJzwJU4pKdGjY5xbz5601nn4pZT2ARu9QClfqw0L95cOqseq3uWlg/uIzMV8ekfZ9J5y
oq182HCrCEFN1tQ4U/CL6omRDxOMlR7F1w7D2Mp/zTurxQ67C+0AC5rfPpQ5q9rQYxAHEQF2Kxar
pd50Bmyrsdev7JkiHlIjJPDqrUbyAqQmCvh4mpdpwPAgCpSUZa5Obswv1SPu0mnSI43dtyRJf1rR
QHg5h3FRTzBhhmgPoeF1Gs9ahD9ILkdUzjpqF4zOM6AaP4JE2jkBNII4/Q7KJNoqSLFVqb523HWJ
tFFlpyOFejm/5TL/2++bag+8MOyDo6rqH7mHgWIWPauG+VLWgtFpZDOMgMfU5a27643+ZjXAt6Dr
xw+ELP3MQ9ysmcPevErKC/PSX6gD3lTZwzdpg9/9LP/GZmxtdWbshjow/xRW8lmc5vuC/1jSJ4RN
fow60mUugiSrQhBV0JHJJK28ChF8gfQqgkuztwUYI7ACDmd/uL07TlLjIaXRR/HNZB4WT4NYEqIW
Kvc/vTnCDD8o53zfddH1eoh8fbg//1bOOWST+RG7BHwNgTjWy/jLkzFJGBEZEwkoaEKiYZ+SRMVE
C1NMEPm7OV7noF42pHS262FevDu5dWk7lKj29PwHsSHq4k9v0PN5exKloW2aH6R9fVR6XSNVeHJo
89SqrKkmyEVI53hxd7lyHQG2QU7OxhE7HfomDwuAKK///TY+aYwd3/dN0+L3aBGL8zF50XK6xlBI
D0+oaVhSzOm6jL0NRuo3MECIl5ZfZoWDKiyz7A/yxn8nyizaxsCUAb+ZQJgWYumP8mYl/Qp1sHcS
y0q6YV2YxHGwdQeZreflJ1beMKCQKYM/ZNnYy+/+36rKwHI5P7lyTTjtH/OIoMAkZZHlLiuoWD8i
+zq1ZKrJsLEOrYr305BzbDXjK6C/36U/Y+l0btO92gNcycQw/p2PWYqXoWf+VozQYObuDFWyf3Dd
8j33KOLROvxJnipI4vz4toUZmIFvC4dL5qM8lSQDBy9C65xEVzNfMebTsAhHAPbYm8UmfhPWmk1B
fUCg58yCjCB7zi4IcGsUoP20Q5WYDHZ5WcgvvoEXpu6a6ZDaeAihDZ47k8jbGv2eL4w9e2NE5POv
fAgIkWgSFg6sJlY5gotLZUdo5XxvzSgaulCT2HtW0w8U3tbr/+/VGbgeDVlg+r7NkvFD6BApadrk
k/ZOHXPjVcMNvDKF3uq++95Al13dUQaWn3yrvdTc/fdrfz7deG3fIvnOY/eJJPjfBwgueHxNdI8n
y/S2xQyvAJEm8T/+QvtnbPrfr/b5uApcX1oBMYFScmx9eDUPP6NGLemdYtv4eyirL2i8V/fpfmrl
v8cq/Pu/X89ejpcP94ArHWEKQs0CLAsfPtpU55rJRwm8PAz9bWwk+FfrPUBfgki7ZdixrAjikrG/
Mp4hBJCEbMOjAk/KEHBZj+rad45CVc930WheyQTYI10VUTh3YCn5Luu5Ve6javSJGlr+4fiwPx+g
gYfXyOcDc4Clfjy6Cgg1ROV5zilKAAgzsyj2SVPfrC5Qp9GX48GyjO+CRZgnebsIqroFcM2MbZEj
DgEKkarYE5Qcw+mfJOsMD2tt9RUSq3qdiy+hC4Prvz/0z4ctodOS1S4fO8/7j585GLvYnCvXPjFq
YMBPbDS7HV0cUACSX1Vam2IxOjAKV7l5/u+Xtv6XM48r2fcEA2jf8T4+D32Gt7x2bp/uidrEMJK8
E6DcwZ92tgTb/LDuJ9hcwIqcpGXXtWhq65GwJjR+/R+udmu5uj5cfRhknMByiG3w3I8hqIAICgF9
wzrBtuO8WtRD86L5uXH9Rfu5+kJXzg1HfWj4RvmHO9v/fGtLXDougjqfhc3nY4VdV2AWkXmqTPMH
M8EK5YiYvrvBPhfZ8xyzghZuzgg0XFY4ZqLQIiuWJJH35sc2keCG9bO2/MPcle5jL05M7texVQMh
m1EzKA+Hd8zi8nF0rNscUWKA3oFo1lnntNf9yXVnuNS9iZW08FZtxMqtQlN7VbHaCuYsKwwjLrEu
OIGbyZNbguTlJnHy5160h07L4sxSYln8weXBqM4JdnAqVLPWpKK1F9lIvxrKdFlbPMus4i0x1bM9
B80ukSwKBxANql0HXCib2FfjRSW2tx9GXa1UZVws0U9v44C5N0GVZOTpc21gFaaovTT9MLMXkyw7
GzqqpDPn1T0zsPCzl1alt66JiI8CYPeHy+V/eWBLEyOULXns0UDcD7P/EdxYxHSPoJ6xQw5OcJ5T
d4/S4GcSNQGMVPMcKGQYAFYZPVo0Mg2YgCIpXqGiu0cIXSyXGbIqja7Y7rK9tAbmBGgZWZZU9bHT
7hcX6tgKh4L9hzfufr7jpelzylIeY5QlnfTfDxFwEchWqAFPd5moi8ZkNqbfnVLuzzyv3wJjOmWZ
6z+k8xxifYJ8bRfdrZXwU+keMMkPOD8ZclQoHy6Lz5Tps0A9WI/rO10IqidzxeSrYlsFfhfKuxMS
09NW7Boa1lqW/C4SjKIry8ids8jY5HvI1E/WWN3ulVVL33/JbzimOBjlaG8zMoSRs8jh7OTiiUQ/
OI41jn9Ez+StxWwKOTIPmglePUxyZ7wFosKUksdic7dHz1T3gk/4MQ8BvtS4wQ5li87LtYcffzjS
Ptt1pMkzmlOECFKSyj88wkzdRHMf8AjLAhylY3Rt/FZvkbPhL5Iw+lSbTwziWAmmpVMSn+RbsIIR
RaSyUvs6/cPpbn16pHqCT9+xsBBxtjkf34+OQdQa9YSHHDvp0W+QVPj+dizN+gr2E9n/U9oWJdQJ
dI+jWe2iGaV64bN4i6OyuXSxFf2h0v186vOWcDUJkzAnnpYfC6hgttFkMzw82VEskJl6K2b0LAzZ
N6SRxXjGRl7ne+YECNCZjh72Z1JY7bMAOfaHuELrU72/vBe0xpYpluL1Y0RvjjunakITJJOy8AXi
Tjg2rd7HrAFXA15+ylUb6St7z03rASjyO94bqdOkWJFoMun8xl4/5P/TORtNt4voNE7O8zi//eG6
+vx08igolqYEcxMNwsfWLBNRPHqVP5yM2pYr3JLmMYcvjjpW0qelwYEBLKgGNP+PYSgPZAHokltb
xnl0MeJnMWNCGXySwBRs7ZpILGDIQX7JpuEh2o0IfZ8rPULzk/a1lW31wgmRn9lYYjiCAmrDOL2U
aVNtJietwXXKH9Bc/jZn5J8lkW87w2xzdFZVITdRgSDcTRyGi4uwOtJEsfeBi7IQ7LZAqe80vnsE
ATOu6ikH9WnrZlVhFjq7EaNtlGk7pwv8fddki4rMLw4MCwgCo0rdzWURbzAyT4/c00Bu5uHEbDRE
3mgE69JxC6CFrIXvX6olJbInQIkwXRqQkoUe6lfRXmbckrhDAH3NExKEfpsT3/LFmijnk1R9ye3q
R9bQ4gL43BpOax1xcP6GaDOfyDcLQMfWDyqCJuZ1nXy8H6IJQ8OzGfQvk+5+mOWMNwLcBUqrS2wZ
z40N+VkBq8h9Rz2o6hsLf6B/zNdOXj0d7p10HNa/xwIFeyJ7Pg2eBOsC8unVymKecXl4aBx3/EPN
8fnidy06ffzG0hXmp2Y3Jp2hQs1FSHZKlnBar+81dDVsAzzAO0OzQID+9YcL+VPN57kWt73jOywp
fPGx3myVabf9GEE8StN2Z5TOQ9b18gyIMzsm0MM2cyD2bUvi1aLKyjHz/KNXcDsIOv/9XuwPDQ5M
AEotmychZjDX/HRPARcXlq5dh9W08aqJDL9wE/EIhmtkIvvdY99wjnCNHgynm+A5JOBbuRJdwI1f
kxRkew3drwiGhzguflKIMDgmVLFC6DgaObWTZJVPHL1g/bcpUWaTUlLv3LTZluNo/+mkD6xPPw5n
vPA8wc9iC3rU5dn0PyoSJ2NT6SDaPkWjjjeBAWEBWqt5yheM3ur+ZyyL1un+XVoA6qim+Dj44XxK
WpzQq/u3Abg2QkGDPNtNwvh6zza8f4mp4pG4LyTpGmzdknnoGiXDQ0YXK6WJcrIJ2dC6bWFnIUXv
TC02aYqB4rGbjrWeWaYkniALLjHyBYP6f781UaYYisEzznFxSqJg2rpe8zuXk3GKSZXh+d506zqH
I7/OR7IAodsjW8pEfgDKeEiMir124oCtQq5N1Cg/9hgUwBP5Fph/xULiVCxf7t/JJqahhLXAV9zJ
FKvCfCpccAhdnby0IVyXLNTqQC+aHUbP2duBicyGnEPd8dDiFEMxp19BBiI0NngKRPa896MvUa5c
shSws7FLQC9ueFCg6uj17sz8x36FXhDLHVFrLhGqx25iLVNljr4Z8bvV1iBeck36B6mDbU3irMCm
BXK9hJsdkotLWNPRZrnxnFi99VpE3aZBy7Idw5RVQcaC1Zockm7wBO0zTuk76ezi52LD7DncVVAy
7uXZNFQ3JyH2pFJpsMucNjq0GMXu75Id+EPB7h1EYB2vTb9wX9rUBj+ccjXQvrCZRyK08TKjvcDF
6i4J4ieaC+Ime9uZ1zUgmve26G9hqM3XRJlyr9AO144MX/D8r1PNPWQaWvBcaipjE5GCgdrPeVAL
I0onCGbLFAWWN3je8W7X4bFFCMvA6sqoe8QUoM8w6WGXx6114BpUC7YG8aowin1ERgXMVtpp6apy
1zR/4Z09tGKwCKBMxSrVysADykh+Kt38gsplUTu5FzdFeUbCR7RvEbkCiE4sAkTpn6Ru2D2G3iuC
MXuboK7Zlzl+yLSDcQyok/2P+sqM6BGrFWMoyzkEWWQd7dw5KJp9NOqzvW3DmnTKYc3qIy20BRzT
/eoU+feA3GKCuSJ8pbjij3ZX74ye6CqhLKx8qjx6Jhb/KsLVV/f2N4Sz1M5F5myHGrRdE20HXjTp
YGDzNlethz3+nwmlmSI7DOrnUqNSx0j2fDemTossd9Ty1UbfxRKGWSYEweJSjN1jaUESK+CPbokq
ZJeVxd9Qwup9H3AZ3d3FEJnbm9OzYYJPFf9VR++mmr29bKxsP0To+yaTFJQiicqFvoofB4Dx6M32
04wy5pX0Eew4cRYhTuKPme4eMPJYnLamh26E6YLfDYhaIjHe4pqqX5CwusvjgJBQbV6kaxQHQRIl
+2LMiyOGP7jbU4QLOxSgiAjtAGT4MtmZvzFdYuCMFLOXF2RkRyE+CchvkOXRmbzqBTKDWle17lie
ONlazGxYCwJmDj3W203LnW9iOUVAkB0cVS4AZ7U8eieF2NZEAklSMcOS6OgkSyKpyQ1RiM7Y1SIl
KRnVCEm5bvbg2Q3DHJ/6acHucSn0vAGBQg9nwXnYT+nfoPjUGW1fdTHjeFGmQDnLEFZeZPFEp9Je
GPVmWwaQcq0hxe9AwPrrzCjVMegbqkxPacLiKXmCwnmiYsKyIpuHou2sqxRGgifiGeMOMXt1xxnT
NMTI9C0kmHDhUPHzR8DAbXBMwXhLFngfCirSFbFc9YOvd6CtgpuhGuux4maCo2OuFWLMU4wPfhng
DqdeG5ckwE+sWJJ15veyGpnJFcNrasPhGjDTb9pKPSIgDl7S9C8eDGxYGwETPqfroZPUysa2iZjX
2beYLPqwRwh1k6PVvDKWt3Ym4EQSe4vsNGbqnJOqBBQTa0n7nk1FvY9zgpRVlXYbADjhuSyD58Yc
XT7S96hTR4jHwSmViOAmxO+7mLX2CvSNWrl1n3/J0y9dI9YjbqtzjJr80PfA3clxORsuj7hauiEe
kApdo+9QVhLzMj4bqdpVBvoPq5SPZWuS/Vqb9Z5UhCenYNTXVtz4ZVU4GwJ2NKKbeTjGeQGgecq/
8MjnoEKjyqdtMuiTIP3REMK/oiaWWJDGfpOxDIZXBrdLlcN9m0o89C9GC825GjXdcif3hq64m033
KhPxO1XeZhIR+1ibLU3oju42RjVFoBdhoHCBzlNOuUwYqVc4b6EGlwwNAXBw4FI3ZwSKh4iRl1CR
TQPpgQ3wgPPL2KsMowBusfnKSpJBmznLjYWbeBdhW97iisn34azxSkiiD2rzwe5McaVtQasGn+Zx
qAVOfmStaJNssQ2Y2e9H8jNK3w4uCOi6LdHSJG0nubnncz30bTbtSp2OR1doPOfLP81SOF5bC60F
6U7AzTG+DJxCW58jNOAMetG2StYEtI+IJ26OK9wXzVGZ+01xm6ey2A/Ax9Zz7WE46VMsPmEXrHVo
Qo4edbJ1fRcv5dQslpH40sYDqrx5TN5N+dVLr07c+T88eBuNqzP8WuSvJuPQv6BSW9+1v2VKJuoU
ue+576EqTLLoKI12q0PDecgLZ9rWfX2jpfxlx/oQ9HI+WubGoZSiMRp/IefAfZg3T75vNSuztNyD
0/nXLFUworoOaOP0Y3KqcJOp7GI3pjzYdW6uZ4HUVmFPXHdqsPaUaNsunj2YWG64IsooZhZH1xE5
8dqbGDO0TR/RNXtEbGooh9p5ua9lulakR8+oSURKijdhouBoSR5oC6LYuGY4WtHtZOmlTJz6aKcE
T7QhoDROAAdh3jAeBK9i5dVw9opyH6vIuri9d56D7JeGu3cNkQUJBjz7dq5vehQpPwZQujKcu1Ns
hZtoPheTrK7oy5AUO5VBhhkLTmnWkK/5OGIgDYyCIAhMyXMpg+jBxT5hTRbwzNrbBLNwiTgb3u/O
8hbie6DzaFvPzUUHLUhcCUFGtu36vgxpK2GsyNXdaG1ZhG600PdiZkQlg+gt+3w0reZwTJMq2gS5
9VQxHUm6v0x3pxEjOIDwjiT96VUUVgCfTQz3ToH13quwvg+LhRGHKD7hWrCoi34iLR4PVStuKFqL
zZTUFSKAjiwTKdHJY41eW+QPXkLsmfvYdt/jUIgHdyYoF7/80Taz7+E4kKgmAmsV5QsHFK9PbBak
DvseMFRCfJwEKFiuNZo9OtC0Gl4K0ZjnDkYhS1QScienYFjcHCxsv4TCls/M9l6BlJvnbEavMsAw
I2vPZb3d99vJF9EVOcluAFOPtg8/pNW1GE+ITVzSrK0tpozsxFiQzAeHuDQj/soxXp8GhkePMw9j
gbz1KIKIA6RNr93sykdGJ16MgDJmI4jAkq5bN/0b07/qyXu6A05U6o+3ex2KaHqXSRFdqPcFxziS
bkO39dbgzt8Y9Qwo0AegV3dcnLOzcZy2OyLyaDZKBP2TIYejia/5oe2AIErlQhlyvXRfRP5jYjr1
HvIzppkZ4R3MAoQqTfwTPD5JK0OHY1Xmz7WV8kDLjRdTOdU+EY3kuAeRNrsDZvA4PMpRV88FOVnC
WvJDnFEdworXGvv0Wy+aF52PXz1rCJ+ZFqGHqlL7scdkzXgIwMyUNIj50iAnjYeuBW8T1rx+PkPL
m+GLAx6ocxL6JpER6bKCtO//DqOEn7Y23+mHjU1tt5e4ZjuqZ6ag5KYd67SgvnG4NrLFVIUDrKlw
HvVeM1wE/tCDR0wldAAb59hZt2zJ5nDKT2mpQRG7UmDcgO70jwi4AU5wDzEpMRetPD0NJzg+X7Rr
w3isiifU2OUxhrXIKqB7CkTuvw/cYHLGFtRlTXFSiCOfKw/NDafJMVZg9saxSzCoh8szg1ZrzKNT
4nz3IL1Wq6JBklw1lbVpkaydmkrHxyifbjC2S8JB5vC7F6G2Gb3VUCb9TfUO91zSiKs/81SukX5P
cWTfQuE8SnfEAzKI7DLhpZYxwdqBwOOIvO+h0865WmLT3KZqnvoeRWRfzc566R/u1+2AJnw9ABHe
Nh3KX2Jlx+dxqK1r0gn5laeP3LoTeniMPrupAkjQo4/d1H5Xb+QwHWeDPo8O+6sjB+ds5CYGS9Mu
9vxmCHwqXHZ0nLZhYq4riTq0qHP1tCBlqhpx/JSODoAmMb7kLdCCIe0PXoaxm7Fh8JIFP8LZBYBi
yZcB/Mo/XBFu63rdzDGP9WVd0NnYnrjaMC+WIWvEAnBLQ+BIUqT1isEZmqtiPOYmYPCgdkDU9P0I
DqDflh31QKbJ8wgyMs5lNkA3yErnwqNmgg9hI0Cqit+MMuSWrQphBnVOHrg9TkfTwhURji5Ad0R6
D6IUO8Q86Tln2XRs/ZbEcEKQR5YsgVvf+OcQ/yYTEuY0rfbtApwdTdjA9TS1+zI0Xwp2AOeJgfR9
vDU30V9Fzw5X4nxd5V2YXLBYczTb3isr+FciHq+1gavLoYKbiibB8Ui6Dsm4DPRqvJ7W3shM0IkL
y6hJ3K9xjAdHN1mzDRdXE1Z9Unl03+wLJfFZWcGZg6Tf468OdjbDr03cNe922wmQZP3MNgHlDtHv
yxlWTMYXE/mycukMvIks98C+siwbf2QuFpRpl2eZR2k7br1wQN6uqoJ+q2iuQ0sShUWQVd5m5TnQ
6U/VEu6VqRFHh8MWrBTsw+6IpBb97BbZFvkrKbmpjKCuMHF2hdvU0FMpJMOk/jlFcqLURpcVxP2q
CXO8nzZ7Fy8esw2AFJClqhWnOzw/L93uRDkcX9z8TFSyIjY3GkgG0XJVsypBAg7mxGPJ6kZ8hgUq
qjVzC+xm43Ds/No7xOF4VQguD8QJ/fbryX3ITaD8Ab6IxsGToqdkOETIMjemId4cFMdbj46Cpqkn
upLP7+DXX4eAo8EWPNa7YXi+g6CojUxufLmyILP9k8SZJtY1nOJVr6P6wXC7V41qkayOOt9WxBHR
sMfdtldW9sAIORzK8TK44ymghzhVIMA6lHVbFL8pVC2vPvuJ/WgNQUPWcMfluRhk8/jaB/kpSKXz
iC/3XHYZmZ6Zo27M7zc9YNytr5S5aSHpoiSO9KXWVbfOSHWxqm761u3QlK8qU9WPDUJ0B9ea38/N
1e/cs+ojfvPgIXahW74NNf/Du/XQHeZiM3bFY4pViIgO1JcaV8UqDdqvJJu99tiQsRlNwE6ctZ+E
YMJgEK05+X/mRoQHLbP1w8BrHuXgfjVK+UatstJOQH69lpS5DDX2WV1goMmSB90Q17F0mTVU7/uQ
Kas8cSx8a9dYrF5nl2eXuUwtZU8ugB1R8HbZSyj+toBxYQ/XE2WVezB1aX8Lwncoij/ViGfG8QfA
4jY06cyi7R9tEWyxWVqbsGnVDmfbQeGOSWfRkHgBOyaS0QPOwV9ORyHnMxhYeZZ2V2GLIwjBNG41
+zUlNnRlWZ33CxJp8WbMQj2UUUG3E1ivkqyVRnk/RO8SgxZnx9r0s3Oi82dV03g5woH7Eo5PhJcY
KLCMdNsSxbtu4io4xq19bjo1bZtBuO+9FbuAT92jlxbikV70wiVfes14RA9gbwyi0Fb3Cq7kdLVi
thcxqmN+JDLrPSCMPqD+EL/gfjb935HFPApXJkbvDlnAMHGvNihWI5/+tRw4dmQjvjdc66tITe1R
zP2Is8oottKcthwTpE0DjrYnVqC9pa//gCAXARnwp3GThCZRWoKpxJg42cZ3mbyHRN70fYfOmOSK
FaXWysyTF+kt9soG4SBq332gHWOD/q1ak7fWUjmHHoaZ5AHX2LBS4VyA3sEiNM/j374HnG82E8lE
cIwWr+ByoBOntHDDYYlgPe/nn8YeLg+OH3klZ3U4eYM9rEcR9Zs7vguqAOykEdm+stvqNNgMa++i
SRbF6cljeLlKXYAu7v9h7zyWIzfWtH0rJ7SHAt78EWfxl2UZkkWym01qg2gneO9x9fNkVk+DTemM
YvYTLWWkA6pYMJn55WsCnDmcmigsyzo3L5u9iVHE6KUspxiC7B48bw6xfNX2yVYPivzYt8nnDoOi
W6by1aq2kc53mTcdwqJ9GFrPOBiNw5AyqTJoSiRP1Kn1hHeKhkW1hTdbMPSvGK+i6Num+TpJcHmc
HKfeeu7AQm8UFJUWo1EvbNQbOeJ3LUoSRYEFEqutCrMHpr42NFRE7cY0G17sRj9EJqxnR72DRKta
Y3nIR7bMJgSHEF3BAakdL0A8nZVTs1Oq4snS6fgh8ZLtXLs5zar6MLuJdjfUCIR0tQJjexh4dliI
umKxg8vml3pANcFFJX7VYMa4cq2mWKneEB9NpL/Ws2vvU7GZqMLNYxk1AKcXllWBahxK6EGrGcWM
G3+GWKX51R+0QX7Ru20bRdq5Gao7HSfHgzJBACeWfvGOxf0axRabaFFJdApWyyFOsGZoNBSQdbt5
KlO9eUxr/NxwASeUiCVqfWcPlvmAcfm5douvqpu627I3q70LOIFAhdvtiPhqHyqGqkPOrkdRF5fU
QsttiGDz+QwIEMwPQJqnxyhF3iKZXIHfiG7jx7RyrZPdpRpuAvHFsSfkAtATx0aNV/QcTvaZmWg/
3RND3hg1Gh4xaqcPYFbZpKvsaWXZQ8PTmEz3Biw3iMNluoIHaTwoLi9bU2/cGx+RGdz7YDSyVrbY
ihB3boUqDFTfbo/4KQJdFjaskdmY64IhFx72EG6zUUd9XOsY17A64ZJE9uswfXND2FkYYbHE1Mf0
Tq2zz76X/9FZBE2m9EOT6fpHvZ9hm4J/RNajPOlW/401f7iBNJWxZzGH94xWG9PW83ODUMnOgLW9
IqyNpkJgPtaWtZ15cT4VvIym0D1aTJp24Wh+KaspegZv8OJq5RaZ3/q7RbwzSD66uWucu04Nb01e
yBqYsrOOPzbUG0e/sfL5+xAVIdSGlJ0rozefff+VFdGHjIjRYxEkxiYKk/u2S1V2MqJpN4chBNMh
Sm6Y0J+HnHC6EvvTU12qPD7tZMHxrrqV72PIVM3EpEJhiw3H61lnCnRrlGdFj9S9liOMe5zCpGM3
qHpOrK7ZVEldvbqCiuAP5XhfVYX6MGj5C3y68oLd9595hxqZPsTpPhkU59M86UKhblbuignuRzLM
5k5n6XXTdF7MBEppMC68dKggFXsHEW3DiQEFE2Jbo0DCu8oWQgUWIuVYGjSI50czAcBJP85QZODz
AJM9gOQk0OWl6irU86chHj/5hTLuQiR0z742nAwRGsH/tme2zWIO5/jpDhzddKfzKtso40hUt5s+
Jl1gXvqJE69MvlpVDcx205ZN6K7qn0Iomzd2r/JwiOJU+t2T6h1MO8WJswj3hVNoH4Nw2Dq6mr1i
fu7sU2QqdojEtx+dKjsw8d/0Nmz31daHq8z9iEINUpHKZ62cXgdET55DDxq467nbPttYaZtgHg2M
zMusg9OiPsUq3rXbUxF2iA/z2TBAkpXYko7hOyBfh/PI/pF/379f+lW/gv/OP8brLVjLPbpVJ+tO
v7gf0k/2N6LBerlqhtVgQPBHyYVto03LDCLaRGsTig4mCbsBdYDpBnnj+jy499HwBI69RKu43oCa
3Zub7fZue/d6B7Ns9RkPmLW/GrfjVt/hPnKILtGlf3ZfjD+RvWHWW9oICxLOWcMRpRg/Vu22s9j6
2CbZzv0ysl11ox7S03QZLvqH5rUGtA7PBE6Ug/YTiupIVSKwvlXaXTfsieXDXgUJAoNEvQunbFpb
Zfgh7MpdgyAabCk2KrvSLW8QQuz3ftyZUPFrbx0bk3Jwh/wO2l1x53bh61BkIw+qvWXf2viSMBFY
wZxUkAZNnJsgL85p0g+fixIxgG5UitsJyN2lG9TnOch3zdCnn8jE+7kvAuaYUfqJSPLaqoEgJFZY
wS03zU8GNsfYAzLdjPOTAeEj50s8faq3OBOiw7q7tMMGRubxkiBc5T9d8Hb0b6tysDdWM1VHmVRm
iS84cp/XohPGxBGxXWVrJK6PDqptRx/b8KMsylzScGt0WXbW2E47svOFc8I5I3K7q/SxOGI9U7Bf
Tu5dsWZ35Ga2+k3sGvmxwEAXa6mgItXYL9uNqfsoW2bfttaRVRMh1rL86MfG2WGDcCcb/aLPj1WP
L7T4BsOgK2/qy9whCAcHB3+tTJhsZVjq+RkPN8lSJ3PI2ojXPmN2CmtZE5/Z5IzX/uxX81p+dSsq
WVeyp7sOtBIaTlceffzj91Ob1s1JLfVuXyDvhnXBj7NjZplfP+ddXVwh4KTVab1mn/TjnFfhrnZ0
iExNGLUbBjQUoZQqP7LyyY8NtM40j+c9OEZMEXU9hCHERrWeqm8TWRc4dUpIrzgp4leXCfuxxE4j
LyEd7RG5GwWIhKHy1u+tCJWtui2Oifigge39K3bw/5T9P0zl93//9vlbFrH5wQIz+tr+9q/vOSHk
6fDt378BUQYl+Z+F/ddFWtSfvxV/PeaHrr+m6r+DFnUF0sbWYO0uuv6a6v2u2qoKFsbSLQP2x6Lr
r/0OC8a2ORLulLAD+O1fP3T9Dft3D9ApSBoYRdCdVO9/o+vP1/gV/AyBw3VZ60s8jGX+hXOjZmGJ
pvWMB64QcneCruL+SXlr/Mxd68oRSQMWNcy2GMfJy15/aUNPct4wfYGlJ86ynE8WZVJoenXU3WBg
/u5d2qQz8Ycc0oewx5sjFzdw0oS8PRr0kghRuACiRCXc5h8JCzuar53YUMBZXLbJXumvXd+cbumz
nEnmgOwUxF+H174jELs0vvvUgTA8dMOf30Lm3vW5frNGcdQVonGMjaK37JNrzSfQLt5WSdtD6dSI
ufl5TSxswDbBhDCyHhK/RYFA1MrEsZtfyhi2/GiZQ+DVihUc5NGyc9rzTkQXVBy9dFxOtvS8dhcf
++YD/q75XR1DG/YziX0bqmz82mp5WM4kc4bn3OKOae9C8XplC4jXrczKJBaVS1FHeYJXVsf7XlZ2
AAJWzIGd66VcrqL88d4Vc3n93UBHjMFmjdhiFw4ExRSgH3HTxaYbrphQRUgeBNyp8iYsMkSka60k
xCg6yjqZux4nb2n2TgiWA36X9+kk62RzpmkQLcNkL0vpQPihi1obfIv4zKUfzOmL3TnDTjYsN78s
Xk8qviCCSqOm3LF07Y5mpNs8TCIrk2jQUBpNP+dRzFQ6qJGOyBq75ZkgwUa5BdVFznTw3p6A4oD1
RzreKVKCejIL+HGF6VdwwE4DwVs3H1mwMzDLpGvGbqVy9bF/6KIbtsu2sj762UNN8G5AknVfi6He
F8NPLMecpWzUhbFN7fxVFxMFmdhyIBNFQ4xmmhzSRDGdJ6b0pbsF3oqcKNu30NjNmxEoGN5N6GZC
MInCfo+M4Y0qBtxejLWB02LS8CZrRA+jBfO9mcYKBe2U1lDMADKZdcV8YqggrljZBUg5O3loRMo/
LJ89PkJmXasD/JRmCCEVng9BSHfQ+VMclO2gLaPzNXnqdvn6joYnhV6hI2+Le7cUPwea98VRFmVi
igaZSzKkjZvQ3VleVB5bp8RqQ5/NJF2p4lfIWFnv5ql5kL9CjBrFUebkp6mdMt2MwDxirQbu4EXj
MZ6xPA5zVK7HwUF4xOzG4RhEFVnLapNNmeTs5iW6c3TnChPtCDlHNp5QHb5+L1zj0KjFl3lVYDCx
ll9KXhNTYYPBb1gjiu8pL91yrXzMvZmFpf4sltRp9lw2aJNei7iDVqD40PWufXbGsX5C+cMPDoG4
+3zHembTLNghHHCIq6KHWNA1R9kmc8TWt7qZpjdc8fqooLR4lDlvLMF2KWIeWoVs52lG981tB0Ea
EDNXI1GwhKpFVpbzOX7S3KTcWb1ZHpXeQLpZZv2YrQiZc4XQnFcH5zTQi6OW5yXeycj6rO3ZL/i1
SAImSsiRMI2yvOBFVcLmSAS4OcrcUnRnTzh5hn/Kqq4LXlHvsbdh0XFLOIrTHN00Q08omFHWS1C8
EFVhgNZjZINQS2Ag46awXf5YEDsdf+zPP35Uo3GljwpMnZ9/4fXPNMKGu05M5QX+7KBmsCT5A5e/
Uhbl31uKaT7bPbvRxTgiSjVMEsweFIX4y+Wf6yg9t6ElU1nBtuDadgb9JhY/UTciUdvpMVG55X6V
dweobyIwNiAtoxED/vUJFo+x1yn7LDQ0wkHioRaJaWZ3VciTp9cKb2AIhG+SYGbTwhGTVHlV8HEd
dpXaX2IrKZhtMG81xbAti7FaYO4py4CYWdXNfbz15ISgE1NpmahuRoSiqvpdisb92u4xbMORUQiE
cc9jdDgcMwcR1DjrAeqyN3aUdX4+/eEUbbzDbjYWnrPxyWZbbIUroIZae4Yv6wxdp9MYHUHj1EeZ
c2D0oLmR1OOhdp60AdEbJ3ftdcGe9LHMYN+uGPeaoyeSfhQoRBVqfaCiro/yAasteYNfy2aFDVvu
iT3PQNuwf8KjJi9/LS6kTGbQ2UgRTzBc9Qr96WB2tHmtO2CVDHFVW0XNkLCJCcwUaMqJn0/e3DK3
FNsatn2hDh2o7ogV7owRt0iCQPsEPB+1L7HkUsWrUyaoGWfHpU4Wizln40FmZR/ZvBRlHU4tIYx0
+yRLJgN2spL9rllZ++Y816yL4ofd8t4jzAKKrqnOOlJEx3HizaA3iNWrDQ4Ndr/pOtxyETs0UBDF
xLGwoJYNIjSil9xnqZhKtnLKpIGhZ7+BykZmZTsvlXs/Q4BCTVHkycXQgjNQdqwDhW8ps7JSJuA7
mKyJRGHWzKAhbrflGFnsH4zOiq4nkU2yVp4IlW7OmSAUzn63DV9CliNxkuVMWOVWKz2ycqRsxYMn
mws5n5HZUE4vxTGxyMlikiHZwtT7v8uy41K8Nmdy3ix7yoPgMTBHXs4p+y/Fa/O7T4uXYxCcLQDF
ltdvII978y2vHa/ncKoaDC1OV2hMMvIXoxj0Gnbaj7Ls6yYePOj3X+tkQydaZU4ms8tQJDvL3HKs
LLI1Hx7BrsiCGTgMrDKrWjbWTbIztDBqZfZau5xn+ShGRIJWacrO2M/PWz5e5pbOb864nOvdV3x3
yNJvjHhTuNENGjLMhMRjK5P5Z+5d0Zgyj1jRgDuD6KKLsW2Js8iciRg1SL/pmyxhIcbw/h/jMcux
77rIBlmHVxIiGQhLrWSdIecL7467fsrftnc9QMnKRv7n+o1//qHyu8u6Rr6kZHbpI5trI+b1da0U
f+rSx2LH/dBXN14J4xNbz7X8BWUif7xBabnkjjZkO8jpTyUCqqseEsmmkJO8rO9vCdU7u0bM0mSQ
x5FTPllekmtlnWtERSsMdd93MsSs7npKeRJZlodfK2VZndJxq+UzeniYUYSuMqzLAe4Pd4V3BNrI
jo5gk1Q1IF+3jgOAOLUxA7ZwnLVpKNIjgmFvNOfhSRubjTNVDTsIKrpAWi1g2jxLppijdXIuOcuZ
NlH6mYBojdEwOmNbHwuIo9AOPcpcWCEiIXNm1Dt7lvo3oRh9GjG78OSsKs5tHOQMHb2gNIjUtYII
Iu//TM742OeqjgBvmXJFYvwORCIrbUFS73UUhgpHe9RDr96hjTmqa4BCR3Vsp30vPKSlkXRnFiXb
sqhjBWWL3glrFZnL+gZfGOYMtTC7bEUiWSdNbWjboLC+mJ3aHbHBe5vIOvZ7ABdqxsRvjW+UMlfD
thCKhjo0HbDRRPi0Kn6Za7T/Mzkcu2IklklDXPJQFJ8QYufPkr+EjI7KH2YJlsqGtAxwcuhxvo4y
G3qZTPQ0vGlmd4flOO9TGcyDhEZ2EO/ja1bWqnl0N5mxt5uGEFNYWwNJkkb8vQFMr/edZTxQHiZb
ZA4v0dLgYhR1275Jsl+LslXWRRWGNoo3Whu0qvqj7039ETF1WFNGOMBVo25pkLlR/FTeCBocX4of
11fmlgR64I9rLutksdVE0GcpX3Nz9xDOU7dLrqsFcULZIG8YeRzyWHctgjg7GTTtxMDK3DA/LkVF
DpGhXOzJGGuFXECyWrqGEVs1QGrRn1k6pajrR1G7DXuWqt5c+M0NynP90XVSfnjcHZkcaSWrXjtq
NiwwQuiPDjppRtmdZdJVyI0BT0AzdmwYFDQmHTLBa3dgEmECU1HBwcg3D1olDC7LOyzT1JG9UIQa
utyFMG1Um8EoBmRQWKJpIlmKHZQeyFU/m2VO9pG9ZbH0EfOTIcj/C9b+Q7AWsy5Y1/85WPv/089N
8vltqPZ6xH+HanXvdw80OuRkxyDmJmRPrhasmqP/bpoqsVbdggcL4OJnpNbRfjeQLFGhNbrgzTUh
HPQjUmvRhFwMrYbhmDDzzP9NpNZwfpWpEN9H0zXLRKMPB1bVfa+44zr9lGWdan6fm/bPepyCczhb
4Jw6dOqRV5gxxYYgorXxtyrv9JUdasZDHYOc0xwH4FtdwDcfxocg7NEG67Jxi/RL8VTXffPQQR3w
3RTyr0iCDvuODkmiPcAWilVp3naWewG5jstQ23stQnEqrxzZWeEp6MyxAXISpOiFpuXOiIBkzqhB
NCk2sT8Tp+yLWzdEY2I1RYrH5K3ClOJns8zJPjLX945yxipnqUa94Ll2sg7RZ2XYNBCJXlJHu8P0
o/uO5uFp0rrudQJxuelHCyM+oF7HRDXwPLLa6MlUewCCjt5vHXyTV7la1LeZ7le3bCyVQAb8j0uV
rJfJUle56baBbXOU9bChmvPQPRCBs1Gmgp9xykUC32MEcEmOOy298ersL/WunhAdL8q04mekt0yu
5WJMaJMnitzhUKdDR4xO9EdbTByVA/PMLcRjHPxAVnXRNA/BwLrIJIKxzlIzOyngh4pVCDztlEwA
tf+SlVr3LJTSA642TrKVPFY7z0aQZDBa56FIJqQKAWuKVtnQVkWwhygJIgbZdqG2V71GM0JPPiLg
TFMC96WEDYhrwqvnw5UbMQ1yvG68C8eMUXtyyldNi7x1XpvNyWVz9Rnt5bUzlNXrqNv5jWPUxI5E
NzRpHorCNB6d2B7eHF4BDF4rBivNEgieg346fjSuW12uRT9KzDvbVypUUuwebWNV0Veme2/bus8D
gg1oD5VmU6HAei+JPJZg8zBIn8JOM09LfRfm/tHRgwdZJZNunr17wJtIzwPcvp4j9IKZIOuY7UC+
DajdkfSq1Z/nrIc6PnJ/vWuQXZa6JsrmFWGeAgmn2Dk1holRY1N9kiWGDWBVMvu+HLJ9IIDYwL9T
4QSZd6axWXqCOxa7isKEYqlkq2sLrZV4KrtejzJR03ZfE7CCz9q1j12pwTbIo4cKIf9vvdbcTWqY
fTbKSFulpRd8nBrIpBHQknu9DOe9PWrZyUcZ++REwL6swutOgQpJ6mOIPB0LFT1T7sBc5YRoJu1m
7Kfock3SPDnnqXZ8UyUaFbeyEP1HIXRpiHovunwDZBv+OFZ0zFA5APScmutYLzDVaivsnjTvQ88f
9CgTU+c6g+kyt0td5M9nL1aM26wb28faTLuz6irXg3z0lQ+EWEFpF7p59ro5PyNtIAtRPAO7fZOF
OwRy2iOaHdTGj5ZBHBbrCp4aZujjcYZaBUojaojLMspJ4DfRNOe9xwQpvGtFPYoT1Psuwa18Ssz9
tV83+z/as0b9BpfmOCEtukckVn1sgEE9OhuZvybg8GBRTc4aVJP2KOtwIn2uE78+Q6rSHscgy8+t
k7wsB7VhjZnZrydlGSd6F0F/XxGu5TKG+cVN2+2s6h0O35SuVUmHYs/g9GtZTDUYV96kZ0vfpd4C
rr3LFKVfGzzTx2xG3GY2e/92QBofWJ6VfXWB0Sjo0qutXW2ULktu3Smlg/VjVPjnDla8KUor+AeJ
HPRWftkORYoKdRxds13+t0yhDPIrlb5obA1Xghkglud0Ny2//nk0au2sW15v75zUsvdV1n5UdA1k
VGaWgFGjudiX4lfsXAX3b1jBkiOh9VZxQM3XXNWiUdYR82tXDsTl4zxE1q2W4Q1p1oAe8zj+ks6I
GRMf35dz8DnRuUNTMOcP5ZTvZEkmQ39I7S6Dbkn7UEZnNZyjSxsOygerhaWkel53lo1lFohlAKIf
sqgieNrYBVyX2M3v0flRjsY8KTiGqPGnOa0uQZjF3zQ1eoG5r30s7MjY5VHi7AQHKwsx8SiHWL1E
semAcjIiIBO9dmtmMxKtCK9+1HJkW8NmTMDEIXMbdwjkI1rXruAcmY9KR4IYQ8/+i+MDZI1FEWBy
NgdnWZLdXHbHNilGITtM98zHa7dDp0Vs9+hGdincxtyPdqzsvTZyPiLfe2/XQf/FDxLQgbo3X9DC
nk8dSpZQu8bii383OOjkoeLsbGZ8qscHsMP/oFqp678KK3HTOKjlWRhju5bNVr/27qYBfz5mRVMH
3waHQHKKitkj4PX5wQi2iTTSqnpI4XNbXWwXcia+Me3WiMfsg1pm7dnJu2A1BPF4MirCU8psIpks
rAiZi0LczVCfYUvFPy0NMifrZD9ZfFe3HPuu4e86L3XMMGFBjA58MT3flpFp3ZZmohxw3vb3SW/2
lwzJ/XVoKubL5HRPnjGYf6L8S8jTCL52YabV+Qp8+BnijXG0nMY4IvUGCFKWic5ASnZE7TUra+3W
avZIAp2v3cWBst4DyAp5vEvPQ2zHN5WuNofSz8p7SLD4RCaG9+IW2OFohf89QgVA66vykHk2PuHC
XCPF9G47xD3aL31GscUrFwljsmNa3celDVVD9JNVk2/j/pHFDHOJkzE0WF/GKvHOrcGzNhdwDWGk
GlsIPslDkJCoZatSx6ygNovkwUCO/cFltbeHrVyxxUyd7GcqlXKTuT0i0eIwmQxupRy7eHpZqsyx
z24djHgMfvKNDkL4hu4xBKLE+JjAKcxG24YNTWIaxD/8VKtXuZg6LA0yJ+vQmYau9XfNXQ30aNQx
p313XKsHTc2ek/EZLYH6jAPtdzPFvWV0O+vZQcEhMDA/0+ZgeMLGe5vFFkKMqlKcSw9CttaG2hfb
MW98zHw+OYiP7MI+SA8DHjhPDC5fZQc9QcTcsponz4qqgzmZKsxqQ/lUd+7eLAftiwfMcW3o3nBv
Y2dxZvTBI1c0pPsgT/bBrCOsjFqS4JUGt8mUh7eTrUO2wBz6MDR6cMfUGLUOv70Af1VvK+H4ohWK
h7E4YQDZKJNeqS9Tram3srT0qIyIw8VRP88hexAJ8K/naOPAXA16psP7rcBC41PmHq/ZuNDco2K4
1L7Jjpd5mJS9g+3PFntJ5dnvw3nDMg7BB8KGz+hToUbiMhrIVhuFZcVxlacwwSIVCyrE5ejV53P1
D7ox73Ts8LxgoAPxg54pwjw269pfhzo/TMZIQc3qO9T9/lLofbkaYr/5UibhqU9qDM6SOwjgmLX0
QX+OW0f/6HaFeWxj5RymSFauobSpG79Mi50c3dwkxYRoCtNj1OcFwL52AFrssB8AH2P4B8VNKUK6
qDaKr28YqCZ6yAohZsdf8evXn9Ks8ma29b4pQ3yLDmHxPE45y1YXUgahnkOOjcTGNgzzJVZZscIJ
ZEHBghmuUXaY/dJ8MVwjuokK+C2y6HfFtxSx84vhKsqDYwVP16NBH+4QSwn38tyVVzw06i1scRCB
f0Qje4BBVjYntdZhwMnstdw6zUnmEqvCLVqajrUFmu3FhLJmUUB3vAfAu24sEHwx2NbZN7tD4lp9
jR9B4p6i1HGuSTwSVl7JMqYp1WYu8SzoM2Vay9HP9INt1Lbui6nhpjDqxXjwAKA+8Qx9kx1qnm72
KBX3cZ4x1vWRDds1INLhs+GHAKTwc9OEyS4ZecVZc6t/nD1V3eVNaWzV3n5bREsjWMWG8iQVrWIt
CvEzQNtKJiFgkRXiFN3uXUM0B9nxTeTmcr3O/8o7hvQob5t//2b/qm8nLz9rXnTRLARjbU+2v9E8
0oxgUr0xtr/1jVvbdxaAzwC49O2YqfdNFE2PBrj1R8Px8EeJ9BBgBkXZgIbNNtbt6dotaAb/EAZp
BySATRUNUPFKaXX3AYCK/5DUoXdSu+y5L1z/gWC9/zBpZbK3ApTl+7Rw4jW2iQhW2JBK5RGy44wr
Fe9q6ySPkPVIkYizygqsoV15VlmSR8izZlqor5ezhBOI7xiA/l72i9gsr4JmZxiVdQRxkJjra1aU
ZU4mgxtax8Fm/k+8nCyiaRug40D4kyTf/c9XQZNil78+hQS+4PoZJvEMIF7vXiJ6lKdJGVn6t7SE
RoEhbnIP6+DRc7EadRAaupdJL3x34siI1wUg652sk31lrm4dYztoXo8aIUcsDWM1tIc+nF7e1U9j
ndyVw9O76kR8OgoR57aY4AWLkuwhk0aJsapNDeX66UuDg8AMpOAW5v3P7/vjiHy+0duMR+fXhrwJ
ktuA9c1Sv3wYuoJ7N9cQtf75t0Rmmx1DVyB6RVR+HtggmKF9guyS5fdZ2cGXOwjvs28OC40C3Yy/
nEycvEUXC2yB4sFAGp1bW03dW5lz0PkDS3Rrxd1TNAZP0mKsKrBtcweg2lbYThgVYL94li2oEbpn
WZyIT+1a9uTg+LLL7Snh8LHRtU9A9oJHIlDjnQOPH1jMrL6mGYRbrU+08xy4+QfoRQh8U89iGoHu
FpB9Fkbaq24/YodXv9hEqQ6lVisb2etvzqrl1fwPanRoYP660GP48IDjquhQ6owhvM9+HT7iotCS
odezbwQ9uMI2LsOrrtPd2wRXOaSbkpMsFbGOzgGGsOmWiGu7lpVvWob4ZvTT6lZWtZMaIfmhux5T
UHMAvMD5ZDLOgXfNNWWCD1Xsg3Dyu7068N5Cb2MfaWN7h8+S+4BUMfMftgk9J/ceZFXe5s0RwTPM
PnPXfcDFxn0oZxv/CgTV4BxSlP0S4Quq2naHYgV1gxDQYTw+uDDUT7k2WCeZWxJZh6lIvuMVjVCN
6OfoVQopTWRl8u64N81WMkzoTbKYjXzz/fnfHfZ3p6oafDgnLKr/5psh5uEcU34jKHUjCpQYxp9l
Loqa5z6xlP27+lF0W+qMmhmwh9IqUxPiyMvx7/oNsLfX9WCja/frCQoUdPqVPGET5N3G5duu31TK
M2JEomFf7tyFnWWe/ARtAEJU6IB6p6BJ6mantNTLRndMonqVGZF17bccQfTtwWeTa79ULYfJc4bm
PvKfiO6qZ5fvslWVdnhudevVEKHvZESthTjDZ7sXHn6wSPY+kcvLGKTb2narP9zJnTfpVLPC6Crn
HDaOtVFM3371CNTIZb+dQtRRQjV9GvUhuXGquL1B02szpJV/r/vzTek65bPSNMF9mbavmV9Uz5iE
l2eoTRMxV4pdFDqIzkB7ufbNkFGsuzneJqJ1qA+Kc86iokJgqRsuxhjXeLxj4VriP/s0FIS0EW52
vqnea+yO+PZW0PExN5gf3Wp2D30Mp7VODDGid/NjacLosONauZF1CEbMlylyrwfIKoL9cLjDqtsE
WMw/yjP5gfHglUV4K3v06AmiDz9jjeKzIQgdlijxVEOwub7xRguel+MTBZq0iqU8Zowyka3Lm3Fp
SBhbLJ249FI1yJMsL9Tlk5Y62Vv7eXr/RjvIcTuYZ8bx1oMFLMf1a1mM6JNmsaeh+bdL1TL8a38z
G5D9lsnBu9Mtx/ITIG4ryyaqyf8wWTB+1chnygYFwrU0yVpwmLu/e+Uq+LeCU3aMr4GhnOwa6C6e
sIhhJBlCIdeyF4XhpanMZjWiTHlzrXQrt7yFjbx12inBci80wsuszqhgody6kYcgk+Kv6wLFD9bO
8X0Fi2uTMyPfGIod38s6mdipZ++bSC0xh6UBjnx879R6gOIdmin/5KMgleN/mR0hq2/Z4j/dtdhZ
FIPQm0kq9NWmxnis+WrWwUEHm3vGoUbfdVX8faxBbuysCkveazbwPrWl4gCy9dWvgeJ/KBi3nrXQ
ULeocHgnrKkaMM2licok4jZ1ghui02n2Sm/s/nYeDe+Dnekw2lX3BeOq/KZHeX87OqH30prd59Jv
7EtaBOkDOkuvhPUf/uepoNgDfaOiL64uWqoeuHOmg6omeTNv/1bNS1x91NX8qx2P5rqOR7zBEx8W
e2hfZEmF6LLHwkUDszFV+TqziwfcWMtb2ZoNdn1M9QxtOM8x0bGLwzXYAv80TpV/krnSGO57JGb2
ssSOJ0R8mZUJ8i0be56AlQSWz6aE7R8rpa9PbdKq+75o23uElJlkEIX44IYQjjuvREqiznGfbVyF
z7Wi4BzYJERSlZPMybrZ1NHsdPz9UrV0k327pA8alCQ5Fs0azhVF/V0wRdVHpp3WznGjfIczqfLc
Tmh6pabfIIhI0TS0T4riWfeypOqbapxboNQqNmLV/NAoeXzFBnwd/1/wvfibdZP2fhuZ6+RxQzIh
UpnNI8X7LljpKwAYytpSvkSKVe67XPnDQBj+QSaIyaVs0MQXvqZHWCfK1Fu0qG46fI0fkG/NH+ou
yO4T4ZunVD5WlX5gXyIXjcs+mthV/mwNin8vz6WJs7pmx1aCWd8tn2FFXFOXKaY8n6xXovpjoEFW
AD350JXIgCWV750639JORdzOYNBt/TGNs3CNMtfweWi1mwwVmz/dFMmm1HY/6wNmmqiZBE9TPCP+
rOX+SU0cvMoQu4Z4Xdwt20EmUnPbztCSt1tEtf0oKFxnuUU0eXl3m6LZ8HcHRV2Lk1nEAY44QHZR
3LG7FZ/ShqkGHRl2+ptPsJTqgmkACLGqaB8zmNS3dYQMe6K2j7KKhwJLvNDAmE/00Hqv2BFGCUZ8
TSfHPiOj/z1HX+wyGJH3MBru08BT9VJDcN51qPDwVHX2SxV2t33vxU8IMKX39YAQLqRj+6XPxmhr
Tm56yH3EmOIkjVBwKXAhmdKdjdnQ7ZKEqv2jWLfjRz/pibHjpNcbJ+LYPxLdN41TirAVPs3Yjx5S
Cw9BUSe7TG1mnEK8F/aJSqygjovuk/61dnrjk9pW020G8Hsli4pSjghoTjYmgZHxqWZKsBp6aPk/
joHEYj4iZWLvwyGs7lyjMtcpf8bXxr6d1VL9I4K3NdgKHpd1VzzZE+ENFXW7arKmjRUp5tEZ2ukj
4IebjD2XP3Az1raKkWSHAgDlSwwMQfbPQg23rbhELlwc7lkrcfAr/jE5dOCi+yfpeU1X34+EPHWO
BfGP8JsLJfD94sMKhhKdpbr44jas4YzSte9RY7Dvqzkc122mxjtZBzMVtmyt6je1yzix9AtdlPj8
1D9Xg9EiDoR9UueMYM2mzvvUB8M27vX5M2JnCMGq7n/xdR5LcitJlP0imEGLbWotSrGKGxgltApo
fP0cRLJfveb0zCYM7uFAkllIIML9+r3BySz88WCMOTK9urjlls0LKbf3Dmw+N+lCFdXbdhbkLZ8+
OWFNyJmqaXf2fc6sBKJHIiu0DUzUbAYzA9gF5YL+qIWuSeEZHIk0g6AE6AzJeX98HEqvDb+Gv/xX
gDwsS2o+cTzspdXMV3tEz2d7QiCtDtPxsTOhXDYVv3xG5BseXFhIdqSAVVhiUAPNJ6dZWjGSqnFd
QC03DzC3haexzCsaZEwU5//xySOpFf7/9BkJVFcQAH9GyVBqZNBUqh1k92WtUoJsnbWiVGq8NFOn
WrS2r+9RvXfvqLl7dxToNrWvAVGZXaOTFlclmxCGxJKuuqNHn8IEiEvdj2861DtIsYMMKGZ+EpGi
3xcY1aYt7fEjjMKjzgLyxU8Tk7IfkloyjD+MtcjdJLogEWU8dcJ8kn7QMP1ajE6wl6bOni6esg8L
9lYATJDAFckxtmogtGMYvjTz0GkU4L3m+eEJM1Qr0gEMuC2sa5Jn5RHy+6M+tII/AYNi8rdJQ4hL
Js0Wz3UYqAcRw24pZ0Na3NclyuR7hYXDaoyD6AJMBTzqkIItz5MWHRjVW7BF97/3VbOMGtP/ZdvV
F0rS4ktf99ZKnU+aO4MQCrFhmQmiNodaO2FrKA+dnF3iY0DwC1al2TZgB96WsZhVBkKYyHXLdKlC
ebvARFNzWwbAhl0lgx+a2k7eUXG0wDnBx0jhR83yfg8A5uCCykGD2obFbPKgoUJQ8ZkU7iWfUxdQ
O8FD0Cjw/Uyztu8wObcQObSTZil7aVVl4dzkkQtVnIco8MVN4Tgo3GGTqKMPKcX84HWjsds1evQh
n7vIRXp/JqSdTcOK3jn9+NfzObKMJxR6LRihopJ3VAZfk1f0KNTHxSoQevSaehR6myQLP8zC/ukA
zP8xFOMBSiyf7pT+riQTTfKQ+PLP6PyLHNzKhhrbt9eq01nGY0JRLP9S5Np7NBkUs+WE0qIUAbPa
1ss9ZGDGiQEaTQiMMd0mneAJmW1R2/WucsrbI252PWalzc8Dfud5kHHcYjd5qaFOr5FA0FsLYxNB
erV7lgNEnh6wrye7oAJFE0W66u1EbOUcArfFudS6V2lBNdI9VyL+biGfvURNKt+UruVf5eBVcb1y
gaGsP32tnSjX3vc2AZ2Vp0+/kzjzrrX7xScpV12t2HPyLM+W4wBPsXTKYBXZi72I8wu8X80eIEj6
PhrerrEyal8klW9tG3+X7jgyk22SNe1Gmh03+iLmYXa1c9998RplJf2N6xQHqug0uWhu+p7AsQer
XtRvXC1go2sX2tdCKT1yqTwIcnpmbiXS8AsyqOKbn8zqqWoY3ME+AVuA/JN/b9dvzLGLVoOvNEc5
JCgKlAg6/scelCmfeZACiKzxZXI6iMv2mNh6c9RKJ6UrVVfWFYINN8dTMqgClegnLYfO0AxQBGXQ
6sJyei3AfFNZbXmHJanzNmTDXUZGuvoW9577ammw2yipnx68UP3rWoEL8Xhilzenn7Rjn2qQUstD
c0gMeDpm72CiYVVC9qwixgOz1I8WVclF7dnd3gns6rXKNGTW0j7adWwaX1UfrDAUqPaGZat4LUaX
LzKstbWc9bKe975vqSs567gCLQeIk5fSrFFaOZjaoEDOwbmQiOentmOdIs2cP5iTmvZTQI8Kqbku
/OV5oLP8vkbRwOfXQOv919jPZ0EuN3+e6lpZW77mc893sDpALLTrtaXeLrU0cS7VWMLt7kHTY+ao
2dNEOn6rEZRqhaF8TXRzT04zeLHpMr1NxrhmRxbXqBgnH75dZ2ddicOXQo26tQUx7BKOm3xPCXY8
IkmE9FB2koNGve9xJM1WcyDbmIfPEHhy6GyAXgvAQoBOYx6vVeCdRzmQ+W6OZhhT6mpmvqsmc5Wt
ImBoM2aZJTkUXhbtu7z59umSR5MitI0ZFdpOybJmFZnG+DXTvStAnOSlcaLqKP3B7I9V5aok4/MA
ze6xB7KzEgEKoOEYFhcSygUcLhypjiguaTf+mR1nU/rkrJcChel9Mb2bdVgu9RH+bOSV6zM0+h5C
wXX1vRMQpJV29oGSpNjUekYHcVnpz6URfNMnVsDARXeh1wjIiGJxkUc6+b4Vm2wUJ3U2IgvFZVrO
uHZMOS+wBI9jfJ8T8mSUwKqF4Yz5Vk5I3+MKlh49OyzRtpBXnTxeYyB0oyv4OmrWlWs8zLFGDEGa
Pqn6ha2Up14MPo0qYjw2ZQ9Bm+YkNzp4ezLQKv90tsvwPQ7trW6ceJXAjUe6JTZec9eqyElm1kL8
twmhaw8HXVKeYLhyC27iKjNeVL2IPjrDhIshB1FsNqm9GarGPBbwbx4hQkJ1wlXLO3ANYzlVNglw
FKS2/HLTa+eZb3kEGboxW9IVzYIPqdPGqOjEAsJLSuF8LUxnYVLRqzh/sYJu6tIOn7S+m7aNDUMw
kOb2I8xS4GR2+6LR4HIq1bRY6lnVfTQOau5DGw1nmumn50Y3z17mth862h+bIdIBj8yng9+BxS2P
75USb2XhngSFe5DFejk4YY5E71zGlxOFrPB/xqCzEq5yq1prSms+62a86dKu+ZLy+zxmwK2WKIg0
X2KjLzd9qLiPWf6UiIVWvcNylFk1h2TWyNwXs6n8W16B64tH9VyofgwUq/BRba/jc2FTv54t6ZJD
nn+Mg21cTYCCN3Syy32Sejc1QRap0rNiD4VP/aZnlrloMuEcpZnqw7dm7K2LtHJf36lqFT9Jy1XW
gTPASZXZEVzD1coobftUj719mmt03dyA+seWzqgf/AWkqun6M1BO/GW2DkouPnpRf/n/V+z/umZT
UQOlazVkHZJa11YPop0hYPyOSKwk65R18zIy42ytJl9GG0bJBqpuwzQiOP6r+lpFqfJRe5aAOd0I
niAGtDddr47HMS3JvBe9ttFGNdlBup3sBi3PjrBiAeLhKfIVLukrnaHli/Qjc//Hn2vp1WKd9KR3
35osCiE4J+1WloP43ljVxYmH4M2CQWhn5uzB6tEd3wT5Bxmg2On89DeHa4S6yMme2pLfR1B/z61o
MYBN+5optrkWsUu3epj2T8jswOY7X9uN45+BnpXPQ1DDFdo66QZ+/AEit24pAwyh+DAcTiXFSNO5
lAag6nw+s0+hryqgH6a0GcPkBhZcAsLlIPHfEioujz4n/or7y5TBFbRxS9ceYDafAeafF/jrep+f
obOgB5k3lavIVpONVYwD0h5j8+EK6ITb5GttG0BgIdQFNOAmX0nyLDvfGcmFGvAow9q3lmFZ0Zw8
kigvvp1Gh9xQVJRaRnGEH0EcIzWpj59mN/sSV2lZ4MyH0n4E/nPKp68sUJQsEuGv/ldwCGXQTlho
qGlFsYgSg7tA97SXto5/hKWVn83ZEiP020lvTbtG8ZGTi3hlQUHSZM5SJpT4eqyVZUf+v1JO7hAd
q8gOH0km1yPzFtfRl0cG6fOEhx0rwbGeg5FNVVf8pEPoD+CMSYMW9ll9+nM0+xQzrn6bRrkEBOGd
DNthWzIP0vwcigDge6P9+vT8FTWZg4VmbtoDc2shsi7qp2TeIo1giYDzNe1BmlqjmCwuEw+e7Dx/
sYWbg7tSPuKe9H5lTJAbF6l2VrRERYrXyz/SShxCtHV+joPzZthB/5YHtrU2Ra0f48xRz21UwSyf
wu3YlxldfnAk7h2fHvbcsJWrbXZ/hoFGrUXPrmVra2lwkxON0jdXtd1IY0QZCqLOUfQbknaHehYF
bgKxMAI1+aU1hzL00t9dFP5CDoXqlpKwK6DD8hxSjDuIqc+2k9uX9DtGNA3zgv6eIs0iT2KNdGtK
z35XazNeedBcXlsbILkxmGstEghPePUqVKbmOxQFEvEcVS7COMgcX+wZ1afRljMWU3E3lbRf6Gau
f28m5Ro2if+qIea1tVS0fqihi1fT9Z9q+ja/Doj4TWpWPDlJlz+pjstCoTJQ6ZxNOaGgb5nRk3GR
LsXJqN5TCGyML+yWwT1o5U8tqb+IzKfZxambjeEFA4KxyXRlazggeT7kP0zYpqek+pl1FUVqxD7u
qa9Ue/7p9dajYP4SNjFUrXMIgrBbSFT7D1o57FVQOf5p8pD76Hndrdpuaj6sLtvJzyUhzo3KGvWp
tIS9rnO/v6AT9GdA8UE9ZkFHO8V//J47xCSTYhD+FdumWVToT/BnzNhTLihGGnnbxLpHvhpv46EK
31jqqatygBnzYbq1u0xD/hPSnLQYQSE/RfxsDrYSWIG7WvWOJNMw5y7+SkvEWc7SyfpOQtq58CiN
3tgGX8rBaW+PC1FoD7IgeZInwucFxWWT3dtx1kOdX94ZJawepcmFfGlLX4vO0qkV9vnTJf2A5PqK
bHJjB3s2fHHzRCdsiC6ojkBYB3y0GtNqX6TTD4DD065V6+xaVPxQqsKg+DpqkB/C1/FzpMisjwWg
lcqoLy2Z5K9RbuVLdaraJ9+fN4IKUFtYO/OjR/JiW2p5cyerrsJ1nMRwE7sIx/jwI0cVWOvSs+In
OXhtuldBQl0eVlSTp7WVvT2lySPAVaxpa8Rdu3TgVwla/aBYyQC7N4OPSgF08/Ph6L13U7yZ6sB/
K3wnPPY1TWVmMnlvkY6Gq5474UafTa/3nSW3F6SZsymM9GeZm+5Fnmql3aJVSZeR+CiRgrIeQbZb
6qfSgNNDnlMEdrrLszxYq02w9k2WJhMsS6e+GD0Nnn8Hgh2eTgsjrl2NXWFUn9S4oCtNThXezMI8
xxvyT5CNyBgEaQZL/swuj7Z3B8lJdpdWYQXN9b/9qt6PFms/YqHT7mWsEer1IwzM6r+uIf3SNURj
fyJV9VqokIjMmyGqWOgRtNTQHT2LvgxT+vBnKhK5dlGIvTf7/zte+jtRFC8iYMthG/6x7VpQ5POR
ngEv11N6dZSEZPkwKtMOOhMeTP8sOi3kdU5TXx2ly3Vc7yZvWeEfGip8+6qsFEQWRP9Fruz+1/JO
+vTG+lXWWsi66L/Wk5/LwzZB2Kaz4Map7XeSJv0HGfAO9uLYWzuziZDClfwoC6E01s9BTalH+o3E
48YWE+821c5fOtb5gv1GoBuvSphFR7NEflHJVOUj0ZWvwu+su+EZySXykJuTfttlIcfWvCSh5XVr
vejsQ696/oFbj0T3P30btYbAdZqMzU4CXVlvKDdfr7jL6c6RvR9lrIrN1EPsLX2Zg6DGFEMlrFXd
GjCKfhODsJ7j1ClXlieqLV+v9UzSXD1WtpEgsKyYzzLknxMG4JxslWMgmp6avQx6vZ50J7qjokv/
h+CZWGTxS6z0E1R5zqGzJ9J2eTP4l8zJfNqMUFK2YPgB5wAHXTqLBcAIP5XNeZzheHLQ541XYjnv
fk9/vnTF8wYtnAebpNYSxGdCgYYSnjL5ymJSgtFb5UWrHQx/OD9MmT80k/IclbZ+kJaYdB6orlvR
A+ZvWQShAzgPQDq/GINd0VaANOCUaNOaxbuzFrPZ+qxYzFL5aiaNI5D5ghjY08abjC0iDz7WqYV6
aL6QEc15Z6ih6SWtlGdD7/Tn6cfQqzZSdWOhLmxYEA7wf1sbT3iICsZvOfic36pPr4pnNe9BWAYr
J7d/0iZurvQ4Y3sdJQ1FDNNG1yqu7yI3xV1DblG68rxjPz5HNEPjoGTEpAybXa6vHejtKHfs8YDQ
0Q7snhy7CMUq0qJnVajFjgUN1DD6DPSQ04/ISpsQnzAMdOs+z5RBVhD8TPpWWQ6k1Z4gWb1npjm+
TypbfdJH3Uaa9At8TXl43epoekRpDTk1twF2HrFRnAfWNNyMUwdw+B9fHuThngppRRtjA6++ivgX
EnmkI2OWpX0dHf0BylxpymEqgpyyUlosqqJkKSydUOSHaHrN5yRgcOylPJRnNhvqmyUKk3a1Q3eo
fgqqkP5b0+l+Ao3iQO++w3IBGEAY9bXxoZ4PNF5Pfm8DLeyUr5Qmup96rLMX1+4Z8nyHLMjaYAv5
CCX0iGq/m4vwTK6OBVXXTjejV/u1PquHdXQwZKml3qxcNV6ReTklsyXnejpu5Jw6R85zpUi0x9z/
fZ6c02YM9D/nmV4KmjxM0KtIIFQ3EO+95aPf7kGZ91teA+VzYXg1VBnAmWwlWJjkBGMb+uIsMr/3
4KIWY5vpN2WCF7+HVnitgYf5WrE2KyfjexvMf3KowajlRskFmKm+lBOaES5tjR2T6PnRiDqcVVQb
btDK4VU4XzuN++sQKNFbqJE20Xut2GlNopwAMcHhFZjWIZ4pQupZiEceDXYBI1sf7owim4E/c8jn
rDz6PC004U6kDyK+sFxfDJVhvweOPm7LJBm2g5f670OGhFVuZt94TTVrXcsQCODx/MLXdLN58C2C
0IfYKp66F1+EgNOSVt0g9dq9KDE6cHCw5Us526k1/YikI4zc8RuSXvDWt0byZNFe+0KfPIlg1ZyO
n1eqHfDqxXxh4pE7McRR+El7yjzPWAZdjDavNGtka2gFa06dayN4Jg8fgbMzUeI3jTtpK/2fA0JM
d9B2tNqX4o3Hfv1bzDkHOht+suSFOhvlq5fSdgIAtG15qodIPZoRkm2lMlwS4Qz3zsnG+5DCBGYB
FJAuOVgDJDdh3V6lRQZ7uD9m5QmhYIXQqc3y8xrC4/GdVsPh8xqR6Y5HLxRv0pXxKLloZQ9IaG4F
BqCOUNTcLtzMw6eZKcGXCL2gbSA7iuUEuH4VCe65e1jackDFKgFDXi3lBf6+6r/sOAqeKt10aUi3
oKQHRLzSoJl+M3VgGHajQasdNNobUhioJEJbcqgmLd2Pc3I90EEqhXlUbNI8zF5Dx5u2sJNrq9DO
09c4r3TEmJHEGns1fe2sJDzZKCUtHmZIl5LuFa/SqhTQu14lmuXkJRVs/AYaYvPR56BELiUSacfU
stxHZA3d7TFuGghgy1ZDAKB98T10NLOg6V+jOq4PYnAT6GgxY9tKj7kOBWOlZsNrEULF4Jsm/aDz
rDMo7qkbIA1Jbat/7SPXOkMp8SOfrZx0xyWOxzc511SpcfWi8iZPTALfuI1BeJRzqRlZ98pRNnKu
KEvnCRr4pZzzct54Tf5LTg1mmLxqPI2CGH2ZOEHaJzNfZFw+totYkBGVn+305ooyu7sK2xqOhtbO
X32krRJUrW90CxSvU0h+svDqi5xzY2DAejwkJznJzzxbZp6IYTrhTMWJipXJinonzaIjT5APg7ox
0dC1Rekec7+MzuV/D6iDdmqvnaR7alFd4DU9/QmLNRKvUDisWpQs65WMgW+AmAnepx1irfc/pjxR
zsuz4zZWN35oztrS8DOUdq8eWA6Qc+KVDaTHSo2T0brDUqGYvmp8w+NPNTt7uMvAncogNwJJraLy
HvX6dP4cpllrTkeiBZ5Dfa/NlpyU/mQk/02HuCe26BSEC+nMNbrYUeviMo+Tiyha16KdFzTK764E
3UbJF6RuryWrYrDTkxzCAGB498A+ytFtm+wxlVX5UzTCgf6vGHmoKHF2cviyC2cc0B0au6UeBdCH
mXH9FlW83QcUkcnHYAq9epoSNb5JCyrK1WR04zOrF7YaxSkJKqgaRFWsfJ0CeTQpxvzEMu9hlYyb
McqCVezFYbxkqZOvjK4oNonJPbfMHCrtgUrd7GFrwruGmTudMlM37/I6bskLPDdu03y9Io6aizWi
vTN/hHTRcDWh89r8lq6Hf0rhLAnNein/EdLXuQVtvV3QQv2jFRsNKTZWTTwjE5QMr8FEt6jpG2cp
/SXmXZf0K1BQhJpqoJRBqFn1EK3xTT18n2HyrH9ipT9zx+qk6dz3LdJNX300LBStUN+HyGl2Q4vi
QUxvn/QHvj29u2JqdpZatRvPrOAH6qzwZFZxv2yqyty28JM9ofjcP4XaLnQb8y49rFD0HXlOZeFM
s2hanKsqNSWr3iuB0z3BnGreNPb/j1kAQTQfRSGEcfPlwiz51QElXtloKb+1Q7Uf8ky/G22a0FiI
MBCbtGcNPeXX8Jt01pHbPovOofjCCflAuqJAIkLO2az3r54yfpFzAenas67X+aJtIv3J7ay3YBI/
dYj6X+IqgH7N3tRK4zVLLveqeL5yNuc5O4XE2U2KZidDO9dAI13UqJ/Ms9nke6d/rqOPtbwOsj/N
rY9oHa41/WpIXdd5t1TmxrMW98a5mq1AbcgFNUO/Vgo2S17ki8scLyeLOUKtrb/jyd/CFjZP+sYk
Ls5oXp0sBLSU+kijuIN7sEsLte2+NJ94SZlP0BVYkC2iG92I0HrKNT24IkSyk5MyLNQGc1UHpOM/
z7L654Jmtbs8Ry+NdjslowXFJVeUUYMmnlxfj8/S8pXCPbjzB5tzxF8fLM0gjk+JiF5tu9OuwhL1
Sk1CH72V/LcHk9yv0HgpFCOl85rOY83Vp48mQl9+mAzAR7xmNpWwpmOC8t4xU9gEFSAk75EzNsve
ca03v0THK++gfxiy53oeRNDTc6KAkMmLNHv2XBYSemSdpCUjnKpGu8FDJEie5XVZfBKj990xHavg
sgVb5qRqQWo5/Z5u4HKhJ2GCENug7zOnu4KIGNSFkGPke8FZUz9kxMNF62VykTYyfmuQcepRm13S
b09sTvK4GlZq0XbXwkAzKU6T6mOqDbGqVG081LXhf+nFi5vp5cfUq/4OOeB2bUVJRQ4ypSkmQXY1
DBR1WXllicwsg+k3yMBMYbmXPkPTSPiyDWrdAOlnv3jyScKC7ig61ECZk1ElRA80ZlRnq++MqzEP
Vm51y96CW1b6ahhLr5BJGFcndO5sXHRoSf/jqozWvETaXa9ZFyzk6SVQcX7w2ZJfNC01Pyc7sU5y
UFyPVJc8LLqKw8JEfjZjd7T8DKqH9k849V6LFeh/zDBo9wOV2b3pxz94bvwaIOsh7zlNJ80PI37B
RfdMw69DOV/1v+W2s9V0Q/ltdd5GCdTq+2jbxiJrMusZWR9vjQ6mfYqNWjtE8CnNsOrgDuUC1L0B
OC1rZQy18xGmmbvRYmvYwmzofCgU72BJsr64hu/s404L1kVCkb0IoaRIJ9/YWalifPGC/JUWQ+um
D3n8MlFdle46CRECRU1pKc3A8L1V1mXm//ckA4LsJVJJoLdITpda+N0OLX1VNo3Br2EMrgH82hjl
O/vKD1MFVdOZlvVUVf5JutGI7XajEDVqy2n1jkblsCiH3qbAPERvVGIeZ6OUSBrRydpbitrgQDHm
g1QMDB7ghDZpOQYfxhje/B5MnsJj9Eoav4JSBz9sNwhnDvqc3AzCj2ra9LFVvoe5ZrPQmBB8Kwaf
rYuprcFbnlSflEfHjvHcaXq0VObqtuhJAY2dEZ9BziYvvA+Osswt4FPfTG5jbWVxnP62ZU+V560B
9X4cSxGsZJhB9w99byK/mjB53MfRepeXrYokW0OBBJRp/hTog1u/+qhT+KgcGyllWVnvJv+DynZP
7rOueaJO1UJedCoVxIBAB+zr8bvVqfG4gLjxOU5CY1dSmyy2oe6Gu5yep9NkUUdI2sbbqk1o0tbQ
dM2l6WhhGOL+SHJV07jzpK+Izg3c7cVsWSZs16yHk71ij8pRlAU8Wn3mvUTVqFwtL0UEDStBsfpl
5jyZDbfrW7Tis2ZOW9BNRIveqRDU6REBDZ58zVS5u4rwHTGlH2VnKT99v15SrIiQ52Sh4/Zi/AHP
CCyIEdKMcMdEM8AI1Tp16NZ9NIjnSRkQAKdR8WF2dCbfPDVcjZrWkN42QGvmNCysQwMdMWRXO1jW
jgkP8qdo6DH6DF57A5IDOYcc5HAOzYomTSbDOiEi0X4m3picEloKNnwuRa0EIceyY38xVZl5LVsk
0iQITB+q37k6ZvAHUFRzWOCupF/rhk3Opv+LJuoSSW8LzNtg2KhPkXKt62/8iod1GtJOzqP1t+6H
EHu68GbC5SCMVQ0DJ2obMHBqg3OQA+0bADLlIYEcFggyHKp5+Hv+X6Gf5xtN2/05Xzrl6Y9p0ZAv
qHL9jugSEsNl0n1zVGAh6L3OxARuBbcEQO3wGnlK+E0Pcn1Rdab3Iio6vkHCqFfS4xr8kE0CA5uo
jwqsxQtkJtKDyCz/DuVUt0W7khXz0Ph36evbXFlyLxubLkePgg4G7sMU/p28nKptC+T5fRT2N7eo
kpugheE5z4xtyAOC3Wo7LZPJBonMc89etwNJIlAM7cnX6949jyUwBi/sVxaSDiRpK/+pASSxU0O9
2IG7UZ7Cnt9Qybrp1Ug01LGMOqO25osvUzlAE29bydmaTcVTFpVbRK9Q/gAx7Zwn6W7ywdsnZRau
fNYKX3jH+4DyjW4nZ13P+k1bLjrt86R0SbMp+qNJx//rMPTTzusTd232rfZBRuzcdr71rOdacHbC
+iUZXGdRqF08gxz4cF2LN20xeGt9NsHYiZ3w84RmVEwaE5SD4lMJh+AqeoUwN7hoIXl9xfrIi/CL
ao3WS13n+gasWLGu+QJeDH9G0joiXHa1Yr24FCcuZhm/pj363HrTDxtFGKfWgnQGitbuOYegBoBv
nBzHGSQKm1SAdqGagB5gVsbFTbQULADv0kJ4FT6IDMilW3l3QMIQ7OaNfQuBAnDf1sMPDRF6t8uz
r74Zh2vW9ixvdFe9tCViajKihFVOKeIfDVmrZe1Sj/cnUB2OcPTV5EHbVLfOolemi11FJ1/U+bsT
ayFosaQ9WIafvfcmOoi8hl5bx+4ufRlSQ+CLeO9Sy1+zEtW3hhhnQVHyI5B+IfY4i6YWXbhOK27z
SKfNzTENBSlCoz8MJa8Zfv/Wix5owcKoyvJupmG8ywxFOXu99mdQ0+rJgpNj/+mHgPeWmkOzH/Ne
pwNhGD5QW762YJx/+9CrC1tNf+QRGT1bAHai6zLZdC37RHVQ+6M98cGqntlPTan7Cx3ilu9OqW9i
3Rp/G4F/GMnGfK119GPVMfBOlhUHCyURaI/QXv0WGXl8gJoHrYLZFKFtb8GsUKWbTT2BkSPMfGsD
Pk28UbgtVo7muLtxnrVRTFjYZkVyZ55lMUTfcsNfQiE58TaBeUXfILnLK5UtPQhF3b8A0xlfRlSw
5Tm6oSOgWRb2tR2GbwC62t++uzfVpv5FMThbDIlWvtq006zr0czPmUZy30JMZTuS5yXnTxf9GFrF
t8QVO3r0mt9ZZe17Ei1f0ZsRyzwSE5r3EU3dSoZmSxmOZ1NNCgg+Wv3VmEu1Ls2qv+x2yfqv+c0j
4GdmJ+pbk6YOYAKv4I6jJz6l+XY7wNxwszwQwHrsbKya7xEYf3dQ8hdAo1q0r5xGHGGrqclpjQ5a
r7GZiKMc5NSnaesRoCoX3rJ/nZOndFVolafseH0UFzEPNZiTlSb6bgXnZHEhvwSETU5rtZv8ayZi
T8eKnRg5S1fLq8dOohn2hcu7+DFYRcDqqG82VZ+CV50n+soHmJHX+geEWf6+laaIYxcWQgCrc4hq
TaiMJH5H8UWLjlTERbGQh2OgzYdTXiMr3l0eM1XnR8eu8xFgk4f/ig/d60iCBfnTehORHfkyqUZ+
pqYIpGw2oyaod4bBw0Hzu+CLip7riqTJtJOzvKkr5Aza/ixnKarD3KWoz9ZYVc/zJYdGU97kJaN2
ahbSlJfsqX6tpBmwvHlcUpqwQ2wts3J2kgS7bshWBbRjQVKmRotP3ydFttWLIXvMSOdfMf/Lx4Jl
V3vNmQqPCZnAa1NmNIQbnXtrA8e9ufRypXYxnT795jAg6ZKCmZAR7G/dWzqjEhsysVSo/nOqLvhq
UGboFzJuOJgGRVmez8m2D1v3LOYjzY3/HEkfW6U/s3/F/a9ZQAnu43pFGpx92FyTWeimGegnhImI
DlnXM01zKQ9Nc2LVIQ8fATKWYh4Ce25XP06VPiHPl4f/OolyiXMoNatZjaGT0SigoKLUAdTNUhHc
piwI6NnQWFYKYDpV7lF8/GdiTJzgQvv8UoZ9+r0EjlmeF8DtSVW7CzndmPoZVHF//IxTYj061NH4
PliWs298T904tToc9MQbDp1l5lClzfbkpuMhUgvfXH/Om2XOvAyVzkf8w9bNQAcXCAgU1qdFrF5z
N5++BYUt1mqaNyhuoc2pa8279PuiXFjjONQ6rfks81I9CO5ZrSm33IVBjZu9WYnaVlh2hEa9o/SI
AkcwQDo7VY19BGX5iJansLj0rkn5Ig1qf5zVW8rGo8R1lj45GCnYYiC8PFXU0F90bj0nT+cuWVTj
cpMkT+Lxy8qVQ9cntKYG46tvZM29VPXqnpbJm1mW4zucCbATbqqwVF+bV+E73WvtdwbHetJ1rxLr
/OfYNiCezILpSpu2u/w/nJ3Hkty6lkW/iBH0Zpo+K31ZlSYMmRK9J+i+vheRuqr71K8nPUEQhkhL
Ejhnm9gu9E1vlDr7K4SigCx91IZwjniPD89RDUIzVNk9RZiOP7PUDXaCFfhK9ipNkZ6ayfsuO9PK
0FgiHcAlpGIZTfVGM4KLMXYgGs3KO8kiEyS5F5Y/tttOwSf2Xv/sl0dOJXaqmeoPAlMGsW2VyF+V
OdFVLy67g9URq8B9VxEHWXfmRnn0V5ub6lDpiUyyEDOQENFN8D6uER3bzgkuwu1/F5aDXPAQT9Xm
rw4IA+hcVa6KT/c/ZxDfCy6Zmccn/i/Lv9rlnH5YPI1odexlbbD1/ohL1EoSeiTHZ9L6Ym+ZBVyt
f2g/st1ikwYVbW68E4kYszcY99l0P3JhD31OJ9vknH/Gyqa/ZtfD4KDZ+CqYw5QosJkR67B8sfOS
DKNdFLxG0nR9Uew7N5kPqcujHKXUhZFGRz0sufs4vnFGwss8m/oUoCE0rrROKc/26CNErEW5toqV
OAd0P/earB/6zls0E38UsMp8unqM3kadv1FudtlaVnPfKlaIt1R7cMPxm6HFH/oMbZKdifXIVeK8
MMa/kmC8VpoSvYFl9B7sDjlDOSgYqprbVaWDbmB+Lut0CR6yOcjBQ+ifatLRN9e2yafxn5DNTWbV
yNLa0f1N6SZ7OeXrHfpQ5u8VBupXCWlgjdLcaIHBk14/kQ5g0P9qKbT3OOmSK2Dh5o6X+L/nub9O
Y335nKPHjc6Hrvwg8hFMAYHm8FCr/mgvAdADDZsLmI3tKp9S7hN5KaArKiI+ZhBWj/KolY3ThIle
orchO7d5kOyPGh3fmX+NkodJRkYdqTOguX9NIrvvJ8VOmBzFQ8GO6JB4osHgwnsmwKscQnOw6pM8
jPo8gGFF48gFyU0DUgNoP6cDYwfRkf9B5BMNiX3lEBEdWRT5efB+tq4fr+YwIn7Kc9JRZiL/e1JS
dgEIqA5ypGKEG2w88gfTGxBIgaBa6TOatGZ/fldgu9f/dDdqr/TnP9UhQqd6IbXZNPSPGmyZh2Vf
Wclh0OI22H4qubXGeH+B2CLLcv5Tvc+AgtGAXE7WQ+qc+pv2bluWcZNFbeviFJshcPuQu1cXNso+
cuqM304Yt7xJzVtSBTBGFF9dfrZ53INXTeKQeJ2nkh2Fg7HQqJNh/GxTVfuLl0ztQc4k27mvrhrw
49CIONPQiviqOPX99WRT7Zo56VnxKM+JHQi3XavvI/ZYkPfLAXAf96vO9zpWqFW8yBHsELxwH1Oq
tUWyax4w+sFKKePhIZhPLOUgeegHJB612G3WnwuxT4+Tzza50PusyqO/2v6qfg5p8GZeAOgSm6Fj
4zOBbwhEUF984MyoDc+F3V+D0RoeBI95C2AabVXhvBKBNfey5iR1fckNrbo4XvVzsHCI/GySI0bd
SEGSTOVutJAiTrpSOaGyGi38sBvfUmxHl4Pw28ehz+x1Wir+yWs7bWdqTfqgI+B8bNwp2BpFW18V
0+pXcRZlL9NUsWnuLPc1FUN3UIQKPooEiQtMkyLIhuxYVgctj7yj7gd0is783SlH6PoYH009XKhs
jNXUiq/FnFiMo9g5u3a3ljVZKNwFMORof3ZjgKm200b9tvSqBsaCb68aOzUfmgCyeRCFytYcJ/e5
U2o2rbl+aC0whaS0r150diwrQf6RIuFpfGuR7s1cp73I2r098B7YCyp4fYMNgWvXfPXtyMIAhfFq
mqY3F/HlBalra2c6gRosIWgASWjqcPs5u5ohBNrnJM4/24omVdaTkWYrOY2cUFRi3JJW5xPNb8qa
iyFP2n0ZhgUukPNb8FSDtYGtPZvNNAZLG2WKU9h228/3LGwjvxaET//z0/XDiIBMBmh+fttyODrs
90/32fTnE36+g9h0SYnEgb27v2TOdgOgCsuHz9eMHQcFnpwM3OerdpHir6HC/f6EcsI6yn9/wvu3
ha0QUr/zp7vPrVsB6x0+nRwt55efsEE47fNN9vMnzNr773f/WnpsYOpk+P3p5NmqYz0ogQsqav4i
5NlFln+N9dp6+JzeIe24GGolXgHDq57AHc18V7U8lbZwH0mVPTW6471DvkFjL/cBWGp+9VZo+bK0
lexc6J659iasBFqnuHBjsp5ynYhcOPncZaLZvCo19aOiGd9kpywqwBiG5Y338XUHab4lALqR+dA+
DsXRLZOfn+M9jfghz3wWnK66EobCWq+aZdqzYVg1sas94n6rP6KhdXSHVjnFc22snP4hjPlqZacc
ZvtI1rPaDtHBZIjfhshRuEgez3PIQm/LYZ11TvmvNj9pNp7tNJf7q2A/Sszfx19+nkOe1ZoRriB2
mT3I6qCNzRlw870mzxpa5IwwEkOO9M/7DfUe9IHmXmVTjODDDjGJYvn5ftEM/1WoaXOQI9I2Dk+O
3txfUzah7U4cdEhCsn3/vBnjPQk6cf9KAPuXWzXOgPEbXwfvZPh5fm4UDQLrGEQXeWSlGdQpnOp2
supYKUrulQ4CITLbePXXaC9Rh30N2/FzAjlCFrwCzpO/X+Gz2U5KPBz/vMJnR1qJ369SQEJBP571
kNqhkayG2RooM6FtFh0bHbdiKPVBsmc5j5j15A0Hss4u6fa6OnseVgmDGrY3A3TBinyO/ayEbrDs
jHz4YjV9uNAGY/weF+2pdjv/lzeRq8nDgTVhR1aZpVmwSF2d9Yka/nBM7aN1AuVLmHkuCmEif9Hh
9awy9FVvUJfYmhqGeubtals77JyDo3Tu3svdej8o/HONwpE2LKy8NP8HF9d4BKpVikUjS40lf2t0
2V72DIY3M45ycskLvcvG473VMbzFwINgDaIi5ydo+ZXx6mpa4v2Klm6ExvJkWeVzOlu75UljPlbo
D22jBkOyWouImXrBRfXAg4AvVhCg7NJlomftaWps9TFWmxfZ7gaJsYqnGs9lIGpwKo1VXjrKO3hW
bePpvk0imdOH/lToAtHd3gz3XBraWjazQzxgRaw+xzdrCl1oYHaKJ6nnwbPcsEwkCEnGNz30g5ke
mqZs4SjPh5OOaoVraQ+9FhTEF8NV5Hblehrz7MWzSZ+JAXME17HTl1LBVsEuwHfIaiegXMWF+kvW
JqV1UUj3TvJMNF+sR1TSl2gj8yyeCzffgSxpn2WlT8otyu3tTZ6bxdOLGUTqWdb4JCgR+2F8lEPT
HhCgIFS/J3ygPGfsP/dcCqWK62YTEaunMAYtWqpObqynKPrdNmXwuVC4bgAKW4T95MB40P/pngfa
Yiof/LEAb/ynvbTmQEOnJtxIp9cEtxVg1VX61imjjvw/T35ZNUpinkZsBg8BIK031gCvqlXFV+jq
06uwVnKQlnvpxSg7/sfM4OoxfCZbYyUwn5K6Ful8xQclMPeOGjfH3pnck+ydyH+DQwpeRtBVN8to
z3WbZm+m5kaHqY1qwvGcVHRTsbHBWGzkSVapYsgsIjYPOKwcUO/3N8HMmJRFLH15vCjLDuls2SMb
DbCEREeRgpmCun6KCWuNidBvIjFq1JajZF3wDW9kJxa0/oW0470mm/CvD5Z5OnIJzad7pLQPWoun
nDGUJCARQn1RRBCzTWAmAsHePoZcAIL5l2Y131F2APYTzTRx0ymviVlZW9ufZs7cgOyhwiPbE3bz
1Oqmt0Dau/zWONCntDmNrgnMooAu/bD9qlwkWaG+lKFNqsXUdQLZprfrUYjae8o040nKaI2WbPHS
pGzN+FP2P4ivre4zVXmyL/vO/JaYMBVsiOFPoiXq1aZRdjLUgsxdMgS7SHX8S+gYxcrVkuwtspWf
meNYH+lwu8+D6dVNwWrlXVh9C/iqU24eqg8rf5pwaRrSlwlbq+cIP4jnrsEJKnHgz81NcWNOC1gb
IKvnzkpk1aYgnL6Wvdwbk2Nn9kBE594SPeXn9vA5F/m4OaqVtEfZ73hZthYOfzLlPfdE9zx22apC
wPlNWK4G/CIyFrJqlJazsUNRId3dNm/sxLBySgboE/NgA49pEh/dk+Zn9SPUqnvzYGfhIS9mdPQ8
Ki245qCPDNtRFdYBp0x87CylP836FCu1wRHQtKfhJNtkARRhOKVzMeGZvMLSiSHzGfjPYwAle2Rd
V5Fo/eyWbbIXOTjQU7l9UJs0Xop+8s+NHTintnCG5WhM7jdCcA/B4E+v5YSBA0Z91RZOZvQlMCe8
JVL3mwKheZVjPH2MOi2+5qRvoPXqzrc8Ht80zCcCMhuL0M97cI19dP0snNY/NSx0DpAZKxeDdy/Z
T4odYq7LuDRyfg8OIlSXTTU/JTbUpoVNqG5RWW3D9S/r7C42VcbXgyfveG0QNHuYeqA8kh2A9d+P
ekJZSTIHWmpAekLUnGAV4NP+Q7VFdJbsgLmvnUf+P86Ts5jWsHe1OrqoE1QBpSER71uJ9xhavffo
NsBHXPsmW0aVoA8yOe1K9sk22203g9dOF1lLrSTZNT3KZSEmcPnS9psrMr3DKZ4nK3zd3Uy4SEW6
ZT+GeKwgoZmxMTFa+1EvJveWOsBc6JMtjW0pax8++yotGlQb4yReGxBAThqobLeu42UcJ/WrVuS/
j2QbNCvxNA7lEgxF9NXrfxl2UX9xSjvfOxDc1rLZD6KD5wiTZC93K6xjkDLI+uhrPKk/oOx3tzAR
xXk0Rmchxze5gVRE4fRnz1Czm6+bH7Ld8kqfdUBlI1vDdea51VG2c29t0c7MxD62suBLbJKcn9+O
0ivpNkWCbSurvDvrz7vre3dYF/O7QGHmUAnn97vrWEote93fNEipxFVffFSOdiEiW3yZ4sJa2cmg
nvzWqw4Vivabvo+Sl6kDokCcpviADb5M2sG8CEPPVsI0fKQuA0xA5qPPIhPKuLW75OjZ4t/tcqyp
mq+B6YYvXWcetNTWv/hDhQ5ZnoSnShPQ41W/WOuZ77wNenrxI1f7GRvFI6i47M0I+Fh9XSiH2Jj6
E+oUMEfNsHkHK78PWHv/1PzyK9Zc5otaK/nGLQm+G1GrnvtgimbRTP9rogRrORQ5JBydvLJ5LmB/
bzpTBA8qVPYL6lHDUtdGLuIR22dRjz6otsl09kbs7dhgJFIs6G3K63bRT2P61Sqj72XW+N+JJJwL
BDo+Kn1aq9z2w4XXnRA9wedc2MjfwBhZQP3YmEVWf3ihesVMTXw3uuhj6kJrp9hev1FxHnnyAe8V
5RNyEcVTV1dsQEdf28i2bjLrC8SxXV70xX0EcoXsnlOTMAYOc2MRPYZ57F3KyALFPB/BxG9WIi2i
desiJ7IOURjjF/AOtU5Smscr+0arSh7vva0PLyl222idOIgXke4WzPPPKfc2vtX7KXL+UCu0dTxE
7SZ1O2URK6ly8d1eP6QjQLkkKOpvXfwK/tj5ntbCXyI2rp34weyTidDysp47xPgjg4f8Lbb7eB3U
7APsEYhKqfbIqyWx830ySxgZIvxS9km3idxY3SulpT66cYhl1Dxi6OxnAw7mC46rwQ59UBfwnl2/
iEx7kgOQJMoWiPoBOWuaeqsrkc5XQL4IKCbwuuaLAyZ7p6RZuakxgnFEEr6i+K/vU9Pr1+6gWl/t
UawiJx/f/Howd66Ob4hsr9Xv7RCl7wI7t60AfrTVvMj+mmaZ9dVwiSgMqepsK9Gn72P6XfYlcJw3
bKuNHZYt09toNCvZrllsVOMm04l5DeErAeWdfAniO84qUqKtYafKsrZCrM7YSxzkUTlXP9tkhxnW
/2tIb3omfAphrv46dwBp/4COPY6WSPzJoo7BKVdRafyrLc/64sKbiLdkCvAi+jM4nTvwJ3DR2bZ+
/tWut1Buw6A9/dXuB0V+EiD+u8Qelw2s5WXf92+51dS3aiYnumj4HP40wXpvbpjT3JvIstUEkWDF
KmxrQ3PUViWOeregsIx1aw4InnSetykNszx57PR2sGKHg9rye5IW9/eB7ZWHrAi7XYPK58nyUdRp
k5IMhoKLX4IW8jWMGzQB/Dp4yrQOhdiYxWisq2dgAMWltg11Y2udv8hzy2djff8u1HGHRgI7U9vO
L7JNHvmpZz3ADDrLmuHFAVJGWVidGhJSUdrnl3tbXGdYCGZqugrHUX2CDB48tFMNgNU3x4q9XrgE
AN3fZK+VttXKibAHlVUjcftjORbfizpTnxqzFmfEFo9p4KPaq8cRGV0r2cmqaWr9Ii9j/94b9dPW
9BL/kexp8NzqYiVHuRPrl9pkHa/CVgT4hdbMaE3kCXs/Poa12b5GZr1MRgM5ZodI4WR2Yi2rok1+
wo0fr27WJbecvafVpoBEPdNYl3bVonvJSRluVQUZk51a4O/q2FbzWLtEgc00OgkVQ8SktaJTx8Nf
9ski6Nt6LfSwXtu2NqUAocXVtGx1G4Ag2eeRn11koZlVslIrG0M7o8jvbVE7ZbCVghAXUBs44zxY
tskjGJz1ThUkOD/bfCX0V6i9aAuQh+W07tKB3MiswZN5InuIITVtU+pXzkPOrhOCG5T34umG/ytK
H3hguB9x5f/SxaC+ZrUyAUtqwktbNO4ORfgIrUXbPPca/N3SKKtXLS4j8htV9wGW1zIM75dRx8/x
c17jka4CS7wXbeagUNdltyopsDT9z/Zu7vyrjdgGjitikVrhr8oKGv3sgWeGkqFOaxNgwamYDA1s
ZPyBwPmIqss4HuTRZ+FYWrbVEgGLGns3by5C1iGwHufD2KifO50M8afRm2zXFXj6su0++M842fs5
eKi1ap2qpr9TYKNtMVsdQRvZ0ZuuKQragaq1j5sgeguT7Ftke82FB3f0Zs5Z8LR5DXxnIDScPclT
pqrRH0gZ9ks5KGUHC/ILtgdRWJ4pI4+NqYdZZA2O8WLHprbKkrG5pJqe7jS1ysAvGPaxitN0E9aD
9uhAElv20Ene+8l5JMg+A/lZfpG0wto7e458liGhadRL6I7to9nwBMkqTT1qaNU+5K4S7KZKnS5l
mI+rESPT175nl1x+4Z6THU2rJAUQN/2CAJearIC3psdgplJ5AirkQtZlASQvBuEgJjwak3965Bxy
uBxzP0fWdQXF1r57Hxszu4Wz9LU29MVxyKuLbIrnJhAI1inu261skkVv6uJCrGAhz/lsl0f6rIl9
b2PEfeif+ZEG294nVDPidFnSXNwwL45yvDpFysa3pgYgluFtLQJbh6mKq4e26D1C8CI8uY1hbMDE
JVd08d0VG5fxqRitloSxUc3P3BJzJiNYuQLemZmY2gHFFkQMslktRKvbZCMbYy13q/uhG6DQ7BNN
Gw/qqANB09hPF4Fonro+BQlu+gSrMzXbqqJHGHEozf2Y1dU+nyOTMYqMm8mr02upyFC2HjybapEt
bbWpvuAjHKITSmixQ5gUNmfOUnnc+vMmagGwcN31FVJjfuFsHXdcWDPgo6uU6IENOH5vc9UJhb+A
L6Ec4zTrXv8MEw7oQneAMVOExu9hfmP7mJYxzGM22S5ns+dh4Fr+PYxViA1OYEqPSdvWWyV1Se4n
o/4U2XaN6b2A1hNa1dLXIQV0KBI81F6qPzl2ru+KwILJPw92Mbd5yqH2zEPNMiuWGli3nRyqqW36
IBTg2rJqOi2Gl16l73qHlBCyQepTFqKsaXlW8loG7HrEpNtf2pjFMD+/9i2ZkJIIW+2nknesuVKE
tolVLFzCXPEiqLdsMzBdBU+zbpKsuilKYy4bAdW8jjs0mkRG6JAkwDdI5KciFMQtYncX1IX7i/zc
iz/E1XuZWeXSUSrz0QAlt2nRUT3ZcWLsxZgZOywYurOcEamfHFEuH9Xsbgi/1QWrU55dc+z4PmOV
gd6ZZzQ7r1yOs0ihCSxqL/c4/20X9FcbGbHqIcwIbU/WLoSkGBfmkOOwM2brDP0hVLoVo8xuUVsW
L5WoXore0M+j3+UvvMsCcKNFRGbunJQCqTvXqB9kryOaGP1Oq9vJXrIeFepOvo0/J+cShrU2DbHu
oRFnMDQV+HcjfXcj9WjNriu2w/Yk8L0vuWnPcqOROHtxAzCz03y25y2EsKTqFo3htB/Txg+U8qNO
0wGACJJYatm/Q+3wjr5S/y5a0YzrtEiNxV8df1XtumG3BTlStk9RgXaIh4VgNpneMWwJQyO+zqY1
ttjhV9HwkxUZgsxD/wvlw1cMxcMvXoZOMLyi/hKng7Vr4OXAdXHLS0ZCeIXMtr21zdFb8njja58L
AcHgYGsuOnKDgb24bCxwRcVYekzITFs+z68pWkRmYB77pvGf/aCfLxS9xZiRatZ59boWFpYX82Bc
AuztZJjIbczVUHjoOGOGfJ/KKT1xDhXxIk+d2BU/Ini0dOahdiv6JUufaJOyn4AXGUzJqkzZeBaG
MhhvIuP206zYNwzhAkjygPNDhOiAtSqTsf9QS+0pJ8v4ze/sZqE7tveKg9m4xHM3e1KFGq0Rnj54
mYNOYDii2RpPxX4AiYPyiaYUy7buHlhquODZ6dUcM90qlpuuisTPn7K5GMkskGm4yRbVD46eM+1V
uk5haHsnXSusCd9u6NOq7WcrIEK9upL99UhEuOjQK26Ef4qJyy8rc3AXeag+Jw7sKxtJhu1I+mlj
+3m9lMpCUjgongmwbVHO1vHAWtWpwV8l1V8dk4/nJvpF1lRC6CCvn/FUba4amsMPdZHXqyB3rPex
K346mZXdSq9RzshDk/S2eq4jfB7maOSNbHLzPQvFT4vv7J2Hi8D7ElhAbIhoiWLzFbf5/lxAYlpH
rguS2HOwzNT6Zl8H0K199CZH3IIwGFKnI1fLV23iBokPCI53bRdsbA+EJXpv0U+PH8aoFW2XaLGy
IwD4fawRNs9MBMgr9NB/c1lQiMz10nkzR9PfYnWSb+2qFLfQLk+pP+rYkBls/evsh9qi7ELQObw6
cXXrlTDeD0NkHxDxRhFyLqz0EpTfiipsg0XQwxctou5Xr29UQ90OUeV9CQu/X7eGWh9cNhCXgLe4
jAWLLAMFhw2u2+alnkSw7IlFwhaqYpSivTBZtCJxoH2qF0MT0zdttlhFPCVf+E5Z8o8aN4XqvoVo
7X533QhllR7CGQ+UeGvXKKP4qtW/eTZwrdoMux+BNW7roCJxJ4znLjc9WHrKLbDzXWsitjA6iI6M
ib5sW0ym+yx0twma5IdiaIad7SoP/lTka230DlPadAuVoAeBGDFsusiwN4UvvoRO3uLw7kaLJh+j
7+gyXV2rcj5KLh6knPGARQZ94ylt+4D064MHv/nMgNnMHIbCOR/BpSfAQIYgjG+yQKBMOygJqvRz
U6IoyIplrrUmt6OdemfUTmpffhnc8lrZOdH4on6GPp5eEHZWXwpFe0Wl0DnrcdmcRqu+9jFQnjKL
40PkfcSqyI8qohNePIz7wEEBBXh/YR6Vsy9gKoZ29t6DytiCTUeaaa4qo32ZI1uPtt71Z2G3ENcV
QG2mEkerWhXhQffESWuFi2b9jDicgYmhxxFLhJ9JGYKRGpEvkO2ygIwFnl4OkXUvbL6y6M9R0R5f
BtyULlUav7Ra0ZwJtHIlTT0Zvr7pXlU3jxeQLLJtHXU/XTIhN2yCjdMwOFAbzTBastoojhzdZCei
8f2tGxzgylPynbA+I3rNGvdelJSLez3SnWExNnoKqC7v1uXgVq+VEYs1NpjlVlZtw+bx42noywYT
/DevHJd9Cw2UKJuRH+6HDrvWg2/C9FvOoIpDEpiPpIKVZdhjuxh6D3kzXqsxti5uBqq1b9emZ/xk
X1ct1Lj93ptWd53ajLRTgcxnHb1PNddhrOjLUcTNr9586l0HlZ8k9I4VaaYFKlTdakggz4gYK/JI
Ef4OazwCTlzO1wwlz2s+H5GGvmZ6WkHipEl2dgVEqb7nXimrqm5mZ0Wrvyegegqczp7rRO14BiEL
JatOFEyn0SVYxnPuGcxn/5iJYgkNwn4uCzVbRMAESJwP/3aTm+Zqmhg8dUP7238zk5MjZIfH42Fv
jLz6H886B6XsMUp/VX7pPgwV2o+uwN8G1k22i0wYVvAzYSbXaJOx5R43RmlUl8mtHciWqiCGE1y9
tip2BUv1Q+6Slwu5/Hc8Q0jOFUgpIHg4XRBlLtZ+FKmPYkocXIZ69blMb3XNAnS26711XRzvOhNH
+Djw2ssYzckXL63fdT8/qRVXepIOuK0DZyLKZSxtB8t1Q1jmTviTugMrnSyrQk/XmuVUe81mNsDd
8yOjr8hMsy6FtbzW1dr+cMvsSRuxCWoKVcW2Rln3Vlz+Ypd3DrkXvgcd77APkwKJpkjs6rE9u1xK
20R3++1gueNVddxghQa0/qaSoNTtLP6V2ycyWUDHuZiv9tA6706IzmnVac0jCSaxqdK2AOtSg40m
jMWaq7kWjSmWeeMk36tiWIZFnX6oYY0JQh6lLzbQwE2H9MlhmgxUWiywvKHXa+T0x5Pemu6z63ka
t+wNUa7qWxRa0DtdtXrwzd4BT9h/aEHCjdJ1gOJbjQ0QXsQHpIjjNZGb8Zx5drnoLOt7rJXBM1TE
cachnLpF9NR7YY+OVGQe/EDGAgBhno2PY2b20H5qdVPnnXhDF/VBjojsdoK1RnxO75tiK4ZmpzpB
ukcTwt5r5B+O/JYJqb/WviA94a0ihPzXYiDoPurReMwJ+y6GyPOfLdMkHFQPDzP2pDdQCK4G0IJD
m54igHowaup2XVvYVAd8lysbx889DxflVcRTuHA7l/T33NsIF8cZy3xWVcRHSTywKGp5kNZAKgyz
6/dCEL2eXC1/91Lnowdpeq282LwWRvgTs/YcArS3KMFRL+HxobDgqfYeE6lxO3RJ/hjoc+S6EM0P
G/GsLBLaB7ucj0qNnJcK6ae1piXv7liXK/Ke3jWbCzDLKKmSO9r5tqIr6Hs02mqqwSyFfu1d5UDP
s4HmxySxP9tKZbCJ/nJjmWeRw1LiSlf3Pvd9stTGXEdchq4n2KwE4dotyvykBA0GBFOK8FNnpEdQ
F18dAJOnyLDWRdg8IUEdLfVJP06NdzAz4riO52qnElP35TSG2spq22HnpY2+x4dkvJRzEe3ykZAL
KINoVwZetDJtob/ZI3r69TD8ggw3hT07dmStXmri7Yum9Yp1j0ASt8s0mB7IICxDU7EwiiqNnToC
YksrWyNWEzg7P1HyJX95rlct/RJ6OjIwLiYwhlqOxwmy6jIzSEfHtjGseishQq+ODpQ6IbpF0oon
xIKynWz7LGCF/TOkcfV+3Tu9sWA1cjJJFby5TU8YxjGj11mNctVllnFNvNDbhJCz/czakpGajhCM
8l1g4XjT6xWKP1F76msje0JRgXU1Lntgr8xhL9u0DOgL6rLAQRX3ylbA+dB0wlDTbEfmPgYGq2Tc
Jr6pijI+hGYxPYDH5tvxyWBEkPqPAuwRC8Hki9KQdugh4a47BJh3WTW4NxVDU9XROzY9OM3DeyVW
GrHHCSOxTIMsOoIZzvfRRMDCBeaxqpxJXxmh5yPu0j8GRMM9yyaFP8WKfWpBKPrw1W5KERQ31tIz
2xnbiMlm1RSA3n2xMQLA3DBkkZe29QsuXwTRE/OZ/48NRmeJwnt+dcXspCxeHMjIVyKf2b2oyEuv
KhTC1uM8SnbEVeOf2/KHrGDtqq5JmCYrx6mnKwpT3sLQ2oEsizFd722qZW/11DXBvzJEdrBbMC8W
EMm5pezjZKlaGLi3iqiPg+dURyHS30cpUgsodCPDiOg1IGU55n7InYj/Vap2m5Qn4am2MDxWVKvc
Zprnw6qk4G/g7UXrEL/Pp5NV2zwAsvjWVkrC5c9tkRWsg7ctCt0Ym0AhqS3nJttatyDQ2CBbGrs6
26TGJ0lHVBfU33ZS83xVVONZIAd0VVE2WBp+GNxC3vWW0FxKtrBHNT+Yri5goiMXXdNrK3QFTR7T
vnnwSj3btrH53oVdcgq7nwTB63MqxnLjuT5qMREORI2P6KY8QlMZmRx5+Fm0znmohpHQKfYjg63a
GE046FUr6buPKspXC3uLhWUq7Sv3e23Zxn7wVLk1Tm1x7V9slT9FlCDaEyUHW+BGrAuLR8tclUWP
qAcsSK8YioXs0gfi1nm/UvpUvxrNY2TO4kyqnUKt4Qu+azephOP2sMJIX0yQStj16nOoDwM3KbAk
iyrUWBaEtthogWrcBZzq/2HtvJrjRpYo/YsQAW9e2zuyaWXmBSHN1cB7j1+/X1VLBIc7uiZ29VBR
lZlVaJFNAFV58py2Q3511OEXEhROMm5A1wq+aPuSFPAIlHGQbjpHM09tRL2+B5jrRQvt5ont9Eod
s+IF5sctMEnlUbyo+12jfTZSr7rUWeTfhlaZZet4GuIdBC5orOT9qGyRa1X2KTDdp8Ys/qR0AoxY
Pgwn/tai1UCm6tEqEvByXjrvLc8HcFUrn0K0rZ6GKVubXd28BNNUvxSZ+1BCJnxfBkr94hmDte6n
qeMOy9B1NX9PiiLe+K1/bxXlcNeXk3+fIy8PP2f8Ocji+hipYUnhRpB8thPOJjmHjA7Sm1BHDUae
VJn0+grCVXmiPKuuqT7x/DhI8+j0+SUNC5BNbDQBSM4h5A1kMC2jSTfUQ9ivVppA4K3DHU5Flf2a
NZx9AzRTN64YWpOq7cuCx7uSONZrRpUSkFAt3cq5utcHexi+u+1tbgdymKe9AcMvwbzhNbti9gN4
0lgq6ccI0nbqv+RQR6RyCzO/upPB+QAm3YR29OZVgyTn6CYs97e54+hvIPxR9zLYoJhiU4euf/Om
dtNtHMrsDzJYjQZAT71Iw8rrzqGyNts22YMbPViO11/7YHJ2WTSXFzc5F5zQvaD21Wvq8CIqaV6y
evxEfs67K2AWOMDwALu+MQ7Xrk2PlLR7Z8dQYGORtlb7Vs1UZt1MvTEk9yZIBV8t9Qjq0tw8kx05
uQP62jI+r6N0w/45QrAddRMnH3jFi8gTq3GKbB25i0wb/8xLq/9WlqGOMLphXalLjw8RvFEt6bCH
zkpeOxWpMNvL9RNn6v069sbgc83R8c6A52AnvVqD7EdbpaiLCG9hAulriv4hiFzjU/etqbLgoIcF
pOUDx3ZxZtebRqnqPWhmnltuME8nD5kKaxtbzq9uKrqmllX6+l3Au66ZaeUuEdVegfWEuG3wyea/
R9HytFGgAfpk8G179FOEiMRIsQbzGgfTkxzFc17cV6Dz5AiMlXUxUOhZRYIxfa4heXLHEb5zsSoC
ncZOsGttYlsxrpOv/mxM5egoQ3BdzLzwl6fUB0wpghZ7asK5GE6Rvf7gKIJYXVV+Nu2XYBnCeQR7
HRuu+bfL+T0bRqvWtFeECXbUd09f3dn2N3PrDZdJy9U7Vee4q9MBDsbskcMJsolI6AjJphKyQrKX
GpbgwUAYdnZQFJI27a2XFiLJ3CNP+8Ehg6UX1l5EP8TKchqavwE8ChBZbGdA1LdVG86WgT2RlOpW
IJk3yTTnp6KJfjbUBuYnTr7zk+wtjiVucXyI+y9CluWBm0F4L9df5snhErNc6b8I+bDUMve3n/K3
V1s+wRLyYfkmUH59/N9eaVlmCfmwzBLyv/08frvMv7+SnCZ/Hlo/oe8YRk/StHyMZfjbS/w2ZHF8
+JH/70st/40PS/3TJ/0Q8k9X+2D7//hJf7vUv/+kbhDWvB0aBaK9E692kfgzlM2/Gb9zJU3IrJwc
4W3WbdyZSfF+fJvwbto/XkEa5VK3Vf5T/HLV5VOrAyo028XzfqX/tN5/uj6bGbbegxnzdr5c8bbq
x5/De+v/63VvV3z/P5FXb6f5waqGfrf8b5dP9cG2DD9+0N9OkY53H31ZQnpS8Sv/YJOO/8L2X4T8
70u5Xg11bm18mxQrOndKLxgSAZud07dGepJpqk668SDN0iJ7jZywxNp+HZ+luyaBdPRSZNmMIXgq
jM5cB41FbVVrKY9FlEKg1o4v7IIhshWjtKSSsAffIvxyzhyZ9ons+1/SL+0+PFG7uYYRS9pk04yw
ZdgmILAWsv0LdNFXSD3Sa+Uq6XFwPQSfB+p8XTu5NTBUpndlDgOpiDKSBCU56Y0cBThboF5uNunW
E/NHD4CKk7MOahm5VBmO1DmXurq9BfqwSm4aK3LhSbaoLylmJHbY2YPDREx1FyZoubrw3VjUzw/V
1eTQgLx9THWPGE6RU10rLa2umtYZ+8CsgK7L2b3RTAe/AtnwbrYzegCT8+4r5IKsKCc2dokskdU+
LmvJpcPBaDjUDM639aKs6i5xnkLL++uSMiwfh/FO58XiFmbObNEc/eCp9UgRM3pBgVCov4nVQ49M
ifo74fpOpf5qnoa9xe/tDCg3uISN0LL3LSZJo5y+uCtwIp7imads6EBVuGVF0WkO00fhHMvKCW8D
T4s80DDCXgLHheCKw6vbDGlcpinOnKxJerTbd3Nukc1Ub4c0y88fJ87aFB67WHn8sJYcWoV9x0m3
ddQaC636FKG1WR2C+6jLgnvZA+wVoNtaB3sfyCx5bbyLQ8YN3pzczVSWitBl5m0ho39y3STl3DQy
T7KZOTo7oYxsnmQPwbTpmCnZSjqztzA59E0zyCk4YUZBcTRis8qq91TgZaiNhRCPdZV+3yuKdi+t
PWJyWzC1xlo6bl4RLnvDrHLkrQcXGbtEkHGyd0oJpQd4jZ+xizfRwmdEhnQObP/mNObCPECT+G2x
2+AJdfi08oIsj6/upWe5mIeGIai6AQoT8anfPtdtmFOqR6mhu5UfwnICnZ9IncGw5fon2VhFgWL9
rV2sQ2JjLagJ4bRQxGYgWxC+nlC+m9NBebeAWZUcGKRDqtwWvE16t2A9wvWqwNCw0WFGP5uiieOy
O8uh7C3NBxt1etDGshFbL47/aYFl2u0a+ujtCqjtcjY+9XjJ2CKigKxnD6Ea5g+xlbO7ihGUkA7O
2xI0qBGpFeKU8NK6J0oB5nwlx2BPfxodK3xBaEHdSTvoMe+0zFhiaylsKZeRc5eYD8MyGKnG8Nrj
rCZflS4nk1FaMLmZcfIcAVA7ug6HBirfsM9VbxxkBAVcHntuL3xwBIw9L6iuK+20BlLlQOEv4CS9
gJN0E6Ceci5tUo+iK42t8MjeEiOnNOPOGZFvWkKl+Z+GkYSoLCul6nzv9+30OHvWg9lmw0vFhvtU
mnq9neo0/xaYFiklAFYcnU2QvIkUlJr4XyoL4GpSQb8Wt62/UtrpKMHGEoUsm7Zx/bVledl2sUnY
ck5V3TYDv7WWjhs82ff8eG+4fPXfgZ6Dtk+OMC9+vwV2VHE3EYy5CFz5J6/yvBM7VzNfya5s4GK3
gBA0aNrfrDVl2mOlWztjiYTs1EeGU8SQN0ImVjRyulu1EQBLjgVKuxlhDM0hVFfnoEU2J2ru6xLe
Z9mTTTllVNvmJqgOv/npSN56aQDIASZncy+DVcNADjoJ4URtneY65umn2PccyIdTIKdKOqEb8ssW
k8q6Skcoer+zZ2P+KX1bI+lfOLYsL61XJndw/yd3Xe1sGo+jT0i9fpqkc66GGTxJo5VHSGgv6uxO
w0rGNAMIavKeKMPnXkJ9oFgr69sm2stu2lk/3Egv9u9s8lLxXyW84BfZVzgyHUcjg+jO9E6ZaEZb
g5FyGcseOsHoktjN4aNd6b3TP9lGK/RPCqJPaLqLmNuq0irHco5s+onSk7X0VNWkHsgq95atPZhm
WH5qOW8OVYDsdhqar5x6tHZXfgqCXEVBfQDXrxafNCTkr9ZgP8sZcemmd3XJS2Npclprd9xoTEqu
z2Ee+mfZy4byjylw7Z0cDVPln4MGSDIP918h8VtvsQ3ATFHD8VGfEN7FcZss15ErfrhcS7XOJm8z
wYn/t3lL8M+5kYoKhRPt1DAq9tVsBo+KWsNCX3npF07vvlqjqf2FuLZnmaR+3SB+Tp2k/er1CSmd
uA+fwtjlnmnFytlu7fT8YZ0O0q9zONTw3fAlvmhq4xwHpeT8CdqBVYt4ziVCXmK662AF3PUx0Euw
CHb9OU4Ub5vC1rVyOCgnYZolW3jHuksnGpJ175vFJkM0VdsmtascF7ucsAxlmLTlpWEf5sRDq+1v
S1rl/P4Ky3wjJh3RZtmDb1kUQqWIOziwku/lMFXL7N7L0nsAtkm57nLULIIQta3QaOH5GlHg0oxo
XEGqNZA4/1tToNeL3qsFt/dKuuJBg8dadssgQwW24ljtndGvCntrDDEoN6/pdpGWaKLkIHyWTWdC
IIHW/aMcBRUEOEvEIMIGIiJn/hXBWxP4Rw15b63Kmw1px+CuliRJVZvy2u4X41Yaoc4M7yZJiJSK
IGn8fcwyZ4lpBO2SdMSxERxUsHowCJXGK1whia+Vr32DEt2vwS9PpVTKLqc6imIYcd8zgmIbQ+Ww
lrfB5a5YTDDjhsKx2G73UeEwJ5+DdHFblc2y1OJYpi1LLcEFgk2c12Y59/V2fqbWf1y5ZNxPc4Je
jJ45AblWSopSx++qdQNXSdjpT6NwQozhrjsNZLaMHRXbOkeN0LstjL4irRKd3VqPrtIblfxG8gwa
czl0yMzfm8F4RjhIfa6nbU99TAOSDsiCkDt3C2Pjd3Z4zBG6uGQOLFzsicpkI7sQi0/Nyi1AdlKG
Wu/aKR+bVWWoP0Nv/mWq7A2R4GCY2KvIIafsVDONgPASpXhyqTa+91tDe5lIeq6NxDGPoKa0l7B2
XNjuAx/F6RKqMNUc1rbIvlpIvh4to/qzmlWX7aqwgWkMAIF19XEWeVjZmIFmHqO2/VOOOpGzlbER
pTv/GCvWXKbLnlxXK5T6CEtXeh6ToaJ+nfcpjZ/D1awBzEhbr1Gt2Xq+t5+rQrkvqdPdTm2P2twY
lOuxybTTLJu0AeBUCDnBlTS8cwl/AdfHKcj6nz0Z8i7aSKIveaHWB9A79UlXIZZ8UxuUkoNyWETF
mbRIeJamVqoSNhmpM1vNBQX/L31CGVzbVM4pow70GMnCdzNGrTxbthOcbwtIz7LKnEN3vXn7GFPf
kCifg3RtReUPUqnlMxmo6llR0j/I9fcXU4w01RoPQCaRshIRZaVXz0XUbaA+nx9kvFbNCBGPlEhJ
p2LZzaPecnQvpstJvp9qAI7Q+r5dwE2zuyy3qO03ynI9cFSyshOvOMtgUATzUZ+oFJLXRyFCPU4u
aUmIq53e+Nw1tXHnKMBj5dAJIFWeW6py5LDynGalmolzlweK+vnnnL7XjDslg2fcrzzj8zKHl9j4
QddR+wvhtIyc9HsGBudaiIYUpnYN9czajkK9dLFJR2YW6CQkqPzIoWxkSGhGzyPoxNNikj1qRkeb
w5llHXKH7snPofx9u9wtUqfW3B89sK7iI8hmdEwY1PNwP/hKe7bYe5awDejtWR/rgz0E08HV2hZ6
WkypbhtUrcix7ErrbY6cbjckEYHiVs02nME/d23xDxMKlZrPJFIOWscWQjZpH/igrsS4URX9ZqTc
5ad7Cfxgm8WMzu68n5Ol2zRSfa+By/+4tJV6boa259+WLSl9ORgT/I3wgqSbBMWZL1rnDTxpTUQ6
7aD4ormvkCI7nyA6q++aGMlAZ0zzL7k/lVs3oLycLTZEz7W6cgpV23gCmY8UdH62BHJT9qRtBogO
rFh4ZFO89eQQmjTcnpVCyzOIB28xHFXemS/wUncPWpj1D7pm+ZthQPFmsdlqFdw1pb+XpoGiS1hm
BaWrMbnjURplE0MMsbcBdAie6+5haeznuPWLB9CZDltFiyLOoqk9APdcsIpt9S6zQLNRYrqJodc8
lGSrP3UNP6EmtpAcFkrM1P9SXe137dkUw6EFwUqFsH+RXtsNvw2TN93LqSBgr1mtVw/S55rlvjPt
9En6IqVdgcBJXzRP814H5IdhePFs5SWCKe8BwGZzLnwQqWKUQW1w63VeigiB1jdH6RitoH7warc7
wKTF+4gIXhxdqBxVzewQvCBMxoJjC3ZdADBliZWrIyJXJWF4m33zhTVwDMXQtkoQ+DtvCOEhSIPi
KhvVQhpqbhHQlUMEjX86mrKBmkZVg90SnAsvkhPDJkxKqOfeVklGrbgGoe5th65EIOjNIWdYA6d2
seJAxmQqOxum7SPXsY+5hmqMIKdUhcAeslxoBUtay2W8uBEuhPBSjqe2rQ6NSfFymMz7gvw/LE9B
/+AbOt830TOSuxgNwCs55Z+W2C8GcerDL0gGCEdftjUVDIBJOS3e+kpKnX7swRMIAe1x8FrnYRIN
VbmoANecjqVa5DyEmeU8WJrv7NsxcVaLzdQU7UKF01ma5FQZC43Nqs31EIwiq0mnFgTR7TKLbbmM
11Nx3MNNc/ZCpz9SmE1xelrOn21euTeZ2XEeKYYubFSU7ZuPY680z4np7ANVn8Ga9ME5BWG6juTQ
dJJt2gXNQXqjavwW+yJVDzrnteLbK6PgVoH4ng0hohUsXTVavoOWI9rL4RxXoCi10LuTQ60G8ank
n3Mj7O55UqW3SeizwDwMU8NWRpWGpazqGjy/HOYOhJ06gttmxdfWLguUFqADOjalk++56RrPJBu4
k0Mk8K/Ihn4bQvzvcASOawep7+uHWBOeALRYiM1TVN55fdxQvOttWnU2zr1oZE82EVJUZ6cK/QoO
dDwKcKtVbyQthJsMk7p5Mrw2/jwkrRe/lHnXfi7V7ofWRTvXqarHclD1F8rSgUfWDW+KUWi8jKA9
NoE1+HvpjUz2+6iWGAAwCJ5Q/j4nPjCpRATXnCE+UAJ+kk45P67+TF12Q9ISlvHXoFZguBbRSgmx
/wyxvGpZ6iblT+1JNhRfqVb4NFh9+UQx58xZkgrZ5ewn6dpN2a7mpgkx6lt82xd7I7Sse93Rf/gZ
gmTjoKXXoeBOyesk7PigEa+daKRjzHP7GIzZa2tXv0xiQp675V1tx+tbfGcHpzic7zo1V8GwQD4v
e0vzT7Yps/5T3DItjvn+F0o7bsw0SMBK+zDuTCYVw6LmVG9CHcYgGtnrS/IkKzn+4AYLGh3CyL9I
+20FOeVD3GJ7F1PC1bHj7+GHplY6Lxlc+N2Vlimy9/HT5CZnQyOvdavfBsoVl7VlnBEq1rbirgJT
NxoB68GFVZpvbVLuLMEtLcdQm0SAhwE0LrZhNNAwejcWEztplHOWpnad+FSWg/IIcNB67pv8T6Ww
hoscceSq79ibWZue780zwiGHKCnGS965Gio5VGpMdqyjb5rrV2mTTZ9bkFy6erGVw1KZwe5W/Xzk
zJbvf1eHn0BDR1SoaR1agUW+M72pu0uSxqNOJQpOimB+ZVEOrgEIhXMdgEEPwqvsWTpPm0LrYEf+
uwOVMU6PfeuztNtzFkNDIUK09K9mIJEk18gKN4QcYtS5zSk2CrLUht4WlrH1RMLA/zNFmOSctWlx
dsb4MTKtbB+/maS9suuwXH3sjlS0Y+UHfZst/e+C3laTtt8vWfrer9XbMtgDcnK32uDld00a9RAt
UGlQUmOyiuw+/JED86SI6C9+M18MuLE+z1rRbnzNTa9FAZMg5H76YbIr7Wrzjrax+65cU7rvkXxo
50toAs/e1SGlRE7jjJt3RtmVjREAUO9bwweuBWYbbLc+Xxb3BMV9t+p8fkzoJn9bHBH0sCixoXmp
ZsUTT1tux9CRyhGVEua5KeavciSboTTFl2aot3ozFU/SpkYQwdSzyx83Jh/RbFK10Vb6TGGC/kTf
z4rRrRdblrXuauoBqy8Ljcl3X0O7/LYq5WAnyuTilVxD2nIPblk/HeOdtPFyFK0rPWoP8Ixci3JC
4gOZpafes8c7eDPvYjGiTL56mmDh30GaNm/kUDac4f8AKB9zOklY2lje1SfjLSdJU0u19R5mg35d
QwxNnfA4gSTzkWYcS/2ago43yzm6b8VI2vXQNs+8O5zkyFVnE5SiPlV7B8mtlTTemkbVr76OVJjR
wTQnbeGgGvfmFK+arI63tqdU91FpkZ2FmveQOppxz//bBfDsaK+9TQJF7c3wX1OprTPIUCjm7s1T
bkbFt7CicNWFlQqyI0XZJnPlXEwYSk5eo5p7h0ORh556yA0ULOpnq4i+k+Gq/3LiPYoawY77TL13
qJ576DzdXhdVgM3uOm9V8G5+6VrvJL22ksB4n058xdEatQ8qWMhjisTNxtBr+0LZ/A8oFUIKKDQk
vYVpaRabDZP7oVA76s2JkHZlnMoeLutf06jd/H9Z7p+uKm3iE7Lv0rcBSPlapC9b0XQi8yobio02
MYDfy2KSEYE+abtOV/mFilhpk/PlkELQJ/Du1lGOlnWpksnhAtkXlEudOmDlQmY5e6n6lGJR5w+o
7L1rQ4ZtavLqUOhqdJ8PLdW/lmE/chqE8pTnQ66EDukKWQzrj9HqnoeEb7AyNmtrIMfJLv9841d9
R7Uqu5OX6du6MimVEcyqumHRyJ5oZMgs2Fk7cWodzdlfs15OV+5o0FyPYf+dYpVTRVnl5wByoz31
5f2hivz41LTqd4vv2CF3Heh3Cqf4NFKAtPfcedrKYTO2/Rahpnwvh/48xBvVMuKjHHq6IL9C6OI8
cav8FMBkRbkR1FuVqip36D+Da86hX6tUV38dtfznsBbnrXLoJZ4PFVn/0yuH2UNpbqdA/dHPswfz
q62iOpSaYH3bPAEdPbCDsTUUS/jPbDKlV+/kSDZZmAkiC/1HPBh5th2do25z0M+xgUE5jGrceuJl
ncKYaiAJRKGZdJhIOdy8/KmZlCiJ6LS29G2pD3DPvrm9yjLKjVzxtiyVtasp95Vti1TMuk/74mQl
GTqByMVuZvDn31ULEgbd+0OZB2s7a2F06mo3fzYS4zsintm+DAJwOl1Q3MnG9cf2MrhXOZiaquo2
i9NQAm1t1UgsjV01HCA0/OTnFcWEXq2vPN1R7lshGEI2ILjmKWxLlma8s5dVHpirwYV8Mmo7zg0I
k7NgoO2Pc4/SJemL+Gunw1FpW+63dgh40CUlPPE9dRnd0PZwRhTeN2iCvmllXz+bxpSceFXStlA8
D98SXo9Tw/tmclJHprZUwcLq2pM5uz/kPPYBPL4pO3kcqXgkH9GZPHcj60ZJpo7PpmZrf1BRinYn
EJGj3DrKJmMrFDoljymxm5RNVFH2qbYVAuG548I0XM7OXenZG7kJdWMh15YHa81v1WuTxOq1aPyv
dRRoRzmSjXTGib8aqI27W+yGrpuXrjTmCqlKtfE+2bMx39l+NK16FVHBGZK5raeP7l4OM8V6RdV5
jRormhiCtsbU4pCfmh5eZC+Zw6xZyW4QuEmzWlyq27JpqTWQ4Ux5F/izi+zfymxtDzbHebzEogk4
hck3tTF8cQq720sH6ls+0idR8dk2cyoOyzps+F0PoIdkNxS0O7EQtRAPnMutEUw+t/EtqCPlpqH1
BSGWwExLVHQDn5vG9jN00BiFl1rhqBg911k/tEK7pwEuz1M9Ng5tpuuvau//9EJ9F5+mAWU43hPc
FbV0wffZSfZ1bJp/wbB/bOKOQz5IGtg++ke7cYoHeZCf6tW8UoM8PMthoIXhtlKhJnMT57UZZ/SR
kvkP23fLXdqOHD56Tv1F2ItKn/6gZBZaVr7CpHfWFQipU6GO0RfTTSAz9pqXboIFMov6H9LsZkO4
L41xZWUHmz3aCeZumJpFz/z7cFLGQcgX4r51b+EhcCukwyHPfZvzYZ1btIa8QL5a1gw859GhDmJf
585wUYJiQPAeKStr0K4dWuYmYr7YpDdRx+Eim6LOX5QxcPZJE9v+nbRBDQKGRi/rlZwByCTieFqs
WuVzctDI/5SIv6L1TU1SmQ675K2Yi1+gM6+k14rir0Wjdoe51XSqGsSMKGzJBJV2RJXeW6CsAoPS
xwZg9o1tbJJAbdnzQlPyElK3JDH2Sp3YuxI+M9iudU3dBEH7V1lylK+kFTqB1L1QWVH/FHvn/0qv
G346pAD8zSYYMj443Nyh+HVZRkZLlfibcPzf1/+nZRbbTT7+bUZuwazC3y6fJhKfJhLy0DJ6+axW
qD8FZm6sNKWpNpwxFA8ojOUPjuiBL6CAyb5Ki2zmEBW5erCdd6Fe2k7shw63KW8rjNWUcRvzu62c
KZc2XbW/nzjLkiYz60MULyyTY+QojHdzbAXeSuO5ele6w1aTQzkvK9OCdKZq7tSAsnHK/PruEoEI
XT6ZvDr1vg43/LnfLw6v7fpzw6Hj7WOYqhABUzYIOTuPGcdOncdBqW5V7mPaeOYduJeT9KnCVAwO
RB3GxNuRGEpHW3bDttY8b6PHvIev2cH5qwa/UIN2bjH8Uq825D0XuQp3he4RNZvFD/avPcLqcue4
ycGNOuu+tYqU52tGClRrVCA6MBvcx7Np3cueG9TGMWjb51ucnBIM6b9yP58PGf8MDr6Z4fAncWgb
I1rZYlUZtywlcKGTUxan2yU1uDIiqrI2g8g2Dn0XUIJXlgc5ROscIWCLUiQ5dDOoPuruGcEA94y+
hHNrPgylQ9p6L4525RTGMA+C/TPiIV2hb1M/ojFXP0YxOS+z1Kn4GqaaHzMNdSbvbTKYp2C7SQfY
OuRQxsm5bcy7h8kB823uh/WaJmz3ZUMttobq+dks+p+N1znngZcGSuBhWqKY6pdDSJZXCCFAx2nF
TVHv4C6HcwKawUqrgo1c4V1XLiujpceHQYQ/NKSRZhXxKMQ3kcQsMzTh29i7UDLNIdtgoZZeDpm6
uY2pQnUvt6jJC2CwsMPv7zyWnFSI+bCes/2mTpDX8JT3FbP2lfNMVSHvVzRWUirIMJP1g9BH107J
WEaXiDpX2OeNU5ylu4AzzkPsUFY1l5V1ImdrHwJzeFKMgSprWJFXxty3OzZQ0x8JpwjUn05f9ABO
BL4h7a5O+5s9t+v5Zh8y/Z1dxs/ASW7xZtopd6gqQskyQp80VNV9LdR104TtcVtO0WkW2ruDg7SA
hoDerhFiuwYblwN/UeFGegOoWS++nfCAEnOrfLIfVCU6dCIW6QP35Ab+JyhM58fG7o1VU8PaAxfc
CsZu45uhdchjBH0EnblJiave6Ks09pL7PirTZxSXrhVs4l+BWeU7O2gUCNa88qtHJTPnRyXFfmi0
k/BHNTG7o0SzvoO6GgGhChGgwa1vpsAOISgik1/fabXCWVoGPFsGyxjpkEPZlA517H6AIk8QCs6X
JVD2FEHpXAx/LstLs1xksQ1h9EfnfE3HYt7VRhNou2q2KVpU2K5tECKt1txHG16jhMuKk+oydgZ3
8cyL0x0HSNnq/5oFlio+GZ6xuS0i17sFmUn/WVOM+hAbcXS/NHYBinqY1osFeqToHh5LtBLmyHrh
SDI4StsSIntN6c5rX9OUzeLQJpdpnJoGe6vPqDsUF7sZZbeoQXbA3rQxUvP9pzAcjuK6svvm1slw
CvypP3mq87ORNjmUjmX4LiSulHT1bvy2jDL75tpHVgtBIxZcJv92LUfEKW0ZHtBsPkLtMe+j0QlX
taDQamH2hwrALTel4hnnPPSg3pJUWwmkUXcJ+Z31ZEUc9vr1pKJyyRy14JcyzfpZhkA/EMGshABT
EJTWYUwdh7fHWvk6DNqRyjnYuNVwJPkluMuFvZqrH0YCU0cUh/p92ZqnJux2g9Kf4sYqvoeZ2/CU
NJTXKDarzdgow4OtWtHegVvj7CI9se7SqUTaTof8vm2/ZY0Tvxql4jwUFBLn0L29+uRjXorgJF2y
gfoBSLPaoBtINO8Vj01jrtDc/bNCK/glMXSen4ayliMLMaMXZ+SPzE26zcS79sYxVrYSJc9B2PXP
yZjFGzfz232a2f2zWhTxHXfAT9IpmzHw/3B5W7zIEXQczr4xqd2MVY6F1izmisU8J/y52Nyk3Z6D
4Lupa0n4zQXvMILEp4chG8yJGMJ8snVafV+lsAFFkTLwEP6lxCOFcbS0gdjZAl+6OKqm/IbMiwPF
MqcAShaSZRqTB4m0AmV4rdoseZAgLOFrxEj6gji+NmqqrqaWtw7HakvShYm6AqtfPjmFWTzxLk2x
RD7nezmUDqOgTjiOnXtpaqy+vuit83KLF5MCRcilBmx60qmP0/Vgtt9jL+jOMoRMhnttZ3u9TNDU
dq1yk7w0mrlKHF6CkzLqLaiCU//oZco1rgOFzRLAz3sky/r7bGjI/6spRSs+VJ57w6FmAY2ieu/7
msEP0W/WlRWSIhMP01RP4DaOkf0RI9lIZyEilrB/b5t6VPjGhuLeRNkWtgs7IXtqF7qR7RRn7nkc
w+qKRkm1RqU1+/M/R2SsMf59jU6r0CQxiuBQJWn73EzKF5/PeCnEqM678DAPo7ZWFLN5NoqxfU7S
L7qZJk/SYqExgpKhNeykL5o8594c4UkKmvYxjXVgzZV5z94UZe6s778PPLJDS4m/tI5n7BrPiI5F
otr3HTcDe3D9c81jrqZcl+44e8rWLQFAovruQoc5I7Y0t/rrBPXSbaj3tv7a9b7zbrh4ZfA/zc05
+zvAeZvNenuRjafCfMBDt4DK8ZdN9tQOxguOgn2yILkAeE4ZsroqzJKbm7ETaNK4cw6ZbcynuYQd
W5Kydygg8UxyXnptVg5T3wHVz/Xoq1oZa0g/w+8AJ4GDRe6r7sRIJJZgcJIeYlcjurcGRb9PYJCh
uIk/k0sWlNub045b52gH6ueQkgZSPf6nouEW4dlzt+8RsNkU3my8VKHZnEl/9Cs51CEHf4iaBJGe
WunWhvFZ08vuWfpqCBYSpQrv5Ugrp3Lt3s8Rt/IHOHDc85QoyRoAAPIikz3d9dVsrJFbCr87hrPj
Tcn63LclrCI6DFn2pISfSiEIJgLkzEQIk9QjjE5yJq/W0fe5snb55Fifh2Eo932yDQOov2cQw/W/
ogqdw6nVlE92P3yvrTq5ypGqf2q6Vn0FUtc9kly7S9MC5e/OJ5Opp8FaDvV8yPZAge0tOL0vGfXx
x6q28xmUvTIfSlDXesrRkCoaKxzhnHrrjRlMGWwGhp10yEYrU/sW50D4cYY0bL3MTxuSKMgfdQ0M
EH64c3JUtEa3Y2dcT8m916k6d8xUe4KpeVgnZePyQ5+DVePUJnRcxrgu3aA4211Vubdu5pfFWXMt
jqCdEkZG5c/OgJ2bA7cCqaERGPjEU6owBmRx/g9h59UkN4616b/yxVwvY+lAs7GzF+kzK11ZVdUN
Q67pveev34fIbpWk6ei5oYgDgFlKQwLnvKZt+kfdmz3DUzP6mnjektRj+0cadVcTMaq3aeQHYxpl
cW3cuNh1vUWOUEv1sxGV6irQKNij2f1ZThqdfYEK0Xdb9OkiULPqOeswWq9sr1tUPg7g1Ac7FEX5
zdWjWe2a2GqfyEnMXmNg22VvlQc+RR7zq+y0c9995I2RXfKA3fkL/t3uSbYMq3aWhtODOJsvjXTx
315LdpbK5Px6rRDDE9PQ3JM5T5bXivQnP0nNlUy7daJNcDcKmz/zdT+1u0FxlmmL4lA9r60bHe2P
CT2YHVoR4inRIntTdlm8bua1dhdVSN8q3IG7uakOxnQma03dl5aiFfrjEN/LifJitij2OHj0PPPo
xyCohK2VunfyWqox/P0r+c+FH/LoMXzvdvD1RgAdDeJw03Z1u5A9blf+2S2btzFqWmt7cB77j8lR
wc7CRz9ooY0Gt9EKjNudbuFtBoyVWmDC/XUOebPsuRpoY4gtE6e30WkIuFbRosOERJ7qaG9CDYAZ
N6236f18fDcmtKf+CrclSrsyrNp/G/5ltLxINuf0fhktw0EUfXNztI0H1el27JzENkaN/skc/a+d
VY1fEQl5UBAgejH1SECuEirMzYrtTztNCzkCmcVN37mwOb2gANDefjIibVgaVOBPrCZRXlWVJj/J
dgtuvJ91odz+K0trbLty84/ML874yjhvvV7hdlSS1bbJp24rdHYOdt0qx65z9fWU9/UTwuY9unL1
8DWvjPnGY/5BYmiL6vCizdzpqQPYArZDBeM1v2uiAu7xN3E81E6NWahPvoMWbC/En+NDjKI+xn/E
5/HdPN6zGS+vL9/QX8d/vK7PdX4bL/+eX8f/zfXl31/Nf7895uuBAsqT4YrvgdH2X1tUoKc4wR/G
WcCkCxH8F9mOlIH+Ff/0b0Nk2gdEbjsWnELsUA+KNp7jje/otSHFVimfbB3N43KOY148vqPIszR/
xDOIdrf4PH5yzG5H9qRZpBiu3NVmXFWLJFWsu7I3bAw8On0le+RBdnw05VlVG0z5rTuP2kMbDMPu
Iz5qvSBTFqiP2Dqjy5TG+lvR1c8OVdU/0NtNFRu9sXbqdwMeNcsBGZZNUrgV0n4c8NOqjrIpz+RB
6SmX+2ZTo4TCI0mBolVMzUke4sJtTuF8kE1PDGKJxEuz+ohVZkseW7Z9ZYo2hulPCzlPTpEdY4Gq
LJzOCnl/W33rJgOrt8p/zh0RHrve1m7xMULiZEgs7DRVHEnYG5jnrkf+JU7SQ2m3uKgnoLm2boZx
N9rtypFEL7w5GyryZMz6d9n0OIRsb9yc7ZY9PuIOMj06eBdAKe0wX5xj0G5GjF1ZcIQWND9Lv0Ju
Gx+bwUUCF1gGysduVS79wYFRkOhn2WuFM88KlNhaM4LpsUWIa94Ns5hsloZquK9RMH7S0CX8I4mv
NkqG/sKywEdMM08QWf11m7Bu0XNgB53avusw3PotznPBGQmoeYtp9Fj5osQ17FQ7ABmgIeymlsVB
tgZSIxd5Vl7qrhxu5wrP2JXQE96zASAQHH5YQ6kP9byEmXiqsmLIt1U3smRGUG9JcXI4CWhbGVpQ
KP0Y3RevzpdDMZro3RbK2lfT8BBr/fRQiwjJWYTldoMq3LXTBPXGGXCM1RR/eGniWfCxyYK9HrXD
y+hE2oINYIYPA71TGfNEwQDPTMMBl5KSJ8aPAyaQfzbZH0UHxS3Ro0cL6AwNqnuu7XbJWoSqSaRx
24h9PHHmJjx7RO+6bBUNBv8lw57VNXOwxKTg11ZR66+FMnuI17F7oeBW3ZmgS/CGUjr4kkGw4eLN
omxgR2SOo9/LA4v7i6FqSBn6aJfd4sgOmEpxrUFu3+cJxJRQn5Dd/muKGZY9ecPg9SM0IdK5Uw0S
2h+XoU6KsQ1PxtvUGmHKZTK12UrzMEKuAOOc4kk3PiHFX/pq8ykXun92EPNcyLAa6zhomNarhqol
9X5ngwU7uKmYhOJK0We4sprtq7hylVUbVeyR8szcTJ2WXpzYz26HFKsTjKGRwLaAopxzkJVb1cCH
TdTteEn9zoJ9o9nvSDRvCtPPv+d985pX2vBi2mq/VvSoPuLw1h/zJi9Xvd42T12ZeitK5OGu1sLp
hfwCMBq/gnzRa+NL4LTvClgTaIK0VF+wvkn7RzNrzCcV7BQf7/SS4cxzDSb3QQ4q568MnAdtYYco
LetZu1XUId6UJvp9cF+GZ6NzjwrP3c+Wgw6mMQDOCUNcJ6Fkoks39M3ncoRCl9uJcz+gLHbXa+AA
RpDan0uSb4ZrF59Q3k92vu2H27oRzdtcMpIDcOlFA3fMukPV6fqjHpYvLXnXrU8uYFfNwq+Nq2lP
M+JoE1d2eMD0FxIkYlZLzL70L4PyR6kr4zcApdz94Is/BK4d7owiNHZO7an3jY+2N8Jj0zfwQwho
KV8r30nA3dT61bexra47G8tZoA5ZXkd37qwgLQ/eOKlHsD/pZpyhFR+x25mDyLTT8IW69Yh5YKDx
FtuGSdD+cR3eGwsjVOzVyiIbDv5kk1r8/VS25UE3zeGgQiP5z0Fqo6iUnf1+OIio5CoAGAMwQkgl
qIDMjFDrzn4VivuiGrpr5H6OTANb9SQNsqM/eg+yz3YbcR8UnbqrMjCpPZSCaBmLwFx3uaVRw5rb
PiqzS27NObJvDHdNNB4LZ5uWqPyNha7tpoqSNGR2m3WwRsWnnsB/Y2DZtde6DoH9q/1ZthC8ba+F
5ZBhzmJ9LWPyMOsp4FWgnTEy4VIy1nj6a6opzeE2QrzqqX8gQzGhJdrB3crBWuAdM+MfS92+p3of
XRLVxWQmcO5To7Tvs1Q0Bzy1w4Vs+vagX3BTJIXXOdPnWusPgw7SRXHjadcoprlh0aG+AUBE/lTZ
14NyT+apux/sMj44QncXvuf/YRbxvOSbPazFo1WyNmmomy0GFJSf9ThKVrVX1rx+ghEAKMGTXbNg
sW0o62paOXdtoNZUbPPu4s12BUjEjo9tC0pwNJX01fexbbZthOosC3UBeN73hVfHX3Dx8xddamLs
0SOpFju1jhlEBDTD7tIn5GLxwmoj+74l8bceB+CH0Ma1TVPWsDEAHuysTDfuOha9e7/jbXTU+R6h
Ws3OnPr4BP2bW5E1xBesFnkssgu4H2czk9IvpkfszVTSIxiyDbYj0F4ZtFf8E2IYh/yobYRsm8Au
v5nquC+yWYTfEzCG2wmLgzQYF1an2c+ThT1u2FZsqv0KhrQer9zar15BIOEMYeSIDxt29VokC/ZC
/uuoWvkRKZFkKUclNpxvI3GwHZknIfmycpIMWVS97s6i9ip+01aFFWqpvDiBCynSJTuR692j8JWl
Oh4Dce6SIsSzZsgOOhZKX40i+yZUEb2pGvDFMHLwldUs6q5JMgGUtZC6SP3qLO16dET7bcspC2Oh
9nV3cWYamWTSSsYtWMwOOfzuwZnpuDLUxz7qLEmnH1wnKR4nuIsHTKa7RVnF3W4AE7fBHkm9xE0Y
ol+hnWULpCzAlPmAcmGzjdEn5gnpm9G6NHp9oRSp9YAci74YB8t779rygguE4y941FqzoC2vegqz
GOZImYWbzMh5UvZGrACOSvB01SMbYkZjn0hTGdPKh3DFOrE93ppl5+mbRiDI5FCW5mOIoo0Ta6p6
UOMany1kRheJ7pUneUjn4k3FOz/cgnG2Q73GPMpONTVRHyFHti4FZh6JAyqkMf3onBjpxlKQvh/B
gfEzzs1r1LnGNci78gzBEFXXv0L1fNagMOkNo333ER9ixVxadVdstDD20YnGsHN3uxx3RLA7o7hd
Sl4Yy9H2WFf9H1o9oa0/BPn39Fz3TvNdiUW7MJ1yfHSqyeV/avYHdrbuqm/yL6wALFw0KCF3ahZQ
CYNiJ5sfHbcmxavYrbPTb/HBbNVVhK72Sg77OOQ5KQwzu8qI6aSFsxpGrV3qpputB++g6n73IA+B
w1vr6Z26l02UyjUUf1HiGeruQeFb+IDMZbb1HQd3+XmWjKGmCXtdi9yDHNc3EF/iydvcJszDcj3I
NvXkjSs5q6/M7qGq1BcsSfOjDA0OXrNdHZ3lJLB7OW4jwa6gQnHWehJxo4ZzpVH1JGOR5efuqb8p
fupvTMvwD6SVtQdtQt5Vjhjs+gvZLfWxVp1qX4m633gNXsFqHu3rvBAGJi+6dy4b+P6tK46okiDh
ipfASpizSBXWhCtkYKs9eUvn1eLhEha2+RKEWnTswaAtC89yXo2g5laoVhG77Fy8CA/7k9QJlk0O
Yl7TnHhfp4Z2BJ8WbqMo6i950xRr1EbVB7L11tKs6+ilLEMNfZkUXXprfFcwhPhad9G+iA2DZ5sz
bkNv8uCVcGgDbs5uNursbsjGWx7C+sn45onEWTaTO92VcWc/h4m1DoqJOPorW21CN1VkxvCW6WSl
O2RdPTIRuJAblEDm6WMOLCwohuLSFlN17wX9Zzm9cHRrlQpk2XWq13GYnkg2G3vXBWreFkN3Nmw7
Wwe47T6JUhNQWLPwc23hHi23PFW/D7ve+gORg2dhxflbmOflUq01/SEbRn8jr9iz9bhd0Ua39ayk
PeZTg5U/lcMggPZr4WcRdCc91tlEccUMVMU3jYrX+HX2njH0wHmzQoPPo7eMo5EG5mPQA8PoE/ut
N4CyKKgP7E1UpB9VP2EXiUDBVKgZhl7ZDUXnZ2Z7x52jXUoUHajWdjlmXzynDDGg8pxlpVX6zndp
9l2CWFLf45pMvgYMdWNuQwWLcNk7xOzQAiDZS9lrlJDabaiFePuJO8XVnRWaxf6XJFjz8Ne+lK3W
YNqVqkcR1sllVMxspqoNTzPCrMj1fVVb4zN7/eLg61GwlsCyX+PhHJdAtF/jBeuFv4vL8cpQVFQk
U7FTk8jfpK4WYEFvRM9BZyjbNkb/wPai+LnXleJg6Zhfyt5cSxT2HSNPpLnXdXXc1IfkNGlzEaep
v0i4h6l0yaHvkSn4QH/IGPVOyvE/0B/KYCYHGZMAEdlRC+oCNeBQ20Do2MWh7eRMBmVkJdLfSoc7
e61bWJ4Ubw2O1y/VLKBPEhCFs3lo8l3EmzYH1SgzBebYmmd5ps9nCPpfBmVKDjL0Ec8zq9n2P2bJ
Dgrif071GvHTLD2YvlVTbe50TYsubRrbqxy6z0oUqKzLmDz4UBt2euHiagWJ51JXXcsCF+4fPC9z
2U1xx//wxxTcwbZu2Tp3t3HyWp4HabKZiSs/BRXVs1b2BN6hFXWorDozr3YVQreLxK0DDDfnV4h5
BXlteZ3b7PkVzKKzV6mnkXcyWvfemjSYdtpQfXON70UeDV9EkRlL3ob0QmlZHAIMwjY6druXQIsF
Hmm1vVZSl52l1mUvltrBzin1djfMzUxUSC/HTnWQvYg5dECZgv44qmH2Itr03Y166wynO3sxI7by
/KoOTcDXRk141XpSizcwfMgbBWZ0jhQ3fYQ5dJFx4eQ5CA1IwxOOSm92X6xG18pesH0374o+/HO6
lyIxFqKifjas5G+n+4Ba3qwpv01HhN28821XX9qpARrDCL1l7JLtiY2RvYDTRp/q9tVF1Oi5qWrl
6icU0lMn+tQagXMgxdPgaVPEnwZ2rRvVrkFL8ZksXMWqt/ro4TBnVMF5aHBnH9CH3tUjFkmKP3ar
JijEyxRafxQJ7hRlcg81mSX2TMKAr7GIrPzsGOZwlE670o93DvF9x45D/GXR+yNUlXgW9mnkAWGt
2n2VlA8R6tTqFk5A81MT75h2j1XUQ9mq+TmIKxiGnpuuDNNEAXE+pGn7niCXsh+7EuPAsYnSi4bi
+DKy7XYjm3KcOneko04RsTKy2wWqoVq5RgIKrzPGp8EjixAZ9SsOhCUV8lGsQCPNCQUEt9HkTk4D
D7UX0SSLWMTNq2lY6sEbHGUpZ/m+3i5TgU207FVfR+T9Xkm0hMc0wUkNjnfD6j1KV2PtFYc6VK0V
ac1g0yU8wdEY6Cx4jOzAbPN2miPUXQPIPYIfIkvSUf2PgzrdG7NMzoq1t7No+ornOxplS7KP0bPT
xCCz8Er9ntYg9TzrWwQMgbSxPT0aGTa0w2D6d6aAz4ZURLhWbDj3osrxK5pIN1NNRx9RfOm5C1Ma
9JG2xDZhO3iFvYe7bZ3r0C1X7pjor5UuLvKFzDDYxXAhsYbjQVqoE1CD3Isu8syqy2+KEtgUAn+J
l1XjYmCPu3hK6nM3KGw4O1V0x86q+6M8a7PozzO7F8qdGgIVZ8BH+LehuKP3t962m3VVrILEZEzZ
LG6DdOdiZXUrm/V8QKdSj15lZzHDRfJwMSZO8iSLX7ZifmaplJ1kF/4B2UrH32IrO1mCJLdrlaGr
HNKBcnIQ6/4VEzuxwqgJaFMIm13GvPmMvPtaUXXKxbgU3uKlp9e7jurtQo74mJCESEu59lCC0vzr
ImHKn+KEiPzMLyPjclbcOebKjbEjlx0/XZ0XNC9hpBb3bCXa5zpzTuHYgQSZW46WPitq6J5ly67z
b146a3KMafds4+iO12QxHcXcLMAzL0rT6YFOMFNFtGap+253aOupe467YFym+OTt5Vwy3lhLRua0
k3MHlRv22Afm9vY3aCiMeB2uCXKuQ5Fr0xpqspG9fewJoI+zv16JBWeVWlgodn3x4lnRblJ1+90y
FWuVAH6APBQUT/AHr7c4qhyrmP38UR2y5sEx9c8yLq8TjjXqnG4zXa0M7nXXTM770Joad9umugRh
7J4tXVikITQ0BJt0WNUDtpKlE/RXWJj9VZnp+RWPyUl1gZz9iAtdBCsKl4IVGiNkhy80zCoyFFjm
kF+oiouw63jJMCu5k7HUjKMFd0yxKvdNBPhbYxW/Ll193McUNp/6fLpvqh6foIZc4GjX3ZNlQ0bE
IeDYz61bKEDNpEJzVrYi+Gp4mSf9nWyOXpSt/SQYN14MBtFpW2uTSeaOGnjtophPMY/fmFUXzEsY
Yu3M7tHA9RarJgoA4cw4XG2Kt6k7HbLCVt4abqkiZUXO1nqHyCjfLhCRb03q7jBRy595SNR3KMTO
DrvE0Qj6OuJ6o2qPos/yYDVeg7LU7kKW2XcGPBmnJUOuc9NeiH6oHjIlc3fBGA3bIUrGp1QfvpL6
t75GFvcR9BI+5YWZbByQFweS6eEVCVzkZKzY+upkD5Y6tF8aHYtf27OSs6sBCqhrUK+KnZp3aCPU
C491D7c5mvLgxb15NydmgPvPwZ9OXRk12jLdUB9G83Hub4QWL915q8nyfokhgXckf206q95Ww1Wo
KPaqTRv7jIN3y54n4tcSFOWuMwwbfA0dvqgBjHZigKTIzXong1S0nFu3CALIJq7VLQaUulatht6J
aljTA965YjsbS2HhNTYpd+PhO+YuFTYN0fTgu2w4EVk5y5acQPVQXQ3zVlVVijZlYdsuy6SurnKI
xzNsP+WatTBQA34Q88HXEd/ws9jdy6bR+ck5UHcwnq9Q7knrVy8C9QV/AXH+QeVPfgv8OMYuKcwf
VbgrazXFYqBAlWVve1OwZ7fknxM3xA+J3Mtj4JfKgh9+896VyZ9X1KmB/HXFGt2srTtl6hqrUH1n
ajGaFlXlvSLE/L2yjOoawCTA7tF9keHRUEmvpJO7deZRhW1shR5qT+y2J0zfdcFnTbxDH3c1gOU+
4ExVv2bpSv4bJsd+sAy2vNDp7LyAi50MPzdxt1QWFKGsZTpOGC31ZnWMFAinm3E+7WYrIHmotdLG
O4QxBQIozUIGP8YYKPduRZGqyzAj7SidgTV93GUNhaqI3+RCgNF8Hu1Epw40wQP2c3/dV43z0ljz
Nyj/hLGYe/b78I9bC9Dmrma1twrMNv80lmnDrdXL9r6nhCvH87qNUoK71l2cutKOJ5XXd1u+svlr
huhJOyduTSgwq7iIsf9EiPZe+Ha8wNps+tyCJOUJlib3ehwnlE992Io/pBrlmRRcvKky3nrYaLPK
9TYf47qoT5ehlRrLDG++vs366zgfktIhj+4X39sUDRDZknHDD2GRliNrUfSXb8PcpCovhXiVoz7C
zcgCR+h5uvvoKAsSWJENgFFeTb5erXYaeFcjiz8Xvb82uTWck3rA56odw4cMLM9St0ChjhUAhj7I
y3dNa14wvQy/ZwbVUL3lrutq26zVCraApn/QnRpTKUV8N8bAeHXLMSCDkw5Peh8Pq6wozWuHBMxG
r6P61OowSvTenAmdfbf6wMt3wdAuncKFokfBjApLH9Qn2V3DB8UZpv9es0HclqSDkeLJY2zi8vup
tfDR0YBxZUpB7j3WMX/DaJJPO2wOLXi8V5h5cnhEnmUfd3WwrOo+33GXQnaxjsxVMN9w5aFpoiK4
tWNRZdXCqGGS/+t//vf/+79fh//jf8+vpFL8PPufrE2veZg19b//ZTn/+p/iFt5/+/e/TFtjtUl9
2DVUV7eFZqr0f/38EAI6/Pe/tP/lsDLuPRxtvyQaq5sh4/4kD8JBWlFX6r2fV8NJEYbZr7RcG05a
Hp1rN2v2H2NlXC30Z76o5O4dj89FlCrEs8F+whMl2VFATlay2WpCv6sw3+EtpxdkgncxvOgoW33t
2U/Q3sEb3XoNVpZIXl5kR64PUKvKHF0zB6Eus0vWbWMUr74TOntnSpqVbKI1mC0rJ42Og1kUr+0K
RHX6GhsUg5JJS5ZykBp33colFbo3s/A5c7Lz1AzVVTO9Yuf6ebfQjBz6uAxmpQNdLfCOskVKtbpW
mjKus9qNV06ZVtfc7j7/8+ci3/ffPxcHmU/HMTXdsW39189lLFBDITXbfGlQzgFTl98XY9Xd90r+
LE3hjQxMUTYJayMt5qNOfZGj2E0kbKbZEfha9r2YOTPyIDqtxdMn/g40r7rnIycexe3hxygxZ0p+
hFTfMlHlVdtl4UfDS4JuxeRRLpAtsMGQUcKXoEnah2xyIPMyxle8+hwJk6zI9Z/fDMv+jy+prTm6
7hqOpmuOoc5f4p++pDqgx6ljq/hlqupmo5ltujFZG+5JYybPUZ9fHDNSP2dOSoGlFSH57CC6BG6i
LGRH4ZjPaOt6j9CNo0OXuuM6Hkps9qrmEfNRLCunJHjomijZ35rBXDqQ9QOVhOy2VSKMZ4KkhYP5
o0fWGEb03OMeq7KPioM80xXDPn3MlbM+LvrTYObL15UjPuLeAJwV6UC+70A57ops9O9smOb5rR0Y
2Fjybm1lrzUP+RiHQF5wm+HKGR/dSZRm1hLTef+/3EV0fb5N/Pp1dQ1bM4Ruz5tnx7B+/YRqVavR
M4fc3SlhuelT1cU9CP0fx4VQSZqBfSnWaOfIq7pj0biQ9Lu8ebVrPbwzki67D0WU3WsJ7p9J75p7
GbsdOpgfflBgSDqPkzHEbVNyF127lc12tLL7vtAdkqhJsxnli3teQVE3L7s1lBAPGQxoyrFpZM1i
qBR0mY2Y0xJEPSlSp17GtlYc3aSAB/PTaYPg8C6avKun1qDdo4x3vE/Ejt+mdZyGMt4OvRFe8ijR
18BG+/uIX8QKI8b4ye9IUbFL916UoodiNkzKWxIEXxQV8LmiO0f0pqcnuFgPlak1uwlgFGnONr7q
5Dqv8gyuzDcugDLjj1DeIHIYNemL6U6Dc5tQlD7MzBRc6Mf8poNW6JGGCxV+jfks+DZZeRl/Jq0C
MdlGZMlXS3tpih6fX11A+53PYntCql2e1lPo3oKyCdDcPDR/iJjar78Eqx3P6cBk7TYBEGZ58OOd
6YzKnuJmjIK1UhtLzQmwAIBEf0QC3zsmStPdkW+GAE9Lxi2/Yg390ymg5jVq7NPhY0zusmhbybal
W18i06+3Xt7sQ7UIngO1LVaC3Psxn0zn7FIfXhpzsrtNZ0PJRLzyiMk3VA/NPYbc1Ee9lnplZY03
mL5E5g+ej0WfA5VzBvKPnUuetQZuJDsB30aXvoLvL7ypWJpVOi5GNcL+ah5sNC5l1ix8B+PdHCe3
V8+gJf88ZBkGNOx17S371Elf1F2qniMNWB6y7Rs5ztK+q2MTXOwmdk5jhjX74FnBu9vD+ohHwXaj
q8XVHtBxc3MjfK+6HOKR5yTgY0zlkTLT2ew875mcTLdwowM1ovGseJXqrzu8IylrAiNzy+JiKPAG
kKTFOjudyjsZy8ByonWpFRcyFc99gXZExQ7UX7PFI7EDtnM3IlLsrwvBok3JwEXIeXKKPHODCCJN
wv/m41qTgyB8wo9lnQQJb2wEtmxtTl6wslkur7VG58mNavwZlkN+J7zKutS2bl3GCDTdPz85TOP3
+5Jh6KpmuppqmBoMbvPX+9JQeWnj97b4PHje2ph9FLT5QOatZdvPmUDczgOb9lewdIZgVVEe/ykm
R7egw+7iXDFRG5lny7Y8CwZk5dUppfg0GUgLNu2G7HfCFtKKz1XAbU8euiGL8MuQ58gqqCpCPIyS
bb9yYRX53Z2cI+O3IUCIntGz8lHUqTV1kYsMPpuB0fU/v09yOfHL/duwbMN1hOW4mm46cpn40xNW
lBHuxopVfFbMKFvaZIW2eVngLQqQ6a0TKNiha/eSO057Rz4Z/YI57kQoJaqFmC7JpHhXX5jf+sIa
8all/8Jyoj4IfVA/RWWxkPHAM8Id2dBiI5tahkUoCI4nsnbG0QyG6nbZUitYkDdqep5EkG4SXesx
XkjCje74Dvfe2P7UI28Uz6DY3+KpvzSLNn/3x9hZ9xgD7RN0Fz+Fan4DGEdold7iuJm3nxLyyRLo
+9v4jLgEDLuhEqHjcBdWTv441yVXRRaaG9lUxia/wErdxeS7CoSXdRjeQZfvozYvHjHIpsLS1N/H
UdHW//xpOf+xHuJZa1MIE3xeQqeM8eu3uiprw6GKGXzughYnaC3/NFm1dx+lpX3u86pfNKLt34Y2
AD/guxZsZUd7RiNngyV2/ya6Idk6rR5uhZk26zoA6WKAL7nT5oNDZe1ONuWZjAVCp1Zj24dIj7Mr
6x0kXVR+NiVeyFfEArGLHbi59KVaHD1t7I8FZhnPzSguQRVNF0SJ8mdXF9+pdzQn2QrmJGVTBPWd
bKZt2C8r1+731Tyz9Nmq+ZNhb2VvCG58baRVvfFdPT0EM+QMDGR77GY+kTVrx7fLpu7rI6g9oJYy
Ivs+RpW9joy4w24hq1GaaqP+Gzd9a67vpbpFfYzc5gPPsWIXRzXJlEQlhRGrDDXibh5aN/7O9iBn
1u5on2yk3KaFMHP7lFfmucrFuC/nDtkr41pj2f/lg5cf7M8/U50cpdBU21BNNmva7wvhHinqrnd9
433U/WqVWwWIWqH0t0PMFx41EvclryJrw5YiOlmlY92nE8K7NgKLskUdPLmIzgQOyhZ4NpXq1rln
housBlcz9kiZyQNaUdnZsbn3+42psBjFc9xBdYpUy3DuWBLv//lL/R+3al0YKl9nQ4UJaxiG9tsS
MjZF6RhapL3bmvephtR8arjL/HQYetT54DtqLOQme5EiLn0CNdKvzMxzr2Wq55uY7T1GSmiQiiz3
DqUTWgcVCM2uS6bp5HVDtSmwZr5CP+sXvTE2d0WokYs3i3oH6BqUUDKtHS/19ib4vYM8K9QIgu8c
y36c/V3vR+xjHIW1+L880v7jx68L19IdzXQM4c6b998eaSzgJvbsY/Uepen3LLuQnvdOQxRZ53DG
8kh8jtDTeIXikVh9xORZ3Dr6UcNg6zahRKNmIU+jaQYRG+W4kReQg2UHSjZz9sO7Gylaj39CvTsU
BspgDNBacfrTDf4tT9WhnqWaxmTdkwMFdwBhVAfQAzdMry+21DGZY3bYaqfbEFBft6YxD/HRXFmg
NTsiA1tn16pOn3RHmAdpNoQTcXb1VdHsBCK6ELBoyoMcm6fxbWwK3t9ZiDJod74ybPpIr6H7Oq22
aIfyBFLeeQ/UBHt6BzAeGRKbTax4NRvffbd6u1nCXEBdROuda5UgxqrPHYgNkQ7Og+wCssa/FJOH
6ObckY2s8RpvxAxcBPmpHdQ5PURHNBWfTACR//wzseXv4Jd7gMWaxgXYatsOIETj98wAkpWJhpbt
uzWAHC/rkOQX7gLrSOntl9L0+pWoa2sXzE2lB8OtGk12kr08unHvJSs8FkI8ZSwxZXi0wE7xcPuC
Gqj90mrgP5zcVJey09WxYfH4qXCYe538Puj7J9yJyrMohX0SfqgvW5SVvwBzh1FljK9TXYD6wzVl
n4V+8VQp1Sc5oFOyemG1Y3OP3GN8F/hTsk68QfnchAs5INczd1W4wXjnFZmLT7zHo3++NH56T+wD
rCdWMcZuMBTcyCTx0kkt0n7+/+fsvHbk1LY1/ERI5HALlWPn4Bvk0CbnzNOfj9neu5fbW17S8QVi
Bqh2Fcwwxh8Gfl9kjrayEje303KA/vOrrs71+lYckEr5Z53o/HGtFPfNe7+POjVGKYk1xW/3+nz/
ygIVxHZSJXt+b1nyJYQT8ppq2Asl1Zjvi0ayXoYY3fjGeu1bOHRpL9eoNfnmq1VhBw5lkQV8D64E
gxFEzqiHXgk1ocnNmz4f0bxOoYY6TrXvSxJ/CIWkvCZagF00dP8Y+lw9DUcWHkP45BTtva2CfVGL
5smBIHCe9da+B86mrQcHcbcIN+L7Kah7bO7wPYqRrvBYuIAwH7ur6DvOOHilteTDWqVvoJAMq4s5
dUXr+6FoPd2J59uUjePJGBVtq/5XKEXonXySP/kQWcFIe95ixXzzUSUu+HT9p+Kn23Uw+laVoZqu
uFbIrHzcL8Ny7CCXWBoVVrvuh0K7MUqlJcHBx2rL2bjUiVa5dNT3s7/3K9AM3zgyOTZ/wbibAu4u
ToPCf9Q6U39vIDatnByBkBet9tJbnJVjADiFfgk5olmDBDGzFgNFLce34lD4LWIGfpR5C5rmva41
9Hlv5QtceOnXLQe57eC3JOr149LY6qSLOnfeEE/qGnWjR912pltLnhtPGfpmK4riMOZK5w69ne37
tpxvRZ2SAQ+WID2JkqgvJ2df2OV0/qjqjBj9/C6+yTWjvTHyN18hVdykOBoRap1esPV6I98Y3DiS
ot+NSnhpJ2t8MSpTA02DehMOKf/sNSSMNFArL1NWgsuHMejFk5ZVXhpcfKTN7hxZGu+bICbaQMpw
G/TzeK9Wk3Za+Ie20+cV8Uk8oMC5gBSkb19INmQUJicluVeZI9Dln27ZLpf38ph1a1MZ1LUoTk4S
3eZT5YnSe4+pUjw9UKUtjGVCjAGxBIS9rHqj+bp2jNSe1d+Q77CJtHaGbg7NXjSIQzoA+9w4hrZo
WQ21K3qLltaSz2FaVneKg3h21RrDObFs5eJ3AJIAkVbfUgTIMmQdn4ssy7c5eoo7Qy7KR6y/bkWH
L5EaWIfQaqQINTp4HU6rn0fbHok9TeMVCmx2gQzgvvdQWMkcpUQ/ffQQ3YIyx0XNbEEm67LNYrm2
iSKEWJOPxrh8Z2l9VAJE5MOMYmq2LHnyQVuj1lChrElAxxr97JuGgE6VmOMPjIoAFmOpedfPAfI4
WWvu/FieGHtt671LyjvnmNZ3k6SyYFfc5Hk27ZmPMxQrnjuYXpj0jQgANsWvg7MUP+rKTOdnXIiW
GxBujhuSy33Bqs8TygFZbaG7JwPEjKvCuoYy07JQDJin9M7KKvVUDnzLczmg+Ixq45fZXihLijRe
MpmQno6ZiKqzSQX57ZWtUn2BNwT6KHQKuDRd9wo110zz6ssMyH/rN3O5FcVUPZSjDzxsnKrdPOnN
RlyMJKRXwHN7HiQJeSc/mdaiPmyiXRsrxmM5y/0hHXRjJW6j1NZFTgkX+vmAdECH7mRqmDpsQX98
1bExditLGBTN0y1G7l9EvRKA3QbfLYwNxpdkPIZLd7WV5J2DYd9a9Cpl46o3JilfENBnzSwlFDuH
8XUyWiQAKjfBb80bEtt4NOXOcse2mV/aoElwe4qmr0YcwFuv1R9anO9IkwSAMKWfBdzImIDOtWLH
HrqkuTdDkdVvSZDdSmOv3c5BlMOYNsabHNi8B2HC3ySJumj7Sp2/m9S2YK03hs3aj1O3Rj/x6hhS
7ruaAkOw5ivdJHmASn78qoayww6rqqWzPyjSebTQAUvU6iiqPurFmTz4A/8pFpyfGvRQk9YzH7at
RxOHrjm52mmEbI8u+Y9TrqUgmh3pxinK4JYdju1qUDjIxFJnBkN+MdTwlhTlKZa14aiNin6V28C4
4heSLLJsa1ElDhlAG2xaxu5AKpIIdseSwZGV8HFIANwCfUlAkXTRI0od1jXpK8YrGk0/Ge8D7a2o
ouixlNV6ZU8ZnkfO2J7H5VCqMfIOeb2T/bw9y7bFYTkTjaJbpWulZ0DiW4u6T/2qdMT20nyAtKOc
alWej4OTVRjoNPHDPJIGDwBfvEX4ZrS6/9YbYeT6SE+Rbw3mdQBi7P0iCHzVJk4V1wAqfbRUhGMV
GGk9gpVav5P09ua9iKq8fpoa1GFca63Dt3tscwwM6pLXJDay+rGCKLjGGCzc2oFZPeYacpaM6hZu
MRTVSsdI1C4QvVyKkWVZuxAtaU8U7a6vDiww4/ciiorOEV4i+KOlczab8lktgx+p+uAns/wVKPj3
GIjm69hUvhvUhvWQ1mqzKmwzvIX9V2ziYZTPo1SNBPkn+ZBO/EipWSKxgp+PZ8pqdwPDNtnJ/Nub
ytReIOUZq6CeFDbZ/Q9FCYefvBpSnaY/Y1Z2boI1wlMVTeG6LoEI/7RzNVslZsobIMemcxoqdYfN
Ii9AqZtPeZVrh9KfppulVLUl31QQ5o+ggFNXUrQZEVM5e7QCHUh0INUH0eooOZqL6NoDiadV7ccB
lTtn3ogiWeN4OxDQW89Tnj2iR6W7WSclJ6dowquqKj8ZDPvnKMyKXQnPZm0iTPkcFI5C2K+UUWWh
1enDkxq2xV2bM4IYAcI2S7VV6fURNrMYUPvnFr3bdTk28la08rCgcp/WKfgsbjkMqxqY0pOOjN7V
GvR/fC6kwGwtrtG6caNiz2jKfXOH41gBNLnCsisxo0uA1OLKrrPmGbn0Z5hJPJ/x4JHxdr7Zsw9Q
a7nIgHuyHUMDq/DlotAGqaVha/w8h+n7RaY9eHZd2t+CIUOgwoqbu2D5pEwN//lJgOCa57wOnk0p
kN6yqv/HJ8Hq3c2S6TKWGqBEl2S8SNGLQ521m3/Z5C2xjkIk69+z8qTRVF02CZwBQPozztPlfhlK
MnwKKw41hD+75KjWufqUqfHrHMTNFeE/9SnUEhCsTf0wVix9hslfiU5wsbE1Bmr9fknYTodYB1Uk
igtgcosKncYPxy3sURpWaJNoO3FHJCJBWZQJSbqldYria4IFzY3CrvxA9Ce6FIWf78IUnwVWawh/
GHN0Cpy0cMOYLWURjbBLsxFnrNR8ED2C8RnNt/5etIfYjvDZ7UWUIoWpKJvk9DA54ZPdOCaCKRq7
cdnc+rUmLUBC+wS3FHrQUmykPN4lSRyDN6LopNWIvKZj7URRb02YoWWrHkN7umcgflJtM7+zkj6/
S9hygMQkk9GXvAteEPPyRnl2FK0gRrrz339BRfuceVgyoY4jG8RqTFhCxqdwVmwxmlSNPbDDG6ct
AcJZI3s7MzD6GeJYLWba8bkzZP1o1jkPFf9XiHY+iWZzMm78/Jsq2/FdWRfJXYWJ9d5OjJY0Ygyx
3EFLVEaYeNvIkbSeirJ/kXsm5i7T2mvQ2KitlPM+ldT+Ze6HeTcbwDhDxOFeKg3ljZkQ2MXUccgB
H/5+OfSQdm83vDrDcreygyHr2GZ1HrAneZqAZ4vLm3IuDiVZdAy46FYtcIpcz+pTBvr02f71mY7T
JEfbyXVP9AoMBP0URsejuAeaSCQ1p5Vkx6M3Egm8UVGYuykxXwgY3i4fVY4BJkYbEW0TdeLgY8Wz
0VHXfb8UOWflpFfms4yJ7inAX3FXaBl6b8vZR93/Ovt7Pyt2ft3P+e/Zp7skkWNsgU6Ta5Vvm17y
t3EYRR4btHnZpc23ShamG6Pri9VHXaB086rvFG0tLhMNva5Wnp5Z/fajzjJsBNMmtdoYw/wDHDjy
mI1i8OYF8t7QCGPNxoBSdRPZd+i/F56Zh92r2hsP4MdCQDjSmgoITLJdXbSqb778/fn+I+GvaewR
SKuZsNAJ24r2fySMcpNNTqS24StCNVFyMK1do+UPELzaN9PutsbUKF/kwDa8ULW0a4Wm/r4OZ3ML
2b84FajfuwXAQReEFQ/5cpCQ9V+ZCUhQUVSb9vL3P1n7nDXRLMewNIKbpmbrtm58CpyZihxEIVmp
L/M0rmJnboCIcNDTEs9ny2p3bJMTd5D9X3XyaGHxjZ+dq2Z6/2rlzRFqH3BzBYoVaQTIU1k2vAbg
9d3MyOTzgGbYvTRlVzOTh9ey5gdSsZTZZeEK2nQZ5Op5amtCm6OOv3aRMsmbjq1gm0iLOBMH0RGk
woBvVVT8C1RDsz8NTPzHbctERNm0dLKi5Bl/Tx7BogeJkS/2AyYDppFWxYn8TLAYeXNqLYdMDYqT
X8I5J4C9/1QviqLHR19RlxoFWq2pjtffcpNP/T6KH9cWDsQdWE0xmrD6cKchbn4MDecV4gAxkEaf
MGiwAmNj6w2tSxeYoN4Ic/5GVIHWGveMpDPatDSKmwwyNk6NHek75OjGO7msBsQ0boy44JZSz7MZ
1B2qLcsF4iaSX4Uu8IngKG4Cw2y6JFjHiUaj6ZK1Xw66SJQcU2KELDmBMSTLQZy1jV64yCx3608N
eYZWuys6mrwqnqogJFt3pYWcXjJ7oRb1D1ZqThe+kLsu61H3Wg7V+ApjKrl/bzcJjbJIbk6iDRCL
muftqUjxvDGrFi3XIFTwbNDkU6pUv85EnTgkS+unzqJOtDatbu2NAHWaYQ7Ko+x0BB+m9NZQypK4
+H8OonG2EbzfFPpUHkX5o1mOkTQmaTCSpHXw25VmaaMtM6+yHGTwK7HSZRd7mYeB0STnuc2vw/s0
DEh+g1lrB05haV3cfJDgzMkkgqoQN+mrTL41uo1oE72ibK73qK5OLFSWufx/farST/vI1399apyN
smePBpCNbJ5R0MWgMUVy77UB8QMrrXSuEDftqygO6iS9qgNRfA0BhlM/qvk1y9uv+AtrF1Tl9Ys4
M32dHSAuGWZV6mwTZ0A4oiFmn4+NRFOtRfHjIK6o0XX9qJJJPridkiCT0g7SGSAQYmxqbm9C2ZTO
ou7jEJpB6AVllB6IHidHNLxwAFzOxKGR/KlwxSm5qnSDNuo17sL0FAc5Clh2ma9tfoZVHZf1OkNm
A1UJ9KAJco0Q37qfQVWgnzH0+X3TErceJlVevxebrrt1sA1SNd0vPCOvCb1UZY8fHZ1DZ+gueTyf
CP6k54AcHrKnhu36ra49j6NqrjujmbeiWGAO6OrzlFyrsAmealYsipPqz+k89RCWf7vK7G8ySDIs
N9uYuIDafONtPkyA+559s6i3xcD2pyjCEkXL6E50QOltcq3QN2/GyOmPRlkgITw65TfQoMsN7FKy
VznAqSPCQupNN+mzKxqAit0SKWkfez8oUZdBUDbJQa9HtnoQHYwKTWqJoEtv46daeknm6/3D4LBp
9dFoY+dcbxYSztdxhXAiIKsEAhtLZm3nR6r+pDdAs5bm2E5Ac5vsV7KhNtd2aIyHBVwM7wvpOSmU
jpVQnBvlVW4hniWIGUGZ7MOmzODlOu1xLIJfhA117H+QTyhv8UCbLnVVkZ4Cgvna6PNaiVrpit7C
dDc5xJVKMKS7JFfHOxWVxdtOP4k2UVMrVgk6KTQ9USR2cavrunnAUzHcN5GmbRJZKV6mvNmI78Ic
u94L27m5ZGlFCm8yjPevFyHmVZ4X+aui8VLjyiPvx3Cs7g0Mn8SVuZIggVYacBIagEqSHjhrZ5zC
L3A13n8I1Udkb7DR6NTw6rjKaZV7Zo0wgtQjeZnraJs2FTw5yK2V834yiROchN5P/ts0yf+fPn9+
BPfJm65elgUfHyEFqvEv07L656yMM5UmA3LVLc10Ps/KhhG0TmZ246Ouz/Y1Sbsr9h3Vq9Lhj9mj
0bIVxRzZDrNWCZjVZAa9oSMEOQ0rvwikPuHrsUovRxAPkqAUA4n/z5mkWw6rjCneirP31sr8l9Qk
MiW/b1uXlRVpSdPCIBcIkfZ5z8PeoalKMNQPej0gvInqrlxrys7SEeMUZx91zv+oE/2c4oprqDtJ
GVkpNGPSfURw+tDPFZHH1PEPvVrup3yOta0y+tZm6ph53su402zQM0YTZUxf+65NV1pTW4fKQVDU
aO5jS0pZlZn5PgqjjOGZYjz1P3BfVG6gMmmQ/qIfohcRgGyt2TiZiWLtP1hAWp5LYJWbvrFr85KO
eYXWXFQ+qx3rjyZs8X9cilFZrALNrx+CbNZvef9Y8y0AncnCealwcNwM2enZiZ9uQ5ScrgNZ3pPl
jxtRmpLOuYqzurNlVMbw00ss5KddUSmZ2SsKWv7+o7O4nijVRl4ufe8rrk07ZmNR2Y+4jkeBBktW
U/xtEMkVa5WhfCYEbIEEKNOD+J/EjnNH5lIneBv1j32bE+Hlf2TiV+DBKR9R3Mot47XMoq9hPGff
ozl+1etCZ9k/+jygNghQzCEflg4R88RjZFQMdYMDZG5ZLr2fijWUOiX8ssrUNZ6u8Ud8LKxqpSt9
72MphUIpnguw47Zzp2cbO5qrPetx+4E08a2mRdrX0vATFBMD7aJpYXkJqoZJaGnowvlS8mI9OnIe
7K2o7jfVwIDTxN9FO6nncD2nWNLrrbx4M/jDWmP5f0lT1hWD4pRfVSd+huXVI+unGgcSudJK1POt
ezH2wC+Llup26Kxma5WO9BIiXiM6pPhHrdVBqw/oq8cPeUSAZrmhHOi1Z0+zfYY9rF2bsiclszR0
PglflKykW9Vv/OOcZdXKzAznJh5guKBL+tTURYN8WRk8GuwNykCZnnvLKk9TraOfNOXTMzSPaNNG
Wg4in9aoRFhVwvrpIlprOE+Wnj+jsjReamwT2JLQK4nmeTsFEmJIXTQ/t3GXeDL2N0dxkeUE6w7p
tgepGaQbK8dJVnwwvJe95YT9SlyE6WK6an3b3CNp1pzrGG2WeZoBdjTLrimKtcePIj5Rv4pV6ddH
Qkv/LIrWqCbkIK5tF3elqAoI6WbkHh2dxL8R+oco6I1fp0x9/eJPXfkHBRq3tP6jTVwh+cZaS0wZ
TMg+yX3feKnGpkayA8E5gKqE7BMSNL1q7tNikabzSxlfKSs+lpNv3CezffdenzomUTeQxHY7+res
pt9EfcOSxMsaBAEgLaU3WVu2brhATaQJu5YstPWrOVfDBZwsfhAxsrp9B7AGcd61lbfW4f0Uvxrr
IMo+yZgttpto5DDJIoajn/MJGcumwqrnva6qzHMkz9LhH+CapS5Qbicg7T6DBctXUG59HH2rh+DO
iv3orR+qLU7FReiW2bcMg/DYLbsrO2MjdIskRtEimN+ayb+atT18w33nx1wXyqs66yOqYAjcjYS9
XVTikdn1LQtJwZQdBAQ2h3lI9tHT7G2CXMup6CTOGq3FK8q2M0/USTWUGVcKuUcm7kEGIdqi3/lT
NH9cZw9Yj4XhXKx7PxtdB5lzuKZJsJbMSr+wx5VhsyrKPnfi7gxGC5k4I2zupZC1sj3X/ReU4q5+
AFrRlVZB3vfv7KZoITUJZpNgMQVBphzDGeTPwn9qJ6wpTC0r3L4eLQBoHAj2QRMp8axzgpiFCGRW
ldvfoKDWH4KweVEWfzZxcBYmcRdkZwzipaOoEl3NEFFIH53T1UdfK8R5UDHCXRrXxkpVp+CqZu2M
e5U54UyX6uc2lvu16hT5A75YKtxbLfimjUBgGtbQbp+UqwRZn+/FmCwKfIr+6ESIH4o71YHy607F
YtCqmZK6NaXaOBPaKowoPNtLIWUZes6GOUXYbaiiTWNJiy8CLVaqx/AQ8ef0QEISNYnbHSfZaVzO
YqXKTkFZt7sCB8L3s/C/dZ9ai6AZ1jJUftAB8sEhNgr7ZjkNTVk+SAYHURQHQ7Nzc/3eCWVDQ8Vo
g652YipeoZTRTY/0Zmpr6TOQH/Vg612zUk2ozuhloAwWEh2Arpbd2KmGD+vSgB5auRqczj5UQeg8
1WnnpaY+4pECRSIf+mkjiuC+9jjJGQ94+8SkiyGApahvd/i58lWz+i6ixv+CaXvkZcUiUCZp9SZP
o/yELC9YZmR3t9Uc9LeKM09eGMJel1OSD9oSYQqWWFM7RPrezuvnjypxZleDvooWN0MZwx8lyewT
juQ2m354cyjNGZ66FEWdOMwlKxcXziEWkTbifCgG3dYEwDyFfBhCuiVSCqI8L+WxCUAxiTKz+H/K
QVY/63KO5lcuv8jgh7Nazn+yQUS0MzfYLwE0CBPdvAMrbG5Cu4yOppUF585eEk5SWz92RY76Bcq+
b923NE2Kn7kKhrSuVftRYtgDOJC252Co1UNhZck2rbrqjl0nEh9ZlX7rMdwUVyl9eQ0mRiuAe77H
0Lr9e+RPNX6nJ5El1B1LlQkLO4ahyTxOv8e8iFGGvS2X/nejWOQPZi04ZsT64MD8VJug+ZYl8/rF
6JC5jjFY95LoPKlY4ykNtGLJUKJrp457nJCw/Kt8jRVZcYniutl3zkqzymiblUV4F+Z3adJeCy3Q
D7JkaAeiBRi6FGXqRX0HAkaHlMGuSV8V8oTq15jKDB3cDgYtGp+b7lnRJX3VTui3Ebdrt9BPCCdr
NZSaNsTWQjmYC/jGkmFPISj9oiqIa+XaS/wGcla7mYtHzOgckD4oGKvkN3GOsvOTrPjKNqu7R8mZ
MSoKSGDCtTd2ZFMzD2KldLTie4IeqHqrQ3M1Jpy4/B46UoSK9FGSLVLuKKS6OT6tmwxk6mrw8aey
w9TzDaXYQHWTN4OfapvZ+N7par7vCbWsLeLjnoGQ6YYI+OhZdcna2+j2/hylO7i4YGVmcEOJUbhI
9ELoxENNiviTm4IcT2Kg4ZxV7ihH8/2AaHQs4d44hcz50HvRFFETaw2OSVoDvCs3k2arbhIOpO6T
tlrJCLLh/ICWjDSoX5MCyb7ezKt1Hvi5K0lVtsoCtbyLQQMCKVDPiFir5xYuWKJEHY4MoYfCzXgA
cOwccTBE+LyBSEbOMLxPIE166agScsTXDRBiVe/R4Vuhh0kyP273Mzr2iDWUrjkSMYjn7nsmV9oJ
+My3INS2VsiayayKOHf9fqoORMODNshOmaY/jbGpHYJWtlaJgXwvq5bAixWnxTvSbMixPLCry06Q
+bNTxSA9hYi+djAy6tgv70O9fDCMNjsYEalqXz8Svr4ii2W+MPbuQxtzd3zH7TA/F5oZP9dSulWs
YcDUKmq8gnTkrQ6Yrq91Nw0t0A9liAEcDnowZWO37/v23JmHGRjEelHz3GDqe+5Sez6HBQAVySIr
DoXtVPq4zMow1zbWqBuHsoqfiswfzv5EUDZBM8NWan/XTeqtzX7UZUi298iWIgqtjvdKXHcXcVAt
lBPHKseCL6wBXVWydtSmBqicZp1KsrHXASTKajJD5PstbGgB23qDP7utfA4q23iCpunaYXisiGIf
pEwa95PTv2bwx8+6OoKN1vgZNQCunqphLMyOHnAj+MlVXyOQ4M+2uh1Zya4y1fIiSfsuD9VajVSm
l2kcz3Ke3bRwF3GnB18LSR55jElrV0neYYSehWsCFs42DaxihYjyyhyDr6aq9f8yrCm/xwwY1aAC
aIZiAAaHovAH6ZLImlMk8NF+ZMhrHVAANI/gR1a4msdYBKWoM2Ed4rs5LFWX4KGPD3eKwbZqwxc0
bO/vg6yj/Lb5F38NLuEItjqOQurzM5N8BHKu9jzePxzWxKhwdDV20sVbb4cLhWZqV7PuJK4Zoxti
j/ZPTUq+d207nrrBmfeFbm8r2WIFTRBrx0plPPhSCPypjayNElaonM9oG3Z9+AIiSb40c3hJGksB
atBH56xT022HL4SxFptxjBOfpSLyXbWMH6KuumdMddZBOWT4a6XGtpa15yjFdjDW0RDTzQQNsyXc
HXdOx9eFJE5XmfJaCfp9ljWqFxpy702BUuMcZUFqWYq1aabrZrCOAUQkXAgyNxvxJkQ28qfTRuHW
iNpXNZ8R+iuLu8LWnYMaKIchku5RqoqfEp4hV7Gdb1mBdJ02dfIRlIi+ywOGs0JK463hq/UxDtb1
grLtup/GpF95OuFk1el6GlAzrf2kO6ly24LwdLAQkMtjW3XtOc0wBzaDovNQz03cRLYjohbKDVL+
EtmECN/MZpp//v33V/6YY3kSl+cRdLquWpb9aY4t0O20KiPIf+SWPN70tVNi9uTrg0eW4b4JVRbp
JTFedXk6y6oIbw07/hd+jPJ7AEo8g4ZlQBQnjoYp0mdsPNp8ueXUTv4DIJ76XEwgDHFTsnoJilpr
SYQhoPGjqrYufb5ZvTfKnzjJWNuQNR7OQclJkZPkkIA76aJ+gkfPbPf3r0n94zVZkqWAOnhXNHKQ
nxOnimQ1IzzZ+YdSpN+xQWtPwB1S5NiyAFgn0ioim6sm9RlkxJYtS7APJ2VcEwMGLzwU9iYy1G8o
+XfnEXdZtFQm6ZhCwo+nXF4NQ6+e5gEfzb//2cqn2B5fLVLdMkxKW1WcJXn4Cc+gJOy/AAJZP6Ka
90NOjK9ON6grnPpQ1fCDap9bJpiSuX0ywjXR7j1q49qXwh73zHWwYDHuY9Yuh4vUly7hSufQWFPq
xjZi/qj/ewqPFWtHW3mIKkVeT2GxQ1BJXrVNcFRsxBp8PP/MJlthOGLux2BuVoQa7e1gExwb2hRh
kgyDTdyMFl3s9NmXxnxjDcgXhyR3jxV4y3Xl+0iXBFF/ssyJBAh5Vzi+eHh2Rdy4VTx9y3WSgSEU
Qi+Rpm49BaO1KQw7ZONW9Ksm7ivog5OzCTptExZGfasNbQYpP7XWI0ZXG1/XY6Zwh+WdEQyEw+YW
gphWrWo9aD2/ZKXnxF9h0oVN9U3SdeNcpSzIJAm/W8XGabOC/+5acTQRPPIf4JY5+0GPfnYslKD5
iMXmOO3RrC13ZdMCvyVMsWWKVfAg3Eeo7H6XNXxwUdTQ6h4jqqIN9+aSnNLZn2IXGWHJGOr7ZgjG
9YDml+eYRn7vIGO+c/ruzUB7MGMVoCo7BQbZTdmwtLuC2GFDJAM0PfjTyVHLZBdWg+JOvR7NhBdy
z6hSb8Ir/EazJHxYK8QfB9kJc5dQv3Qb5S+5TsYf6wYlO2JQyWIqV1bB8BN17uy+KXRzp/fN7LXE
bGVDuUERfvEFgn5XzG3zLzPVJwbN+6OsoydhEa920Kn7xKDqZN/hvbT8H2YdhSw/+txNLMnZJEB2
NoocdWRp+/5imkZ/0QMFQ8w4OBYpnHnGls2o9/f94tAH1e8h40f5+5um/o79En8dAXQYPopK8t7S
P5E7FVlN66wq47cRM0VcMLDpHeTiluekwOZ9GnaqhfFYSerEKwm3blKlcbUBcLJQ3i9nhKziCR8O
Ld1oitlswCgQ6Yva7LaQc2ctz6G6mZftSZ4MET9/qq31zMA2rwifW4acf/nv/DHeWSQXDAfAgWKq
1h8CM5o6zHMyDsnbEHVXYMPKveIAd69BGHs+M+Vq6ur0pkUNDZxE7ynqBCNNsRWvNRiwJQ1X76ZR
ii+j3YGgTSwNEGTc31vDg1PY36ZgKh8Ccv7/BhZxPq9m+OI1lUyMptmOzkDy+47RVKIma7AseJMC
hG9mJBWHwnps05ilAvKlG3NURzeU/GIPZ4f0ELDYe9SGb6zUOeSKaezFZqqXtbPUjOD18r064JZV
dOx3FPwp3AB0pdUOzVlTyn1M4HCr2MEiWAKxBsU051APs+xqfrPFGuj7BFLsVUtsgCttfY4zv94S
G04esr4mbMZg2nbj899/uU8INvEg2jqbN1s2VLCuzie8zJx1KCeMSfxmZ2qzdhIzYAb3oX039q0W
lcnRHBVzDVfqbZIwiurGgzQ1xjEb6zXsJQSIh/CsjXJ9MrKwRN9aebEwrr/RbGmPY2EvtfoTZF/c
ICFrrEAvRm7VpL1HUAXtkzioLnPuf+nkjjHaZ1MFz/XRh9dzrDu0yP/+f+X5+eP3Bv/DokW1eUhN
xfw0JtRDZjR2kOdvqWHIK5C0wwU2sIPRdh9Y+4hl5jWLkhU4mfzszMG93oY//WpWvURWjU2qO8FZ
HAqH0C7KPYg9GCAroVvFXZfcMvL6+9JuXrFgHk8S4V67zdaRVF8wVB4RqiA8CrvxovO33egIDkU8
WztHD/C0TyX9ZiTdd0ny18jaM0+nuFni44CqQe5orlHa0F1l7bEyu7VPjl5LdOWIKTlY/raXUdrF
JawDN5NDjy8tpkbiXjs/iEOvwzTEbYJ8SX6wxZrvjCx3J92UMDXJkEqBoHNF9iE/tYvqUZA5FRb2
CIKDpeEPMzrpSZrSakWK4gp+sbio40PbztGOLWdAnN6E1J3lJS7DfeoBBFe9WXtkSQjEsxneOrM7
OlWNlw+TD2LgLknF5JqyjHZnAK3rGMcTN1t0+E2jxqq4yi+s2Z2jbRbRkSRW4baJbuyU0B8Pkz39
HKNOJeuQKwd/cXT11fwt7CqkLohjupgGjKcSlw6/wpeyRdtvZGTfGKy6oMgR8JAR91lCobqxROD6
3nKxnjn+H3vntRs50qbpWxn0OXvoDbD/AEumTymVMiVV6YRQSSp673n1+wRV3VKp/+meOV9AIJi0
mRQZjPheN/Y1pmJxem/qNZmWIoFXtam5wRlCG6Mcm3BqLvX+BwB9e5XSGXKxEdnj9TZsdb9O7iH6
H/yaGnExfbdTKbigBa82Y4Crdw21zo0nvCOojctHQ0xQSLsktJYXgV9+x6PotUYHvlMK44Sxs36j
d924s3BTHfClvVIjKJWjkT3nXX2pm7jSt3ZwHsjZOmOW6jVKdkNyRPHDCni1mydq+9ZDrsymOwE9
HHNZPY2Got5OSrid7DI5D4wx8Tyb2h3NEvXtIRyIEApR0sLX25kRpX/sSelblJmzjumZHGG8T5dB
R6lqtp3mHJB/9g89eusvowrLVAzN4GVoOQp8w0/tcE8yJXed3r2axMd4STjRi8vQZdlORxtKD+jK
tituyGajkuVeunGA4YmpBKuQYMatGc3P2RgZ2zTBcD42MB5/pOphudhkOfskFhUqRk68zi9IiEQM
ghUeTVxwiTbDTcx8IP3FN11VQyYdDJO9UoIJ+/5smC7k5jFJ850G6fMGi4CCAMG8u8SDxNjEhfJj
cc1BNbIlu0TbGyMYEPZlybes6dMV0jHeIl3IMIRzDVlkbNDEqFvEA2hDg6g4DphqJSLvM2/q7raL
VcWb+7sM5AvftTFeyzkWSuGcv442TCNz7Ntt4AMoJeIW9uvo1Mf9dBmZxrmdy/ptDPOfv7jGNYuL
3HOBrRhksPbTx/+6KzL+/o/Y589tft3jvy6jZxDJ4kf7t1ttX4vTU/bafN7olyNz9p/fbvXUPv3y
YZ23UTtdd6/1dPPadGn7h/ud2PJ/uvI/Xpej3E3l679+e3rJonwVNW0dPbe//VwlePmKoxsf3ivi
BD/Xil/wr9/+bx3NRf70111en5r2X79JlJ9/l8UgCgamzhhQ5yWDT+CyStF/p4xj4pWB3Zsjm7xs
86Juw3/9plm/y7yDTfIiseszLYdBb0NqqVil/E4iti07Fs5ouAHYv/3x439a/7391/69FaBiavya
D7IDQ8YABozIIVFMVhQdJ69fOz0ZxddmTMwBe3JBZ6za+bBMxjGZDwppZAd1HgsvL4Me/y25PvhV
wwSz5Z9z4mM0pw95S3M0tGD8OEogLfadqT8sc4CMGVk5h1aq8kM3IdNd5pbJID4uy6yMnGsM6dlG
wmB466hEpmNHsAmK6Y4IlWD2HCVD4psrQf1VVmehVvE3sa3lh/eJgjsL70CxEPtRZns9e9DV2VoT
lJQfanH4kDcvValAYmpUZo4eSiLrwonKwzJRUTTN3jzWfH6fVVPnGai2WQekO1E5FKv7fh5+bonP
2jR7aRJPq7jHbspU40p+u2I278sderp1bJs92fLiKr6tHqrs2OSHkWI678yDMfnFoTX7Erf1Pz6m
4NQpPuFhDJCFR2nbHvI5MWRvmQ2GmSrmMrtMJEdpD/ZYoeT38072ZiIIvUL88veJQjQ8OAgCBupE
4vIbM0pj3MTwx1XG4hDSQzsg4yvlNfKAKHWNwFQQgIjFywbvWwHz3ANPIrfj5t1MVXUzkTxIxGXW
HJY55c+5qNNqoot/XS1Ho6+sNS3ONtKo3Pl21xySFoskd9lw+az24kJ+WPV+9A/HzDVxaZFfVC5A
o7L6dPbybbU4+/KVlmO8nWmZff+ey45ZuS0n7rVEStRDn9rK2xyItQpLLuWNscwuq5dJNaePti77
6/dFy1wmDrDMGZWEsWwRv23xvvx9B4O396Eot5mkEJWc21x54qCYvs0vi98nlrhX3tYvC//t5w+H
WmajihjvxECQI86x7LLMvR3n8yE+nPcvs7HzopGctf98hg9HguZs0pWmmv5h7w/r/+bLf9jhw+z7
l/6w679dv2z5+at93jKi9+rqYFgWmCpgK4//++29zP23y96ei8+rI7yldp8WSgVPzfLo4CLczd6n
M5TAzvJamgHIXB256lalSXvf533rT4ddVpjzdRiVBj6o3AppoBaHZU7JaTveP35aVqBDQIMgdvnL
7LLpsmqZWybLgZZDvn80YB6mCJs4RrYcbpk1Btw03b8/+7LhMllOA1H0TuoGTMPFsdQEhebXZRbh
cy+v42ZWtjIIn5bKpMQYdnmgqJ9RQYQgdlgWLhM7VfWZWpRYtWy1LG2jwZg9a64at6liLINaweRf
Vs0IM+fbZVY2gqy4+nAY1Qxkl8htNOZJUKTu27EkyEnxsa7xUhZ0gdWUKnhc1sRRmeP3qNZJQYL8
kymMGMJM9ca6+54wBvHqdhzXffoyDTIEgjBcZ4JHgtWr6g12dCxT9BPwCmF7CS3XQbOCZ23u+w2u
T6jyKJ15fo2H9Ydv+fYzJh3ewxTV4boTr7RetOO9aOeXj//tsmZ5Bf85WfZY9n3bQxzg00diXxCo
fTr0/+AwMCk7Orf2bjmys7xsl0O/zS5Ll8PQs+a9//ffJJOjQxhPKEU/fJtmLDalOt2Uy5tMNozs
4GQjQYRirhU/5X3Z523eV79v876srEyYcu+f/91h1R4bAnfZ+/0Q/7vTLId9P8v7YZZlTszIIbFz
hJL0F0bx6lLF23SZW5YtH3mDnxUMGDbvy/uwAQxYNnmbXVbFy3t12efTEZeP2fKGXFa/bbnsNIvT
LnNv698/vx0z1MkEknBQnRV01FYhIYsojaMiP4I7ZfCrMqQXMtbK2RS4YzeM20YeNKgOCqVX8mIL
O5FXs6+Br+tm6cUhQ+DenFHEO5HH+7ldm6EFB81InG2dZdhaYtLQt8rWKcHjksR+1HTY8SUhws2j
Kdl7BQrBfrArohd8QqV06wbF/wTrQwKfbKpnMkT0VU8PYx1pJ9sM5nNQ+dumHHFCrdG6p1F1J5Mr
ssWt7msaSc9LmW5SOmddzAZO7zIkUHX2AuMBR2xniz2FszYGyzOScIvnu9fhIuf2iK1cs53WpGY/
Jz5K8Gkwd1ojtZ4B4TTUk02GiHqNK9+wyS19VybVGYv4H0k++C4jDlyaTPOCIQKZjphpgKMjMUjR
Bxp2kh/JKC9WtmkdUlV+yDSonVlUXshTsy7ouwORW7f42sR7A+QBLJ34tspZZ4QmrPV2Srx+iG5M
ZZbAC9PEferzIluFnch/kGRloxdRfBEN89cijZ4sPHvWyvBNbjBSLs+VbnhBBftLztalJdo5Uuzm
WiOwgtgSN4mIQjTQoridHxuuNcMBudbNdEeVirtXrVWPnLTcw1DqsRjGwbVbAiyzwhfEBu1a1V5S
8hIPmR/2X1ILNJ+x/03Wmhc5tHiD3LtVZ/tIjq7J48OXEPC2HH+UmSJGDLVPUazq+F+UFPRbDP8I
15hdn0ifPcb0Pl3dGjZlchhaGlUqX/mGXDwPMmSzptjZkSrpPMcKFEmCr+0LLGlWjlkFK8Mpon1o
qd/68JrQgswj1Z20Br22V2XZbhVfRt9oWGvNA22i729E5aaL+FnmPOxHLGvyUI2v+g7Xne6rfYul
Tb+1omlwjUZ6lcKdX1EsS0P5vnBmorMJ+0yxAyCvCtOitMVZZBMYJV4dTul4JD3pntKTIVeGs6vn
de61Ni4nuQ4ylafNvorTEKvSKFxVdm3hIy/M8yJr5ZPUNhhZtdOc9luQdD9wlx5XWgWYlCVXvUxd
cqKOe2VAiSxI2XL8U6m15tHG8HFyUngZ5YtkBuQFOOkmzbAArQp8wttOOThN+SPHYN/ofGVTltwO
awhADeavUbl1gEzivscdTk2JtaQ6aYSUdLSsdFaZH0WrBo00F46RDaQ9BVOHnodnVm7KeWhcCqMc
xwcNiIdv7Txem61Zrxso6G6ndmD47DGVIX758nRJovEZTLL8ZhP7EynzsbUsqEvyQ5Nk9QrlltvE
8XVHb98tm9Q+mvg4rHw7AyrvsrOj6oeqmJSjGhNzxe8BKQ6U59EAd0eakHoGoMN5zM39NDrTrk4d
eVXaGln3aXdd8lR5XZRBEGiL0IM7lp0nuAauoEwgdre/zEPPOxyDXq/sCK7CT1nZVoZ+p2JOd1HF
7W1N4tdunhmzIox2J7wzPCqADMjoQlckpV7K9iELQ2M7aul5HBj+9Yk+rYvC+BJKHRLDedr1Q1Ls
RxROfYchXxvUGE7Y7WaO+ycY+6jMENi4DQ++V8DF3UCUzFq1XhuomDsinTf4fBJW2JVfJHxuXaPV
9Au/6mPPmR5RZLumhvpVt2C24RlF61ZzgKivDdzIerfRq41iHxPuxr1Rz24Hl2kyaBKMuoy8sEsf
4L952tAVbsk3W2l6c1nh+g2Q2FauHMLVnXMld2Vl/Nq2kNSMeNiV/HNdtQ9f595/ReJ8SbL1zozH
Wz+vKOpS4rZbB31mZW1KhYzgVtIkosnbuwJh1SokR8WVJUQErabd9qDzK/ytcaez8zVN4XQe4gbz
gEii5EajG4Zpsmkz2AplIaw3rHJDRHO3QT64DbA0qqrx5Gvm18xB66cn5FBl+AQWWOKuply9qazy
nqcvxmq8w/oW9cEq5VPr+Jti0BmPJhFmSHNwjNVqO9ZE/shT3ntjFnyJeExhsjwpRC1QQBkrj9QS
aouw4KCTEQPch9icg+n2MQwnnKQvkkC5Uzq6ZSTIXsjGo5P60P/JQcYiilgzP7VdBYxV87MZD5Qk
8KQ8qbxQTrem0xq3aen1va0eO9xBK+kISOfypGlbDIEn13bwq5pKEDjwF3VCtI1jhb0OzGssW5RV
VPJMDj4p03AD1f1onMlVOVVjUq8qi3tvSDqbGm2yT9oH6DJIKixP9mnu2jZ5ZIBQeFPfuE7rOJsC
63PXMEshbtNqKC5xtKYnva9luDjq1JwT/AGmWI8h3JPtngNHz9OkH6MCWhMP3qoLLNkbKti2eoR+
bN4CHDteh2rF6yx9O/X+/WxOhaePzj3axnmtpyjIUmCRdvKf6s449ihrsVXJqG8l5mtWp9IKd6fI
40nJdz4jATco1dt8JDoVeXCNfuiomiEuzhVWJO3okEEdVgmoRYTowhT5kR0JezUAg2WzqC5lezdZ
UskQvvhGRS2D4E2PqDOjjWSYX0ZYyCYpX/k86oAIOXVg/sMWtvouMvULwkZaRuvNXd6BRHQayJOj
wYGyi2HdT0biVgqJgo2d2+5MjoqWx1f1DTDUeIJgsbHisT0UPBtW4g8bGpJ21fZPfYfngq+Pq8j0
Ae7x6maAZ3BDy4cqafM1+SWHIYmmXdTBbG7i6N7PSJeYY+lkdfp3vUe0BDR6kO1Q3BmEmavYGs4T
WIOgFwpuAGYWF7640iUZ7QXqIbgetHyk2SplO6xz4cal2dFLqUTYX+h0FJoIvU8r68WqLsoaJroj
eWpfbrs4v7MpEHW0xwdcjTdhowyXeSwMNQy1W+u4NXWhbK4DrVRJXS7gHPVfkEPUq7Ztz45W1W7Q
Q7Zt1fLKMNV7QqmPhb8dTVAjUyN/D/ubZtXJblYlt12iXLAR/zbtGpQk9eYsuMDS7Xs5cCo5tje5
nEyeZVgHaBbVhaKGN/qYwmuIWwxHw5dkvDcHFKvq+CMdpIn0com4yUDZN5hweZqeWJDPMKTLzKb2
xh/aRAMiV/iowFr4YjshscNyePJ7QgpDWyIc2+onTHhjx+1yKUIflfv7ii60XBe4Lc/52pR1FLG9
l1o2HluStkf8S05YcoGMZvCIrok90jKalV5p8r6yxs1c6NqONm6dKZAYzDxGDt8/d5bQnSqJG9lc
uBDX7biTano+3bEKTZM6r3msyl2eThHIt7wKmj3iM+XYOnNOfx7rvnh0SzWRPKcoNVylSk/VHwli
0K4aRTSdQFJbcxxXkCafc6Q3gRl6XHF/NQf2HSO2kmHdtmhKJEk6UJWT3Yx6Djial5eBJt+oQ0Y+
q5zfGl33EjQ9WqVSdksr/JrG6Mxwb1cxj6vWcqR2O3zs1nM10jSHcXiEugfaepiIYgBmV75C/nBc
GkNzHSflBe9BulumzeUuY68r0BhAgHZLPcTzH2r/tqpg15OSQgFhQOInP/bt9CgZ/SbQsNEiL+Ym
c+wILW3mr3Ij2HXomleyWpe0edgVd1E8r+VevYrN+pwGvIyxJtt3mB9cljHR7tFLbaunelDNBy1H
EBcdSon+9phQ657jV8g1hdf2NZ0jFC5r25i5R0GdJEvErKW6SxdNcgfbD+E7KR0sKYWHDxN/Ambp
mVwr6lB4sa+epJJjFG1NpdsvTAxgTYTDsb9uydfY5AMQWoemPGq7YGvV83oIJvCkUN7kQfoQdnOw
zes5cTvGPyr1ii8tlpEqJsc8XvQOlI7ozYFyx9jiAJ+ET4Q43ckBfl65P/xQW+XCcnoF3V//wwy+
UI5PNkMz/RiyUYM2VkFYlErRsRy19aBYILLEMFyaq1hRnV2ASFpqQFDbfl47nRxsbekyc4bvztQk
l1SOIMZp+kEZm8smiSrySYN9QFUYMDp/MooGv4B2Noir3JuhP28tp3stQTuJJV2HcvQMo7x2K92k
aONEuN8M3T5M25c6850NydBHGxFWhBHVSjF5KZSW82xK2aqIOxR2zqWBAFCHt2A7aYtRZ3BtA/4W
qr8bFPuL3vSO2zNIdjVruquJR0KE8UVBeY8JN2w4S05IX28uaKUjr2op3dXxOlWLe2jZT2ExXCDs
dacCDH0i6bFEsHeCIdq4SauEu17V1W2NF0AkKdd1m0hnOTb8czlX6RljLV1yoNEsi4ax39cjxnVv
yxQrKHHEG7L9+16BSkpDVo+YsIgjLSv6WXtqZ2tcVW2/0sL5tqlugdSH86AM29ZCtMJAFWI0McOY
S8YxXyT4IpXweF2fXmxcddYa+jipH9HRQKlIJEl66pUxuG7FZEr96xqDrjwrjlYwkHUhJpQjZ7xA
Z3qihfVzWW5OFSLQkEf+z2WdYJOqeqRuKxvSgm34V+hh/KuOm7G0qjMPhUqT3+K2m6nqeRYTSrPl
zp4wkFg+4negnePaiq4GyNzLovfljak/RHR/D8siW6rUcwrJcZUNTbF+31ZTfXXfBKRfLZt8WIGW
CuL624mXxSITzY2mIt8vJ16WkX+OE0yrof2oy9WyaFkZwRI+GuZ0+7ZnVkYny0KBGoTxNbXCwkqm
c6so0fVQjdAfKn8/KNqlPMXpBVnmsEbExJ55rorWBGP+c1k69Tluluj2ElmCHY6dtXahSd0hMRLj
HInJsnEXmcA5fgIdExoesTch/9Q0wEnRKG1sp8VnjIGrTV2kulcun8PSUOkZjee4sa9mhzYE7fbA
s9PpZ8dJpCsD9ob4oDG8eZswtPrWxeF8mPSUI6aC3DnmSA3etxvhyezSWa7eDmTJhXkMsuiclVl3
KnFDebuj5jIiQSVsXSfNcPWh93WtS3ZwrcYIV/1gPC6bLRNEGKrr23m5Wz4u2yp23q6MapDRN7HX
skyd1HQlFcklxvcjlo6BcyZE2jkHCV9Y07rHwK+d87JctbL+itAl149tmd8hNvO7aV9aaojfI3sy
CjzLkYKZ7Mz9V0xRu5MCx4TwWFhnhF4kp4X2vBKuV+dlhdLGzZ6MDfwAxXbLCkR4+qnChU+Lk1ai
4x+2mybTNK+PJnpuvYGe4Y9tw6qyXAeq/DZVK3IYpzhYEdYRXsOwtFejPuFhafmk0lnInzeYa3de
U1XRdScmetu0e2pKuRuOo/zGufr/LIJ/YBEYCCT+jkXgPaXRj6LOo1+IBG97/UEkgC2gAPlbRAHo
mmHoUAL+IBKo+u86Cjfo7yYcc8ZjfxIJdPV3mRg15BmyakFulNGT/EEkUH+Htw+/AJIBnFNCYP43
TAL1V/KkIfO1CGqDrmURTM7rX/AMPpiDUScsKL+RE4F7sLNWCpnXCb6gvVyO26CkW17o2KJ3emSv
qojbELVp7SotRaLI7257H+5JJqfPgDH47zghzvP5KTIpZIXU1IQfj0yIs69Pj5Fkwyys034/OvoO
V+EvgzBFzmNMkZ3WNjcf/hE/KRMf0xINwQJ892VcfhiuZ6gb4G/AIDYFi/DDD9PzqUycsOtPgapl
28GJPbXVn2e9xpmtDfILmObhSslIz8H+wPdQB9kX9TAqpzLUX1u0+0dn7K+W3A5VEewhcjw3ttqb
lzV2AfJQd2crwpfX0Ydkx9sRcbXtp5e+7b9QmIh2xCXfFFan3FlZUcOVbYhejUuMqGi3tibqTWpO
w7FGggCLr11LeTXsgz4n4rjDfz5pmw7fPNqCaUJCDX3TP2oEJvsSzjiNkOF3Ixa4jqWHR5x0cwnC
J5LzW2SM2i7XJxwxwaD/4Zp+Cvd7u6bICXC6xJ5N/ouTnB5ZoW06eKsGM/TrvgujjdPr3Zrhb3CH
t55nlPN0WDxyKNBE27yMH9tieLF1BPLkmqvE7FA19RP5qkdmuWuLtlvnJsWKKsb1tzZuYzNNbiCK
UD8y1S+OQ+m8Rv5PJQdfkdSkylj2+TEY5XWgQzDF4HhGJSMPd0lBXxm7jtsxDfEiTJOA/n1YKq6l
ZsVJx+Ccyp2P5kqFyicVdkoYh7+SOyL9VhX9K3dSB+VOs7iWzny2QzO7nyhf9NBbVq1RhpeJUlxN
fXewSnrp0TS3u1A1bpLInndxSMybSjnF6KoLTUtvo8wcDu+T3omgPU5x9E/s+L8+vIjZZYu73OQZ
RnXx6z1uTTCepTJtTmiAGXygGcSIiUsXS7s67HyXQUR07HXDvByh/28TYEfTh5WnhqiP6hhgyjh1
rS5fRJQQtFDaOu0KU1f5/u+fRcFF+vgokoBkAeZpGKTKYkIT+PFRNGRSt0qoqyeZlNJDnBiXmOMY
ayMcIlEpdf7hdJ+idwxZnM+RkQUgn1Uc/Nl/PV/J/T9XdVicVhgOhFeS8lq1yYSaVDXWSq3oJ8yD
c4Ck2bmteKBchuMr0yE305ExWe50+ca6YZQf3LeanO0BvmjOrO/0jt20jaR74iUpZNR+uS18OV8v
MULFnJFXozIOamTf/AedwdJW/XoBhRDJUHVNN03xNvn1B1mWhg82Ti8nQ9ceLbIJjxaEQpdY9Zrm
Kqi8wEzktQXddN30pXSh0RId6xk6dmxWNxGO9CuyyBk3spM20RoS+nFeJonuvCp4Wuy1iEdwIpYc
MQjlznHOW5Im6o3aUbXoFX6dlc/DZujA0/1qIK8HTIXauXKYJU05yFGlb3DwSU+INSpGExBYHYBz
pPWHCdtqtKKdBeM2tbtV1qLOQGHf90hWUPphQWYkBNcOqae0joxWGEkhXlewdXA7axuKK1ItI8lR
VCH2ipQLm+oS0FUy7wIzbY5+kQ+M/tv8H5QFhmCsfrrucFpVBW2Bqgtl+q/XXTbRmoFfSZeT7bWw
TqniGsO1bdRfB8wqjmEfQwfAemOlhtML8X3xqwaHiQ7s8FQlluLVSPKvQgl/rWSQ8AxVLf8mniQy
isW2feORjjK9QDo/UUrdY8EWYxtvk6djT+EVINp0rtIsgb2d0hLlpv6kKz5dxPIG2jmj97px1lM/
W55aTee4zIaLOZmRM+mOtA9y5XZQE32DMam+Qx3Xe3Ml5zsMHKpNro/6LsK5QZLyYTeijCbNORcx
ePjO+PW3PhnLK4Ze9b1uXddqMz7YjYGb+T+lo6H0E7fuL5dY09FuWKYjpKjC9PPXS4xxSSTXYatd
UothRK2kytGhGnuUm5EBBCHW23Q27d2yYpmMxHFLYBlsU+NcUG3e91F86bmEQ/th0YdNDAunC6xy
2fH9aH2TxV6PSmf1dtxlNV73nOLDlrMpSR4IhI4zByz+ZXdpqLO9pGLft3yh963fTrl8wRBZ1MbR
9fu3ZdryDd5PTq4F/wzf6uQ9plSrf/ub3rf+eVzlJQtsxg7iSi17LHPvp18+vn2nZfbtpF2ZXcXK
SqlJYjUEfb0Q+y8b+GCi0tuVX9Ysk2m5/MusziObVKeQd/xW6ZV57VPZkTT/GIlSD7FVovDTixIQ
8giNbCPKQm3fEW9CP/Ye1+kf5D0nm6n9MknDj77QFUpphEDo8w95bM1VT92ppf6UikJUmIzfSxH3
EHdAWINli4rYsXPk8ovfWae4UUECGjMAvc4f1IjuKkjkJZRJIAgl2KLtxfEeM49OlMjiXFoz3Ndc
MCUTAEsU0iq6CQm1NVUU2abxehBFtwCMIkpJ0yAZFsuEKPLm1pdQmuluYFO0U/0aQ2gZX6icZrQT
pb3ItgpPptgnin6VKP9l0QFJq9eIsiDGziczegFEPfWibBhRP+TfBixARRFu3VUXiGTjGHq73OYk
EkI6WBELs82WkqQoTqpUKUNRrgzMfsPj+6hDVcyQYBgTOG7U256xlDpF0TOm+omMnYKNKIhmVEZL
USJNRK1UFE0bUT5FOvV1Xgqq2iHRrFMQNOFRauXMxaGUKqWD0kvgtHmtXmCjCCGzSL4mvuyGonSr
pONLbJS3ql53pNmpN3FQXzoVWhjoWzezKACXVIIxcAu3KQFFuX/nO6W/onLmFdSOc2rIGCiualFU
poBJrI8oNGv6I3QRzxcF6FZoS0NtxDaCOrtk5iJ3QDkWuBOqyopGJdrX5U6iql2L8jZv7GMiCt5U
zyl9UwM3RDG8pyo+x+NzVKU3mZVLl3C4cc6mgF5SSYcyLO8nq2pWhGDEHqDG4PntRdYVqMl7Yz+S
X43xpRfVQbtTYswxmhCo15i2JrjUvqtiuGFJzpVu50l4fKvwDjDLmbuY3k1GU5xYXxQBDsxqkLs4
wmbpWHuS2nRra6Y2SGT2iEObuq8FypAJvGEGeLAAINLxXjfiF7MAvRzrfm3o8U2O89EFVPBDITCM
AtRsUwFrxMAbmhUS02uA60Y3Le95HIaUixxApJdd4j5RgOiIeRXsQWFL7nyJwn9qYFwRVldDSQUo
hO1cNv25XnAXRnozQEwoEJmuMMFm6vIkGaA1hcBtIoHgWEA5vcB0HMCdHpBHA+xBsR7ABwD/6QQS
1ApMaBpzzLZ1mtZ4Tl9m/AOR94Mhja03C0ypFOhSBczUZdCP9EHGBRzLJoFEyUBShsCmYNcjsw3x
2Uns4DAo0yaPre+9FFzRYKUH1PL3E56yjOxKCLqqdpjwM1sTfnvAMARkTGBkkUlNicAVHq14HfpP
mSm1K43OxiYY7Q2j9fYgT+UGPtF06u+sOL3SyCWRaRAh/uS+N2NkgEFxN6yNMT51ja5CPAHTiwH3
KlRxG2VWUIgVgzsKpcpIgWqmf0mBkEhNZd7EsfNlMIMY56ECvXqT7Vu1+sY9VLkaeZc7LcE3xcjK
wK2GGdlIZXyTbK4fCuxkXZaJKlg9OFZDTnLH5AI1Vb1GWwNc0On4wDiCfpFjmCJjc6RKFSaqjv06
NHiM8w1zOCTWkeHQd5jPXiGudGSYoKk2UrAIiGIygwdc5rYMxUavFBisTsAZkOwosFm0dPC+gWtj
gdvKAsHFUDam4mesZoHupsC8vcB7G4BfNEZ7cKuIfwCYsCnQ4VLgxL5AjGeg41FgyB1gctLDFeFC
NgJlTtuHENCZGrvt1gKHrgUi7QBNTxSWF6RaYNbxgl4LHDs0r9tZtdeaQLgJ0DzWAvN2AL/JJsCt
O0XGQ1ysawmEvL/C30w9ZsQeC/w8AkgPaA+9UGDrukDZVeD2XODuuN7CDgKK9wUmrxiPHRC9KrD6
JNfuDJhFls9/eAbOtxdcXyD8UFqIuALzHwX6rwoeQK898YD125T4mISG05sEZ4AsnG1Ir3oWbIJy
gFcAVrTNBO1AMA4mwT2oBQuhFnSERL6BzDB/y8EZoThjAyG4CxIkhhoyA0jHuoTc0AmWA56Cm0rw
HgiMJvtRcCEGwYrQoUeQP4Bzl2BMFII7IUOiGASbooNWoQh+RSSYFqXgXEyQLzrBwqgEHwPNlrUB
6sfuD64GhYkzaMdtDIkDF99LGVJHlyevSteE0MTHnTHPmYe1wFcUHrmrCE5IpMNuwtLQcOOxu6wE
c4TsKay3YVK3Rv5gCnbJLHgmPYQTE+JJQyrIHm+yxqnxOT5EpaY/D5GzQ4upfFUhLq8dWR+OfeBI
p5zEUW/ZYpksH5NZuNCa4Xj0jRloV+wm9sdH2Xi2A87dz7N0046o8mARWtsgCfAbaeUfyzGaYbqU
ir57qCo93OgEBB/wDJauJinNAWQ5Rm5f91nafjfjhDwN1GknnNibi7TT/JXm1NK3PqvXy7GsmdRx
K3fsa1UaC/SzabbF76A4xsQ5uuiUn2AWkPiBj52JsumrpCsYPqtSgVrfGS4lORxXyK6zR5hbm2VT
Ln0KPBxQHgn7idHbgM/wPGMjpnPrvh2tv4ynJn1WLXxyUlmWr5CdISkJpX4D8wwpZ+l8NcR5MWe+
7FFdfsXHpMEJIQgvhq41LoOEV0apwxqaAyJBFbN6Ga2qcKeuQtXW18eRUfN68qnt972iXMudj7mv
2EzWHzS91L9PjSR7Gm6iV3gxKAejaavNINfRvaXa98uWBpbccRaqD11gj+sI36EjvOrgJByz9Hyl
OL30CLi0KiqjfrGDCCKQqcW3Tl1LW3Wa1J0FSHRNlA3hRuK36PjCYITWfB8LGFuY6YRXnVU4B3Py
kw25jS0jePtuuUBKWp15XVUPqdFoa56D4VglVX0yLGIcC7Dfp0JYX4mjlibMGh2O1k2J9evOFJLK
vIuqm1QTttViE4feLnJL/0kysM6yFUk/OZqZHCUpldYVWaX3vhPeLpsGHXr0WJQNKtle16VRHDPu
u1OtZXAozU5/alPn54W0UUvnc97fKP7c7OyADFBlaOUbv+gJaRInHuBYEfkBtSDgGEaTmatOmcoL
4HydBD+MBkI5K54H/UGaU/Wp90mHrPpaFs7yLaGDDKqXDXLpiG9n+j0GPcbSosYLUpLC08R39PxJ
y5+dgvHloHwns7Nc6fpQXP4/9s5jS1Zk27JfxC0DAwO6rmVo3WHEOZkHrQ359W/ikW/cerc6Vf1q
JCPc44SnKwzbe68112QP8tqX5qLb43+Rr8eeL5xQZrLJPE1kr3Lb69CBPYbO4f7yEMPcnkrT0V3V
UI09XHxXs4KylMMa2bjMtC5Bf7j9K7Z8zlrz/7orR0MC0OIfCD/xvifj6fZ8VNCKdTHF4g59vr74
rSM34Ara776n73d7QtHcr8sSDeRUmclF1K6/KbTjfbl8WLd/QR8CoKuX1/csns45mqxkq8tJf2H7
/3nVjj/ka4pO8z6jnEYp4VZMnPvgkwimn5fdNgDGeYOiBxIz8nO+LE1Lcf+p4pJ/yhszaz4eyw8Q
QoXSO82ZsLbLsOwTWtHu9loCRPYrq1SHODFiaoN6PvUxvAe+TNNHMiJiXh5HQ7NDS6LSR2dqCNPi
mrtTykg++rCA3cpnhFYbsEHSjI+tZYQYq5nuOQmnF9sD6B/8izREKhpzSjzOsO+B8YoRy6tad6TI
vIEBWjvjPH7HXupvHDHF59oprSenFr8HIx2/OXkE/QAV3HsRu30R0dJwlz+Ae3GhL+m8ZpYMDvgh
SZyNrOHLbM+3P7ScZNxq+honrufZFnlMu1Ne8Xr7ZVV6EQ1UorsGx9N3Y+XkP4+apPPTMIjuBVyf
QgSd2aTIEXCHA9diLfzWY5PvOhHBccgEAWQ0+G5PXygYu7S1JNzsYLw3sxgN8/I0+378Ak2RPnet
lKe4BCZ0u7+IKopITe7HVLI7KRLyREbHeptRdN+eYimnkNHtZF4SEL0PsHT0zyMqtG3s9TLvMU6U
de4n1urbQxJDt8RtRx/eiMq9MJp5L3yVfojY3twesh+jiWiRmKJdNMGjnvCO+IoizSBMiXGiqUEq
1CYUl1heZiIGwN3x2scqOtLmmd/KwqE+M2HcAMqfPyvB1h7/5QNjjm6lbOa+Y9VYEIzt/LnzjM+f
Z0Ue8yqIy+FexI4NRJS5wO0XLbjlNHSL135W1VH7KTXu2KXfGhb78sl38+Bsa0KGEFaUaFCsgB6x
VT79vDttB6c/rFrW8sC9A+Ia/TxqY3avBJsHz645ZCckr8PPB5gZZ+Ju+i+PGfFOyoKvzFiqV6+J
KU95kQaBdOvbV6wLQdjcvnYTcSZfVrIXVvR77Ll0h2Y6nnwb5avk2g7A2F2Ba+xWusuqI9S9L8ME
tJNLp76SqsPWpJD9Xi2p71XKQN1zp5mVsOeq2pFV6pTgwqUG10KxatrmHi4JSCMfkSE7P+8+0fPT
EgBzLdGZC6/ymaBD02/mX2pCbWHFoPvloJx134ID9Uc1bRi/fLlexXjGRHeYA8d/LT3/GJNctwJC
IE9j7x2aghowdjWYWklVHdrkm+BF2Jqz1T8bmf1FGwPCrOe8dRZIQcvq+0OntLWLXM7R1qmgS/VN
d5p1Wp8D1Ks/h5C0sZVLP2n50IoTKkZMLrcfx8VV0/XWuRlrgvziID/9+/7//He3f3w7yMWy+3Oz
syPYVvP59me3B7jdP9+MNLcf/30ny7i/RvFhrzo7wcXborg9pX2IS65y173R0i7w2unKY5XrURnZ
tk+LN5wU9F9iKqDI0MhBPf0WRx85Ey42xHm2aRZrbdvZ1QktQnVKO8Fet+rZ88PFOZlBO5wGHfPm
CiCEHsIhj7cITiw2CDEdb97askHsM4Nr2PYdSFkmjwlAznvX7tTPP+inVJ9uXtx88er+WHPPgubU
QY7Wc5oNa6eN2pMWf5eGwQvCwodDcDlMfo3IwseoEg7Wzh/0NuryCU92/xG3IVKZmAIgwBXqQtYl
duM+d+XFRee9v709nGXt1kqRIpQpfgdlUDAkdU/kJS+O7mh1ImUyFxUrx1DOJ23/SjWPalCp4EGJ
X0Gy8titfhFJNK7blD/QQ8N7ZQqBMAchV2yWxu523+23RcsWXclqE3VTuilGmvRugxuhcDdsFMJK
y/XtiUUy8TdlRRVXZjmvGDEpgg21Zzv20qbcjTHmIcqDflta/Z2dxAgFKS2BvW1vvlzPwxZcTbI9
lSEX3rLA+hOoLjgFaYTfRLYoSJfvx8+jO4jwT7fbeWz662QksDay9dEMkkPLyPAwm12xDVmqGLEI
VJ5MrTfKoeWQxJmxcmYX70aftOteN4+dXXR7ETFIxXI47q3WvShjalDzpFAWmUIzEIEBv5ub4S22
451b1t6hDH24/0gItYNtTSR4jhcLV9OPNCH7WK0dbwQDssz2qqpk/U2sCQ2IVCdjDH4PbUsgQZAT
Xt+kjNfknQ1ulzQ5dZ/NGFKscXi7ueVufrGbhe72U3OzwTXGUCBKtvutTtV8KBr5hupdXYPsorwO
gUlZR2c84+wPk8o7dvzptR2waGQkL+6a2qBOTxx7m7hxsolBo+4DtznAxAXugiAaWW467R2z97ey
N7s7AzPGMZz7N+10WC4SwlWL1q6e5qlON/EUqqsD7meXSAMhWwfTmCGku8MQJU9LItopGJHtTCN7
izGgNObSgN3AgJsry+Le65xdUdMgxuEF6LCO0cy/hITYPaQgd7Yyy8qtI7L5CU4sceilrE5NR882
jZL4ZE5MOBKnJntnMM1DlRPfG9k+yQyVu7uZT1MXM8qqq8ts38r0nFAin24HlIkPfisQ7ZfWxVsW
sChhufv3ASxvsR5Kv+HlGL/DNH4Fs6DXbMAAj5bdm4qMLcB9hg00RFxRtyfsZy2e+i/sW+ZuGq2H
SFr1yW0dSnAvOUSSQmdbs/PnvO6Bf0Upb5BlNvtBEs2lJ+v070Op0AjMDSwqIy9/BVGOorWcinWk
vJ/nP7ScAWOfyVUHExpzXNKdbgdaTt0pdt/8sh+RrlX6RHLofVxk0Iws1OK3u6Cy/vNT7yfoMFzn
bcYRQldxnDKwAZyGiJnaE9AuYyuI+g5TZuJ0ax5yMxaciWG1yfB/0Q5uMfv8fM+RNjeshsbChHAM
iTtlFtj00unsEN2XJqW/ElbA5sjlMlpnfvdzuN1cGBlQE5bfoHzmc8Z2Piyv5HbIpeFsgqJYml1k
BNyw/7Aqsm0OmHVlikiui7m8K3vx4jcshFHAU7gdPOH+8xOJPv/8xINJnA3M8tNED7AYzOF0+8ke
g//95u0XAmJCnqjqENaqPN0OcoFIpDUZrLaVoJTHPXk75DXOzYAd28/N231eajBZj0ANGzekhgRg
EGE3XEWeS0SVVK9dqHCwzfgXveVPU4ulJJIziUx5PYIgcEf8BFSSC8cUxAfBVvhJ8g1TN1qjHmu7
JQba0IxAwb8N5ZvdzzRqbPEY6EKyl6iAzpj4lPTEehEuM1hDw+TPmmVQynt1O2DApE8oYjJtl7ek
y1M00RkMqXH5VtxeSYoUkPTO+0kYB4LLgI3H6bcgOf7s9OGmnszhxwX84yLm7NyU9AwZhAQPtNdQ
084y24bRMJ4c2yYfCUcg04ChgAToi1OS5OExxatHicSinbucauDL8Qjdbvtdgqy5y4CtJcVG0FVb
2wAa8trHz98U20wGGu+UxZe9s2RGFFdY7KKge7k526flXLktB7ef/uO+UPFF9HXNxJXvRadLf0tk
wnAlCQW1btREUDjS4sKs0G9pMiPNjjzMGCIc924uNNNdijGLtJQUzfkOmol3D0p+11HmfjODgUkN
fobGNDkDeRAMx6E2cH0EYJYBW9ECDrlfhgflzulFouJZkCu7eIzqLz+3sEMROQPGD6FyD+yf+DjH
H8Fszf5dgcaglEZ/ShAKouBltmQzEgd6Yrb7KQ6n+6HGY6a0UWCCUxYNQtyO29YaGNNkfUQv1nIu
pkNsVaqiB3CCOexMK9ebCGTqtkqWcgVtPYqX4dGiw7sdvVps+mwYHl3HoYwyRXCIFEnrs1E85DgV
J6XkQ+CR72T5jG5Q4q9cmi8fEHgwztfLap2MFj7aHiQrOrGVCXx7p6wMO0MVEkoQedamz0P/JeuT
vxoRVNfbLXrxbAFLFhXcAOm69R37fVyCSA3X/OpsQ22lbaK+sPL4fcQlcLvfrXqmCFZkEvqQNm9N
TrxYmThP/lB+NlNobfxU0lOqSbe3JgQw1uy8VMJp3m3m/McKVwXuo6J9L83Z2YwhWbq33+JmXtdO
Bsu98gv0mSFBzJkZGUeBbneFnaN5d1VwYjvv/6qJamT3NG+xH6V7IXREK2cX58P4pO9SlbT3t4ME
fY54YvSPSZ2ilKhK81sbDeKB3HkJu6CjMGDj0TrZ9NAxbqf2eKu14b0hQY4PRMxfGaR0W6OMrIdw
+WmK53wbxWN5aOyCU8fR6anFTPgYZcS8WUiPISlM5Qbtl+atJlhnzJIJv4BA5oZo+OTOrEBZNzVH
ETnWoS0ynFOdwKRSVW9+nzLbiFuabTYOY0siOvM8QuPZN2iSw9P4Vx8++2l/CCsp3kYvPoEfIh0A
dPuLa43ZsYC/tkbBRT8Z5nNrODwJl8uIqVDi2u2M7G/UV6A441alGTbfJOVS6Ov2sanz7jyaZfC3
THG0ti1Soi08/+PQ1NVbw4CDGNvs3p4TRF+jvFN+8cRkynqJI6lfME5kLoj2eNIJmvmuvS94Fcqd
8oOWuoDmzpkeE4F1joHMTjhlJv6GT41LXQF1Leuu0mqut1umi2jPEDWTGxdnmCSZRAZzdH8wRsLv
iBfdN3OZ/8L0MK2DPgnv+mz8rMdqujAWpfftSJh/nmM9Osth7ueLk9BH/8nwo+pbW2S8r/wk0w9o
n9Yd0gocf82wiQM1PUqAPsce4uoqkKQXlIhFiomBthWw9wyW9ACLZiX6XrF2KzP65bVsJYJmxVy7
+0R3pTZj2zoAnMLyhXihB0fV3le4tBJoVVYXBkS4pXNf7So4RIw+pum3l5FtN0fzp+/3KKKyKN+E
nuw2ZOO1O8Oe9LPOSavr6jn+PYbxxqtc9beR4BvcGf0Q7tmeebBv9JaFLPpEABnuCPbIT0Mn/Mdu
wvnnjO+mH8rX2hExA0QuBFYkrFcnqP+5efstE06GpA5bxRLq37MaWZzHyf7AzTPva5DFu2K5WTfj
R98QlQKx80/riPmuJ0A37P3sfkIMcPYSXP3SpgPsKAzSdC3ztWpCZqXxRN+E9q5Qv/2c8T0Sj+jF
DhgEMCWZDqHw3KfZJFmqScoaA/A8vBR7uMD2H6H7X9jzAWUVE+ZYY8zvs5BdUuwXxioHyLbPpzRh
2NDs0CYmr3Y8fkLVT1acH963BYCz9qz670GVjGaCIMLHcaD5A0KzxVgG8JFlucxokTrpYnYPITC5
Sr0EizUwYUewN9zZ2oSuAXBp7If7ODM/szicj/bc6qs9u7hckuqtYmXPE/u1V2p4zjnnC2nre/wd
xdqYPPPIl8jm0/DKbSPSfNO1nUbCr5xz1evnss5ezFrqbSLnL9wsBJl7FnVNq+On1mjNDZBd4xDO
Vf/O33ykDflCuubEaBgV45ebsZvDF9xMPtmVIfSQ97kcvZVNslEr1Ydkwp8Xx7EW5r2sW2j7mJRq
O+homEYkrIYVYcmEKDpqgKrew8bm+lpuDZ0628iiLyODjLQLS1Aw9ta4ttNAb8vCcp+bCZdKWxbq
lKWSmZ5TuiedduGR7tEMfsa5JqmIPqMQC/ucGb8i02BGl4zUruEEAoMV+Xc7/mWPAzPYQVZX4ugx
lTa9edcm3dtoWMHKK3PnknTtV9OYzXMWVtUpWPqbymucb+9zLKtw3xKM+DKYYAl9nZtPBRfPFatp
xs63IDFrdr+TytwYUalXSilrOwdWeDQtBTAgSZJ9O9OY88paH3tHeqsEjvwx1F62ZyzCRUyEMAxH
TV8hBoDO9Ku82p0/rxzbuCaItLfMi6unqiHiBgcpJpqfT1BjhpCh9aLydtx4GAu+SffaoUY29s4Q
ZUfSG3lXhHyu01geRZpVZ0K+7KMJ4EP2zvgUzaNxZ+p+f7vlqD5gwJrg2cJ5USownSuGWxsSR+Rf
6Vz+1Timvcv59EGtxSNlhPs9IImdVylbsbWLY+JOawYZdT2/tiPCC5Po30+/fy1gxFzU4E0IKlvj
KoWdn+EaLFIicW7z+b8PTbl3jY4ML40JPEBYaEi2FlA1zkY5XbLITF5jY3KRRU2QwZfEvltGH2fl
hPjbxEuPZuvv0cnEOons+cCYKnnOMFU1rXdqwG+c4I08t4TCHIq2pUOqLOxbRXotHEqxlsSp9Rzo
aAehdd5ZUW2tbsV0m3f6HGTWcRha/zkzDQQwcfzQ5cgeRuW3dyxRbundZQNlVbW8QvRPxrUO2GDV
wzYZXnNCZq40L7y7VrtEH9e989ZE0T73QWGAWquODI1xG9U4meKCv9VO7Z94uNdUDO8xRdWbNQIO
D4ZiOwZ19blMHr/jqC42djKo7dRO7NByBgi8muxqkwe7gv3qn4xh0nunKn7T4b3XWWw9Dmno7YAX
J5uqTcS+8zBKOXjFVlq1J5Dr7ZsS9NLDHCvocpr0bYERNq7Hx3RyfokqV0sJPzwisc/PNlv7dRCZ
8SYsWyLTm+WVB68hoehctLPod7DsKI3xoDBDAEGx1yW8YokNpun7nlgjODKdH23pF2XIg8z4Ye6X
+X1g4Nacu1cjSLZ5W8Zc6gI6SnMZriXrH1CNNLk4rXy2XaYsKiZTwDLibDMgwj6E/hhA4l6Q1pwS
+cAQqGvyP/RomKqZbn4ZQFmdLBU/1eQobaBBlQfH64d1IVmwZ+VkZzsvJ4zd0IYNkZWH1gMmG5As
yAprDPMqtoD22pG9qdwye4f3S4uFfn2hSWWkmev/ElwsiNjKnysX77fbio3dK/8+tqTe44/tz1MZ
E3tkhmpvlsxTrY5ZliIUpaxDhrd5dh5dc9/6mmtYHH44oTvwhANU38aG2K32SmzfNgNg6a0I3Cse
rMSB+kHA5C4gw67iZfOk5GuoZ42+IXysktTc8tSzLQ0s8ymvE/HECdyM+BaZjNrEIE12c7lJxfMi
arZG3KYbNfcm60oU7COoPnuuH8iiOpIwZK2bcxVzlS+b6RgiwN+z4whWpm9l4FCzZk2UUHNuvLE5
UyvfGQpNVqCH17HJrjAk5ZG9SUEAMPSROYnkmW0WV7f2M9J18jB2Tn0WqXHNIislqxraijHZ0ZXO
F1SQTESXNMPRnuv2jM/+aIrceCBWzlyNPadyRjfsvUmZURbdmw53cRbndxqI5p1Rz+ZROxGmQ+7K
UxM5LagcqyJkHJf0Cxhj9wXmiom81H/v40Y9xvV7P+5HWidPCXgDWAK1te/HEoKHnW69kj6Jax50
VHLCVPOml00BApytTu7sLcYVX1Ix8U1K58tRXf2UVEseep6rX6I217IMw+d0gsQsNTaaMP5Kut7f
1Y4qDjrU47tGl5QUo7/Oczs7kkDVPqcOX1jGHwfPD1v4xA4peFYua9QuxTPvBk0pQKZnlDCrcPql
u6XclV/glUOUGgEW2NkfT3GcXqaefU7ZeFAgcFZgKu1QkKcFEjvXOhNOMmP84J1IJljmGE+w/6Kn
YMDkju/sWRBSBs1TZ8uNVYXpIzUEuIai8beqVM3BoYGx9A7C6+0Qj5LHLUxyI8hdaGztvtwOKa3d
yWpWQ5yP7wOJNbs6CZN9LInWDhV0/MEgig5GybUNuBzbmOQQ5GmovDoSJ+AJ1oZEmOqLTtWDlsGH
4RgHavGerRVLQdJRvnqdl90VX9bEcpd0YYycyit3LeMcBCmZgWyrz/ZAjRM+2Sl90STT3GKw+9pY
cZUy74KKCAZl2NTqcf5i+Gl5FnRrkxDptqagwUM5neKuxTRbNdXZMvDnxaFAQz7Y8qgR7RXaNK9T
S5lZZm7N3oQ0YES2Dt9J6rZxyB47Zetr0vuXUGH2tboSkVnOwNlA1OK6aLN1VUNPo/Htt5xoaS9P
dhqzu/aYUdHE9J+8Vq/9LPxqpeu/dSQPnzK2I2hES0gbBIDt3ijyC9wtWXGPwGTbu9ZwifamKMP7
EFDGqxPFmDbFcK2tZRqYt+Z9E9rusfaKD7OJzHt0LGewvfVRdqp4deF6F2OdMJCpw208jRXNCnIt
x+mkk/3gWcFLPUzDi4U73WrSv5hj6avhhO0jFTBhvoEPKCQwaC/kZYnZJ6mv7sDgVbSDRJvVMYIQ
2iXpy40PaTk1KxaP7KC137DB4KCws6+0HM84g/KLkzbJgT2QCYl9pH1WOoyHB+G8RFrfh4Wdf/vE
LCH+QpDShM+VnLN136XlJ+xcBjiu87dkzK4KH6qNdNjFO/6+LrzklDuleaVNJa45o5Yrcjx9Ghrj
opf4MtpSn26PsLbWUXwuw+Bd0xM+MMGj3Uf5Ts/5IYYhGdYyfwm01T1KA3x3XjClZx+aQx367gwc
05nBzLgzBeI2pqZHeMW0jOpcvgmPBNl4Mmj/pw6MDIVcYIRW+TzkJq16r/0LvO+rWyHTgR4yU762
1Y6htr2jr9eYVnBpzd57zt3qGqX5lqaVcxpLmmRTA0bEYaVb0fRg9yZCubPo6tyPvQipCdp3RQzI
/e2uKGq9bVH21cGpSnqGXDWzGJ4ql9V0rStSnHpklhci+n7btLTWZWe85/VMZFRXDw8xkfYPplOF
Ox8LIJObDhER0+TE8dD9jyJ7o+K7w6pEKEvcpQfmMbDeEV4emL5LOh+hugDmuXeRQGjPgs+NXetJ
08/A0Wi8usBt59axd1jTkp0k/e6quviMwLl6Ug4nU2GUG8sAjmb5GUORieZkQVP14JmRv8fbaG2M
rHy15oyTb84fapwpW9v2WWM981XFcX0IQxLeBrNEyzARSJ92iBGBTW7LhRb+76iBmDSSU1qQFMw6
VX3nuaHOt4OBeXwd4wuk5eLjXdaCNkJZPyP2Nx/drkwPIoYjXIWZItuEOhQBRMyuffTsxylhdtDo
x2Q51PmqNmwUSG6tNpqp6sYECjaI9NMskDZOk9lv1TSTPcZuhVY3EfDM8xI0N124knlSAG3ozC2s
OkLix8q6J9c3W+P204feoG04Dcawb6fR3TZ0UjHwFN4JloC3g6Hz3CnXO9PS9s4+fvdNm8w1qa+Y
5+e0LS+xUczPbfICWizbhGbs7ft8aF6QhlDIt9paG7olFw2ZiT1F86YaRpDKGWIN5bU5SIjo5FeL
Cqb4bgMyLad+QRnNU3c/xJyYgXiVBIhfgxTpVVpbxtEww6dpNty7EWLPy6Q532OMYj91dQ9dbs1E
mh41GjjdfPl1P3+OihrUCWSyu91EIHJR5YxGnBbBSpRFdLJG076vJFgD25xJGXSqD9lq+TAMfw2D
2T3MbYiVoUQN1NGCvVJLAkp0S+xUZL6eMr/eABo/AE4N3hN77HfpIMTRirsHTjQm+ZboN0GHXlQ1
gbsnrdQlra9aOPTzaehr0mj7ZYAdExY43g7EQhddTZJcGJWrCDnPAb3tSaWWuMuHWG+aoXjLrQHj
eeHJT1XPh3yW6rFWGAfK8liSLPiXHYboirtkfBrc+sLuwD8MsUBuS/7AK+NA/y5e5OSebE5Ow97a
s337qQChVDX09FIZnXLaUU0SrNwgQQspq24PoI4Zv0WsVx1S8sQkdCcDjI4w6o8mDZWT2/UraVv+
E7rphAzUyD7cbiL26jcu1twHkrwuY1WgWeuBIKYe54o0xBU1c7mlU6rW/ZSJayl6cc0GixU94ZJo
yrB9HrvP3LDiJ8tt2+eSLTJhgZ+FEuI1VrwVoVH889PtPqP3GiAScu9qA/kkpivQsv6VNkr/OU+0
uIAjImwiSq4YG2COYcmSAaBrhxm1Y4QYTl80Rp8J9Bmf47odaKOnGAAUguVuyJt7h9hBcrBnuZ7b
3nm1PcSaU6n0By+JwViclN+d9l6bMHyMOdWJXZnpLwr90M3YTxizULbrQM0EH4zer8UlayUuCu0o
zI6ZQPMkCsQ7dOOCF7tFO21F6uRG2XgnBWazKG4X50CZHTHZQnEkW/SU7jJpD5ck64uNp7vgWzsJ
2vhKffSJQ3qWVn8NLp1fsyPOuLQQYNWZMJ5oIUPGmYv0E+Hie8hw8lzMPMRANX5UGnlC6RvhI+sn
cvsUG1+G3IgeJaOCrB6j59uBkFnsN7PvnuAC1ZvZ9efNULnx5XaIOwYcdSS/bx3cCJ2laYThpuq6
vy2WyGMdPhAMaB5SY+wOCf1X5um9tw0UY2ZpGNuSSRvyatLI3LhOULOb+R4lVr2qg5yhbg8PpUa4
Q4EHItDTrt6LxKD/ZBvOXjH7Oji0fddpwxivjnxKICaTB+8XHjT/UdPgWreZl+8ZB7RbljS5JmhM
nmFDOEt7uLYH6/8TF/6vchsw7mLC/F//nY3wf+Q2oBIp/v6t49/d/4h7+Pmzf5ALrvkvsAjCVC49
SknKLQEN/yAXXPkv13JcIQAn2CbcBRyd/2Q3LMgFxyFMT7Hc4Ki1MVO35S27wRb/8j3C1Ty2KrfM
h/8n5ILn/kd2g838gna8sOwFCyEwKv9Pz6Nj4XkmGKc/NJkARhCE6y6sL7jrQS7OBUEnWn9o40/a
yCdPEOmKGUBjoKLSS0mXXRULQypGS7XuveId7OG90N6L13vpKST16dzXf8Yuu/Se3a5cQ93FJbIR
EbNm0JV0qSSQdNDA9bmGr9w+oNAvbdZtL14XinFCMb/Gy3AWM/AdM7BHdDJAlKT7TUP7FS/6Y2ZK
wUhoAE6EosZ9EFvguHop9VYQEKH+QiVcLdTfYQAHYX4nJg63iUuhGJdUKEAMsf3oT0995r80A4l6
c/HSzNGfqFF3ykl+dYN/36roOqBKHjU0f0H0kom4t9JYNrpOiXXVNx9zVL1g7HuC6fbZZs1+EuO2
FciZESW+2TJ66Nz0T9/w5BUXa/rLf0iEIkuo5G12lfWoKudMy/JiFbxPachzDt3mg74z69ZO5haR
mLQgQdVRUmyFae89x75DW/GR9cE+NAfypGY6N6RoyjrZNo13jAVvW9DS+8cRsE0Cp8ISGUBHyOXK
zaC3qOkKbo1igl7fyk4Pnm2jesnrNertdpX1RNeIJDsItPChhakIacgWFuHRHtVX4OrfQcPfQdNE
vpogEB1yZlq5Qz+MOZK6fVNgJQOJ/yLOepPYDXuQCOsQFflRsTVf4KOPGBBmPk6Lyad3TOwAKd3y
adOW/Muu3sOJ96FC6L6tR+896awJ/ipXdAZwj21Yn5x67Nf4urieUhkApjk6Q70Z+hEBCXaTuB3u
ugI9nARz19UNjWS2bhsc5a8pZfUKr6u38cviT4v5fpux66TRdRczKF7x315jM1517oJBLd33Rnv9
mbr1d5BB1dON/5K4DWkwIXS5ctVmzHOibkANhicvypN5CVWiBeBOD0Zv/raa32YaG09WG2zQPUSY
TyqysLHy+yoA53yyZ5HuGpcakp4HmVngrVue6+C4R/wRx4ioxNvJEvj+uBZRD57OtNez+FO5vdhQ
Dz3S4I3XjfBf6jF8p9i6I4zcSk3eIOE80iCieWSG1LQF2dnkXG5sri5JXfAyqx1y7mg9BdV4tDIE
rsG6qgqsMCBJfa3BHz4JXBlr2DF3QKhoH9RInjL/bwYfUZw/VdaisZv2mS3+qECNuA2XE69Oj1lE
+yV3nLtxSv+MbNJWFrE0q8Yq351hGbOsAjvlTBDvJuIXvqPjqjdRE9Deswe+ItSsDGtyPquwQLXD
FOqDxrm30aXq+Zq2/rppsb8nCorGYmkFPUuFujY46dae2NdVfgkkX4dYvrg+drGeAMrQnE9z+iut
QzrLpFXVvNdgKv8IM/xjN+YGHhy1wQuN/J2ZmsA32G54LidN0xM1FuU4Wcv8WNujwY3grKWbouLg
98pLfknTZb+1wFCGOvgommg6dHyERB2+WI1k9gmfhN8AY0Nnu6JRnW4yxXqKDDleI17BgEff03fb
Dzfl/6tc5p2stfuonS5sPRkCuBiRq4eiYgXKKZ52JIYhx0nzX2w1bQSW9TGvWFgKZqtriAeZtcjD
wpoRq5CrSkRqB6H8qaPHuCYqrzvkhF/RVmSUOzTMfXxrOWe7CttkTM2SsFiWTfNtlf4f5uopEIRs
gwl1JM8eDFVaBfvSNs5ea4x7HcqHBW3VIEvb0lEgIzJ6a0lN2BJ7D1lzkBDBmY0XXdlu6raLmLfT
LkjigotBepW8EbQcvGsYnEWMV9WP5TPNrO2oDXvtzfbKNtNyI5L0jyS3FHVuUe76yLkbDD7B3nbg
jCG1WfVIR1cRvGS0Q4eS4hn44qq+irwZcCqS1iFyTB++W7K85QPdlxBkTCSK/YDtbg0ubNubDP16
CKnrwfYfyJfd2fLeWEbPRlBcrCr4nZJHEpqkO0RV8ldXZGy7+bRS52PQ/8XeeWzHrWRR9l96jloI
IAIBDHqSPpm0opGZYFGiCO89vr43Uq+6JEpNdfW4B8VFU09Ig4yIe+85+wzUmTqZd0VZ05mZyq8l
LLZV3ii6taa1duyQj14KVsGwmA9IbpdlLQka626qk3gTeO0HZhH3Zt29YA97rB2c4G7bslg4wa1O
Fr89rA3vgEk9ZDbH6MTZD3JgANJMBEno4iaiE+MSabtLclkfK9ulcb5sWCjb8LkZPNDCaHy04hVR
8p7d0+CIvuJGusFT9ay7/DWU2T6eu89FxW0gRPpiGnwWMzrqa9rn+wx61Dbq5RETDINCz1Ar+tyn
KvaIvWv8vRrVvmK1n5CVGAE0YJrc1/Ogr4aBCJ4Yurvp99a6Cv1tFykoYvSV/Nn8jnPiyZ3pe4bp
dDfb+NbmvPocdTAwS3QeK0MkLOUjghft8FlG8l2zOdEqb8D8z7nL+SLOns0h+Qgy92Khi0S4V0Dd
c9ub3yl247Xr48Fg2rlKZBqscXFIKft1X16qgXZ+gbi7Vs3KFwg+67GFC+yw2BBgefQ6/mvdtvlO
NDQnMvKF66FZG2SurXUg2m1X8rZQgjw0YA+BLy3zr866I8RpXYF/283LAumMTrjq6bqtTBvRcNqf
qtFfVQHYIJxsEIOpOxDzIWWYpEbzc42rep1RXe0yjRDzvB3y4bFX1KKf0uX0FUfI9QyxRxBMAGZg
PIBC+kQrI6F51tEYwDtcK3lnGghpkTHuiF7GfmRfKVRonN84NhiqvDeYFa5D78puBFP/IjWBvps5
HbltUODDWo4uUWldUccaEIzE9TSbn853jmcXBXcAPiY6y2GOTEqPRkFdk3o7mSNETWYMyrXR4H31
PzISOaRIzlfBNcFkCTeSJAB41O1mDP1bax7CTRujTw+ZzsSCSXJB5VVH+Xd3ENUFdmHspSZlYqdI
Cu5DhO0+PoMVeOKnjPBDQpE4ZjnJTnn0AIo2XjkMW3etkB94yQnVcZz2BNj4ny8VPtNTPfTNSk0o
/Op664zkodqUfm5bigMn8M9hhesR29KmabLz4Xi4qGtPbAcmaak5bkI6ZvyTH1SonwOtwOSVJTI4
v6a1FZA7c/HjZ7OZ003exwQCLtqnEP1QTN8F86t5/x9d+lmmXugdYYzxlhIUKiaz1AtFkukP5e1/
9KpnDa6/Q59Bl0V+HQR2AU1A+IUDBXTtTAMZQRFcJQR3N9KZ1C5pnPbCc2s8DGig1obdnDyrdne4
xh13sA6zjrZjI69FFhKWQ/zfKkwgekpZYfaNk87bZxaYXtmifcwXKfBZ4Dtm6aOqoflX5z8wLJPr
NqoNTt50n+dWYANb4uAY1ceCAtpL/PkYEQN6VqWH+TU2Bwg7VgBIeRIB4dotUZtht65TsD2Uv8El
vXQoppa5txdpu5t2DrYbexs6kjktTXkEWfe++o5Gx78n7oADmNd/K4q6vwy12V/Od2noXJeVjcYi
dRX0n+DRCb+ga3UubJ9WHCLfY0rk0LaquWHcxhwv2h48wfr8LfMljjhO+nr+KSpJuug6Pa/EHN+f
pfexqMeL83cp8plcBycN9P0Uk7K+Gy39OTeYVWH0YVbfOZ+0SaxyAeHn4qzNZna90N//989Mza2t
k4cvZ5k2sWYo1n58KxOkiCC4wb5yHaMurQth+DRh0xBB19BEG445OOpHF8NKZl1WRY+lMsaeEqic
5A5+soaIcsoLUHmMbl9uelJFT+cvzfLnHz8O5ZMd+f7OKVq9pVBBAZW1i/OwFVtrwNlhaqdHQdZT
G2oOAUkeDZeOH+qVbWGzmergGoGEOgnXU6cqy50f38FI0EtyErCa5Xfn/0uHzB2V6QV6Ibk9/4Y8
ZXWCIMCHty6hrzfmlbDVlT/E/feSB1sSCfwZUwrdImXi1/N9Ase9rj8N1eBcTYZxGS9ZIbMc7qO2
Ma7h8J/yAVlfZQ/pqVrod0aT44xD+74//6gIzrWzsNxq4uewwpvWQxrF4rKZR7i0PXHok8hAxHlu
AErCHr6UYIyRrCZ3zDgS0Bvj56zT2VPZeWqb5hwQklxxPIdMbXe82qF2Hn7qL9z+QBH9DBIUv8aa
qqValw7x3o7DzeJ6Nt2En+llqWdYGIfq7tBmTb63/O1Sq0YJCaO0Vh/AY1E4YOKP+olYsojd6//l
+lK4pkWuJJTGN90Cb5KQHtqyOzR6fFRzdV1rDpMUgnaUvHDYt5qGYA2HvHcx79+/9hv+1Y+njjLW
sSSjFc99c2kO/wZk+Lw7pBN14lIwNp33MKaTWAUScIk0D1g7gx9Yu/9PG/0LbRScJ3Ss/3Pva/M9
fR6e6+8/h5b++G/+3fhSZJaSgi6Iu2chM5dk0n83vhQ9Mc0GSlKx5A+0pP6dWer9i3ubpphnSzpj
9tIt+6fvZbv/klIIPtoOhIszhfTfjbl/PjjvhZYCTPuV9SWxVTpCkKfIYrQEp765nZK4D2Mxe9Wh
T8CMsyRezKKvwK+4F8NiAokI9kY+yKHaXjFlKy+M3tkOUZUfRD+AoWdMTEZFFa+UIB47NprVFKPD
h6GOUiDR1QmZVrramUwRtmXTBqc+h+biknpSJr21GQqrRU5Wk/YZXnYNnjgj+OI6ZbNpVessQJIO
OmdAjcAYbiOq8BkLr7tv9OJUnrIjBzL6HlKdEhjpoSnxnLnLeLv4Tnk672WznEZ4ioyXvG2fN5/k
qK6LkqclOJ926Rf6ZS6RNt1+HJe4pwlOE+kBT5NtBkic/GsGLXSyUalsa8vUW1juJYKzRTmk9j41
/X0RpyczoKoyOtWuMffPJ2cC8z7LPZ306qoWyt9OLrt9Nh7dzpwP2gTCIJvk1gqCL46fins3QjeQ
uJcInmtyayaxNqeHDkgOfPrFUxJiBbRxkq9lrImABBO5mgPz82w2KzfnCDtb6n4YrHI7yiS59wP9
meSkOr0iCr48Dm0Tbmspvs+5HtaxLq9FahGtMXnrcaIGtLLJXNVN9KVDyBYYJK4nNcqHTIxr+Mqo
vQbyrkCEZlmGyL7dcQ+9JgMnXrukUVHH7f25LnEE7/3OtFpGXAEhZiOrroKvEjoMh9zgRRkIAHI/
wwUcWnd1jyA76Zo1SOtwM3QhOCNw/LubMLGu8csMG8Y4ryRabFJ9MfemTR+zyK5IAVhlEiUuWVQr
3TjVuqnxPZUR2pe4ehGLjkBVk94k4G4IvsluQy7k2NCXkXpfEUlOl8Oy7mCzriZbgzogc9qn5xqO
+X1Pub2OfGgL+KvWyE8Z9CeEj3G+PMI7urNc8kYmxAvm17rMbsuK8oL4PxwzOL3jmDcFqfAXOlnH
xUgPN2su6P3YNiq85Eul2B10URA7kG21m6dPCQ0mmkRZC+jHJnkJAmu9ybRx6Ew6ENFCpfFvgq66
GW1/62uOzYnPM+87OhOKCW3DXJvALrHLegvtTkUHsjMDxsrpwQ6McpvhAEELTEAN1tQVCb7VqgQN
UwyD3DmVPnSU5oTqDuMRFdEGWDAtAmQ/ezsn1EZXaOdLnLpRHDygBBwRxZAuBAThNXZph4WnhmS4
beEJ0E/GRRuAZutqzQHEve/qZrhx6uwyM529nst7bJ7tB7yx6JMQ1yBOebLLdDsO0auwNn6GDDkd
1IE2tLtyVVvRaPYO8XQ/TXZDoCNlpUzY1FGTpbDQ0sRfg+KK9m1a0kL3ymINL5DjV6LJLklIe8tM
uoTETWycRiLoZqlJ6j46ll/rFLK/ukYWTxVgk8LCorMrl7UN7yX4ez+IN774OA2kIQZm/yGLoMVb
bgq/DBlbN1nuCjtfbq+FrsnBcgooHMbA4Nup7qopHS/teYxWFufEVdVOwTa083qbR6XcZwXgMTGx
OvXpB7cCtkztjIxranZ+wnFddy2t0tC88frZ2zHNHSry7/wovC/Caqaxlt8zcatWcZu9AkIU+3bG
eTWF4puOLoyMEmu495v40E+0c3LJoG4VeOJWAxPceNNw3U8kwsWndqEB2XborEtSNlzf/AZHDIuw
hS/Ryu+joCPxwpIk8HW+c3JA553isRdHogO2vZsFkEHxl6YU1afSmrPdwAM4CwvPEkNMY8m2NeYX
THNERk07exqfYoEEzBGomnvl7u2gbQ9TF90hfBn3nij6TeETxU4T2TlZlgqOZRcgK3yql4XfEmN3
MsUIqj/NG/zWZnuYi+gk0duvE3+Jn2+r5FKlQEqDKTymbr8vkkGhkCUkpndZR8k+nJfmNvNi3+px
gDWvDKIXye9snJoJIFWUNmof9NatAVb0lPcRHSwjB3qXEihNBgzp0DGXM2g5YgGar1tGJwdCv67s
cTJPWFrVhpcCMgWH5bDycFjl9kevm+M9bS3vNPXEvdi4hosYqXycT0DPaulsonah8y2Pol6+nL+r
5tdQx/ri/AMVx3jgRvvxKHMgjJD1cBQ2tJJnKp9+qhSF0fnbKnKOGPTJ15svAsd+KExE2EYXHiaO
kbtaWnejjfWWkVO/uGGBwmCJXb7Ll6pLGhPtt1iZm2LuXzM4g7uC/Gkm25/6lN/6TrrH7TSva0vS
s5nkLQotsEPefJUudtrAzvOjoJNEUTjuB2O+qka6rOdj1f8/gP7lACoE79V7J9BdWtTRy/PPB9B/
/pt/TqCu+S9OkC5ltBLqfMr85/zp6n8xinXg6YPTNT17mYn++wAq/sU8lhOhY7GdK7nMZP85gALI
V8xwSbk3HUZyjqf+K9Y9E1ysM1NAQMfL//wfSnqODSBZCqX4ENjmctL9uZILhtGc3bLoDgrR8KbC
vHNjxEV8asrqpmXt2TiglfcRId+IYUwBJQeSXoEjPi5vZTmHJ6tDJdYmnIRK7Ata1fnlsjtWGFpW
Xpc3x1b0V42CJVCbebX3wv5v1eAb4rdahsZMtDmLM1Z2GN38+hSqCgVFP4/IF3ir2JaZLBmZRZec
g28OLQQsgrXqPP1Cpmv6X1aiPy7uUepD1pa8JW8uXttxL1iD2n1dhZx0i32Vgm2sp5AEHDEQHhrc
lE4JNxWzqG8Tt/nTvfZ/UYmfr8/bBklLc49Je+GM/4T0n8WYlJOU7T5zm1uELMlGDGJYN/DeMx0Y
dAeOVcRpLsrIBlUAdv5y/Tf3z4/r8+wlt7dlK/fN8x/RJyap4sVXCtUek4APQc3Z0J5QXoKPcdnu
WnYUN/pW09xZ4zaQnCD3Lg03NgPMpRg1339If35ELO7Lh0t46s0r0tLF9e2ybfdGwRIv4jGEni2r
y/evIt4IFnjimKsESRSuRFdJHfnrC9/gCWz6yqdwmQWlFsahLaHn8VPpD+vEaYmVC3L/em7oTFu9
OHRoBW91jUgMSbN1WdoQZNLRcU5xJN3/rkVxfmiC9cGicOWWXFQbP98TquotOxQo2ZvqRfvMABwj
/CZtbwUC8CGSprl2iF34y53w+8uOvdTyaLC5sIF+K2T9kD6+axfdnn1Wsdt76bo0vWL7/sv+p1fd
QgnnudrET24vf//pdjfdxopFkvDUoJXCzeFpQBNBJ2CL6i/30ZtGz/lV/PlSb95gR5pBFai027sT
Q9Iu7TdBF79gCylXtkaaMDE3j8LpL1z7M/j/pwX5fFlXuw6mNgd/6tsFeQoTWuEDH2hLm9BejDY/
eJl5aiOd7ThsIFz2bvCGdVdlOTy0UIK2U9UfWBqQIBo6QXCn7O0QG3tjcKxDkmp4w0Dve0SOG7fr
B0C0CfBeKrIeqtN2SWquIc3uDd+68ieUDHkdvDaIJQ5Tclu7xbQOEhVzeLaiSxfSaXsnOuOLrFR0
eP+tPS9Vb545BgGNSAnBtvXbbeuiFrUKwg73qQUbW4zRHV5lQNUBz8oI+7vWJOFs6I2t7r2HJpXp
KpZEn+a9JkITzL+T30Mwq1YmdCMUE9Dw3WLY2FPcbIKIWXTPzWL1kICbmlI+VcW1q+dDybmReIcN
tCn7UlkS1GvzLco4gQbuYB78T6g/yOiKu0vDij++/5SF+H3vUrbJ3rUsVor/vfmoxl7qJLNK2z3j
o2zbAZ4Zqvj7WNA3bYbHGdUpLXtQ5INS4wHnM/NH9TrhnzPbaFeiVr4MihecXcalaX62IofYyVJ8
JiBOkOWAfdRTYud0imZB65D0l+oHr/MPnvk1NtzwMRtbxjuafdKogG5ZrGYE1k44Y0zUTC0oP69p
V53B32Sc3Y29e0cs4mPbXYoEsU4+VbCb9ZXVmtQo8IXHUzwH3toOtbWKhgrLc39HmMEjmpVkZD5X
ZB28DHlvmurRVel9HSt18BwDiUHebdvepbTkmJxgKqyloXezLu1NYQ3sozJ6QlfiCjISW+aYbvBo
x/gJdX9Dj4Woc6p7dxq+TaVVrg0iobciqDJeOzx1yYXl3mqixDPj0JfdgzRpFA0GRochOiWNzHZj
+VhFDFRAEi5TzfRCmlW7igGKrSZFQlzaGx9EAXy58L6FtfpW6PpWyQenQJqTVeqLJRyU3PKTzrBe
G954zGhHIuyxnVXr8o9AmH90ArS8saJwLjLGyKxXQGzr9oZo77/cVb8vXK6i10m5hu7e0frNkW4k
yK1TA5+jjszVMhv3bk+epYjGB3+k2YbKYO2n5CO/fy//8aqKXZdIHL1sBL+uzF7N3eHNCduu+dTY
w11XpK8d6jXo6o+1TD4mnvPp/Su+nUKwVOKBZycQnvA8h3TWXy/ZBBj0jbTj7CX7lijMjLUtxibQ
Ntv6WeklZ9E8mS3C4lLNt+9f/PcPrqtcazmee55p286bD25AKnQ89AVPVxefoAxi+0JmL+fEICzK
uqBS1saLgffiLy+zsHlSv66SXBjPFedc27Z5qX990qQnGJSmvM6y09fEPPZbOyOuOw2m8cgg7Dmj
Zlirvm2Zys3XDYsnXO302emfMDyKvz2a33d9Hg1WTpdmuUBG+ubRICabhQMxhvYtpyBzWTaCMtni
tIPy7k58MocG3zhDUKYjxQ1mf7KksTFk4fBQOAxzMR5v3n9n3sZ3nW8LzsM0NoBLCFr7v75CFfDn
OepJtLQQwq5TLBClI8Wuj/qnMpheoRNiZasKvJeOBUrATz9mdvFh0vAcG0ACyYjz78CQ+SJET7BK
kEcj9aAZyfu6ac3gAcbZVYvx8ZqjSL8fB0DZfnaF9R/Jij9C++affv8pnY81b990DwEuFaHtUau9
OYsE0jAIvbObPTxwsIubNuiuBb7Ubd53bMooktZ9TGhob0vwIukIGY4Y81Wqlg8+8bSbxnSesZaV
K4cmPAQCZOZlu8GI7REDaW/0kKY7EwPsJgl8+9hJ98G0Chp6DuaTkZQ9UCyXHhqJgyp4woE8Bjbb
6pimh4DXqIjC7C+nL/kmBOXHu+gJYdvMGlnOlr//dNLDYuARNz80RJo36zYMDyHkLB0a0wHN4WWP
ez5QoTyGAzi2Ls9HQnJfQQpvMAaEAA2lceB4jr7JHx1M4ihHeW1m5Dq4voe4+JSNVbfCJ0UqLWK0
Nv1quMNjHYLuSHPRbBGocP5x7E0GQmBlLVhuZQEKdvrkwg3AUOBZR8ICqHNuMpRHiWSEQiLlxjKb
+6FwXt6/Ac6nvt9ugJ9ejTefs6FNBxkUU7MPOpHQYp7qtTWLelUsWVwlCsIt60K5HoCzO2IJurca
a0340WMftzfvP5a3CUD/vDMumzSrkNBvlz536uUwqa7Ze5nu94N0JzJ0k4+dj5e1EtMlPjm9LiNQ
Q9g4WBBScZONRXKjvfLoEbsw88AvfcIbIH14JCrlOIK9Rdk4GzCiljNOnEPqkclXohZ85InFcyu6
/uiRmLUiwNklo1c+8M8+1G6HZUv76TrscVIIVFbbzI1eUxxra19b2PeVv1OZ8ykrFWHcHkoee/bH
PRJgzu/mMbRYolzbzUD9ut5u9Dr0uuZHW/rPGJUenS5mby+9LemSHzsiRO0qjC6jyl7LOnhxBWni
f3ltf1/ccd4IJoyOckxaGr/e9EwckVfELKeuTJ4Dvy0QgpshvizO9O9f6Q/7l0MJy2hUghrX5rKd
//TxatLEQcuKyqgM8te4rNZ4Hg8snbfuEGarEF9nnqHGlbl8eP/Cfzjy0gsjYMQi5Af5wNvCGXJN
V2pfsTznattBp1x17iiPSdt8s2wUu7Prb7RFyItDkP1KBWa0zSCsYGozEIulxabU7otUXbSfy9FZ
T5itwCTsfEeEf1l2/3CkcUxpEQOJ/YEu3JvXqA2iykIp2OzzEA7CUJ2KJn7uzfR2NBRgqOi1AWHx
t91r2Z3efNLp+FkeFg1acwyZf31jvN5oxgh7NLlC3TUCPUYcxgZF9mZ29GXg+gCTHEyrhmcf6DJ8
sHz3aDXIpAdkTSu7IDUXPOEmDNt+RxybjT9ueogE6hnjb0egZdP5/ZGydeIp0fI3y0bUtb3CGt3g
Xi7ajVnqJWJQh6juYTqoMH59/8b54x1LieR6gnYbnb5fXxjHw04P/7ZhQHY1tNaVlFzVyolG6VF0
p9y/a28mm8P42w37ZkS/rHcEzHGYRvKiHOnKXy8cNyIohCybfTa3H4dJ3glNdYjcKFmHY31DucL4
g/ozGUNwqwE2tVg1m7A3qMP9APhp1jhr2+x3Jm6UeWYw+v4L84dWFA9QUzyafJhd9XbVGKYOCVGT
8Iky5DOrCiNT2ca7BOgFdeN36FlEmEl351jUa3q6L2XAyH1GcFRbqMji9NWeeAnff1TnILi3twcn
ZN4pqltXvr2R26D3LTs3MaF0pL2YGQMiRjzHtJnjDYNvDdfFg2mL9X8XYKJm4AzSxaKJ2MVudksi
X26p6N4ex+9kKw/3nQjuQr+BHJOfPMOGveyG1zMrzWXlVVBvfZXvcaab1zn7gheLq9Zl2BZ5CErn
km0i7znCRUTpoKTz+o9NdZWXVAjRSIfn2LQtWVvq09ylxdGwY/1kVcHLXEXbpIcIOuTheJUKtjW7
nsmPKjdNxRng/RfsD/c3hirHYTEmGlKLN/d3aLjRpHKn2veBWttzBIJFEtsx5F24LjoF2a27c4z6
NR7+2sT+w1kLbxjjMFMLEnTfNrERm9Hur3WFNDjVh9js5CEyfB9hl53AYAITONT1RY9F+SKF7bi2
7UpdhJP939dU1FIKLc4yjfhtZyixE7SlK6s9APSbWmZgkRKTFLMhL7C1iOfRzVH9Fjk5aVbzl9v1
T8UkF6ebSxGj6eW/+ZRbM9NnxMrwMfWE4SYI95ZbfI3LILjMggWEYHj5OpjnY9wHuzKswr98iv+w
yngmLT+JtExIEJW/rjKclPLWC1VFTA7ZMaV3tP117DbNCr2ytanNvz5jSqE/1JKcKU2igEgExRTy
Zq9xwYl0UGC4Zp95Xwvr7OponduRps0uaiF75X0KcaPyHgzlmtyG/gticKI2ISrtg9H3bmPjOccL
u4XuDS0sisCIDnZw21ktwu2KrDjoButWA8tItW08un6zLqeaqAezSS7B6mu8GS1+JZ8YtTD92Ez9
tNZNHZNs4DHAbrBYpdnAFKEgYskxKXvzMXrM23IgWSYLDhlcoY+JlF97J1RbdJYwcqiJrgKx/ENk
Qz4n2tjH/VpYpvmBbo4B4o5jpB7UU+Ql8ZH2l3/lRyRjFXhIbpXZ13fzgibvBvuOwUb12OL0cBes
c+98dO2nbhZLTmWxrnG41l30oKkg7opBGYs7D0dellNzu6HvfYi1N62CYDqFHZgmdEVPTS5wAE+2
9wm5AFoPWEyr1pLyJvfSJ04y3bGOg/l6tExUNR1kgtb7QhGUXJXkql26BGegcXXzp3GKH8w6wNgH
nmbniXb6HHJuy6Z2fJaFSlk7rGTTzgacdRNO+zR1xX0c6W9WWM7fzETc4Zj83GYRQBdLRleT7iJI
re1LOQFmwUKWEuaSFd02Q9tDvQewOCpyKrA2netNlNQTWupsdHBgIHZN7eZixmpyycjtY2vEHYgm
fjr/ilRWF8WWzDa2qaNrdvboui0KSHu0Sc6/Em6pLkBV7NNFxxsvXwpT9j++O//OR9DQ9LW/R1q8
ixNbXdJ6BHOxfPefL0MW9NtyoCfnqjLb4Rxi27OKCO3uFF2ByaTXGUzVNvBB0kCMxCLgGW2BJrf+
MjrwcGHntlCJBtTsy3eQKdJtmlqYBftgvjGKer6B8G4VfnVz/g2Tvwn2YAwcY04ORe2AOfHV7X++
VHm3jjirXANqCjcKjvbCAkgOzZQDb7JK+ThCDDjAN9sPLVA4EEHQjhJKqgukOk8T78Au1DrYpojY
7iUcHjHl4iPMvOLUhNQyBsdksywJcSqF8YH0wDtynFq0DrlxK2p6x17U7n3SYzYqUP5DECbVRdig
Tj3/mHHEv5owBXTNeKx7IzNWqIqHW44JNYgGA1ECMAaoVtqMT1YT+ndV6sEbhPx5JDbIXwtg0bvY
dOI7WfTxHQ2mfjsCZd3Mk0P73cEUb5tRf/JnIhixqHlP6RSn+7Io9bbNLf8JNCwhorLFzjOjKnTG
+WmCcLuKg54ES8Ofn6wkuyANyruD/lI/ZV/S5ZcSEtFx7IiOsku9ryhfHgPfm+6dNicdQVSPFekw
myZBo1PONtCMYlFDUhLfOE1kw8XkO46uA7XGSrtNBP2l5YwUT3Z9qatZ73SVfDkr9bXbOhCXwVXM
Bdav1i+uoUAFa8Zr9V6R+5PxXB6XHuXKSojfCFWwZGza4t7MSBo0+lsUYM3Wm3naXu97jz1J3Jh+
Xb23Ey7cR126GcVQXhmTNZ9G0n8b6yRqkHNMz/072IDdl2CUn/puOGEmym+cwbKvi4b7pLAIBMJu
3EK9R2btlOELEd3TypIBcsSCGNUiUNm2xzVCRd1m93PW3U3u6HzOYsLPGoyER2M0mk9qfMLknSG6
l1u7NGgc53GPurJyP3fhRYU1+wvz33E31nN7aIwg+aQcBu3L7x0IMtu0bOd1P7Ks2m7RPDoIWtZW
bWE6DPGC1XP8REjRFxaS9EuOli4tk/vYKupbVyTOUwiFJoiyp7Eb4P240VU4PZWyEg/YRIobRJuP
QVf7jyqak+u4BVG//JRKYE55k0KUXIg0A+Eye0Xv9Y5NBiud499jMfDvp1aipAxneUoZgW7K2KoP
dt61m5nm0qG0xPTo+Y7cRISUMW8rJv5h2KOpNr+Ow5hhWYib+24MxZUnow910zf37fJFjPQPxsK1
oG4lAHx6Rds594aLIQfOBakQX0bXxvdRXm6cwYRwXcOCc0d9GBzvEyK/hHrN4bNoJdwjUh/EAhNu
vvNGD6Blho7Nx5W3vqOpxxX5oI26ZiyXrXL4qXu3ahlTDHW1ZcFzLpXhllvVRuFmXGDYgVtNN+fv
wLogBE7StZqNGFK/zTxvRPY6ZmV446RPXhWApu2VR2sssMj1sAWyMjo2GrjDxjEc68IR7L1e5c0H
b8r0iQD7TVKG13rSMKhEUp4kwbTQiWNvP4De6RLAWYxomzsrQtNoj1KfKsstT9nC62o0XIjzZldI
/hrGA4W+D7D2/AXYxJNIPHNvNnVwKb1q6wbCOkrff56j9uSEYJDjiqCR/pvjk7mU0mfjCZy8vjl2
8Mt3VNREc2gy1CQyZ2Hi9IGgFhMokAH4nw81ZcRKyWhr9N7etsuXKEk+JImPIjWddsEcfScNY4/n
gxy1QW7zRvIoOPf1Y7MttHuYsTyQ/BRfNmHzsUVx7Vv1S9xfSvZxCpj12MrPGOA+mMaUbmh/3XGc
3+QjkhSdWOz5vYIFxRnSyOSl27Ufram9nYdlqkyutA6WXZfJki9RkmDi0clHmGAHOatvlhXuZRPt
R+sCfx7LmvGKTO4aOeTL3I4oQ+0C0x02ok6TUYmvdj2a0GUZhSKGDIp+q7sZkvBUXVAMxReimJ9I
mL8FezPjAi+PST0f7Sm96/OV7CiZ0HUex1jm4O/Ezs7nfRMZ26m39gABNipl5Kin71Scd6XNfHXS
tVxnpaQDmU02LxtHVsXTKnPOymZyAjOCOad8TJIKkk+sPsSSCJaukeZKgG3c2ECntn5mbprI/eYS
SUfqDSJl8pHvcs//AJ+pgjk0gXaMOZkYZrY0GfUaVTUfT/cmjTt3O89DuyYa8tg2+UVmOz2zSeMm
Gonxmp2dKmaxMeuJJ2SLL3lpXtMqwTLq7nPT2mgQ9xuvmV9C0EkM/6wjziuxZk/q12QYp6u6xqE2
GRU2dkI9UYQU66q0b80aIxGocqKyRbxOrU9W514DFaX5rLhVkywtSbCJm20F4xVLZg4zX9SIAXtY
1tD+wQdY18qgjshJftw1vYVY0WFJkPq70WKNKlz71chtcw2wBksPJPykn+/MxqNCFspa+QTSSgtg
fJK3wQH8L9DvEWg7dLpg1UeQXCbN0MKZr6BndhdjGOJPtfEcDcWlJaLHdoZ0SZb7BZ3A15xWMnTS
VdNl3904frUbwlwGnK/kbiBm1X29SzLeY9k3T05vf6lEicCAqC71QUJUZhgdeFj1BywJo+nV4D5x
mbslBH5D4WmKWxLMd0XSlBs8/Cm8zmA3W84zKg7AiJUCOuAAVa26nm1XOBsRD2A6p/bSjiVcQnP8
pIRh7PUw3NRlbxPji9xBVMOpK9iXiD06ZlZU7/08BWJszsem6r7lbIBxOUV37VTf9DE6/i4K9Sav
SpScwwQJb/muWTy0gdcdCXS4op0j98McAP0d7eIUacpc+oxqCaVIXWkgBQlPXk4CZGXqeot5Pt8U
Jj1jl7gGCP71ye2CGpVBExC7B+toff5lF9vVqWwDcg8GF4N6V52EgQlyKM1qY3r/i73z6o1babP1
L+KAOdx2YOeWWpYt2zeEg8xMFoupir9+HsrzzZ75gIODc3+AjYbUtuTeHYpvWOtZZXex6W8E+VjC
PuCzvAXrP9i5Wvz18WEF8PiUklqgJIPx1g23H489q1UTO0Hxi9VAfimIlb749O5YI3vQlEj8Oa5S
c4etvb94XeEi71tlH1It+ykP721ZHu0UewUIMUj2YKphkXebehrby7g+CWXBciFqsJMYiTFeMi/Q
x1Z7h4xlO+r2+VTjEWUJtP4FmsBzKH3kzX5vQEAdj1ogG5nnhPzLwO4vHzfsBeOgtyOgrB5Oz5r0
6sFzkajVZIpWhEduOxk2l9wz3qSRzHG/fvdxFy34NW+CYr9ICB9t11yWOmsuoVq+hx7FkjMiLGMQ
JfajD0IS1tzQbor1We76vl1p/82Fh9ecwEzvAugjp4Lo+jwzqwtRrNWlXL+y5uxA6spwLJvxawjs
Lua7/wpigY024Ca2vjQVuSSm9ODern9YVBFH5ceXs0eYnmMHx67R6UWXJXb09asoW44GvPolQfrf
u6AGSeo6BLJziWCV3VsmehX//dbIoop0b5LiXdD3KCno8kIkEUZeXD5uNIGIF9W+EUFX/707HNxw
0/iFJPtRVCQmuU5Pr5EgABxH4yy78qdFYwo1uAjPzjhB0E6nu1NC+MhIp+zyQ4hBmx2aSaJMyHUN
eMS4qwbHOFq84ngcciiDdHB7e0aavlTGLg/NENSswY0S5aYgij7uDGHzIS8RbPSBjNPsHWZZcmHI
t3oGJDkIzanwOzP2Eo/mmhRIbUTLdi4hcbjsHohq5gAriVkciWu1Bg5WbUa/tT3EKszUvoQOP88D
KXuRlcGewvlxhi8QEai2frnkbttf+BA3Z//j3ig1CKqe9NKcP+4d17/ldRZhSwmjCkND9zVBrX/c
72SNxYdi/WnTh0qB4GT96x83H7/+4ytzdmBbkL3990///jt/bz9+tF2zlMj7ktu/d378kPh4uP/8
OoFLY4dUH1fDfz829fHgP/7O30fiaRjJ9hL8fUj//MUsyfy9Uu4b6WI5Nff6gEvDA6GpuEynpCB9
OKI/vvqIQfrn24+vPu77t7+HlKOKx7H5/HH/x82cSnvVzv4rPSlIey+GWvb0cRfIwmUvyWvqh4ZW
OUxwt0SBu/v49p+bpaCRbhcyREhJ40vO9PHsRsrbhZVzbi1q8azrvW0EiWQn2+46mYZ7Q0Pp78Ti
9XE5FPDKaivZCQW02Vx3garQLjiM4Y8qLCxCqeVt89r/xYUIYTyH86GU2Qmp/bKDp+GAR7P6mPBq
dSMwjLwRltx1zXBG9pF1cMVQbWYEVnY5v2OjNw9LVrM+XcG9AJhGtr25+TOkdXnKGHXQZ3+qg29U
bNlOcpBjIl4CrC9Ogc6Vs4cAj/deDXfp2Q8EK8g+FWjHBLZhy8QeWO5ixOYSfI+CZ88ySbPvfiYq
rcgkJcgEnAHdfzJ8rsBKGiNutmLyc2wr+SmTi09upvepGRAXNUt3pLV6XjT5KtEEiQj30wZ87MGx
hmtFot82xL+0Ja8RVEeC9QaqlTOzBM7baCcnjBgkkABbrrqf+Scoio/cTeyNcIiWitJnp1WAsds/
g+vtYXGmG66f79NkgbMeaDxCZ9hNvXuGZUlXUbBFUCgsaOwYFjFjYSImqZAGmlKYj1bbhtfaEd/U
+DSazUtSdvNBpiEoC1Blz0B1fk5NAcg87H6LdHw1hk4DipzFNm/UJS2yH3URG7UMeGVXWeLo7mwJ
Z7vuQDS3TXRJJdqEnNrIamZcW/a73yTWMZs+Z8i3XlJABhuRJ1cDfcrF0ic9taiRHPMKV1Xsy6jA
bDa2+c7EDb4b89zi8nwvxO8WAOu+pwWOLS+F0QEucEtGqb+ZzCk4RKnECYPNadXYb60em0YvS8Za
VnknMzg99snyjsaxvAcuOYiuDC/1hCtJe9P8cBCe5bV4MyrRXwKXRLWxGKl23K69VTm0zcmF+l3m
wIzrLwYP4eIx+sCmAlwJKpXaL27lxm1QJMfeFj/obsFDgjE6pIE9PeX+xhwp+RqDtbwYh3TbqEDu
JtabCNLJmLDqgIYQ3PSWEdhKt8XAInX+SkOjD/kasgL7qL8k0wMdU0RlQm2A1ODiS//zZEM2KfWG
9G8kLiZo6No4LQjqtzkJRafab8QVqxVXolpQB5eMbBOn3yxMElFFZd/wz3GFX5x85xRSXgfmQ/2K
fHTrUG4FnON9OIdflSWqc/izbEf51CWHIpEFmej2nWRnjnxlwDY227tpof6YPIujPyPesdBTHfte
D5628qJdVrrf5womTO/igM9y6v2RBS5txXax8jdHIS7Nm9HbFS2NE0RR3JdpAwelq2KyqnumH7nY
Bfj0GGOBSyHt8dmzK7nP+CXEzRWncew3rgnccsyrcK+B/Y9VaN8rm7VwabqU9piHt0nLwVyZP1YN
mDAkxQjPDn0dE/1q+UMgzw+jzb8Zrfgzzso9jxYWOCp5/1D7yLUwFsWpF9V8jPh5YoLsvWFlv7I8
iVXjgZIdctKX8wgm6gyCp3JyuI4Nck6opAijo/yKzincCQTbXDrdJHal0kfZtsuB/F6idOz5d563
+sEJiBBmwswoO0WkXll0sZ7JYZVL7Z8MujkLxTe0hOwp9bv2Yk0UYI5pf3HhW8U1vpYTZmOPEsgg
mn5KLt1YzACEiuzToJzfiXdrBcEh7HGMyQP7mbjF89JaESxXks0Wj9pM1ny010/R7HTzqVPWE0mg
NHHRVLOjDA6+o5FlUijfuvUGE23meuegGQg2CSL3YHTy2keivP29sTkbByf6k3QZBRZLiL0Zzaz+
ML7yy4Iuu7YNMhUvh6XDOjBgBchwECOpN5fjpUc4f6GhVDgP2V/UaQLyy2lyhuucVGs1aR88mZ5I
4Kug9pGBLYwGY2I675sgOPq6MWIJ9XtIRrlRzQ/Xgl0iHJGzJs/s3Zd+avwYOx1rYUXCTRZmcdrK
FJkrp7WhCwZD0Xx0zfGHbpbsFCQTv4v8i4TQXa4r9p5794QwiL0YYTeRlJzDXR2qS+6U7abJ8tjP
0/7XXE+/bFNtgTJw1QCYDEqosagT9XtrOyftOwddap9ZKIEc0oDt2wNZp4J9tgATEVMnAYjxjrRH
EF1cg77mdurGULLelqG4ZQlLjXSuiwO7HIO3G0aPemyPKVOvGOWV1K99wimL0xPul5t+Y9jobSlu
0e7YzcZQxPcsfiQvZF1E0j40g73awflkRvxOh+PxqePp09kTZeocC4y1G9xQxZYIgiDui8+MvDEf
RfHYOE/REkYoa2GAB3ZewVid7zPZGlQMUbif67XHCit9jiqDsKNRPWf9ZcB8jfM9fCqpANOKDDLp
iF95GfGmc6fypsr+a9kV+UEzfInbcYo9pmZ76uR0l7cI46QWYdyV1i1z6UJa+EtzO5ckG8BwqTi0
d2nqLvEsJ3x+iqxzJvWEjYz5E8S/fe+QZr+k6OeKLuMSS/UwkcO219+wdNQvEwukXQE2i3yYpoFM
bExx6yJgI1L8qtCIn6a0/D1bqdiCPXDx4JYseCrnZ1VF9sGdJWcss66jJZdkPwSknbJQOzGX0Sdv
zWHtJbHDg0hOGFcJUQzVT8OLnAtJkdFVRVFKEAjDGbnYLNtUBFAf3d+dUYBJiES3tcAdPXcuPWyi
7ScrWkONjLEtnh+gYuAfsl49ph5YA05bE5Sar+wjzi357CQvsIvJ9yBotipS+xmNQvMJbXwZh5ib
d9b4TY6JePWKYrypLP/Gx617HcKRst7Lmk2U/LGnov6ajxNZF8KAcLJ+izKu3g2+XZ6dqVVkczNj
6II0ntVs/SHg5BKSmCIjtZs6L/haa/ybiACZkgT0qrpVTzj4JfaGgZ6AUZKXFMXRtrt5F1jz8uTw
NG+8wq1PVUMJqflFh8ioYt1l3z01nYilnh7Cz9I7O9P7oET9mlfjkRGUhRyt+gNFYYLCItPYrbHt
D084UJtrN/9kINHfygKb1gBJPcqaCIAP4CJvBFtX5OpkWv3Ip8vEvmFAlylYZuHvJVkLUQ+7LcpO
3RFZEU0zSxKaF3LeiWVeyZIJZYrHG/ds2r/ycNx7esKVXKXW3s0TGtxk+G477Z2kRMLiLcaFCR74
k0ccHVw88i4xK5V6iQ2R+c8wkA+udvwTS9vjNMwvnusNd11IbKm2NcWi1fYmrbm6JgAG0e5lB2gt
0bXqqGHn5qu0M0WFlLPbs6JjLeyfwWA6p6hwbspZeS3KAXAwygNpPxMRDPm4cXpQOGPoXmuVvmOt
YyAaBPO+LBYfus18qMzWPxEg0MRpNYwr0YgItxRgfZLoinmCAp7dxkBcIR3IuXiaOHVJH/ceee55
GzOpg00tCje2GyYiBiswhCZ67+euszXnfo2qrJITUp7TklX2rgrJ5XM4KWbpxw6jqp1Hfu9Jlp7e
+In+knWWd3FwLGxqeyWWqTqKm1BWW9Xn4pNVkd3nM1JuUbcchA8bnEVVjjm85txiPL6xu17vAhZv
ltmfOJEU0g9/YvAxZS8hMV8msurei94tN5lOk8NkuHe8zaBzir65EHifQy4vLryJNOQyatausbdd
qAqkbMT1CHFx7T8vC+0scldgWsrLv9uMWE9uGH0nWn66SW9vZUX2nCrMItUIv5NFe01xETBREXR3
dLQw7hBrO6prrrOGlmTT+BU9OZCZJw9Onh8QYaI499UpKWF8dn2g47mJQIeWz0XRBXfZ+VvEJ+oz
oRxJIY03S7GVCeSj0F0SG476pakVrw2E7XW4dg2LhDhJ5DgHXpjkKN23pAXkYeSJ8d2ffydB479Z
xS+h62QfeUpf3XAKT7IB+Y2EmYt6md2yBgeM5Taf60b1t2QorZdpfhXw4CnORuOWFWF5rwdOEkb5
hxLByaPORsZDVe7fpuruhfRyaYhqGu89jOG6Hx4JFcwfXcmAvGiA3JOHeNV3UI2GJJRWgvHC5MFc
CiDLX731pnfTAaQq+EDKxugemQ/WXleYH8dUEmUgl+VVZENxZUWhX6S7bI3FoNcYC9ZPnvu16xfS
8tYbxnZH8iHfReuwvDOrABHqSkfuNWagVL8uJL7cuB5ML+5knjM7+z4zJmZqPbGhgagM9zjqb8tI
HHejDLlDDcTT6jSP1inx1wfjzGh4ZMe+VLC8K7TPoZjDlT0gmMolEjTejhTrCO0igQ2O3ge+2cQj
lNmrk/VkdIfLpWFQvM9tE6SwyczThLlu9h7r5s4jO2XNwCrRjcwsKTsIule8o+ocpYi3czG/5x3Y
XEctENZFQ34uDWub5/1uyjpstXUKFDWz09gC1Dhbl5LUuU+Nl/MsbR1MS1dNkph2miyWniAgLveo
35Ms2g5Gkl7zsIEK6uTQXrt1AkperCO+snznFHFh0SqSeXdEYOonp9XDlv1IEdsVaXzNWMhtplkG
Wd5PtKjGyctEeFBWfkZvIC8fN4aco61QPDGizetHrds9zCHrdeITfy6mfsRFYE5nnYffmiR9NzBv
PgMmQSrZiBNiqpa0FmemZGzEfinrmmQJAidbabM5hv13qodUbWXdgf1axu7oiTln/M/kTmvF7DVb
d/wACz0vHoqEULGZ6rDLw69LDyJgbJG9O7O8qCAXLEWarxhjB94SUb7PDOundk3qX13N54Ge+FBY
Ybcr/PpBmJi811OunpKkJXsOVoiuHWLMOYUOhLECJ/Xh4MAEetM9MGJnqPo9mKBsS7ANpVAxQ8xk
IvHkpaTJ/OmCCS5DO6Pr86tvrYE/VLmq+MZcXWwT3mKz659orH1Obwx/c0ZC0+AQ35fV82ttFfIG
IGXx6vww+oO/CTlHT1hgmA4cymHKj3jsXxsoubsksp3tHECY9IbQj/NyGE9FCSuY0ODuDtCiDt7D
EXBa1iWwIzz96vq1exqHcUO8AGKFFRsM655XdBjoO0J0AiOCN6Q2A6g+w09Z1y6/fRcVbstynO6R
7CYbmMWhNQhrEnAGVxwa1BcRJ0UlMSwESNbpisqhRJSDCI+51gJtsIEv6Mix2ZW59aNL9r1lU+kb
rP0GER0qATUuiUixcMmwhQ8zbgU600OVLMeJgNqdEojeS7GbQ8JiQnHw3db9M5sn/CPwrc2Nl+TO
s2FZE1nLxrE1q31ZMbiyFfMfPxlvsja+qVr9Sm1mIfUIu6Yh42EjFtc6tYZ+WqYgugmjlFerHcId
aqqahSZL1A7qTePY+Z7r/frRbbalqmXsqK9Fa1OmBOduqDnvXTJq/K7jUh+k0KsKSByUU7me9+3c
KLJoccj7iY3kkpEMtQT6OjHDuWabW7dFuCmL7Gs3kvK5MOOnSUXPIzStnCJFQy76LMzyUCakG6Ze
bFlEvy6g9XZBw/DL9khpMaLc3gxt45DovWL6uEadW2/4zTzcPIRO128wSs/7mSVbVbY/WJP5B506
jLWIXGqogvapTe5n7puX2oPgquDpvXQMl7RiXzviXrgY05DR5g0vXZlBGShT5BCj4X4amh+B7VaQ
edj3DbW2dl0mvOO49vUGg7UJkt9RY+/dGjmuBY9ROJ7bgjF6R+VYB2+ZEYWMF0Vz6MxM7TpBMFSd
qCDmNLzwYil8DZLexOycp4lwKex31Yat6kwti0hc4p3bYIRyt8QROVcgO8upnuvnKBjaa9PA05G9
lPcgoOb0B3XlEF5jFcvoqcqZg+TM1vKi8zaqH16poCRvVlI4g6w/OaFd7Aju2LL8TAG5y+iwmDVy
CrUJuzbYgSiWwFqXV4tN2TqRCs6EgNY7d2xJqAh54mahaf99IuOHxHrtymU4c8KdXe2XmG7mH+Ns
g/ssWmPbO4z3sr2bEHhod5RvaWv9zKqhYsvR/O5p2g+koiRbo31vyj67IrEL48Arfs/eOuoChHUs
sNx74UyoES7C2A2Tn7bdPCXFx9yWQba22ZP1GebfkXd1ZJj+yWoyb6si9i91W/XbdBCwaryCQhZr
4Rbyj8s5W7+z56XJIu47TpaC6/bEsCg0CFnMhbo5w3dmGIB18vItmE96kMG5tAYLDHTBqxN2bEWh
3O8x8J+jxfkhg8KMczODaSX8ASE/qMt8Gk9dU4w06Bwl1JGPJvljBbJ9mK6nUUOE4I1EURyIQq+5
nqsNM8eIhhqBaoRtJHXWC2sdncpq/jZUMr+kg36IBmq07MS1wllAWHXLhnChHyYRDRka2fBpSz2Q
VwyDdOn+SkhO37nlwKsMJKoNiMn0PVVtALo5Zy80flYYiU08rTEjR64Ha+KRcvjfc1Xo4x+B6lZD
3tylrByfIk22bYCkiwltunO7xDkELFtKUlrSmsz5WVvtCcJ4BfnZw7TufjO1EcInBvps5XN+Ctx7
y5AFTmapDOORWh5MCTviHWD3fJAr+eYEyXzG2NcexGL625b1k3J9FvpOJ1CRCM59l/zpjxuwV78F
szVmf6RIMbzIT+xkSHYX7jWTzk9qSvNXJd2Hl5jZPdNdGFtZfgumueD6Oll7RkJTDFSNz/Po8gL3
SUWv6a8BVflbEbUAp0eyJBiCFWJdjw3p64CclYKpKs52A8C9JBA3hV93apT3cBoAPnbHobWU5Nfx
v7Yrs3TaVOg8fg2Ua6MM35JKUpzPkItV6ZbbOgJ6DqrrcxE0x3rsgaT35atgJHRgXYbCY3K6ez3K
V4oqfVImeZAL9DNCMRivDM5piiShcmoAcVbSpokMnnQ+u+QiMDDVIQb7LtGbbLCzM9F1bO5UQm/Y
eRjM+5JWYMGFYaXFuQNocAVuG69C9n2j0vDRZy04aCXMWOvoe4BwDShpinFc4T3AujVuia09kp/n
XJROvU1ELzYUjN9KsAgMGmYrlg49zdKat4igG8Ge8FCn7GKIrYHmRqN786OS9N+IVgd/Oa9x8nKv
ksqPi2gkl6zjU94LmwlN1iS32lRHU7nRuaKWPk0VLnNf9Oid7Oqegew/qhSYsUdfbhQvug0a9DY6
u0dYBrMC/4SdWtWhZk/JCkr1p0W4tMrEDcPC3nomrDzHIq18aIY5JsWCHFAI0thBJkaa/teKz8pz
bZHMZ/fZqUFB9VQL415rOZ3ARff3KE1BH4isus18LjMQ42ePrL8tcG5ACGjhsvKeDeSW9ZWXX8tE
8PJMg32QTcVp1ZgER60HfzjRTQYGlNx2sO0T1457rikVzU48t2nx5NgMfRd32lVGMV14MQPeQgMH
uRDmUZQjgZVMeWQn/U+Jz3Iik/antqFGSWbER1PJZmjKrZ9NIZrnPOj3U9u530IGLVusQDwk/B37
pqudL+Z0HKb3QQzua+eYw3NYDK8NsZSIgSDjEU1dffGq7L31/em9JULR93S0WSR6WM+gFc4XfZ0M
3zn1tipvoe0eyOEU37gMNmgQCagt/TY7jw5xK9Gogzuk6DROUtLN1TQSqdYR/8kqPcnt1z6PXrJ6
4U1k0p3r1gFNOOEQRMnp3EmKT+hIB+9pWtMMMkAELaO8p269If2uwi0r1bOroJSbs+l+XlCNb7L5
Cz65aO1xwWrM1bMWjjr2SvypBWm8YUHkHE0/giJXq+c5stK7NInSy1rCwuh8Gd0EF4855y7EzMD4
HkSmbYLmNNIx2NFae6eulzkmALxti6Dul2hpixWbPjBypoCnqbNnAx9vWn63POsJd7JxgJtCHKZE
5MZx/z2wFsD2Rjuc8nZe2cGy3C926eOgyvqji9fpU1kvfwTv7zycmlc3Gp1jRx+9KfksL+ZkPs2K
46cIoHuaC3R28LrtrZarsMUNR1arS3KppWDLsuRXDI3l3bauqWS53Q5OjYAkegxV2j6R9C7P5cS7
DsdQfwl9AiInt+nvdl+dzK795HhrxifOnFMoJQXNQP5gQMVlRanzWenohWH/cJ7I/3SxCBAZliaf
0Ah/cecQCGHZlZcOkufD7vnAtw5phIEDqlIzzbtFRcvwz8agqzK7vrKjpccS07GOLB2PxWA/WvVh
CvZ23Vj5V3Lv+vtogn3mzNj1Y2vvq/UqYlSMbv00R3mHtmlmgeVVS8tccBxeUqM1H1F27v0DZqvq
V8l4ausrs3/up+d2qKoreUIGjWdpfUWYiIHbkgjMWTO80S9O8y0RbvjNKYaW7Q8XRYvxD9VhwHYJ
9iozy/FHowqki75wz7XVf6cjMC+25JoQ5c4e7OQ9mHV7GdCT86pwOJXVlD3PChZdSK3nWhkTkvUm
ZEEFcmN8FFy/n7FBPCwn30D7885u0aMiKqz8Muko2A4dfqPem4GGpjPvWm7SgX7bWOb5WI3jYZpK
69RFXvGSIIzzzW4fcC6S0DCBYGWAcdR+OjOSqc+zgS1QRE76ReaMXdO6T6686g0Oxo4BtFs23ytw
jixVg/xRN6MNYNYdv7DbRqb3YLLnu+WTXSO4q4ezCAPxpR7X7hm6gJyOBrahm5uanxMWmn9ap+MS
GHjP/sikb+pNfmsSOne2Qo9yphgKh0TvNZSoXTvWd5B7OfUTLToxIubNZNa/Scvx04BAmee1yd+y
jvFOF+IXm7WM3TX000utrUcROtWTuImyghuKKpM9VMQhXAC5lLX/A7g7+XX+9Mk20icJvv3LWDbq
kPg9TVvCPyPd6uHpMLywp2/ZBM8Fc5IqOTYV4J/J1dNjxl0y4zv46ksGn2WZPyzchixKbH/DZxKX
R3LC/Rf7ve3/HvEp+MmeaOLg/nFTeFZwd1PXvEFj2qU7g33Q18rt5MWveMNbZWN+HSSxfVOdhRdn
Rt439llwqIypvom8QLvteePnjDc3w97yC2Kq4sD4kJZqIeZb9Km1ieZI/NSsiHRumdesAH0gAKif
bWchXbv10XcCO784tfMrRCr0mbwVm2rA67ZBQNKgKWb1AvS3vRhD8q4YB73kCalFokGoEH3Mqxo0
po3IHHY3jK982dfXUP8JAkOpneOg7AQqQzC0a42HblhdB+R8gwQniiS3if3tk8n53BE68fdbX3C9
gxanwfNO49EkWGJXNao+6VljFqjT73p08s+VeIlE1H6Z7CR9mZ0ZzUVRPKI5M54AHxxElrwy1dHX
3okyMsmj4FE2SfbF+thFjEqcp6TZRvg+X7NquQ6RFzBOKfVr2TJpw2R2kRUiDNoc5zIHWKLSSHZf
l4QVFuYCQQwT+jApmTlEqNkAC4xRXJJJ6nqIsJtVXr54Uh36eg7xl1TN3dP4IMliHzcaqfl+AiwY
s91FUen17ZqW9IdRQ3joQCgfInt2TlTkfCQoNjaqZsGfaINjhkp3aw7kWJMvz1Tf8vTNp+Dfinae
qO8M6xhZ7vA0LbS8okztLyQ8fBnGcHzhgf3RUka7BXnIfiyz+dggQ9vIoUyuyL6HPVtNFqyJ9J+I
fD2EBOFOI7FsKQVv3Y9/eDkZEKZ9zxtpdOKmLtdLseU80+m6z7SVI5Yf71IbntoPqi337pv26vK1
Sw35Sv2Wbkyjyg6eoD6aG3rseRmWuwfjlll58EbExfgZiS0tblDrB6sd674k7W4sg+KGhcNjA6m/
S3+wbh83xmSx7MEDyfyC+1iTHWUXTYcwXy68VtUZtZ71knjkWI/lQ/SJc0lqxZlm0db4gfO6WJ8G
IPlv1q+qH++hitIvGVE7TxBF3pQfiV3lBS3+tmx++sD11uFyxQGbRGeQN4W7WZgbxI2mRF0wvrIm
bsy4Jzvsg2hA0vvCVdkhwhr0sv08utWPIkJ7qQrhvKGTyhDZfRomOpLCt6CJOpO8ZX3zFLiT8UTD
gAgoAyvbLoW8WKlx7gWvPNCUN3+xxqM7BSAUg+kbnYV1wjjmXBjZpUelrDqOFJ4ZWRFlFqEDZXBS
ur6iVc2CvZ0mHQhTO8FtJr9kTMW3LLt/VK6dfV7GZ3/IIC8n3rxf+vF9EsOLFla4Uy75ypAqzlPr
eMDj0s9p1JmXsR6AiWtj2XGdCA+zTULOh9/2/xNN/29EU4yOmFv/z0z9wzt6g/x/E03//sw/RNMV
WB/BarMRf7gOYIR/MU29//AB83GOsPVYkZT80b+YprD6+r/hkY75H5CLoJp6kN7g9Nj/TwhTeBV4
Y/+H1dzFv0o6ZASUH3QGHLV/owJGNm8R0r2rI/Oy97Yg9xnwl7l0f6BDwgi3YZhF5ee87q4mAni9
KuHDVRNfLRY58+sWq5r2KQA6GmEU9NWqpQ9tMz3ORkHyW7Jy5yN7Y63a+362HuFo3HFlrqMSPgEC
ob7Uptjhzn9fkPCbvhFdCmfK4ypjD94WLtIwFP/9qv23VheAWv0AEmOAszoEqtUrMK+ugWX1DzgY
CWr764ytYFj9BT0pPRu/9Z6Fgdofjw3FltPfDPA4sVwdCvwkuVpFAdkGeA9eXjLhSvs3E4V0VywO
jpFjZuZYQ2C7N6373Vq9EGQ5W/ypH+vC/OFW2XNSIUDpVwMFRgq9OirK1VshMFlMjL1yQt/Y4DV7
MGtwXgPPYjPHgLfIsk/UQY8uaTMIKy3eQYwcIAsZweLsMFePx7C6Pdi/E9tbYABZnSCe+DyuzpCl
vLSrU8TFMlKv3pFldZFUq5+EObG7jdJx3iEgexgoV1zMJwUmlNxzDiU4bJtLSY5JZV7dKtnqW3Ew
sPCfjZ2l9JmELx3acmvZ8Vw9mxhfwtUBg+Ty7K+eGMAO016uPpl5dcx07MJHiaIs8DPU06jDsNOq
DRrH3+xBwOIbKBCS3WCcWxOVCrYcD3tOhE0HnNpbk4a8H3wIPd6vMmDMaQziCSXVLlnkc4DhJ8H4
IzAA5aSb7kilJjgt7AnmAlBEUM9jWX1DRR2+zIP7zYB77cr24LhXexh/C2R97DFg7BTkxuNDajAk
+T18dgeLUs12yl09SxgaNomWBwPV5oCpKQwyl7dC+WJjd8I7dHDpDKcOe42DIarFGDU0brFRCkkG
goH0Mkd6D+4r2g2royrEWjWtHisfs5W3mmJM/cvx3vWIhl5lZrQHU7CxqDCRmPGsVyU+kMDC6SVc
cdK4pzbJXN3AMLJMGxNI+Q1Dvd7zCWNo9UuRFXWc90l2G83i5JZ6hN9IBnPZHTlY6gfAlb85WZDr
1MQo1yj01ukZmTOkSU7ka31dBkQ9ocYNoxD6dgj0wsJwL6GtbtPkIA42IPsUfQokCGGOkyKGZaVo
4M7G72YA593wYnagPA7Q/KO9OfL21Un/2odjdsqyTu+acf4OxjxJm305dOG26JiyZn5760vzOzEG
0YnN2OdCOdYmD0g1dJiEzctyLYz82ra8dxVjfVguy7dsQs2XTfLaDK6O+0RtfWPW2wHzd1sigsTc
UiL0G49Jgt8q4ZSKx6B/kKdpHq3fhgYJMJSphwNJ+VhZuglnI7tvKFWXZlj/p4V6DpviP9k7r+XW
vTw7v8rU3KMLcW/A5fEFcxCDqKwblNJBzhlP72/r3+Puats1fgDf8FDSkUSRIPALa31rwCPc9wRv
VbuA2fROI66DOYu3HQxDW+kdEbkm2W5LO6nKJRXW/MgwksMo/CQ+F3P+WD2Mk5tc4BQx9vPSQy2d
koqpr/gazoKY3R6LMI1EdL/aCPmagNs8Y1YnQhIrpxc5d7UTfDVtgoW0MJ+RIwlCD3hiw65CPxdg
UOFdASXSZqPoIlLcZKz6pqxAVt9XA0o6t1iNZvmWdtLZ2JrdHVN2XXVhLufxy56z6NEhsBKIFMbe
oc+QTtAGEwdbrSHCKUm2vBtUGCOKa/4eZdDUkqMmj5Dgs002ox0gZa0yBGbx3jvFbS/5bhM/n9rV
MeEhq4R2oU7EM1YKuco40fRqz9eYyWYkC+RWBMY+QJi21su0oQUSKVpreSTJMIU9GVaELxi7Jsif
kLIQj+bh9RVjcQTftbfD6J0LKEaq2b9FQ7YAsDXeQ5tchbPlMdMa67vBbvCWzMh5SQHOntucVZI+
nmLMoReDMBWi7vyvLNb4/XWywrwRMqr41GI0hX3DZFU4tbN0DePJbOLnDJvapsmjI3U0yrMIKY6n
E+6Z6eXF5TAwAcJB94CdA75855DYtCLl1Vw3Djwsc+pw2ATYA3y/Zeirl4sofNNgE14nzCThpNsq
U6JbMHfKtkEzvoWEtkOmC577qT0MXiQXqBwmnLduuHQMN1q1pnZz5iZma6qjHqtu2O66pSea4dU2
m/mMpuHWF05+GFseqhH6LJYlkXyGq1yKTTQ/FZp+dXEyHfHCIrUdq2xbkptexDPBfbg1X8PSOHFB
a2jarOgwlde8mNM1uwwDk4nfHAUNRqN0ScnMspzBV3MJi73pkzFDGw9eD5N3GjsfndlFWJzosq22
fnPQtquWhAjMidcvn4a7LmjCC0rIsxmU87p1mDs2TvHJtUa8zNJ+mgjyavvxyOYlJ1/OeyDGhk2x
W78kc/rVW1T76HnlimNpN7vzRuC2Qs8DNz1ztrUuv5uCFBBbiNc4NPG7lfF5wGpzYL/RzqTZW9Al
Jhsye9DYy6Kc5mPZra1B62+wbtlWpd7FDct+ZXljTNgDGwWXi3GadcmZqeOJ9ZNH6W+TUBCiIVGT
TJQ+2qPOG5oSvn0j7CbZ2GQwblGqQHhyJ4snFl8trlRaU2zS62CGeSQTC7VoiZaWgENvlYmawWwc
ohdv91OMBmWsh60otK3PUbWvZ66BvZZGZwE+sOrrfUXucYm+l2WYFMcxIpgWj7radydF+aZ7aXc2
1c2kVx8u0wEDDTQMAYZ6Cc5n3rQlwrKlsOsQ2zmheTpsDVYXJbqbIuOZ8cxxOZcZKQpG/J5opH7O
olDXJRAHo9uRxuGRnmslYU2/JNYQBjhbwrLc8jeEL0H93IV/mvadxDEQl15Day6rx0CaAD7wNYYW
G6YahENRKMNtaATrmhRsUOdpuytFkFzsbDsJiZQmDyjkRgv8CKWIrjNm7CGTZNOoHRDjnYBMEfIg
2/qYFPIjDFiQGKF6jZMUOyB28jo9+gHeA9tEaGUGHJpSL421KNMfyiGPZXPFuiRxYUjUPBlzbHDR
nM2X2sz7dWs57crStG7TtrxVbKAyNaD+tnT2qFYOwPn7PyYp24bc9U0evtrZaGxFFtnE1szUWIVA
dOL3uL+cflxTV/q7yKbONn1CXjuzrMnha75i1wp2VumUOxOxEEqfXYQOpOqc4ZQOZ9cQ0xEJnnuv
DhkmZw5Q4dtQsW6v5qReaQKdu8DkskbMR8QioRZ2FxG2aJLANJHd0lmCKESq2w1swdMoKfXN0d8O
pYACaUB6mZICJYwrN+WU59c6j1eJ29yzDWuumVkXlxZTGE2us0Ob9eha3WOCXBoXRMli16iqpR3K
cWekSmjnEYhapK23ZuVqISMS7VYIROtNJySHQPmJwiM50s2zt4z4b9h89LUdJuuS1IGLJ96zsJUr
vzTTnczA/4fN+Iom5G7KzDdHibXbIcyXcZ/g0kHh7eqBi0ubi3TfzSQ/+rm9LksuBezsDoY7XopM
BQJP8p3x7NIos2Q7z/ElaNNVb7DDdurOWnr5fqR00bKY4BvvluT9B5TivRb6uPMn/wQa+QeN4K6q
nivD+5Q126+823ZsipLB/fSH4idsccBHb57bXaYI2mZPu/Fcew6O1o8+cgjTbbdjYO0jx4P83F00
nQxen5Apv72M47CrQwLgJZKYNtFOFkVERyCCyzCgJm2Hgce2jdxlpTVbba43rdZuWzE/O2Oz0IrY
XOlIslA0e/C4551tOTerQSTjSvnpdPPKDdq7sSnBR6xwnvSkB5nlvZuJR660LQ6Pn57CG2tO8wKL
c1N3YYur3j8q5xHaSskzjlU074xTuSqd6ln9J5OppOt4u3EqDm083Crbv3MzJ1rltvFQGPWxMZFh
RgQNQKLkSmt5x3SC9zO5B47sP53jrYMgwvjBAlzN09CDLHu925RptKhme+PW5UNbBC9DfR94LHKq
7LENrg7bfmRgONeDY2XZP8K+NhbxoOoXVlZDuBt9hwcQhK87PUtDfNDPlQ1lht9LQ71IDOBukmu8
NuEdsB/qCfwnkdGbQQvNNZAPhFFDmS2k5S80119nA7YfNNzqDcLSNFMKqZWYoqOMon1BhpkbBvly
KqMdXJ4Vrcce9QA5SjoTy9n2tg6aq9mMTpndtF+gUCIXfUmeeM898nZyjd7Gpnkd6gaB+mY0qg8E
rE8aNv/kJn3DJI2LJGZn/NK8aT+77+TkvfhhyLA4e8y76IZ4472xx7NGdR1lM8v3cmuP4a5sik9r
0q+9aTL6pWDBFOCKEB47GLt8dB+xW1hbLTBfsS6fxGTtYqPbZ/0DgaV4ycoLBf3axYC3GKxpWRpy
7eTpo9Onu/BS1lxcZx85TmZNWNbwjmv5no4sXQYa6+W4wNqKo4l3Q9xu0D9qZnZtfI6U0qQ81Eua
B+lUi2b0LtnBoaaUBTN4Or2jHRjeEu2BM2gL7daX6g1pXqtOATX0BRSedVckgE7mdWmQZloFN0a5
PBnt+AA0+dGdszvZRAeRdBv2UxunI148b9VY+KJD96hNmbE613atW50rSTo2bZiIIpgdzh2jgZce
czL4DraUDqpf2zpkTfTWJfo9ueeSMNGVFO0hduyb0LrXJkFdjt+n75sfAINHW8tPHknbxJie+Uvv
bK7So6OUyNn7JK2zNrlnx65+kvGxNrJrhaIAT8whmJ9avdnWDN6p7xa26+LqQ89pGVdPBE/EAu8j
Ga+8zDsUHUcaAnlqt02cgdpCdrdNs+xaj+4uYOMf5Im79O3pjeTA31Nmju2tSZu3RtNvwiWEEHax
n+0ADn3hvVjrwnrIsP9OQ/GpI1GctG5V980jtsgwSS8Ep2506S9YHS7bLNu7dnRf5IlqGNkUNH+A
K92Lzn/Xq4Xnju+yrZ4DTnBzIsh+Fo91Kr7bEAfKbLpPfWY/Ic3/9lrtEzXNIZdsY32imzzvLkar
LQbkdNlWj0HNqoMFK8RbEePVcyneQhu5MdukLHyFxpQ3ONgsAIk1KeZjFZzsAvBAP2jLcQChMDu8
7aesQZ/rkr43/TEH3nKy0l/ykflU4qgKWNFQjde2dZ+yxFk3mnceKSby0nkdrGrFOW0ZlP25S6x1
mb51WvyR85r4XvLQFeEa3/bdZBfwKLx822mkHer06E73wAkjWASasdLKce2V+UET41UkyAazcNtY
1U5vp21MY2HFcI88/yGOw31sG9vAnE6dw6HNTNjpriMzf7y4JWh9GdMSmcDR02gn+2oNiYoZgtYc
Nftdnhk0XlyTaoThGBa2aICXAvC/wjFXpjCuki78rtH+Vj20CexstO02KJLRWSCsOlZpvzNcrBR2
l9wqzq4ZSu2l45nLSRu/szR+LkGrbQPIokgKURujQ55g7y+qRHusuWwu/Kw8TbV5qHRrUxjyeS45
qqcSrWqkbwjzweImzq13X8YVobssNpoyf0OctpFxTdM2X2fbVgAoBEz6bfAYOlnVJhL1izcW95UF
tcGJczpTG2ZXilcZOV680NijBtqOiRzJAyqDjumEHjMiHMsBrnzbvBuFuAf3PIM9zKP0krXZXmj6
1miHS64m+U5GNDC2sITWaKxWTvJkD8VTLsrjJPu7zopXJE0v4yZ/9ab5Mc6MB7vErlNNp3LWssWA
7H1hYXNaZDEtUeGwFoUopwq9yifCmTbQFruWk4mI/ZXJOpNxDs6mpWXKuyprX0ML7jvSrtG+OdZw
rWX+GmYXLcqPsc0Vl+5PhzIwDcjcUed01qsBbBPMHmq6hNJAbCoHgEJYv+LkeSwXIfSNgHNEP8oT
o8czRnPe9kXz3FKe11FDMGlwogCm0hoS5IeQ/sS9U/vtWv2sXJ/uQqYU+SRG8r+1e1MQ51h8Q8lb
x9bvgY8XakfhxKvCynZw7B+djjbwuz+NKYmBtlbJXKxNb3pJjOG+56/ruFAY+XE0+7WrVz9BQtTM
ZMIVdeaXusoRthIOOPuUOP1VCELjoSDgCwEdFYfBUo7jnXq9yBJ860X/7Jnte9akZ1wkW7zoWwI/
MW7czJINPVohk+txfcqn79QO/kQk9rV6+uFLI0IVg6nUszo81LTC9hyTtI36Q9WI7JutVZjzvye6
KGET1dFa5FZq8iEf/HvDbA/wXCQsn2qmwioe2vph9tleT8Yi1fD3SaQ95tjsEjtPd0a0aZhk4ypH
2u0AQd/kMJYBUJF5iXUFN/+GgYrS3Hcn3xj0tZcPzooG/SG239EKXOhcKZjSgoptuk/nvfTyB/Ro
nK76+bXuLdxkRblFArF2RH7RNfHGoj1ZjG2/mqzsO2mmw9j9BIDzOIE/pz1wLivVTA7ZdDtY2PNG
g7kpYXhwfmPWqD5zhc7F2FjT1WP691a2wC6MW85o++JaNP2p4Fg+pA4NejKydo5692CjatBIgDwx
daaqK6b1UImdnJluF3gyipj6CFTon7TNf6Vvu8aDxNppJATMnD+FQWXk5M3GtkLv2gKzYgDCqa6Z
cYlWtPCgdwN/4Tk467spDzirTXs6gIW76ltP0jm3LsuE5mEszHqNejtcO02w64gwR4kaPNIRfM6h
nWyqJq73Xc/IPMCTIWu2spaLANEMIfJjbH2MhXf1jcrcDrZ1FYN9aeoCT5ilPVdeCqkvCB5nDfGS
nz/7DoBkpwX9b42dtgrbyt7FJUTCFJTI4jesLM09aKMKAILcVhhAQZKhQbWQ4gVniQr4EOhADiqQ
61Zti1dHsyh/aPWwlYULvw60tV3dHE3vUMHH7crs+hqxB2LuQE+XdUM/5Zq4pWHqI5h0vW1VNTxD
0bRhzN6eF34pvZUXVnswmtZTkX6xZPioh7NN9iHyyqe6JB8zj9xdLnkJMf7oJko5dKZ0yJiQHHHn
SYdKSO1wWCLyf/HGMjRIoMeiRAmK+CMsM97BWbd3DKAMrSwBjwNXXMZZtbfSinQUTV9D+ZvuiFiS
vBoEA3sNGiM/9t+dgfI0iBDeaU0NBkfSc44cSlaChKsQPaLJHrqEMxJA3ovs6BTJQ9qlP3FPzFDq
NRtP8PDYKHNRE9ewHv9krsvl7gWZHx1AMS9T60mL7ecixKIEBOehUUdyXbMWaV3FDTUwNKdw5/DH
tYsxEAw3ckyWNarwhIOtRqK7ULb7rAtXdKq40ZQmFgeW9Ug+x3OIoN2+gjA+yjK/lLm7TgwOWaeH
0dH4wxvq6e/Z3go32xH7B0VH8yeqf3z+6Q9cInTCpKobHs+gQ6RtMubP5QC2SXOmfWfaII6qTy5x
Jx260tLQ6XDtemiIp8a7YeALsL4M1Af2lcDBz8xsVgQbVehTOTHBEULI39zor5Hpt0hlpBodllAx
YJah5rO+lbeK50cRBUEORhQJuOsh3+WZXOmhtrXJOWPljWQ7Qdpl7keWDgict8MoHxGevfkNWPuo
WMxlsreFs0cz/eQTmISoG7yxh9SdI+Y8uJ2xYGG4M8EH+cP4TVulkrJw5CfYNAr0BEMKoFJP8jfD
6/fuPKwG3bgNcfStD9kSvuhDEFufZj2dYogXK+AjX/ro7BJ3eLYimhIp10yHnvSBq49Xf2nFi9Xb
4d7nytu0olnavJMZSQPfZGC34WgMoXvxx2InpbuokvjgcFWMfbKFYlP7lIF+aOLyRu7ikiHIIuzH
M0uuF8G0cDGL8ScM6/uIqd/g3tihrCrd3+haDZBirh+CMX00s+5iwBDR4/C+6NKj0/rl3dDqeybM
PV0iXAHm1Tnb/XZZauKAZZZViKj3DKe/RevvkjFAkwXPNEKZ5A0t7wTzVPXpR0B9T5SUcz8kw3Yk
1DzQB36YsR8FwBWRvDl++6rrzqXV6m4dZukDNupExN9T/hPEDDRy6kabPGIhnaPMjJPmibVpaQtk
P8EChPi5JheIP2TaIej9wLQ8LppJ4vOPulWpx+mSzLOHBiQxuuEP9LScGfWZOgakMXmR6uA8BQNe
YASNR083UKKU5Q/Wh8PETrGezbNdhPdRK9+83ntSKawkdWHCKCJgMwPFSN2sMYpcXc2uF1ndPgcV
K0XImdUTGuVLLHuyzOtwJ+ZUyaaLnzSv9saYXzEKrCOjZStr481uDazqHhJiDcU1015Isb4u8eyo
GygDw1/3fj/U1If/8rl/+fBfvu33O/76eVGzTSaL1VOmjCXiIYoLAyQNT2FdgTb3DSJq4Vvkh5xd
ASvm+ZbHuGbsFACVqW5+7/3j5v/hcyPLk3ThMxaRQ5RA1guKwxTOBN1LXg0jz8uDiw7nr5vfD0nB
afdyfqr1rm9hmpnFAcMvPwB6JkDHkGBPWNHpjGLVoi9RD9ceUc+sf++WmSQB5ffu3KpobHfc+G7E
SdnLxuzwe4OF9D/vNUBUhY/jLPVIDy2rvet0PN7fh/nX3UT9lt+Py6lVAztslCVgXUq4+jACboDb
Mfz95vdzvx/+fkG6Qc/r/r++3Kh7RF6nS64XwxKKW6Ezs+STZf4MnLhloxmVBzZo5aG14efh5UFh
kITVgXVqdfi994+b389lULP2Xvfplv3V14bvNMWbLGrIIL6b3LkB4ziEsJ8z65szvouJAgAtVjSg
QLV3CUzPRcbwLUUj2bsNsypz+Elad6BL5QaeErT+AnSdMU0rzwMGM3OatBxksdkI0StJDH8fuPmF
0ObpUNsTyAGdk+vUn5Oa1GjpyHGJcPdtdEo8AlwE6ZaB2Dkvej+lh54mAJtHcUaShfq56af1XCDn
D8COpMkfXVYHa3Ttg9cNExKq+ebGQ3Iwbb89hgX5mlP1WcdhtetzH3QI2/RmyM9NVXbn1q48zqji
yJahwD0j14XT72WlEt8bg19joqvXEl7MIgMyFLC5pCaVXKpcrTmTMb8SGTpDG/bzXhv0e2swmnPv
1CcCsztIwIKgAqS/1OGLJ2TH6UlHJR3krXXuTcs6wxLg3W+NB18Tl9kq/8gsidZ8S3fGRrbKcvtU
R5FQTvZr1I7uXhqWf5eYPhUQ5jNtfDeQGi7d0vxpzDY75QX1O8SnUxdSsvBv7I4+04KJZzXxGP+G
NWdqr/kYxhpvrFXkF62Z88sc/SE4wEF2PCO8ZroY9zoJ4YJXBT4cJa7e4rFOsvwcSpmdde2R7dJ4
cuagXoVlykqFcVtOxOymN7Dz05/LE5J1eWJGug+i/GYGlWSUVU13Yue5+h+LEcHMim0hKo/ARXMO
sA+QMzVxYaJUzeYVPkxKRpN5v1HSbobZdMYIvphyj9wg9UjYPWls5yhvDB2psC/dbvuryC6gky+9
Mqu5EnkpLEzzleudvmNM90gBstbVi8hGCaUJC5WMnRz/KyTve5lUwlr/fu6vL/9+BSUlXviOAHT3
OEe7vLRS+IvZi+W5352Y7wpcbAsSAR7g5jBCq8+Q1w6x5j+NI+y58UNU1o/exY9TFpwSsi3oo4/D
aDxGbZAtWtt4xlVdLTSvfJcmBA5jZipbzbdh7rtjllorW9PJSaZSNAS4cxYwO00uqyo9lFZ01+TU
eXGFuRpqZWSB2ZTYZiK9d5aF7F/swtz15OVAdjRLPHS4hEMEssKnTkUle6uCdFySyWUvc7dng2L0
jx7XKm107wcQwQwbpmtF5AMDrQPtLRAGLMJu6zwP/nByp+Rt0GzKVBpPXTRXI0M6Y9SHdMdqm7Jk
9Na+A7dkiBsUelZ5yeSpZY0KlrP3YMfUSfQAd2sFSYAqXxKkCO+4BXlQfg0VRZjM9PeuxMgjM289
oE1cacbRJbpp4c/WH4feblEZhDI6wXjzI87801gw6QuaJQaDvSGuPqpRgi2jjWYW43FIZnc5Zv1r
J6ybPd9mBfYI6+DaaWZ6F3toNlJAO6aZLMoenXEU4XDVzjrMC06EGKhmMsCqXnvxSzavZpiz202K
Xe3MHz74KRrX+kbiLZGqN8c5c8Z/9Nqc6bDMnyaMWNpk3VWVgXTaEfeuEe7LFh6ncQUTNzEkZ2dR
uO17juIjKcS0mSStXzf+5GXh7VHHaldtBEpadqzUdNM8GohCRVDuZghdK4c+Dw1IfJln3cZ+zNOQ
TiiwzTs9pqJszH3HImzMjW7RtOBEi7xcGoRkLCyaHCsiD8kqEMGW8HbDaDgVwVFSxa2iRgfFlSXo
9UecOFZW/cDP+JRoMxcdu0odU822jr0H/DzjLnRMvKK5Yxyr4KMPDfOlcxi4OM0hg0y/j7rRWmHH
ejG0c0V9VhYoUOy6+k4rg9N0fyjK8I9BmNZC6riV6/TqUZz1Zk9nHKAV0yIDIxe4mYIGWguTZVpz
BQ6b+aBKycbSj5PDys6UEZ76GqV3TcgyFuLmI3ZbJvUoxRe+Q1tG3tQi+HYbkR/B5iBVo/lZBMIq
LiPjhIU5uTspoOfR7ea3uimfUEx99nb8E3ffBNA5m96c/JWYgx3nXfua8WTBHlmYEL03Ix0/+4Dx
Ce7StEq9STI7a9vNB5F53aZivNwKGytp5REn144XIxy7dSVYPlY+usBE5RQ4HyGpNRuHjpKX+1Ii
r37zHeOnCueLiDIT0ELtruOxWeZs6Bd16OnredB5b7fMCoVJ2czQI5zKgI1mp+GE8O1VaJWEkoZ2
x+NpxhUBRe5CBNU94bbJWjOxvuI2Mte1nNaeRr5WD6paS+dHbY7Bm2Dpg5J3doo22ga68RA61Mwm
sIwl2p5+KUENYDijfkvzn1FLhkUTT7TDnNkY6YpT7CDRKXByuDY2gxLlmweQ3Wlqm90Z2i8ndNfS
rN87OJ5bUdb3jGW9neUal4ilVO2Et1RBPS02FQR1Bjd21jsmQ+45kBikm7bU9zFpFVDnumznAclY
uw7EuCLF49WMw8Gyuj+imp8zIoD52eJAOPxd50/xc9pdQrv5Dsb+sUJ7QKEGBm/Q/XXt69su9q9M
WcA3BRXTZ3xgnG1sYgaBjPmB8Vlr47DIDNUtVOKnYAK8oCgd1qMikUIk1RWatFeQ0gRaKc56/gT4
pXZuu4uoVabhlPGEgpxGCnda5fuEv2xZt3iIJoVE1YKfvAGRyjnPAh6GLzTiurtJFEo1CYGqhq7u
nshfWBkKuKor9GqhIKwEr06sigGz6rLB46Zgra3CtkoFcIUwRgkD74ORK/kJZ6Yv6dZR0Fdd4V8r
OLC4drSDrdCwDer8Vf/Li80UOlYqiGyiKLOJAssOxQsZZ6Tj/n5G3cwKQ2uGj5bC0uY6gFrYGulR
1BWXqqAEYNtBsv3rQzQn29oGcwvww97QZLNcVMUfKNxRQXF/7wmGyDusDOtJUXSjX4ru7925ZuCc
KciupWi7M9jd38//3oD1IXECOi8ftTsdXm+swL2NQviG6l4E1VcovO/EPJW3YL7XFfq3VBDgSOGA
818ycCuABJsSXLCpwMFSIYQlLOFJQYVDhRfm5H4MFXCYF+iuVBxiOODAiBWWOIRP/PupRCGLUZbk
y6pVHOOhAWlcwTbGkePtXGjHpmIf/970CoU8lkCRJXRkbHDEutWI9n2FTh4URDllDLJKFVg56ME4
QloOeMXRAwJfdhWGGUjJQKgLaGbMK8URbQl8bgVuhm7waQTgGnOYzh1s505BnkuFe7YV+DlRCGjk
jvqqU1joTAGiHR0lXqSg0ZbCRxP+80Xbmm8yVKTHgfYETAyLi7hWAaMAqJlvs55SUGpmC+WxhVOd
DqW5NX7Z1bgiq2P/C7RWzzKONajWCnddwL1uFQC7U7iU3ME7aCg8tvwlZf9+UkLP5pBiCB4B1Ma6
XK9dBdmW0LYThd22f39hxMQNIHeh0Ny9ehKCkYVBB7e7UgDvGpL372OPFdz79x6hCHLVKfR3AwMc
n3Z0X/e804z6y1SYcI+db6rA4QUE8VahxHWY4qENXLxSmHFt7i5txgOIcE6ZrOBXWO7vyrxxF7gj
4dTCK68UuLz5RZgHlHMTVHOe6A3G7/TEWrtcuYDP0QkFGiB06TJNEmOwMvxAYfKhDAbs4aNajzb2
vX3zB2q9yaugcYp3C9Z6rKDrmt5sCLDEP6iA7KZCs0sY7f/fDpG3EHv+CzuEaZsWGYz/dzvEhang
v//bz+/P2n//x7///Rv+4YVwDNvTiT9kGu0ROPwPL4T9N/SmOCQY6+IWsFSo69+9ELbxN0bRpvAI
3RL845DM9Z/eCPdvlid1A1uFSaqfclD8j//+Nf634Id1hYLK5s2/fPxveZddiyhvm//4d/tfIr5s
6XkqnNmhhXQN838LL/QHLSByxnH2eQgf0bWni++htekdhsRZ4Hxa3UTM2KfbGzcMb3gfPFZNfeO+
Vp6bbxwb2007ANSqbWzs9A44hdQqChUe6IMrl2JnaQyjfyiknHc56CDHq+9Lg7lq2VOJGkOG2s4n
i4oycx1EoUfXfMaZrkJsGXw5+htX0XAtc9ddNI95sU2nOdxlQCiXM6oCIHjmf5GzZ/4fnhIV2+3w
rJiWACWAm+Sfok+9zq3ZXXmMtTXJgt6MrCUIyHNKbQfBR9sK5FtUoKW/HmfrrAfhDu/eu0Zk6you
s1U98Ze2pZcsO9RWcxzceaWizcYeG+BCoJqnSAlIO5+4vOz/6cj7+8v7zy8nm5Z/iQm0Sf1GxsyE
WujSFb/em39+9H5opqVA3b33A/8Vgbe1LC2QU6Og74USsJ1m45IPLznpV8h5Ks5kEqgqHOKXItYG
nMXMyZH0iuUw4POXuJvFQFJPm6zFyDY/ljCRkNkusuqzL0u5skyNRYAbLIsAySzMl6OVQlbOYlTt
5nwfGRVkNK3+YbLRQCpu2cZHKW3AeJz64MU251My2P0iHN1Xsw+eZNmytIiMvT6TMdsDW0liYgvc
axAWLKzKroNrnTzNd2kP5git5j4DfQpxfhZsXda9jewGPSvEpJDKyP6swxlluei/JnDtlcv8n+9b
DiFOO6NeN9gD6bB7byHabxOA7zKlmYAtN+2DFOYwhvBdaouXiskJGzmUzAXmfqE9l3hJl72pfYEo
w00jwQOEcB2lKaeljpCfrpu4taDTYTlytAwsnjmWISDa4jE3gRXXY1bSC/Cgi6ACNM3ZPcu/Al9p
lwbg/zFacW8yPjCFjkAVWKbYH264N1x8zX7VXiPHPdp6iRMQKOYiyZpjkrlMquK3GQ6i53NNK2pE
B4090WdmcPzt2droIeoSZza3tEAfGE7dpXAyfTmTocIu7pUQZF7LIcLq0o3juirMbmG7qxa2QObN
VK5ozfFLoKUEbGxdTL+D92muLB9TP5jy+0R7ICw5YdxOxR6DfJ1Z66T9SCvYfvoIKpwQFHiL6g3/
+4cmMtzg7YAGUu/zzVzMwPQIxZrK6S3rn+p+qpZpxQ5pst/rtvmUabWO7e5Vumz0+ha+TxzdmwyQ
GOhHlzpp2Yl1/YuoyrcZmKwNloRpGHBubca8RUFj+0eYL9ggdfsVWdua9SrEYHw+CAu30YSsOKnp
LEoj2MrSyDh+ugS8qjstyNqAlFFt5hDgd9tfpr7bhkQYhkW9Jc8Olvuwb5L6S5r3LKEPnZc9NQas
l0AfPzTDWVddd0gIGoPSwHuFWWQxTwvS0XmnYXxw0WyGE+ZeLWTxmOUlEG6WErr94ibyMU2ig63h
GClDlj0jHLowDnT8s2LZZROz1eIWi+ajMJs3bGrsudKNwzsJ1G/33ro7K2/4dVLg03d3jcEsIPEQ
zetaDBEIEGIuHueCobhMPxtW2tCy3mtouNhzPzRIm0sTivhKIphGx3aNeuc15vU0Ysi7PvV/FW/b
uoLAUB2qPrhKx/kiaLVc5PaHPQ31VhrwRnOf0Wx5ij3saTozMxaCt9Su160N79IwPUhEPijuOeuh
txg/BGg0OHBGcqfs9AnK1kboUB9jgUTL0SOa/RkiqzUS/d3oxaKRxU1itjdoHZYYfmLOGgyuy9S6
FGSpAXLEM9bfT9K9RmNyH4vpzAJ8p3bJBhJvdpVdsJYplhjPWxdDc54iwm5FUNhLqzD3jQ8erkas
nkKGcrI7LQ8fPFRFSzGNT+xpARX7Ts0uUL/+9XsToDrACjZsBXbBHH+QebxS7++pKXA18Faq6QEw
062t+H+yd17LkStZlv2V+QGUObTjNbQkg0GZfIGlhAYc0gF8fS/w1vStLuuxtn6fh6QFMxhkCAB+
/Jy91xbbhfcywz8eEBnARhp/54SJoq4ZeJNste3MW6jMp+WONMBKA9/DG4MfVhfeI8ZUrcbGkuAP
R4zwKUeb/OdzmB39FkhvWA8f83ESU0i7LKi59O6rfKanFQjIdn270oYgmoBtOWTpduV7TbFOYpem
ohe/hBqzB7DVo2VxyYw7L1i3GIVNRz8ylDyWnfluu1snbfJN5vsP5JC9RwGy9MT9wBmWruSM88/7
Toc22dTJeJkTWmIlG1xGR7ByYmBxJf1FBcZ11Xf+C2pQtXLNGFE8nQeNPX1NCq5cu1XC/slmMhof
8txkk11aemc79mOumrcwRnXmM5qKSv/NBNSTZu0vsKTI9Hr7F2ABKCNU8CU3mjBhcFygN1juooK+
Kye4YGlgDaSXXMT2p0V1vmx4Nym07TiY8erQAqJ1iABuAq7mZeCuvXn4M9qAL5KAeInihydGcaKr
TmSLh7xAw9GOkrHZ0bZU2GNc5NeOt50QFVZ5/zIalV5FYuL6wtozmbzmzPxJJ3mAhl9t/Ay0im+7
37IRrVEaWt+VEb43cX+1cfgvOV7gdyOB6W+R2otrQdNrZVlL4Y+8d42UBJ3J5FyVle31JJ9Tl7AI
CdRYQs7piyDefKYq+T4VMyE4rv196ZakHUBMBtqr0BnhByYdw9sGLISkqzf3HIqq8xjI8wKFHXk0
2LmyoNeKk665OViQYtHRsk1CvZLK7h4RJpSQywN19WiMnLuWlGQp6LIM84rXMKJTbFb4yLCzmYzN
BYYJlwmF9qrfiVANO0koHxO+RUY+e1SyRywLfDxIlmjuIIxOossQHv0xB49R+DfhMDEOHP1rTmzk
eta0tybrNW7acu9AyuHiUq+ZqL9oMNhZJE9WNzwse95YnTDM0s8xeLZct9jzf889jHguh8R1h6v2
qsP+fZYQeLFB4rSymHk7zygKaYVk3bflrevClDEzn4d23Y+o7n/NBidxEYsP7euVa5TACx3/HfYa
wSAe8VKduW0r88NvLLXzHcgDTv5rKMluUFTbXeIyigrqMxzym2bj6LAgIq5AmhyWrx65oOshBzVf
19WbjOaNthlfePURFOndsPRjSpDiKsleKD9PRj++hDGaANdhQoNd5UhKRMujVnPkvn69OpbHNZAY
GilAkZc/a3sgj7PgWabe7zYlC3Ua/TcFb2XgFQKz3OrMOcjwwZvqRyNoeOKO3sTg1MM8WHWNhJEa
BPmtR5o0FKjmsh6xb4uZjOGKp7TPSEkDqp/YSI+evR508WRXXnXiUm9OzD5K9aq76RsszP4E2esw
GrBibEAkKxCc1brUCciZJjkxi0A1kBgpzkUqn6Cpdgprz07OyZa0we5cBfqW+xZ5CBXzt7pESKIs
+2Q2cUIqTb4hhFRdMid/MTvgbKnFDiZzwI90qQmtFXZYPes9Si2k83hWyZSgq+rIlxQIHcOulo+x
79ZhJp5BQJQlzq3QTZHqRZz+pj5Sl/SHoAx+JxFNtZLwOGBPvPGZ1slizbU24KKIb1EAgIqweUCm
IO4l8B58sslTXYCJyQJ0d6p0ANHCa0OVnq7y9jhGrcTU0K7bsKEtKD0TEyRcb4GOo8iheta+caZL
xDRtMOYVVqKNl4fFFWvJcxxDTG2IzGMUGJ97gij2UHf7lVEX0PowO2Fpj/NDl1iQmewJOUjVwq/u
8P2dhuWLkMvQ+T+//bplTt658XSy/7pTL/1foyzrzdedfz3AvoHhHKmMMKX9/Su+bk1iHnb+YKB6
d9Sp0iLYwCtnbbf3cTQz4e2hU62HhOl2zMwAfl80UStzwHx9sZYn9PWLvr6FGHYr03RAEUfi0Tg0
TPS/bmYiZH8BPpZcGcbMbnEqY4KzS1czfkYfw6DWPOKBZBTi+7RVRrJK/CZAQKyC6MTy8eyjwejT
KXxxGFJXX79++TVft77+RGRK/trX786XUCjpmKQRh1yYIiOrCyhHLSboQvB51fqStKBxBtrFAItx
OKVmSVKEEOcwgN9Cwtn8wEiKHZPtqr1ttAeJh+rMIRM/4lyLH4m6MnfG5GOZqtsSH3xtriOzTR9I
XMi3MMiajYqCgLNyftYji8IYdtbdj1D2EB4N+8stqObyGpyBJn7S8bDJmYbjPrkWxGKL+IRN5NQI
o/1BrdHUoKRCT1lUk3GtQllTtwNzbbNUPNKJ3npD9Uk9Uh2dKEguSdy8dQVywmQot3UOxwf45VV0
9nwz8MiaEpVQDEkSY4tyabLx98mlii56cL/RX/g5N3N2LAqq1LYJT72xy1vSJ5PCRQ9tKOcem+kp
mPp+5boLTQw/yJqxLGTpAjNRG7v55+KJlalNQ1INyL6X6yyIRntbRwwXHKc5WyazfiQVz3iLx6ue
2UwJkP+7ri9NfJ/TOvaa6NEcE/bqpXtkj+8cWzI9n7oAf0vEKUOpUf4YOrgEBkYFhwWsNYryXJpU
Ymkdta/RlHSkGi4OJR8regg48INB2BPiSGjuWTruqmSIXshO/GPXXL91uwzlmu4YAGc4TYP+VmfF
uPe1P185RKDHWYSaaR1FB88aqDF9edbeYldGSgpba+oUzZO8/KALw3ZPBdOj4w23DLbaHibQD6Y3
EwY+50c++rRLwyHbjl5bbxRjowcipZIHA7QTkw2E2r2FfmuupxfDQ9yPOYyrZW7dXey7LxHo3KMx
9AXBGEyl65YY+AnfG/hzYDP4FAkXSSWt8OXLIJzbpLGExYGJHHvurNfE926Z0sWBieC1RTZ3C4Lw
QS8WRGKjWpq1+jX38+pEXR7Os3+TmxK49r3BUXVJcu8QR4sCPJ/gQZXOKm1c86SV84GKnlwjeEA7
2KTyGI8RQQheRA5KwKoq6o+QamTDIgYp0E0D8BeoqmHSPaglecwpIufoMQ5PXPsW6UwcDBBUbJHw
ZuYtGC39YiJ8p0b3YB3F0aNlLTKQnEwlkAOnxClLANThr27I1N0cyT0qBx+CCLnCs+nyhpnzt6EZ
swM528YoqmNfZmd7ENUZl8C2aT0UfPZrkQynOHbto6/hFPhx+R7OJs4oVM5miPgMIO4KH03CWI0D
YpjRuNEYP0d0ZXz4/dnImCfU4Izol0hvJFkWlG2FdWWNJcw9iJl9vOkqF9AGOSqWERvn0Dl3g0Rv
2KhoHfX97zTv4sd+lN9C2IxDQCUzzs1ewTQj+4Tg6pqxDzyMzdzP9tGM250aMOAW00xxtESEzU3y
aSfVgLogIn0oOzVFGUHvVw+hXQxb2pMlGxAIh0wp7dI4Kznx6myMiM78NouclPq0KPdJmi/+NVov
HcZ3eisRvPWzo7P+DJqhbJ7cpLgllDTEUkhn3HtTC06xt9U+hnF5jsFSU0+nO5zR8hga+znrg0dk
/ASElbmxjfzpIczQNTS5g0qzsII91kzvwfU0V5kGQq8Q4cnpvfKVlN+PbjDFtXmvGUO/9CgwM7oc
tzDuMJVSMBbCvYsIOe0c5QQCO+a2hsid+VTnXQMervc0ah67tbaji7G6HeWvqCgmQLkMP8acEDp3
xl/YuUxsicqIiHK2PGzhQdEx+RrYHtGBG/M0OCjRD0wIy0uTvTZWCmE2XNDKOjxh9ZQdAcoVCrA5
Z5RUteKJnuWK2HKgJwpSPLuCOghO/vLl61aSXBRe/RPiMLQQzXITrABb4JDVMTZOTJcOehrwTwVq
2oaCXpLRwDte5waB9ZNNLllhKOOEBPhPaaCXaoVhEU8C5tYUQb8lUwhdoNlXNnFRy02AxzYdBdQr
yKhlyaT10coRucwS0Rzyx47+YkoiSzYTAMgGvivSYgsBazrFLUNsv2eiH8Iy+/qvry9TG5AITqsj
6yqNBjGx5tNAyNk/b2ZYrY8C05ooXHGali9ft0DOzIuAWP/z+27KCXhLoU9nXwLGpqtOX7eYsS9C
PyerToxjbPY7MMyXH+kTXLjVmHqrZilcam9QJwvt0kZUDar35f/Cr9Ll77s91v5t1ILhHCE+u1ng
/8tjv37B15e/H/Bv3wqRFiQRNvB7mog96N8PqX3q2ehL4f2fT+brXlMCJv3rB/+6aRLCR/eNoenf
j/6XH/r6T7jKAyxJovv+/RV83f1vz484bcUWOGZyvfxtYPlE1VgjIqXlLfnvHvHf/d/fv9QcOXOT
TuzUUi1yIQRn54z5NqwSG3i2h8OwreJ0+3V37Ujedh3wItPmnkS+OHoVnsWvL36Y9Ceap6RTfn0v
l3vGFstaFubVljwlNm9eUZBHPIBZrCfjmfCeF/RnFXwAjgDOq58Ic9utW4HR3HKIV6gXORRIgmWD
HzZjhRQyfw66+QRyvd4bdhFP57xtaAowWFg8ANWJHOvPsZyPzaB/xUWld7hCvSi89pY6IUpHUT8g
oiCDHbMuIswVR9EqyanT3eHVyQqMAJl6ThL/DxF0j4FbbyI7uFVmhGEb5bw5ECqYen8aZOFDciOa
TazGPkEq5CXEXEcfaC4LtJhybRb2D4bJ49Lw6VaiMb73aBe82cf5NS+5quPPrChseh8QE2Pog6Tl
SP56N13tyvgDW5NYOxO3kPOaZvoF6A3xO5a8fU0QSvi5qzzXP218PhF0r7VnqffG+S1HOrmuHB4L
MRys4jgIOkCi0ekmjrvfxG8vBOOzH2cw+6K9ZUaf1vKaDcYVSJ0tU57BtIcUiEvYD0Nt6r+0H3co
8tw1gNRnIyvPeiS9owBYTSB66TqPltu/JTTDYprpef02TO7dxVy0qhy40Ynxq4VaRpR38mjV47M0
59esGjDzO4TzNEF16Zr2oAyEbNRu5L5nJwWICa/AdFeRNzwM4R+/gtOf1RicYoxBgIAw+nk242U7
3yQe2houaogFwmZFUAsKOJPdQJC/jotBE+rPTp6hrcBLzAgkC+hDBPWMbYdr0tpJKf8jo7539Su5
a/qPxdaUQRr64s/J0Dsgz0eStR5qVx9Qm1+7ctF22Et5/iBk+uKYAdbiKnj2x006XUmGQVg7XGvp
HjwkSUH3OWjIi5U2fuJluGSDme2ryHlTeB+t9H0MY9SMYW/vpUrPRt8W20DDG6WJcIfmEm6kp35U
dsFTboPtwIVkb6e2v56AYe7wRrk7jh4CnSzCCYAUTpuQYdIy8iIEgSEEqKx45Sh3/Mp3INHX3DkV
hXy0bGS8qgpJnv7VGBoMhwXqtEVwzYg9NkpGDjDTyYflDVS6pP80sRdkp36SEIKme2Ak8NVm+cvv
80fHd7o1tIdsHdYFB2P4ZDUhqdllFq1pKUJz8CY0x+FrUhFQIto3NmVkYVDAFAOfnSMClCqOe0ts
XrAaEWKEzQwZPP9dwTuMs+cqD/5IDcd2qNQpyDDw23PG9SCwPluB38JBYgU6OF07dFTXFqqP2UdG
kgoH9wP9e+u9yvGUV4VPIyjHhOC2Hhy6sVaE72FLyRQRNcyfRqfH1zojGPV534Io+5gCcezHZE2j
CFUmb4EqDXczgsVlkdtZy7mmvIJNy0m55sPyL0ynZI0626XBaYOmWnL33OaFA54rjRdzaDWEQWa9
JFqXlh1oM5rTM4sjgiYKoTFej8IGippiU4+xUxQ5+hiteqY32Cfx2j4UjApYzfCrhILocr2aQHhi
BDPgIUes3LkuaRR/a2n3nJEkxLtZ2hOvthk3BL0HjG/1tpHZR0N7ZGsXMInwwT6HuU+Es5M/Zu1M
u8n4KEafAZXmvIKbSarNp1WB86+XNxIvBfMvt3hgt8JUK3wGiovLMPjZ0A/h0zA/5T5q0LeFRYhA
evyNkeR3A+4sCSpYxCUecpzny0CaaReyY7Tve4mNo9F1svWKRWGSTSina1K3wpCSHiMtdC+3gB6j
U4IuYigQReGsgm55+Z2fbGRNpd7Y5GJAdcprCFixw35wtD3+IPGWrStunWHo7eDVP606bvepNUXb
WhxbBmlQXzkELYeZn/NnkOyGa/fs4uQdl4Z9t5yRZX8skSjinUM2BVMWBJfx04pTsveqn83ST7cG
LHqKVuH5KgOilYYAcoBtEMGFCHvs1DG0pp81Z1BD25n0l7choXVDYti3cPwzwhFbZyVMwKp50Cbj
XYPWNwlXs6B1Krw/GS2DncI9Q0s0Wnd5iQB0Lg/snHB/s5kZMWtUmMKISt459GCx77nfEpOpcZr9
tHMr30LFpiOYKjS6kX5CN/Yz4xqqDPfVz5YcUc4Gy7QejQLJa28637sWVx/nd7PuWp5TTiRvadjJ
Oiy9xzQr+rVXtgDjxm7D2c677xFQRgWR1l8fhfPCYI0AoaApuFBNHBChwHAYGHfJabkqFJEbHZ7q
CgbyfrRJJOuMQ278xtKa0zdgstO7BICZBVG/xVi/gQuA9j1vACDip8PqbCvr2vcY/0aFc6t/EIBy
tqqfyL7pAcqj/HZwMK/rmeIADu3ha+D//yGl/5Mqx/ZMlDT/b1XOQ9V08f9Zf8fPyij5v+hz/nro
P/U5vvsPB6GN70jPpSmMbOJf9Tm2ZXqOEKbj/RNj+k99ju39w2WVsqUrhW3xMB71f/U59j+Q5piS
FCmAo4vi53+jz0EEtMhN/gu81ESBhOQHdao0he0vcpV/kaP4uJKLJm/TQyJcvJejenXlFEKQGAh3
sfon1uH4KUo1RSXxE0S9mRtbCfuOKkghDJh7YiI4p1k97woC+RbZTLlLZmNJ6kNioWeWPCKpZIRH
yOujHdVV+lwZi6wPAN2lRYv/bjdX2gzrLBHzJyRH5Hiksj/QmFJn0kIyjBAt7WJO86c6mFmY2e4+
+xn75ciDG22GNlUEeYMdJzau1yQ4e0PX78zaAxsQ1+5OjUyC4d+RYhKQuydNg2fu5WcHsPBhHsNi
P5iT/hBNg7E9Gb8lUtG8XrJjSTTfp4VXvU8Te+869gd8utUJTHbPVNqLqCImde27uXvF14Z+Y9lu
K6m8FW6B+LWkMVq4kL+KuTi3Y/UwzU9TGDvHQdbfwcoyDcyyvVmPJMMnrryk3hzvG3qTWqNh6cwH
207e0R6PpN3Fm5pB8yUoLly6p3OLwDTkzXoTXbNBk2Mf02B+AXlubw13aDae5/w2tMRRzp8T7dxC
F6CQ/YrgqodNGav4UM763mdDgE76WfvEMEQYH0r4IjvDaau9UV3Stg/exDl9EoFb3qJ+/Ah1oXcF
EzLGjqkmkpTcXVqBGmB0qxmFBmZ5GMfBvOEpu5fNYJL+ko5siOBjB7wEy7sYEnO4wgDQVQzIukbQ
xe6kdWp9GqO906RvIYWDk5CFY0gkDU5tLilkvziP6kOGJvFAcLJ4TJChUAnaL8DvQ/A32CFl3ALy
QPNFHaaOTBMxF7rWuFdWR2AVH86uC+K9I6Zh5wWiOeYjSUFRSh+oLMCf4unvD11GVWQoNz6b2vhD
v+OHMsR0wC5gP4mlewHk1rTK4OL2gcLnq8jvCUlB6IQXnWwWTnSkNa4oOzF2RkibtPPkwtki78DG
87zESpNBaeefjS2yi1q++HPHYJ0UOeI/1FksvDXEBosrkw0gG0M/uM/MnK4yGa0rAi2aPTmyicRJ
nzOiNxOOLNh6k9zodGJAEKYUmcbaq6X3NNoIdIiS4Nu2TtZN0RBxqsocyXsSbqO61StEteMtpXW0
KQzSsowBNpTDwkc+uA8XEphNV01v5WSBBuMth2Ew12SjL5+pJrsbYP7eogRnskNyqN8rvFVpv3rR
Y9mfxyb+YYcdwaj1XJHG2+EJSvNNJVCME0K1n31U9xPGpATlVq38my8KJlfm8vInRgMMpRtmdfW8
QSEOq2s5WFF5JRu0F86mNVW2nYZMnhOdvYvYaW5BZT0jTD4loW1frUjCPSc+MIdb0baUGgPCi4+i
MpmQt+WaTDEXS5n37jL65cpFuLOZz0/zaE1H9JYc3EjPy1DFO9uw4y2Bnst8L/T2dEYVKNKYVE3B
6FlMudyEecaJ5nCZIC7L22iU1A9Ek9bXlFTatCk/HacGUC6r9CRq5C6vZBCiUUn6a2WhfINfL/FS
IvgWdneKJdsqUtneyrFUgNMrBtrII1s9Dic8sx8SW8Z+Lv1ilbrFNwzUm8ojZb2WRvWNBILVJPxd
X9vqGiGqevCCcbyrBM1R7qv44i9d1VpCJyNa3afAcUnKMjBid8yOn5xMsIPtSnBX/tPMIGLdVFTo
ctmk1hR7haz9H/iL0G+5x4gdXqSpsGWh5LbckE+fHqc2xMpjZgmTKL/dQEQNtkAoE2TF+OcTi+Fq
qowfbloB7gitxyoHtBpTz3joJtdgUPHaQFi8eI39VE79u5i48pu/hR9bj4qjfwtOWjy0jCcQHWFV
j0b0UlEwW3Sam3KTDE54ahB6O7X/PUrC4M0OpxC0p3lqMhskrgr1oU+NJdEYar5XGMyS0AnslgC8
AtbpbY5l9Zm6AC1823idhE3KjNe/ErzdWiEjc9Mn4Y/twU50/Z80CXoqU3rgGR2ki1tSYRoCU1+R
OdO5ZguSJybe8tE4SwJwhyxfpug/1RA+kkYhX1ODXYjfn1E7puzvvPiUWZpowBiWiuXy1haFz0o7
E2tnxcUpIn8mm/X0idTsc/L4yQEs0mJ/CI4R+gLaF1OLxLFLDgFH/KajNn0KjCOqll9RFQdv+E7c
A4PjWyKpXPtMxs/plAHvnpL7KAhILRv+lalxRbaC09YOETIFw9kBWnpI6vIjRMaz1llRnVQWD+tB
zsV+nJcAnVARBkIjce/F1qHFW/vS51ABy5aJk2dW8EDt4SBM39/5DfpQwA/iEiABgfTQyT0aS731
iaY80nPUGxk7cFXglzxoI3CuaFs/LfCn5uBZr9qsxlOSmrc5KSL2c557dziGIq13XkXgJMF+hNsj
wd0vgRYbKzeCja6tP9Y0fYc/ar5N5hlRYPBG7uidwuj7XMJCrGn7bp2MIdsQxDgbRd9e5tqgJyi/
x+jNThU9e9WeDGZGG3SAtBIClV0txzz/tZD4U3qMpWRVTNmDO3VDZhpI81XfE5SVFx3dHZLvtpiD
SELMc7RZ1nerFi7JMHgLc1HbFyuj5cHmgpGIU9OjbJHVNR3dt8aMq5cqSedtIFnWe4uJIIPT5pDb
bXVuLDs9VsjbyICcTiLM5YHTHbeJ/unl96+gJHo8qOmW+NqG5Pg7AbZoTYbgTP7rnil8cAKgg0Pc
fgSRLO5d9wDpMDo7zG2bqaqOCufPqq+M87AksJkxKCK6Be1TG4TngAvQhQlkv44zuJAtg6fLUMYn
DEjdGtGyj/wv/13PNVUBArd1r5EicGQrmL33SPTPXWu4L41JhHPniXVpYlySXbQ3/Kq7FOlnbgvQ
eN30qxFuxeQN5FLMxipOZHodZ0K72bopnk8WlftJVMTXEJu953NeDVlUfGrHkzsLG6LSdNdBn4uH
JOfYr1TD/nIaxY5P2t7K6Bs72pZLY9VDNu+M6KhhmK5n2mlDBY9y8HqKx1RfILibh1DT8gXE4mwc
WRNKMQCr89zqN96XcFeN5s6LuyUS0ymPUKabG+zTd13FzdmpnzvfqJ5TFMyUERmB4sA/74yn4CHg
kyK0ui8/gJSR3ReNxnwz3eynD3Lj6CA2qR3lX1FpM62LVLNHfxzj6PlWuncjRj/nhM5314n7fTEf
hKzbtTDTFg6Ttxq7zj/LPN/V7GAu8OTQB5U4eaY/tmvHF5qRtDmjmUXBR5Ie4CRepQShnDtTbfqE
0KLSVDHVWtrdCkqt0dHMiNL+Rs1aECg9ijXObogZKEQPsZ0xHDHwoA52RKq3770VFu1MI5vFoWB0
uCZeiy7GILpzRoYiZKZk7dB4OBD59+qwJd/TJXvxIYUculokezfVjzG126qEw1yqnhzsjnO+4xl5
lvGS9icrlM2HXyt+AwbPtH5UTglyXT8FFmr1TJ3MPq0OInPCDclb4uRap2qpsOsUqQuFzLxpGoUd
yhvGe+Got5gWYda76iiHgrVTzfcMr7JI4ulaJQ3CrHEk0K4EK4aavB0d+2hgTQ48CfAYpOO20RV6
cbQpuzgvf5UlS25IX+GSEauySiY0BYwgnQdEQj2rHdowdl205xamUR0b/q6VcwU7jRUFQuJ70aTO
8asY4vmukLfL7dAp6CI9icNhbz1iSFqHeg4uPlKgVY+bYI8+gX5tGK0TMyHZNSaToHBS9Cr6lHvS
JAOgQoSYkfmbuHODbmHANO+giv4qyhCZjRcwYnBoPAt9Z5cGZ6GLz7RCkdcYZX6p+7Q+DqUg8pYQ
2YuroUyzJ9oGPi186dWYPq3APvSEW688dAHoF/hTY+4+NzZODa+agi3dDBjKU7jFllXpu40m/aHx
2T0tdyaDjHladIcKNcHFNrZMCYt7FBicu1yOY090xyrC9ToNtA5riu1d75LBnlh1TlUZHA1Gwes+
oaaGyL6WSVEdRmYpcNIc7Fy2dcAPfUU4ig6Tcf7GFIDWJgmGq/8cLCosl33AynMFwvDxD+4puQHF
lW3yLvvpYLk5OrYaVr7CFIB+y1gjmiZMqbWRzzGv3qNrgEqckyVUG8RpwutBZZSuk7azHiplLnzf
Og4PtmFxCMRWvcmj9CPNZLQNWwJuvy4DfHQ0c99SnKaP7WwxY59lc+yASiEWT9lBaX2A9+5sLHqm
gS7LF1PB22uogKsBewkF48ZaAhbCaYzPzgjiU3gDtjghSXK2BzZXrHQjGxaRK/9Q9MnLTLAmeRso
39ylv4ysEj3ts/Lafm0pZPqkNBYs4F5DNR2iwSZcZJ+n03uQ1jSGO7BUOfqkTbAclo3FLEnbw6nI
squa1DsWHI/DryTturSTxYv5rS0GpFioBc/4fjGwtKjV9BzygSbZRx/QcxwAgm6yfm53g/SurmWU
J3dB+hP64e8ALxDeO2bn0nLqo1m7v0xJCNWILhzTCA5H2IVLtibGybRG+DoNVcaHtPnacCfwBtZh
VzxPUK7XejD/VNQv24FwiG0cDT8nF/lLjgTRZSZ46dh8wlFGmRgUtTz0yHQvQnOqJQWZaZoUq11T
+wguM6ZRGXLbTRUX9m6yZLuOm0V5pMoDs5R4k6A/piEPPyEzvWtmJtXVAJTq+VQrThIKtNB9xEjS
/ZnYdIdJq9vCcbD2RGw2Bw+aehvBFmW577hu70Kn/k5+5c92hnFDyvyMmP6qiFCFz1UG1zpEiDZm
7aEZofX1oEHu6JM8PsNJn0FPsy3vuAirFjGzNYfXMRw+2bnyA8vMfpbdu/SRfijL7W5NxWRO71nF
O/g2VosQFs1IrXhfaFrtoeDZcx5cZo1uugOljZoK8bxoUH6JaMRJ086/gagvarUxpRRnE5ZOJLeC
wXrx8MtfsNrk+8RXNcGXsM1wiN/jsDnartU95jkhvUMXxTDCGDHIoiXf7wGfBTEl2s+PSRki1/BL
BrCmj0uynWbwlAGLX4Uzdl+EabI3nBwRBcBblPmALQle2RkYeroiDt9is92D7c12UQomwGQ+STpM
666D+TIHxT7JVPbAjqDb90Fu0QSPxJZILow2k0Swb0NNI06BkK/GEpcwSF+9hmhrZbLOTdlhnprb
BBgY/oaGjR62Lx5y3tbuYAUE7pV9xz7tSnnrRnFXubH0c96ykaJLeNI79hHOY4nAFdiGmW8CUmze
l7Q7kyEvy+W8J02e6NCWHn7SWMPBZ5tZlLGGkyWfzKI1b5X8HMgZ7IWubthPdibQhm01Fy6yT08e
8dEuo/azM5fGYSJfYF1Y3ghKkCaV7xjw/8k/nsxrz3b4Skv/I++M9q2WMw2D8gdDh+TZyZOPMB2K
Mz6jz68VC+nDKmxLRHFmXe6q2XgdaMTMptc8xxnXF7uxr5k1i1Xcd8Oei5wFPmhFyf5kAxZ/i207
3kw+YmRkH1WDFg2e3x45k/VIUAYQI6bu+4qDvNtp/DPM41E0Bqb5MgMoZCNCPKXBQc1aTdInr3Y0
bMGu2UmOQQrj1MbQe8R154/Ue5E2pwNYBXflRJRzdWrRazKjP0yyp1uOQEygl7yPlIDWdIdSq76l
BBMi66V3ZGfRTo45vSkH5VWZ/oHYIq5u7G7dIq5XDi3eI1JMJjmjRROjJc3Z2xJ3KonmhdPr4X4J
630Ra+OI9y07J6Ndroll6HYwzHwAPMCWa9k/oz3m+TeZOA5Fc8BeWO6HOAhpIqaEZE+gGYmUtoB7
MjaMpnFaB6Pj/OjR1NfOUbm6/TCZZTgmXU0GgDPJAECu8zSkxG/9jayMgATKX8w69gyspnXTdnJD
zs632ODdkvRnyOumFRCxut3awryLGbSmzTj3RmWjb/WnRFW+0wzaNg3gKicMq0tRYMeJ43iTtuI9
Hjr7MzI+vjzlie2eAtMLj57lR+dUgmSKA/2I8vJII7fZO6kUBwhKNQQXw9gYULHPZSGejBSxhkr8
gQnScExzKNcExmbPZV/vgxnAI0zIcTuEHLPV0qy1dXt3k4ZmpoSIlZZkxc2pVYLAKrlYiPKtzZ5G
b5pppXg/LTvWpwHh0qPjVHQj9UsSZf6jgymeHvolYF22TB0e3BbKautNbG0ChFCzB9B2KMZ0C1Mx
pN8IY7pAy4n3K+9PI3CsNfK/cW1EIHcTg9q6BECyK7MQcgLW/JWFqGLnqgVLvXQshhlxeKGJdTAS
cOc09LvtEBnFrm6abKeSKkDCma7nil65X8T/wd55bEeunF32XXoOLZhAIDDoSXrDZCa9mWCVhfcI
uKf/NygtSfdKLXXPe8JVdW+xikwiw5zvnH1upTE9lg638UyKe6xk/evkc1Jmf74fhPrRu8zu08Ty
n8ilrMMRbUKJGz5P6BOW4S+ScwKYbfFF4yiHv4yp2+0wXJvFZQjTtxbu0onlMgZWV/sP6COYlGB8
DPOYHylaB67HAKssJ+dQpMMGaCFeU2uCzYh1ZRXTkaIG+8NGNV8lWm511sVv5PkPKm1ea/dH38+0
sM/wL3vT/C1TH7v6In+okJNzNPpHT6Y1KJf6Xi6OcKS77CEZyyc5d96e09d4zCZxz1EnPIZmGh3g
EdGR3JftXQBkFla5jeJa2/LYGzaeAU21NSQdtOAGZ2qfNAQ9V43yCs5H7BWJzSyiLVoCqAxBh8pg
z5msG23N+U4ZxTdlkM+d03AfQ4djx5k4DrMkf/HouhFiAvlE3FzsR1IiKoTesE/CBTJdt6eeGmBt
OqBMkI3T7NGYHfidIDMgaY0n8+cYIw3m6XSwcUifCG08mUgouy4IPnHSADgtWSa1Va443M9rvKn9
zuAPGQvEgdKow5Qrc93UA73jPSbqXjm7QTT65LVi8TFSvdi2Rnlwdb2VHdsXIA8sAKhXqxhjOMUk
+qpDTtVjpHbYWSdkI4KMTjmcdBhCMlma6XjZ0G6xo0GEvXGt2NAUauydXBBW9t2dmch7OirICM31
A9ZNLrwZVFg82uX26+tMeznz/brcsTMYOqbD6++XL54uL4mg2nas5Sbr1XjgSM3iWtpkvEmvbPDY
RusfHYv2SbYkAhOGpPt8So91Pbenrw8hx3XKS8zjVCMO0mhF0ifcUvYY7Nw+fSub7GdVMuGlk+uO
etTuVMRcHR03w3ujiS2FyxxcKA+dpqATqQNwkU7efhjrH8C+2UVp1KbwJmn8jzl4j+ATnmyqdg6l
IDsIY/7kLR/ClORLGE1EVxfEoGkojDw5/s5/wAuRfLuVz/xlQyVBfxIAc/aU8kJhSxb+oz1sy2j4
3kV+swvt9MnjHLTmuAf6FCgFXBY88aYimAaQIwt7boSWxU+6SB+LqQmA8ReY3yHHSC1PqIPlDvJh
c5rz/G4ix7dfIIBEQ0+AIFMuWavRTodtDAlxZxT+97DOfgIF33eV9zwn2a/ANHZm2YcMbxhksEtK
npXjZETtyXJCTP+R+fqFeLTpbaAmZfp0I0TKijrWoc/27Wjc8KZS5VkNq1nZFsJNbpwmc9SLLRwT
8cQPoi5eTGcWG22aLeQaoU8KcHCj2QJL96KX5IMUFLaBjzmXg44gXVbzHn2ChycMX0Gs2i/l3Fn0
zXkHl0UA3p6nd2FVBpiHphc/c5zN14xkxntwdorl37q/s+LJvDeUTj9U2W0Sg9OH67XGqbLc58gY
bWClnnMyi+nVHka5NeNu6exZ7E8q3KfGwJoNrfJ9kjYdUSY8I6hINPmwK/I5eIcYn3CXkYpiFx+e
VF6FW8sFi0ugx1nV6PSxrk9UUNWniRbUHVfNx78+lziAWUEdH/ezfBFxfyF49Zz7P92OEuvo0Zig
BxKg++aRCkK58PWqwLCg8AxT2Zr+Hs1pI/xu2kgDk4RBTGoFneGILGys2rYDiJcGHXMd4RygIton
g0+O7GIRHPkZS6iJy2a8xnHNoYiHEis7Zes7qbm3/+CY4hO78tvW2sSGuIMe84jiuAY2XJ8M4X9T
dvVpxj1v3uKMc91ayaexvc3h+Cl8zIGGV3HBGfp3o6je2h8qus8tqSk+ujNbMm+9Xi7VNgzO9kl4
8mQMyDJT/1gRss5tTIRsCTguKODWemNaRNDq3H9Jm2gbGOol4o+evMjaDk6SHtwFZzkG1XAYZmOd
j/dhXTtHphv6lJOwPk2ygDBFy7q115x4ZxSyut5DYYNzBqJQdjEBMrJ5XAdrayJkP5UPKh2ttc0k
iXI/O/cpkcNrhx8FH1OIdgdErIzBSdk1agRwtDWtXvcC1PnMFj7FTyHyE8eXkHJJtp3QGWY4Wj2j
49k3F0nDPHnUZlBnlW9bPf5MXAaABfC7boOlBsnAAJAVROGmglhOm5U4RI3r70MuRJbshoNDJF1H
oTh88UyzhWBqJuKkweqgotnGwcMEGdrZTiZ+cegJfqwqwj5bnrWfeQTjwA5nzsy5PXDJR/pCH8Ae
m3Cp9P1LLL33xdq5GYP6+oVO1ZXCszqS5w2b0NzHltOesmD6YDLBFSPBLONOIe8NOtqJcxGFbkt6
Lvp8ECe/gjA8TyaRS0GBYm6h4WlzHzrlaV6gTHnNsXpcAlJyHN+oue53jppeq+XT4New4dX8dFrj
gROCRmEOribrz9d29/WBKm59EnFSbBNX3WozAqSP69YOSpqhBYb21smeatdliQ2Id1ZlZG16EW5Z
62ruKjb3wgyAHBPq5autQSmvyY7x1i7yK66FmoAdh75Sh5hy+CsIdFUCslo3p3sJgZ0q9OmbIggW
xszRuoJezK9devnKv341ZBQaEW3wWjB4Y2m8M8AkwU7n3vjgwGeQvLBV1db0iSTniuMM8iy8J7to
sX416wqsRZJ7j+xXON26+tEvE0HBRTifYCsxBLAWdD90RH+0CHcm/Zvt5d90iL+OalM8z/CAuePZ
ghuy891fTifuFmIMbeYFQzUl/I3B8fREabg6BR49fc3g4z206CWwhlfXZc9gOQdpHaTo8X6KLXVJ
PeRVLbaZUtTJZ0kIro7mzjTD6BYZvX/KLPt3LdyjwF1MBMQBws7mjYClj0b7zTGNZxGP12h5UpQT
nMNQHsAxPrb4cPZe6xHX7tIZtYwpgtdPV91mdNonu9GUDCdJmwunfp36JOTxbu7Tbjw7KEJnAeNl
chrx6DQ5TKkqYCmW4x0/yQ4jwPAc9sOVk+0DtzUSUS5lOrkvQeDGxW/wO6gJbbfxTeGuvTl7o+mS
TgW8YEE/XQZRHbq31NT2cYb+vC4G2uhlSERNmL/axek3lpiGWemCfdwj5g1B8NRwBVxRDNZcUUTJ
jnNladUhsAGb+Fk1nga9cPGp2PQWYc7xynBH13hikAiNogfWiQBZERnDZbKNU92qLFZG6suPuhmC
bZuSX+o8tUK8hdyTmyZvYGPfOHWwh5KSHUKLsCuKnVgDsN/p3DWPpmp3RUiE1sjVB/SN9GhaHGI8
ABCMRM5NrFATcNzoeLh2ISYADiZZo78FSfGdcA1HDjWB97V0u8G/Qai4rz8LaX8Cr8iczj2bFaEi
M/leWFhYiNzgFlDGcBxduJtc2KEOcrMGPRitqQ8sQZBx47HYJVeUxPQ7gWd2y/5Y4FgeDTYDD2rn
7Lz6wwL91T9Ny4A9YQdHhxo4nHXrwrdcsPO8eHR3NHsrp8A2rJNnj4HtoZ30Ie0D8l3ur6AM4KuI
8Ohyl1w3MgPyWv5uyiB79wvklTY/2m2UflIW4NMGl3CCPAyw9nYzRbR+1cpt0tKRRtsO6n1wjiMy
wXIeFdHS6ui0VrnlG6D+RyKQCRf4iCpsknseCGefcIwYgYYHgoKzgPnHjCAE+Ae8/mIMAMbmLpP5
wM+v8YC1z+4ezR7rDl1R6ymNOeAJaAeozmb4DfQtYeLe/CH9lLAIvxkSbzWDW91nnWLBDTRSo9kQ
CKMamOf+6JNJYkJkQf2dhhCl6anBKnvEgjWtcTJQDpj0t9AjiJVCbPOtn8j37k1pL+cqdelmi7Rv
WAG4j5HrdIvonmVXiwu2m0u5ofphzwKVHBTt9kDlMV3oY5WZP4NmQJtwaISMfR9PkkkfB0iPfYAw
xGrFKcUEQjdfYJnifPb6rTdPZ1peOIBAHzSapl2PAteWI7CN2YL2oyYAGqPkvO5cD3C+4/3qL/N2
jNH/mpxO6UkIa13KhGH5vAFzygBtF9AXYjfPjuc0Rz3gUYjHRCzzK5w/uD+2ZitJGCFylQ42l7R4
wFyhdl6aNQyUsTCQIk2FwXaUbhEfuUG5M3SDktLLTjN07CbiGCaB5bQQZ2J53NZw6JTxPvEy6ozN
8t2j1iSXUBdYBQFDMyCJk4hbB/m50mHRMATDpjbNv/tDg6t5+cLcyqfeY5ru7CIQh7ilLTCO7J8K
PZjCesOFi0+11/OS2T1PGLOdGnq/14NFqg0OyWxzHpYZ7GAg3sChJAnZDuqYHrnlsUmbZMEI8Wwt
AWE01tNRZPiAmtbaElRbRUAu1/EM6AmhYOPE/XevcZ/mDvAzMv+mqpJjcJXKyRFNGRuhO0Ly0kez
iXak6BrizHCeJjM9kIQlf0l4NwkGpodkbzPhtDuapJh1WsOj0YQ+vRHJvkrdE4PRbF0H1T4RhrUP
yDK7o0lu2IbnFXpU4oat9YPRL+zhysNTnOQIMfZ4MwEVbsZHbjjNyY3nNR4T+HZq/qzjxYoL3wjR
a3ynRTn0W+DGFenVpa9KDZ650zHvc6AcH5h/qGzooMIkmX9mEGzssybfKj5ll6nxsSkgWpTxiA1p
+VsGSRttXVZIbbicujLzkIKOiWNUDzIvbknW+SfmN3IDOOh3aUaEFQp5cRTcWa4QLQdHqlHsiI03
LUElhBBwyHhDThcHjT0vz/q7sFDU0Yq+Jgor1lVdDRvTAKIvmVtswpn9FyGFIEO+DY3wo7EfCEXO
L1W+n3mixMDRerBtawd4v1q3HnuRm5tovR5udsiid/jGnA0z8XGbz/aqL+R7kU16rVqN0WV8CvOE
yz1QYCDm8RJ9W56G1mMKD6rbDXDaDfC8SZM9a2m9KcZHuejQV7CJKquMeM+9ZPgQd1g0uKbzfGAi
c9oHJ1LRmTHVZcB4uKozGe982zorGbxFPtEN+C27ZMFEStGc0tyNDouK37USY4wOnXXC+X82ms1s
MTHKqWBjfVga7sz+VlfZNfCIvFoWj40STYC5rzZ2dR6fcpri7ptq+kjuRy2wjvN2naripeqg9YLY
+oxhyO4iyDZ5lFFKPFuLDJmfs5mrRUHEb7W4wXpc86TBQthLFXXhjOJjm33ZZxTGeT6m9UZCGHWw
smchOqfp0kpcLO/EpU2AtQ+8dLyc0GsCmN25ki9q6R8wF9XAW4oJvj789bdLY4GE77VxY9JfxlSn
iBzk9ohFAlVYsoNfH6y//+r/9r/lS8tCx8Vz9jPSkArhNlh6DfrEhP46cs+cpLYoklRPJlfCtAyg
QjfdPmgog0iSjoKI5VfR33/19dt/99++/sg/PuPf/REhRi4LsUvsTMB2cuLaBqwPniAC+LUNrXlc
m2WHM28K5o3RIs9EM12jUfMiBvEzBOp5jZN42AaS6LKo1blQcDUqaRY70KGYBfhTosdm2hGJ46yE
h6g6KbtHECQnEegOtXDokzuevD1LLHjriTOJ9qPxOgCi66IcurA7mSscpUwqkTlcRrUroWMIm3TE
RviO8bGs9XxAbAs+P63U8mkt/s2aCRTdZJnT7QSgte72rvCh2lvfKGzRG9Je4Qaki2tYCaskkeiB
OyHiu3UqA/tDsXQcA7kpRuezsoPbFAbe3uMKvwyxDT18tytpnYO421gdQ1AJ1TODs87Lc238xEEz
hL/f9ziKbKkgz3KilIHxqvPfZuvnT4P10VnTL8TVaDObwQtUHImoPu2dtgOfQdp/RYOIJoVti3Wj
9mmlIesO3OyHsfw5T8mFswvbIKkn/NDo0jNLwaSye44LW8WNaBVZlKjFln7MA5A4xiMuIgK6tvsy
NHLPLZ3WXIuMh23HP1oEihX5IuJ4Pilhu1HPhRFRrzMM08bSMaWqTn915vxD6eFphKS+Ml3aX4bc
z/D0QI4VYXhWEXGzeJ5dQM1gW3ut3JMo1XNmWJozLze6MR9BKaRE2jwq53dj09x/EYpr3wMvrOXA
YPhn7fLG7Qidn8vWMaC/JghZDyEKbO3R/VeOV5tZNQGrrW62GRvNJs5TqpLgiUNTyx/mST9FvmoZ
r9v9punplDGs0Tt95X/UBJWydYGCJIxbYAre6sHP9rQUSL46tPQlzg2/Y+n3so/06mTniWxRl+bD
QSx3PJJiKfODLliDcoi2fslrYYW5fRbe/MZFcTV3PuFg6hwOVdCcqirF8z1ah6/v32qujvSQUEbz
nmk5SuYkuXnnb16a3tzRuSUDvrfoVQS4gJRZmdgSEJYRpR91wnnHRn76+ot8986RfE90VcDtkMau
QzOgFUIe8G1Mq2xGi/U9a+k5VsGpM+x9PvrDoY76/kCKcu+45sTQymaqXi6QL5az+6RITmUOeNjs
0fSnlRd6wAzp6/NqgweH8zAeV27/qb/jkPfRRNwFBeyEXA2kjCuObxncgiS+KNd660a3WDt+8K2t
rDsnkfsu8z7mInsfmx5PI4B/bwg+nCAKmGIn+qlfwB2zGZ00DRE0OWJqcgSW56U8QgfvVq3NnedQ
qVjH00daVTTMp+hRfWKkW5q6qJ8zI/OpdOtfZk5Xc5Qmjxojw8qs5ToZqJJLBaWzcJ5XNMm9esrz
L0bGeZ3rw9ZjIsVoWiXXPE0OphFEO6MU0SXppH8coV7t/fykq0HclaNvQFtumDgS/gkIOuDxjq6W
trjOfJN2lt4V87cCf9FUe48jUk7IxLHC1LFrp+ghW25RRABhfM34FhSTB+aOyYaB2rPK0DkynXjr
dpk6lJX/PSF9gJtLF1tLAfCzl8evc5Hq/XZBVoAuWjNePkd2xfk+Rd0yOZGuA84Z+6Bo76NQMreq
krekqpyVP8BcJk0BVMDr2MXyCeRUMdisf5akvTDEB6wlU4dp3GaEV9ZwXWgYSNyQ5Z9dNuqHj96P
x5OjFxL78sGvaAcbbHSDKqbG0Or7vcUkQjmYgrKaVNucnIDVUA5tVg+95YL+YqDx9UFXGFRc01hq
aILXMR1hTii4j7S5UWjf0+Fplt5a+VidqYc4c2Qq02UHoZRe2OFzkXNQJDkxABRk1CK1iey0fJjL
HomwY7IIJbo4WXb8Olf82bwFgp1IW59t2kDnvPlpx2mBuMrn4ADgYrWsaVAJf/tKdeshFq9EJlcx
j8bBrx1mnn1zUfibPqqKCV6F0QzO/luzTLBLlaYbc0h/YpeKjr2qzGvf4n73tDhlYWy84lfM5yC+
YTLu1lCwBm4XqdgNrWzZNUfmAGZSrisFHAQ5LjrPxm96UgxuEuIMakhe/Y6RNrUsza+l/gxowtLx
MVjsKs77oBkUg8MAojOo+JqK+g79PNvjyCg4l+lLzlff+EX5GHjudzB0T6GI5g+KIc++N4y/cie+
+LfBnaOPJmemPUOBZ4JT4U5WSbthavdqRxCDZ3fY9QkK/kRkYKZtaO3bVfxua/+DpHjzc2rfvAjs
VGHeFkIet6UBGlHh/A48zKhJGRoE+1WyDXqbu2GBYcshi7KxojBC8w5+pbPARw1HNZqwAVI8WVwm
D4toY81koBcLuF826hMgV1e1tw5Qh6yXwG0TpscW4rbK6xc0KgZX2ZIWyCmyHKdvbnITYxw9F42F
jB67m5ihPu8MVjavTr7ZdE+c3QA3Zdc51Fi3SAhuiKkkLcunEo9cFZgt/uLW5DpbPw7YRoXv9KDF
FHg85r3PFeC5hJMt3WWPctLdXQDBq57IiSexFeAVwNg11VVIAsYiFMXPUUZeRYcSGqw9/fKd7K6g
Cq8Emfub9OhRNVi+ubzLXTzwQsE2dK9aWdaRpVDvBQ6LJzJf3HPJNP1yw4M1G3SHcMLdeOGsz2Hk
kpjR1q1xsWovEKLRA2NoazDB5VBfqDidb1rqaJ/aERIwcttFSfMBApqNfbktLmGdMl1NEFP7xlSs
6dr6aO053sUplaneMqb4+pBzJzylb0PUVVDPgYHmTSy3qkJd/etvEfL3bSemtcNZZRLzcFNd9B5N
ZLxyxYRHV/ZjogLKRP1+gVvG1Rba1hIT8Y11GgFaMlyP9W4ENzRC50wD2R07r4W9NKd3obu85hXK
jUgtcVenxourbX+LDlBsOwpIPLlskdMr46CeOyqYzV7glnYZB+uAcRNHVlpPqxSTazafgE0F9z1+
ACcbTnE0pTf1NEjQ+rNbABQsNQYJf6TSsiDoPWDHJLzBkdgWaEkVoZmSxfgANkptSThn63/KOf4b
BrQLnfzPgUGXPKNNbND2CA+qPwYGdRRk8UJ3Oki7JcQzt/al78xTbHf+Ay/XTqNNnUDeFeSSx4ZO
2KllF2fyPxeEUjhKYWbPpjjD0ZK89q3igJtnNiiXmGTs4Ob5Wsk8XQ2V87colJNF9rpsANiGVXuQ
Y5zAsYo5O6eZfO4otiT7oa2zk+LDp+iRhnPLnLfoSZCzq+AjK5zh0vp1crS1c62CObz844PKi/aQ
hfo5tGrmWoJzUo8Djr5RCc1Qt9W2Mq1HDcr2v7yMwv3Xl1E5FvMu4SmHl1L88WUcIgIRs025IoTi
n2AvrQ/dJLACHcDGhG4kCkcfv8/v1dTi+fHA2SDjO4+4HV3sIBmoJ5E5j8xf26sn4PxgINhJIM+k
wszoiTcuYRztPZtTaxxTv1nhLwlvY5rIDa99uy2l/JFZTXvCHBw92MQQsVxEn1mT4SmCYvNqAavb
iFIgnIrIo9yxDe492u3VOAGRHPGp2eT0RFsfO+bOnM9a61UJ5uf/+XFbAPZ/ftx8R3EEhE0khef9
CZdOzDmAyyLopwWbMBawnmTQAo4q+XYJt3OUdJMl2t+dexMrawTYgmdgPzg6PiIP3weFb95FTCi8
KWsOXwG2xO3qgxu6/jZn3rj+6VZ5eFXbepynl3yMQXjm4yZI8TIaQf5hAP57MgZxxsPzn783/t1/
+83B4VcSuzAVkX98CIqJFGtBmQQUvyw7Yi9FPt1RShV/RhU8RhGWNW8lfhBMr8TOqdulPCo2vqva
Yu8qOQQ3Gd0viZttC8WwlflpT3OHNl8a3x02XpMjdfNY0Q1cYl5hYnsNHS/7p1+lbnTv2U53P+mE
BiQ77X70LJHSnIo36jUBX+4x/4wnUrnW/Vy2xSYMTe8jqPJjLpjGFaP5anbJR2z38QunG72HMqgO
wtP2Y4YRHGpMjxFzmKiiC403VB/5RFQiBXoYi23DnQMENrStmrnJYcrkUTobi1ja2Y5ujbIp4wot
9cSmd8JaroElZNFd5cvonsssC0JAlrJJxuDc1sVb38r+V8+wKxDdZ6knaCoSK6jtPnY9PobUc2s4
ZXBWK7T8PfUk8FO4UFMARpA0r7HzebqX7/VYXq1mdn+xtB5QP4OzlNDrZExNaadV+JwEIoMd4Mp7
YnYkLoz8QOgyZp9Ag4x27NvNbjaIqAy7dq7aD2JvGMfbI+9d8ruD393ZCSkXQfenMzTVe+FJfwUL
6wUvlqCQ3M0PndNMe7fDitkn9gKJ7ZxtxjEjCkrr4z8/hc6/rkSu51mu5/i2aXpURvzxIWTAExsO
mdyDj2B6WEA6DtImELC3rLdv8VJpKcJGbhET7XNmpSWSXxoesNBz41dDt22WmWNs2t9zF51XMLvb
07b1oMyJ8r98mjazT7zDbkkK6MVVP4ND8bo2B++GBtnSO+XAPFjDtP/A2IZpA3V0LfL5YnYL9EYN
7iFnVvlfvu1ln2JqRIPFUqOBuGLhpiD1Jh3hOZb55x4Gw63pV7G96DB75RWQmH21pzhcy8yI70NX
n/MCOn8RFs+lTfG36E39zI3magyw0qam1bdWkLGECsb0xw0vRpDJRax0sMmQWa563N9h3uMcXIyQ
MwWxpP9WjkECMEySF95E1cZnJpY27b10opNdugfk6HRHXRzzaa92N5mduzvK2lvmX5uZcdZ/eQn4
hv/NayCF60vyHqiPFpyBP4T/e7MiEVxHh96u+uuUheqiG4d5mf0uva57mEMZneow/uEJvBsirt4G
qvUaLxx30jMR5IAffmTpFZDdUzaluJhz23nO6XODjEtpKpvI2YU//eaD/8CmcOuH/ns9mubBridy
boYwX53E2+BI4Z3WJuRVpvK64JgJmZ3cqMxeCwZvVEk2b0bYxes4oIG4NRr95HunICiqZ40itKnz
sTpoXd6yyhyuDSPkuzGcPpXZ9ucY215bgSGOXfnaTol77WwhrqyX75mgtEfaFo8pVS6P+IdgnCft
vV1rl6thTjxkMC6aVNF6Bt1DYd9cXVtGNZtusi9f3hLW7GObceXvTWoDXOi+j/BxHpWuyrOum0fH
6dTdiCHqMecyWPkzjmP8kntmrWejrMicdEW8V9olTTGrvZ79c2fWjAoGM2bJUw+updO9IWkfiLqQ
HkADQyoxxbASONC9St3ZbmtgWsL+MuIv26F//PQA+mxJU6crImDQPXUW3LLcuqI4ZPsEzvO2AjS0
b4uw2cZc37cmKNXNqDzMd5aR7mI7LW5mrA9YTrHvxdzLgxmx27VCwJPRkJzxdFOzaSCau5EKtlZt
2XtBiUeTvXK44vyXoegZEcHn9rtrVShf84SVa+4/TM9p93OECYVkJGc/TcCxKiAp9An3hmaOfsN2
veHbvFhYtq5DjjgqSJgqjDkrGu6aW5Npf0sps7OFQIuoOAGbggmLF9DDbTHF5jM58/IhiyAaDZLP
jALJWX1WrzjFVo7HvQ+HqbzL9cSApwqMl/+8slAh8K9vK6o4hLSUsIT0xZ+OyJFlIAxRok1xE4L1
EiK8Zl4QrHF028Dexc+eS/RjUUEgm6yWuhJPFKchsj77wguhJyDcGaAtL6Xvj7fWsKOj9tnW8sh/
dn0VHxqQBbveA2PtOPKtK5Zirym/uKXbXrvJwLpX91QwRll37wfG2ndVyQXvNkZpdFvGfQ8cSMlW
WLYHOBPXb8BwXpl2Qo1mt+DQez6PboHV6BV0uCF0ACfF/NC7g94MRKUvrsgZm5eWxWS4/MbYHKVa
lRTERhXufp7H2LW8ezvr6rUj43YXgRekPp7odj51b/lge7eBTlqHtNmS09vl0SkHC/bDm9oj/Str
jJY32/6OfNEfjJJpOW3qAJ2me48TLjvJABAfDsV2lslmYEHeDj3/SmhLl7kUxS2ODG/UZGK54QrG
aG46wr1wN185eNcDRo6slwXVfMhRbFaZHPxXYrQX+JvQKcRDMeO54uDtnCLXJw7YefWB+Dyk4tB3
toIY9mquC+eaFhzNMSbd4cNcWzArF5sr7E+cMQPRpLMsQnOHjX0xtS1OCMzV+F3c54TkDcqXyjd9
gBczScuZAtu0vo/xg8xgK7YiJIyHSzIJk/yHn2IM8BN7ZTWBTVMaWcWvJ/b/Y37+C+bHcr6APP9n
zM/h2/Atjv8Z7/O3T/kb3sdyKdkypUXUQjgeu+vwq+3+9/+ijMn8i811xRIsAa7H0f7v3Vu2/Rfb
4ZAFvccTgmw5i8ff2D6W+osPR4V3msM5jP9j/b+wfSxnuUL+44QjfAW+QuDjsKWplBBq2f3/Ce1j
Sh/REwXpyawS7tYTDUJGBnk3KaxLGlOamhUzTsOhOFudFi8KxXtl+zyaaV75+96aXzGLW5ssKIYt
OyUJrlmMp87MN8sY9Wya+HNkaDX73m+ptu6ooa267jhoWoAKBiePA3b5Oydtn+NK7UyIBCD0cP7S
fH0ioo73WULHIs259Wwi3ejWxiHo6RwNh/YwWaP8VDj5KW3wsCv51bgiWu+AOjYrGpsHjwF6UGz9
vp1v84jjxZRYeMtoTHc0lD7UYc8cyuzsnR6ylOtvoi4d6vDcype6iDa23z7V5XgQMqi2s4FHKUzd
7ajDw5w4vB2xvqwKbwVatjxbIskoxnWbNdAUxoQNvHscccSWmDpe2374Qf4cFawSe8QqstfVoPeD
Ib937vSmCuqbh9B7wB5dXftuIR9N5XaAw/0wEY47qtbjSp9AhS+X2cpQJRvIFd1bq4Lf1ImD0E/9
fDc6ktOiyKptrOW6zmEJYBk42D4sMIg9QHcSDlT9oO9dEV5yMnzHxKs3FoEQgs7j77Ic0uugjXeY
hre2tGdCTCSEdNqGT0VMGMLDGBjVorr0DblCZHymUoX5e+B7xNdk/kgWkDEqTLQJxqRCRu+6Qz3P
zzWzbFx5UbGvSq+muZbY4X/eUOUfGVVfDzInVI83h2n6ylKLRvBPD3I+C0H3dSufipo+bTPQB9fR
LvO1DH6wS2MHR4wOKzvG8iz5pBV3w5WeKUwmEg6RdouJDRA9VglvI4eS8UtvPXgFG0I7986tXpXS
D5+tssIxNanw5FX9Q5yaPceUZNpmo0Zd4ZA2aOue6091rNgLfaPLOZ+NxHpqb68a6DZWDaEPv8d8
1/sDVWbF1qSK5L7M2300GeNWZjrGUZz98Kr0m9fP7VvLZcifvdc+01ztKmtLDuaTBtyQCjweVT+k
g6mlQjixpscW/s3a0eWEtjrYz03G9Khw8NLKLvef/vMLbpvLwf8PS4fgHMYipJRpCuH++QRD/4OC
ZFfRT1Dj+kMnRfyMJrbZyLk4bFJ+4L4VIcDy7G5Mq/6cTMZtrPrPziSpBZNo3NSTg7NYNz9cXeCx
yfri4Fh5c4fjHSKtffkKpSfKpn1i+RByy1hb4TTj8xusUzIOLs5IIEQ6cW5WgtwVteoUj9/DQqQn
APxvUJ8UjdTAaaPUJJhPofqs8tfGCFYDfpEXuyrhctClemfQ+qB06J0ygt5OWI83lzlPSNhn39RF
fJLV/7B3XruRY1kW/SI26A0wmAe6sAp5k/lCKCUlvff8+lmkqkpZ2dPdmPdBoQgyQlKGIS/vPWfv
tSXSdAsah6CNJHsxqm8kH59BRBS7vF8IADXPbbUQfVE2nVdbEwG8ZvUtFlvzBkHBEdN/DgVdeS/0
/jw2srQ3GNxmpcVyOki1UxdJ+TSHIwobxUVzY3idKnSuAjOpN6fKj1ZaIXFNhHKFpXWa5xxChgjf
KSoVO8sjagLESHAfumRwZWxp1iz6FRoRYeMhR8opDVToG4Ay2IqsF0Pr39CenFOSKM6V+pi3ZXyv
qcMhRXWKNZuKV6iku6iM7jpTMEFPDLIjjAlmfKw/AGl79FYFS7KiOYMxbWgICpchImUipe+CSEV6
xNdLt3WsfbFNJ3eeEGlkbTz6VmSCokc3YVsRjf8B6Z6IZMCRY3heVVXva5SFlx7wyOo8FiImQN3A
Jb0MFaQc/CrQDhG96KSWjmF/UAn0CqgwkExDNmptCOYRq2VMfZcG06Kp2r1p9hRs6UTOc3g1DFq+
40J/70B8ILnDf0ARHpKjmb4VUdvuc4xZ1Cmw73fiFeeVY2opvnkK+LXWEHsmVqeewQRnFa63cS78
WZLoBYQhuR9Lej3NiJVy9SbooXUXAWwZuAlej0V8p1tGdbVtDNLJqnr1c/DOaIumFV189PyW1iED
CaiFjOZ3RY7RhPY4+aRK33MRkJpb5K41a+1OCPCJ0gqd9omoWOi2gVkpeJBHOVR26qK2sCENbk9p
eI5G7o6yWd10evvWN9H4SX/8W5rn3+Ielb8PvJoomrKlQwVUUP8DIrSUvw+8MrCzIGQhcweUSbNZ
oWAjYUFONz+BiaIth8VSm9u0NmnUjrBejR7wKhQYwcArXDYsLFML+Wa8EHFQcHnlxfAUNmskBbf3
wxBO70soavdxfqQ2UvX9dG61wM60msKcoO+EpqI/U1XdUejwUUSUKWuzepnWkNB6mfrDqHEmCyEC
RsJ95LMVZpBVjV10LXaAY+WwIc9dls5l3MP/Q1bi5bKEiU4pPnRoNaeIhrgdyXBnyioYToss604j
FzPGqnMdTbgAGtRcakRtb6Tt4FGkdqEKWHLwA3lGuM9FNT81MOT7EvevYplHccW0oecsWKgPyCoV
bT5X/PO2huzBm7mwzkolwZUWiR5PegAxaBzBRwtG7vZTl/ssttb6m6Cd6ll8GvLoOy7EH7oQWjtS
9xyMPOEpl4h2oWPg9dqsnVpjXCPUaDFatekZqiYDbylGLL0oH6sEegYX8Em3yIlkUTH4cYB4LZY6
FcWdgjZvzkXU7jPzMvg5pzjk6+2mZHR1ogEYAFacD9+oHI/7jXYEbxeSbEk/t8TRejbD9L00JH1X
z3exYEW+amiCI65eaYqc/Tmr9QfMzIFa5mepII8ZVMC5x0Jys23209D//Pc3L309Kb/uXetJy8rV
pPyk67KmoZj7+0k71ixAUUMGd20AcIB+nnUK9AoJZye3ewBtT9S89gI637tBe0sWa76CHSUJcknr
d6lfxUDBqZERYI+wfTfIE+pguUQLmMrTOR9TbLEL/qs2wQ2JrD5tzFtBy+ZvZtF2iATE6A7gEWpZ
AHuURAbcr+CuNTRmTqWh04AJMtCKzqerulzd00az+AtUlLMcIgfO9THY8TJ+6PEonToNr8PULl7X
KlfDdFsEBsWkAMgIAA3DFjpATVqwomtRR3R6Iz5ZUeAuxiLtRwWSDzNBHS4LLUilu4F1RvASAOSd
oYERiqFM/vsP/veW1vrB0xQkNHhtZhiy9ttowaq5bWihGzSp8DqhlJouNJtD/0Xtl+CmmKxlJ6o4
l0qTJgeFBkuIUFXF/ZmKmerMqpDc5eWliDTBq7ts9klKpKSaVk9iIGonxGug6NTBughwALivIJU2
Je1SNCL1hig7YbBPD0EZZo7JkOHIZWvsS2oQbqkNRJbPSvogidp1lprfGsQ3x4W0KqeQg+KspybQ
RrG9x9rQIoDLQly14gEIZnD8958RXPR/PjtVQzUkiSgXS1Z//5BGOtOYtkbtjjkid8wkla9j6bZd
0H400SDu+DdfdPpxjj5M/VHsl4nlCo3BepDUQ46BzBEs9PJp23fMfSdYY0HOtBZYmEs5sCaC3ZLc
NWxMh4h3JVqQVpQgbxi3C9Jbqng4pl18hd7guexFnKvtOcKSQTW6pEoaSYdRJjfZDHu/03Nrh7jn
B/IPbc+ouDwYFpVpKMYHqJWnxWzj80BRk5hLmvQimcwVM0ZXNumeSWYyXzKaIjYGU9TpVGeAaLLC
sUqsVIhczmhqYhtOTH9YYROoni9JGEcvxJlq+yJ+HoS+OZNr6c99Gl0ZuhIi9ojUB2wplaOki37K
W4RETCQYSI5hGA9OEuesr+SUtN9hHHfy5KsC/LGaYpJjVbRVu1p70amr7kbWOt6ETgHXN8IDtWzD
/ZjDgUoKVJQl+AERERMOoL3ApOmGXEoU+RZ0WKHL8isU+Q5hvhgwSv1cYs++ixeQmV1AalZX63TJ
AsNNYjE6W1r80istw0ZL2FyZ/pAngl1MYHtxZ9La0gJznzMnHJmK3wSD8j60zjyhYu9mOlJFrmrE
nBAyv92B1Ki4gTZSnzHQXeJKuM4Q3Vw3iPt9MyJ4QiUqtMjai6qNh1oU9OPaViuNUkL345SasEZA
GDhbIx2BcRM+KYipURTH821cR8dGxzKPGfY570zpkegDKmZNi95UwH6A/B55QQzPaihIsxLMAlyD
cdNVj7mcJ9fYBy+lTNKjTLUM2h8jTwgtRR4UmLdgDOqhP41qjHY4Gz/oIRukmeghFAOUjTOhYA9K
fIxiITrXZgj9G3a9vR2aYbsz8uRNKfPyME/M4rikWPbi5h9MlNkmcC1wLvKZ2RIexLG7V5Q596MZ
noLRhRYZg6F4xYdr2v/+KmYw+/0qthRS1y3J1LStYPPbitTEx9TD5arvNJ3JwZRbiVtpvXFsqahc
uCndLTpDv9YU6rWRCvdyBBFTrpETZHjJofjUq4EZbbjG6m5SNAzJiUqyTUCUWXGryknxoGEkIsn5
lrIsEkVlJrBAjeRHpKSqQwdBsU0yL3alXD10iantxJb79jbOKg2KEFr84wErLN9E2I/XZhq8D+Zw
JyKme4DA7Jd8zZchDYiDlpLGpz/VONwzTU+rMAfIuO/hbWmiS3WGHL9Syla4L9Fugh7sg5UDN0UI
JCwhANk3Gn4jzOYJ0ox5CWogbn1ek5Cr1zBEQfJda71yEmZws0QEAQQqwv6bUS2HJEmXB10iLA6Q
DjjRCaN/Ud0OBaKcRSijR2WpYbDE/LuZMCUPeXCvW+tPi4sAo8jMDpbaZoc+tmRIUIxuIjloA6kL
V4ElLm4uKuckICwJ+B6VD015bnUpQ9Elp2e9Zp4/RCo5DrOYeFZvvOXA3O7QpuhOG8XhyVAo5lbl
vrCU8SSt05kwUdGyzpYBXm7CCcyU6a4jRLCjhrBrQd9T9ObOFYPQV1IWdJO0MJuPhdrPyE0umOzZ
uZEHNJfgiggipepITMCqRA3y+04oLu2EX1kZhad4KIFvB5W4a7CA24a+ogmYdJSgEKBcPYiwbuBc
Dxr2kH5xCMPQvB4+dKyg6FryUbeHfo3oLWIkU6PecOrUdYccqic72woLjIHJMynP2IkmUXGzHihM
QZsdXYnFGrYNzkOiz7d8Dq7Wpm+jlkn3pd6lO61UCCWrivYauYINnJGwjLHO3yT1mjtu8CqULdkc
HVckXp7skJKtQ0ExIA0sTy+xGR9Jqc0eM0lbe0LSVb0edbV1otlwV9eZcswoZj5kBY2kUFJVX4+f
ctof163YKuRikQhSNSnqBTrJBNRir8GjnsL+NiA6lSy/1fQn/rIf+go+Tp5kRQhJeCIYZdp3iVLe
ktESd6BLuqYxT1GmQbIxCmU3D5rpSmJpPqpLlu+oItaekGTlLh1Zd3EbeBJwi0KD4F6ZhopO4rTo
KhCLmJrlM+rZPH4gSBQM1FQkK4P1sQrLfteLhXisxIdBIfC3RNNBCmG+rxu8c2F5JinV9Luye5cQ
/JzmXMYU0hFXBVHHD6UovohFF9+OYXfQhEH3Q7iZDK/V/JQGnHZMjqKoW5Aq0MICily4uSbhCmQU
P+dZke7V4hvQc8NRdcPYy4l2HtSqvDFIN7WFYcpuKrW57zsz9BFkCGS5WdkVNIHBtgLKk0M8MScT
2vkY9slzEcuaZzKHcnrTgr5EvhZny4AhTZail1wygMGOg3GDmYuaQ/NOnUJG1Aj+YYpJ0y5waPiW
kWHNHdTW6WIMSGFnPuwL5kZ3zFYO5LBIZ1ONHpOgA7YaYs4CclbPY0IZTMtPOl54OutQV3qi4PY5
OA1fasLGVRJpuJMqH+hB6YldG7lZERFElTfBzaRROFWHIjvk4dC5vaqQu5bmDR9UHNqGNMYEN8cy
o844uF093oeIqq5kc552yjADzUDrvU2bZ+21Iw0aP1xwvwTQ4ubZShC0zvIljnE3o1zvk7cMWbcv
Zggp4bniR6L5PxpBhLYFIKA+B2dhrJfLCI4UoQfch0FVmcyKkrlfJOWbURh7qW2/kUkq70VYmgdw
+DBkOuJR0tgYL1JSf18oFnuiQkjOYI539BAsPjTrhoulOSZiP16Q6QDTQOSa1bBVgRTMz+pcXIdN
JNtqVTOmqWlzl+IBtawnyWqLF5PaudtlGv6vqEdax9z98075/52l/9BZUlhPs+78152l57nM4yL8
tbX0x+/82VoS1X+IGkkPqibyt4y1u/Nnd0mSeMqgv0NJ4bPv9EdwhKr9Q6QPpFv8R92WNf1fzSVV
/AcuEUNaV2nIfEz0Lv/9X38rBbW/Hf9aGvpNPCOaoiZKqmJpEloJVMa/tZY4T9u0serxotQvqGOp
OeIyReRsa+qNmP+n6dbfq9HaP/1r6/O/1P8JwBLJf+JfC67mnxMNkaeSlB+ikW6prNH50Z7L9BRe
KbuSTpOtvtAj+QDPdFD9vIfG7phOdB6fpDNOnwPneumMEdco8EyvPP3yJd58Vhl+/Vxo9P3W/Mcy
bZp8b7LCDJEapPibpo+GvpRpmSpdGS2Q3WrFGxTrxhoVZqnqCggawlVR2ckmlZ4HoyXDWMhnrNM9
dchjJ4Fh3vaSEGYMwam48mRNcmsVnCL5Aulp29CfSyA/it/rqpiO2LpxQ0gLEJMEMPX2GPRn3Zb0
uXLrZA0di1uKoXU9EJWEKbNbmTrbxmwjNF7FMhCWKYHb2JyD8ac7caWPbMdDS3RdvB5WWCsLsx79
dLUu6qvDtiQA0FEaoT5+bXrUZMfZACMZLuUlXdkw24bRWdpVqMW/HmqkGNfIYkjIfhVqNtLUgE3K
iNnpjYqZRt/D+e/oM326JTVjlPeAY6Ex4JFUBZDqaFHW7ZdfcsHl50SZNOMcaCipDINfMggeuQlV
RyEBFrjtWevedtg2Z3DA8kFb0VK5EsFAaVeDyrbZrCrSJFQuy0f8nYLYHAPRApddqH32y3GpZrDu
p+C5zuqVXCzTRk073KZdd1w08QqAUOBvD3UL9SXblBXdC0zmBiL8jbBLf5pDAptrPdoe2jZfh1Kd
vGgjMlHiScAzrO+fZCrSALuQmLfNKbp9K2YTno2Vefn1Lrc9FpnosrZd0Uy5dS7J/dc7lFMBM852
bHQjnntR6d+rFQoT1G0DkaniJP1689seeAxKnxLFTQQcR0GE/7LtxTWoskFdEAzXIRMA7Wl7LqOB
SvAxd0C5JXNLaMmQjimXRwXcBttCEO2bffn0eYguuDjOO3k9E1hUkcm47m1nh0wtFhJD62yPbw/x
jTO3szjnQ2tV0pKWirMWp8LiSBHcI7OFSTqFAq0sqwbzqHWpK0Q1hpzNQDSOBrthMdegsCAhTau/
KJYacByqgQejWPbG+hq203ZYX/Pn3tLf5lrQcff/63yt8PkDDVnP4rYsTZ9M9avt1ZTbS/prs1l5
oZbwMtfHAoA0dlwuGq44TprAZKjIS86c7XDbTOsTX4e//UimVoSEkn6McJvvS8QTcgzzlCozFjGD
LkW5o2DV4IPkWTAizfG3wyKYZcyGbeyqyUB7NCPdVVECGZj9+iu6tBhelfUvX39+2+uwN+17ImG2
I6ItueomSMeNyuc1tlz587rZ9rbH5mpi+C6aWHXSAYfx9uAiEVKoIffzPp/+5Sc78UMYhPyQrGNW
Oi8YWta9SU2q5mXbncMCr8u2u21qU3uNuGV4bSiQeff1xPbblBL/fPDrr20/I5i5ZJPXmbjbJ5/+
9fHreJy47OS7PqopsHCfZek38g2H2jpEIaCzYEyp9ri9NSPk/Nje77aRlSHdWaF4+nxW1RfGu2he
R73P5yPZ9OJGeS5nMA56ooCYNzxt/SOfP7v91HaMw+GPv7wdbk9sj33+uV9+pxD6fDePFEYb2diB
1vGnZL3I/rc/8/WYPComePamezdamuaKhd12dZyjwh09KTNet6NkfUhcz9csWlgbrYejxDm87X1t
fn8M4ChjtabEdG1EsjkFzOvbzxQI/+b1zf+vv7v92tcz5fZ7X8fb3u//1N9fUtirmKn5GGYK8Q3W
upLRzBvWG66Co9+YqmwP7vKFkqUGL4rb3LYZ17teDZ3SyAR5qmgHiJyiZICnC8hNB13qYIvdDL4B
IRkDBRsTK72CC8vf4H9fG3ElOn4dbntFXH8gF0e1uP47YkX0YtEmk5Osd9YC/bnodXgawSD3xKev
p/y2kbeo4L8Of3lsves1aT0xXgHxsRMjIGAWIj8dRWBt/VzLZAQu+4RVuy9b6sHM+tJPG+Ty5jQc
BEkkgioC6KKzpC64t4j5wJg+3KvXapqmn//6sJoZje0KqtUydacUT505YUyONT4eAKXerNUGVdy4
82QMP4DvGWqGvAX9su1GEgPTtmm6SLMjHfenOZf+NM4B/dy37bPRFKEo92VBpaiVLxvIbPuU9PV+
lxrtdWItCTralhbhqP2kn1ufgHdQ9DNf6zYK/REtpZW28x6CMchMIOHhY5Rw8bbrDGujg+D0zkVn
qII7aOm1vz22ng7YdbKVls0LbgU48iM1RolbSFvDimGydKtL1lPHXJe+M6T18VQ2UnocKBPstDA6
oH2Sj5KgSJ+bBSwYMq10P3TznqBf84K9kr4j2hm8y34y58dhrO5iiQkOGpXGXZErYG2M2wTJkCN3
E9IrTcuP22YdbI8WzZzPw88nkJtSXS1SZ2NSbpvPM2DbjUH9O2aKwCEmXJzVhnAxIvK+wHE0bhNB
8AtAexlr6bxbWlyjY3iNZ5rUS4IXoUMyb9V745oobaK0RA1cu5RLP8He5Z683uS2jbTdpS14e9th
oQzSDvLhrijV92qSbooMl21qCsNx26vpR62WIxrvJRdhzjsASrjwzfxybIkMdqDU14dxWLefz5kM
HYPWYJT/66HtJz7/Rt4PTMlavbPsFnakg3CGwOh1Az6crOdttycR1w5iKgOG2jMjEsc17Hn70a8E
6G1vWu9c297XE9vPff7KMsXvWUKg/PaYUdcWYiAqVxWEQXPdiPCm+fjWXU52yZYWOv3M2UiPXh8z
BJWnq+Y8II89bA9tT0bhSLLe+mMAR0NnqHl5Wd9QujBFD8qXeSh67YZeoOpzpnBLRyScNcG4G0m/
AgG7PdY1H6GJxlvGpXncHtJySXDRFWDjX3/i64mvw/EapR1iNCnzhskeRs8UXE4AoIXGTjKHS7YL
E9rUJ8nyNNMbn4sPU6IpQhIbd8dd6+oP2YVlx53gkVwb2ZiZ71ad9bTrQKEAeApONZgB1Z2bu3Y8
N1S6WCVhOw9x9T318usA6C5Kd5nppbIXpU9qci0lO3w+OTT25NogxAZ80LwzgMSgchYCru9zkVzq
6Yx+ANVyYLmguDrhYFqOrt2Goj1abhgf0vwAmNVpJp/sMgLgjsUZVMTCHdvp3hbwpl7+k7o8aBPw
oobwHZggxoCRsJaDliTkkV3PsMnTZ7mxFQRLbvSIar3+ARNWRRAkP/QkhOHFlJzeJsFAkZ1O8HW8
MwpuGF/PDySjhST9dhCCAHXayWOT3JAul10RSm6ftWP1atrQaIjasC0ndpajctQcsFXn1k1+zr7y
2uIy8EpXuNEYicB9QSWbHPMgv0u36A0O6QvJA09gjNxpT509ulb2w76zCzu+MTzEg/rNWj+1xYPp
5lfSvvoRs7DsLnAZusqDGZfFPkEBQPf1szK4RDlJzLDpngJcc38gJ7+Gv+RTsSdO2ktvhUv4Mb9H
T9XP8lyfJ1b+DtS8F3pqOsvsxw4N3kV+aF9U96PbL6dD/z048Kpw/+wQet1yzWnH8uaoTHtjB0tv
Vj0xJKyQW5aLWkQB7Qok5aUjlzK6I2mGdIwGPmq9D3y6MqiiMP416FAc/X7JXJKZxXe1vKWhO3+j
hwT5Ch/ZMrsTRL0GAwT5D3xpzoT5m+IAIlYSO1qkT16F+ENsvjens3Fr8baKA7m39/p0NAePBJID
dFUheEYQWoa7BVzugP/BMR57fwnOgKZvEYRcQan83llO+07dO8Hd76YEb5DPgzTqnsR13fI7KtAW
mvBD0iL4uFNBOb6u9tbF/9blbgKpKd1X5WX0xbeKEujieRF30vV/uCbzD+MdVtwA7147pYZtiKeA
qTBStmuJjJon0CEn7QG1k3DC1e2Wz9o7TCa0YA4cFesckLDkGt8GysOBk323OldY+dMOqH91P3yf
H6zqLKt78czc6zb7Ts4avXNYFT8szP3H4ZXuWVKfJZgAO9oYqVsRrEtwokNtEpvWbKIlYcloy8/F
rhuw6NrGk/5juM1vzJf6MF1Rr6xGuyrOXP7CcDADd7wfyMQO7P6d6K4PPFAqRCU4dyUOVz8rfVXd
8Qr58xnKBbJxr5TjmgPnTJNn5XsIJPEHXb1X4S27IXLcYZH2IL+E7xASY6KbKBY4uo1h+5I+18/l
SbylLhD6kdefoI3plxKkvL28ZAf18jTfaffCHtDJR1HjYAWZZmuu+DMuXPgrfokKAQ7NrnnsdsOt
vFdP4gHFRgOCwB1eWR3j9XeRB3mQO8nn8wO3syEkPsS4ZVCDOqwKEgKQMremIR85KUM2C4jb4TvY
VvrxG/tNjW3xDCRzFz6r0pGk03uQV7z10gO2Mdgyq18YQbbsm/vi1vpG6MUTQlJ32aff853mEYQT
m9dKayOapr26wxF5LFoH8Y7qBHZ55nJLfIp0e3w72jPn4RmAt2RT+jqCq+DKx/OxXJLIMYnH3E23
b8E+PLPy3Bf7hQs1Sx18vnvxMDLyND4oBCBjuUIypS27IOK9/tCd6L2goiudgjM13FPxDwc3E92E
y/rGeqlFOtp2GTq14ge6jeSxoFt3MfaB5pich7uA8s4OWKoDDuzbeFU2j6y9SHcP+YuWrz2DZSw5
93JHOWOoO9TnwM+P+pPKa94JtrSfUucaJqFxqiu/2ivcUxyVu7oTUo4kAy7xPubr9Gy9qjfpY3hF
agoMSke7TBmWja/bn1nUFHy2W6TCsJEPGYw4CYiqapCxpQQXyWRi060rnKBkva6ua6N+HBU7bnUa
t7L5oicmc2v05KOMjrHqXYUK2BE7KgW0dS9cFyTbHr3IDjXs+uCISoh0oWw4gVyEibj+DMh6Juz/
+reVtGYW02LKMjotweVNk6ArMdkbP6OyMFhQRVYPuubPTdKgLREUWLbb3vYESTTfhRIqtFCbqDXH
Rj2Gy4LGKZUPLZUrc6Tlv2xy/213Eqk9kqtQu4autqrXQvjGjBuUTmgO0zGqDJI+yBtJGHepQSBo
XZM/DJ4C/+HOKUR7+pBMp8HbUgo1KRVtex39Oco+fx03INF2qM1J8FUzl5hx+mtSXgCzZWPE8Na3
va/HoAJj/Gr6m0Ac3Fji5NdnvmCWJ6x0ayLL3Hkl9wXhdaiLIIONjDmIXoCwiBrCXta59LbpUu1S
z4Lkj2t14WsTrkvBr0N5pJuFTOd6q7JN66pt22s2DPLXgyqoFNuIMeWhu6mOutw7IuLN/VYO7taS
4Lanr9VgWBbIbkGrSTouSlEJsGdTmqqmgWbTSkGA3VmfaBZJvqowHvdPE82xw4jgFuojGp2/Ckgi
1BbQoPp6McY9KoC6W445eC5H6RpGdTQTsBSYefZD7NIhQ128Hooj6hmTqZI1kLkWwieO8mlkzrZI
D1Vj1j49gOlIH2AirwN8vBKb+xAkATlgqvaczxVhZBmtRSdZ63VqSqqUEZiIeFeMnLV+c1+br8eG
QZwPcnAuRik/SgOeCvQLyNtntX4Q0c0brHoUI9Dx7P8J+lm7IEAzBka9tZysknvLRbsVj7+KybI8
fNc0g4EVbhLahUmBc9+dWPuSQaLXP+YutbhGevQqIL2eNwLFthEJiSZ4svfaRgd7uS4zty9423wd
ml0Z8yZZGIrMybevV1qX9sJM+86Raktzqnk0IfWblHcwVNSsPtbNWk3WqoYHQ0K0cytiSlKD7hJg
qbIwXiusiQz+//PYFMHEb82J/2/G/YdmHIgNCS3iv27GHd5fo/LXVtwfv/FnK27tt0H4Uuh+KKKO
reuXVpyBnUvBB4ZQ2jRog/3ZibP+IWJWodFGjDeNOOnL5qVKdOLwXNOiXdVDuMP+L504jGG/i5HW
PyHyumgIYjhTzN86TqkU4FfmSrlIczLs02Ltb8XhoZcXmaVlnG1VOq7z7WKv4o61TxjdbWNPJsUr
mnUdhrZN0kIebJPWdLYO1LZZ1qSHad1shyDwGLJBNfvZKMf73xo+kJr/1gQSQOmHQXMqUhrsBCpy
2W7X7rYnbxew2phkFxpB7WwV81+K50FNOCHaAnQM5fNSE84QCSBY67DJTtTi93oZ3QSqxbywqy8g
5XDTRLmFTYyCfbt1jtS1HoG7Z/Q7M7+KYA4U0wTqxMoTX+l60e0LnQmqZRzaOWXGq7doCOoBDr/a
H+cxovo1MO7WcnsjaDzUrMkB9PA0LuK6uptDBNUCmA1YtuZjP5NUQ4BMXIvlQZEXiZwxDQ3N2jWY
lrXAsO22TbsOHGu5RJEm2nLgebfXKawD+bYXx6VxoKdQr2SFbSOR87ljoL6ehrbcx828D9f0EaDr
dTqFePSDeD/JiKMqImEklJ7da0KnMGLBgjLCwNQwOuQeA3sKEVuqxnRQQ/U+z+PaTXEybX3A7UYo
jYrqCKj5P9uAW+9v22x3wq/Deb1PwmxLbsn26D97gdv976sJtbWntsdkU9b3yEFhfXM32F75tjH+
ujkIC9aCKVeJ38EN9UdzEvKKH6Y7Qguye+KZ1jhX7uxkqyROfaucJdzzJHU9yto9FuHpvRFdEEiz
5ZSdX4g+ArxB8GH6o1Hzgx1ocScHAzu/rsY14b6W12DeO/ZwvFiKkz+taCbZbXXSoCEa4BtumbKi
rz+lq1bJLl7Sn5K72M1zeRXFFIk9ItPaFBGSW0Lwb5drZbpXq/dS87HBNGChG7xTABArkKZEeg/2
6NQnFLvA37k5k3i5n4fD8kN8JGyYJhX3lPhOBKWDDAe6LJkSOIjXJYcjItmQ4X4TD302VDjA7sBZ
SKPgI7lB+R3UaAu50yBYsZGhFffFvZL4+pMOwg0GIlRdVHcERqpOP4EHOmYEEq2o5JXav68nSIkO
nI1xsmvDacJLZf2o3nHv8PFdDw/xLfonHB+hx+LhfkCITJvVDUFLQgCrmVNQprmaTRT+dnwqb+FR
tmRGONW3yTa81/SQ2NVJuOQAPVS7+taXsD5gPjvFQMnYheGcQAr00sUJaUseWzIBht0c31QQ4aFo
fvS6PTZvpC4aYNggDqSHkpSiN7Jv0u6OpjWfLpZ6fi23HPEVWxAd8zrz2ssU7RrVmfA8yMQo2f2d
Mp2KG/lRec4bR9IYQ2wEr+QTQCCGGBU61T1Rh4ehIZLUU0yb6AnqGOldBZ2gpD6FotLG+DqKXnav
n1nrdM/FD+OxeKLde51QMyG6uj9ZzTeLeR+AQDj2ttU7S7BDcoXi1WREGt6ouVrpo7kjqG12xJu5
dvPOhYhtPihn4QUqN2+G01Z9VT+mB0CYwMKP1aE70JEZkCDL7iC7hPNgdedyCHbJW17ToyW7iYqO
rDBS7NWn9AQ3mtCX/jYt74dz/TTdyN8xqDUvDVpI6NqVPZzN6sKX2v/Us6O6OEZpW63HCaVlvrw4
lE9r44TI3tSdkNIIZRBR98oHtJQx34RDHmjPMjL3JK+7VbHd/STXAfrjukxtPXqlR/2n9RY9IP/9
UN+pYr3G79Yt487cevo9gMYK7ZidL49Bhv/DlsFYl6fqplV2U+dIzwEIf8c6arM3ksCCqvW62KPW
vJ4Lj2Ug7d2Zpcir/Joj38j2JudDjpbYi97r1h9xxrjvwxXspuGKFDj9WT1HMXZZf7gis9uTc5fY
KYSsTLheYtDeXnZF/U9Hun3q3OZhJdufYrxNzDOtvfmzWPz5CZpY0XlK99Iq3xg7ghlnqT3p78hH
M+NOizx2mrMIYOx1RguBS9Fm7U8u1sNEHtLiNd8krG375J1Ia50sKzvdl3dSBDnTa1+Xh8SXfpQf
FkMo2ElIUP448e+jFHSSl/lROwOtYFgcWSSrh9EHTsnSS3uMvy0I7/xyx2g5fh/gIxyqm6TbS0SZ
BTu+y6glGZhokkP1EByh/xWsaG+EN7DxfL+jgB31yLVXPABc5h+UY5TCNiXUp2A5QDsSKckRcyr4
Ju+jpERmsz4WoLnAfQUiy42OcQdp+UPCSdm4oeCFCNvtiJzIxouId4ADmezTwNNvubxv86vkR5Q4
1lt41wVHDWQZA4jygfMNVaMdAVmfXsrhManJQt1Z9wI0EsHnzwREDrKkEc7UY9u5oKfOpP3cvEn3
3UtwZUkkVNyACCScKnwaxV1ePtFnoZy+LxsbqmWZ7zrpCceAKN6207Uh/ox63r4L5pHBI869AKhl
5uXZRw5rleRmjM+300tFyhmFYAQW98s9Yahy+0FAo83VW8+ubPjYpgbI9chmE+x+en7D31DRm4uT
l/Y+g4WBm40ScYcT1U7oQ1h8M/jov0fDszq4OSRSaiI/swP/DfZaj/Z4Y4z/4m6tS0dv4exI9gNO
tdswe0nVK/kCYg3w8XI1HpzghXYJpHFufScRdTGZZLi/w7dBPyeZQ5Wb6LK4J1vQl/M9zgS59KTo
htArIfak7or1Mi+PDAm0unF+kMoraorLNS8WulvnwqQNbSwnh+l/6DqP5ca1ZYl+ESLgzRSWniIp
kpImCLmGJ7zj178F3RtxR29yQoetZpPAxt5VmVmZpY8RKFKC9mRkUDXVNnu3wKTTs76Fxjoox+cx
vJobVjRZCVvhzWA2li0mk542yVdvfISWDrE9CokbS/5DOVRt7uapJ4WrITk85Itsuaq2QbcannNv
fCUP1FV8i+NhLT18HBgfyS3pDtm0G9U9Pey8fXiZf0P3wh0k5Tf+VnGVl1ckgijMApGASS5dQ/mF
/B/Q/4llPEM2ADTbUHTqrw5sVng4Ah5xxAFrMKSrNA0wUjOBwepgTF/Jruy1vYQpseqa+V6nNcNs
BNQ+B5/1cDDM0Gyyus5sRNflrUa7OBKngMt4Zlvr6rcEpL4KL2odSKCXHL068BwO+Hb6m2SY7Dn8
GEOszgEK5worD6C62sPsPGPWUXWz2qtrL1W2VnYzxpWM6+GDYVc7+Vbv1d56L0z7ceLVuQnCLWlG
wgG7HyC6e125fKSzvMX+f95Ngfml3ktX3OVnmGnyHGqn+ycYbnOIrDWTwkHXu0OA3XKgeI+P7iQA
bz696EWQNv26PY5b5b1enSA3Hr/Nx3TAyts8VrzH0yNBevVAIe3GvZuO+8KFc1gl4SsaO1FyzC3X
CPt87NENRrIuQ0muKdDgKsGCd1zjRzlkN+btO7uJnF5mVMkl2qsJgJrfxXvf3iGbmuuQuaDHPsB5
e5m31Ep8ioCaXZuDXg+wqMg3+R68OD2p2/w038d7c+X6848l/bY6CbqN3ULhDJPnlOv2dXwlApoV
W7nPChzeeeYHkKSbdH3+xpNHWHLx2D+vaFugiSqMLWxR9qLv/qX6hFkjio5oDsIR8e9map2xkmwV
n/t1dBFejR8WDtkyV7HD3srRbgQjSViRdw5NhC7ezecFUkDkk3xK0Ge3nDcjHaJbNcN5jNHSB0tG
B4MGPvOgWeYTVbJjCCMlfYAd3g4fH+mJ/IQ69Nvey1dYTpc987RnjE37IdDx9Ct8MrY6HWYII0BG
xaVPr62P5Q/nNAgHkzDKDZw5DnBo94SgO/TderAcObzSVdXH7ip+FVizvZl+Ivr4D6O+MyZcmfbE
mYdPvxipbl+Gc3Nu5D3Jn8NZKQMrW2fvANykRprb+mWW8cb360v2zZevFW/EacEhAp4ZPCvZ1C9o
LbrJa3VP4O9jCCS6QrJh5rY9PlubXy11CJjV46x265zspNwz8WfGOuFjJrDzkB3DO5+on8kNTJxH
dBzKAKl72vm0TdY/jfJc2PBdKvWUjUGTXIyKudxV/7NkDY9vzEVmxF2vZ/TnG006jmuuOcJH6O6n
wmhTp1BzxibuBM2SPEhbZm60PjUJjEUCWPXrtJTMzd9/jPhhbcifpbVsPsIFSh0WePXZ9//96e+1
v/9EBKdsLHBjxH3QtfmCzFZAtEoXpm6zoLbTH4BLvvd/1TJ/P/2pV/5++o8o5k9gky+YcAY4PP3B
xH9/PP2Bx//v31YX5FlbMOhOWxlA0pjRvtVNNABEUilqC24tLAh2vwDT8oJqJ8DbmZW0QQHg/ViQ
bxUIvF34YesPFv/7UVk45PkPNX9h+girla68R7/lbyJvUReIe1o0vBgzBw+9rgm0JigYOwOTNWxM
QSf+VZ7kx9KljL8wIduGCJ/1YECS248vXSJlj46HUEzhINJJqLb4rnFSOLKxY/a2TXEEsMFa94No
l8Topr6lB7ypqh/6PXCjI1/0i7KfJb9MtwLZpQaRJuQceMXv4z6/QHhQi1rY0lDre9XdJFxoFzvR
vn+X32mQnlu+/SElVMoWnG6l29Zpjt3eV9/7ff1B1xlBg8OWPl34jcLE4xBGyx7uderq79FGfJE+
9Ev3Jcxu9MtgKxdafS9J6PVJquHeExyYax6ml/Lv8JO+0KRW+Vn7Ml3tBMg3wObEZ+2Q0719PXxy
1mCPiGPfdTsmjp48hf8EyOS3bDX/xr70gQ/g+G6cVFfn0oEzHtIfimI6vRES7b39LT9qMnxbJ0W5
BWW/5eLVvxSXMX8NHghChdpNvjWXAUNVDiQoQ3bXnfIlc/6d2oA70lEP7wuPAIncjX1uN5z0/DKD
j660U7eJsEewlcMM8Uf4hmFDQD0YE/yBm2PQ3gLIPULcTjjq2HrKlueiDcJOgb/EWzHq47ZvoV+F
Tle6He6WXeWUuGDN9uhHO1YlARKPr5R8x9Eb7ghWcJkb7oL3PTkT+1iyA6SGH8/W+vpJjNo+9JvZ
a/1ko6ww80Kx2Afdl8wt+OFdawXveOex6rZW61hwP7Zw6WKv4O+veOEsnOuM91ArJrE538/0z8oW
HEXaSmwsl/SIleEAYfR0y9FjhlR9b5nIOosjsK1tQPf/VKv83oR0+IsSnd/IZPzmvfoK+Cy50Cpb
1YuY3HbxaxmDmihsIDn8qwFhbF7SoXEDhfggxbH24honlGnVX9MjebfGvd6gcSAK7lh+xBeyaJXS
nX8MRzmFg2ekTnRdgh+YAOaaewN26pib2PGd6HbxRU88+Qfz3oqOikwTVrBqM2iGK054kdfNarpz
N8jL9qtjCCD0Lqt2dsWBptjTvfRLEbhKPkjKsmgEyK1GJUYivXSmOD9VBFOSVWIwHufmTJxoTsiU
HtgWsz4rVQLvwm2J4BRbV8898BMHZ0EWILkXJ7jZ8FLGXvpp7GkHCvPfpDqKsNeaNXOG1jfFH+2p
HlTrBSxDf4R8P/Y0OpT6DzEAI0gcGrJ/ZhEMO/pI0qrHj+cuHD5RkcZMRnJOtHyIQK+dkrKUo7T1
+0/tCy9HrNUAPUAnU9+QvRDbo/xVu/vibVpXGIAyMEwRs5pIFxDdMXIeis3wKua1yv3xTiBE9Ax6
WBnRfdbe9AWxRMwWpuXgLa3Tfiyr6MP8BUXAvePCwsBQmcdwMc+JacVBBYQ3mm/ti0USvz3xxhac
+gPjee2rnU9FfohTPweQeOt/2eLid5g2PWPGgVptO7y0B6afDMEd7pW8Shs2ST4X4MRaP426C8qV
vowfjPsCZeiIhZYAiTvqbsHAh8sTfzF8bD/myu+5aOMen98nxzdWp4lj/mvBv3IfuqT4wL4ixnc1
EIB9omQz7i2aacw5v8g+Y6hD3SskLN2eLgYxRwNqHBOWe/FhnWftUJAF3rtkR+b5Kc9eQ3amOwwu
WahDE0T4bxNpKbLkXR2FS8jZCzgU7ULBly+i5tSpzXAj0ihbBHQAJ6jBUHfP+/ACgboKLzMTWrDA
9vMErIXRGMoQp/nJTksotHIxtI3a75/KSjF98lLwErSI+4JrdtsrsYEnAyRtVROdfC1OePjV+2q8
gXpxEoXaS2xRKngcOc2X4RkHELRkiwwXLI3Z5H111F/mF+Y1daxu2ZV2BH2xO+sbxUdeQjvK252S
6sx9RFc4X5edInXiC3eeR0649/vcPCUp5iM87zyMX5wa7RykuHIojFT37Lzb8prtxxfjAxcRy8kj
V/ydiPzikcu2wlevuZnii/FqxiGxIn4c9QKZqHZJGWG9YFbAY8jeBY5YCr9/15sbg5TmNLAJmO8u
2Y9xF5BSqm3pswmmP7aVr0kkfThsPhZiEoqQclUgi5I9ieYTf5ka2nvGod8xfzlqsd9J5kDI4be3
nFDsoiysZNzjFZoxe/g6nuXfjtt84XHTdQdTRiBxsLtUwFrHx1GfLGv+QVUl9tBGACTwoJB+Mdvx
oVyj9Il1u+15rFHEoJ6qYALeoE6Lt/lj3POksWGLYF1LDgdCk32eXrGCyBUnXzdrxa2ImDdYTuWa
DpVrJShXqoXR8LCAvD8EJ0wDlayhZaNX6G/57Fxv9dKOjI94ernLiX3dKh/a5BkPN8e+7rmue5Qa
QT35ZnHsWY0/iUd77Gt49aBSQJQkveqzZzQrzI2V1sMbRRxddpDL8p3ZWVCRce/2TPdPjN16OEh/
5dQp6nLDw2EfV6vIeMEhf+6WgD8v4thm9gbr7dBJSoI0nFz2iJ1fFooKnOJ3+aljg0Hv1Y97jo2G
8QT65BALEN86sP3ao6ffGMdEW2jiz2wRmO2Mv1J7sRg8GOguD+KVQxFQsKdL+ilPbbQukYUk2gs3
Rbmr1+gUXdUf0imNw7AdOqDNyW5xHrOjlbVIjKzIlb7Tl4hpfmco10UW8IyqHLCVXQbgIug6xCtp
FBNOTiyJ+/hL7VUzPwk55DAjbJE84zRH6WsePIDJ59fEpaCcO3WvGi5ttxljXRcBXnhq2UgWODqj
WyzXuMz547m9kmH+mZ2RdH3UpavH+EPbjKwD6PfjWrrjJfLPaiCkHckn1hDZ9VqYvhndJhdgtQQY
gZ45xZVD8qn64oULS2Ihz277Sy2ORyBSMES2RbUXPjnSs03rqBtzX71Jkh390w26bealrh2mOSmO
UWIAYpNxD51wQyLDg5fUBVgVgSzJcP5XHOj5PwwDZp1qT+7dhukrXFOvxB3eCp4ACjxmtNipHitJ
cwrmuW39X8wObCHAI8jKBiOlUkPb9kD+M+3kf+y6InMhJPYeoy2rrLs8flTmw5mfcCdWgl3t5lNn
eOEvuePs4HrlVOBA6eYJ+TH+Ku68SV/qc7RitX7zIcPab7sdYGlVkZ9r15twrVK6BVq2l2nbP8xb
fVC9aZsEuY97CNGeiszyBNTp/3EsE7KVv8pXSi/UaKIHnbCTjtoTKbTDn4qO4lKcn9mjGmVF2mAO
QYayS1vKjFDaRuYurpgS8DuJKJ8drd3wZX3xcBKlPNxZLPKPjHzHsO12P97CzYP4Gqe9Tvc5dXmg
XC7fz0f++tw1l/bKppiCn4DfvCaUCZ68Vt+fX9adwfv5imq2+OBc0tRjTsrK/M1BQ/kf7pSPsHZj
fWt+U50IWMA8giZdx+eC8uFVOyGRNC+ZzEe2c5bbTn5FmZDfh1X/m9P3bPJjtp9O4huOzeU6Z9p4
99iqBobVcCc2niZw+R0p8hT768qz9tELmrR4NXnqkSjpka6GyXRf8Xh2djjgriz/8WJtp9V0Ht+k
wNw1bEk0S4e5WyqH7ggkDlER+9yNxg5JWsw9qovYtKUvhh+HC3tku+wbdv4lNc48rCjfI5wiF8zZ
JK+Kboydj2qy8po6YIWreBPttMAKFmuEVzFxaaZFZtlNVyH7+Mn4FcleTjltZ2wdcEoOmLMvGbq/
9GTMb9Fs6Q/EVXamEMDM/LMrH5+OSUblZlauFRtrBhYF2rAhT12QEVF5FIiVN35Lm2bTfYyvQ+sT
TSC/TY7uctOpmHvZZwT5caTrozA9l4ojfRCRty6vdHxbCIE1jYVxxeDC2ueHCqEzAmd90aLRarTv
Ikgrm360wjWBtSN8hqvxbfon8vWQJO/rN6Hz++/uRhiMNa7yU00834NkPFu7mVvxC+BKY3LpLmwa
KYjP021sPK3zgS7Kn5QKiU8Fmk8SaSViy7/BaCtlDDOBAADc5IZ7lQ4cgiG33ULj4ac6OfIOu26V
TPLpQ4sdcQfuM1/m507xsIq81G8RiBIUFMW4MXsEntTAJGc1+xj4RqRWvCUjhn2+RVgPSwdsfgeS
/r1iVA5E6Mxtq0MbTzyAN7sPMVl3SelkbkvHudQWfpjG/afcID1wKi2iQINik1bJi/LEUNttWRZO
1Du1eW37oGr9JyufNjjHjmSFMsUgY5epuEBdjUR8PpiEQrzlgCh+VygaozecVEXVYXZWlZfrnzRu
VtrTWSIhk+w0qtqQtpMWbz7mh05fQKnyxfwemxW/TF+QIyLPvWzPro3sGTYj+pl9EhUXYeJLfWBE
HS24J/vVpuDhoVTmIIn2mlf55Wd/0766XTrYBa4dnyJQcrNsv9m/craLf927iWo9cuH69KDdtNt4
D8ca/VNe08B6bTeYCNLwzx/qvynh7jG5s3CjHCHxCiMGnjT8Ec+hQJiU2+PYyDRquGnEl+fzwDvG
/WZ6Cx/kx9sQkmT/sVmnPVZ9GzPboHvS1B0ifkg6QiXzwZGIY5ntZDmzrtIXc2JYnEtWAGmpRAHe
QGPhCmbwRBudresnpJsDTdTYUx88okBe6gg4UdMhXhYTmPqM1HExAoKje2OCAta0iHzmn1vB41ho
J5dxF6cMD3hEM4ykrccNBQF8IY2fi5Re+H68YwTxEFx2y4d10rQgyW/aqrlIlj+bFDB2+h0/7OXI
crNV8dmBnjc2Cs4MNjg/QnCMFqA07OeKxqUm4I46IcVv0hb30YfMPkZ178kIxFfcPSrgDPNU4liX
T/A07eJEJAT4p2zHmNjuCLfex8dU27fD2vAaDkSDqEAnCtiyD3xdKuP0jWq5qHaPCY4IuS4i5k/j
iuz0cct+It1jqRe7zLE88x0kwLBnNqMPYKbiNO2iA/Rp94pflmm4FvZtr/TwEIrWe4PjA4BJeq+x
IgGEKvkGnvA7fpvvHHKy5i4H0rCyKDY+CHTk+OaEw/aDzXW4jAf1tziR3jetje9St2svi/1ZXofh
jjEThn7eFJc18eCE5UnKUAja0+wnhD817mPGlpcBTEiqAOowfnXrxodNhi8zHEOyu28OUHJsf+Zr
aXrILinTyn1Bittt9CbyJpjfgJlCds7sko3/eCrYpEyU9GE8aaxrwY6vid9eMkTbkpchBH2sSPKp
nPqlupblysDGSgXZ9iRyC0rfGtZS+jKPN4v8s5LamY2CYoOP4vdfGThPoAPvuNCCrHWUnvt5j/Df
FlZAR6wFKrvKHa7gsjMSdwqmi/GisZce5Q3Ho3pT/MZv7wo+TgLmYs5wlSUSWsBtcfOKEcQ46eB1
1GKX6Pa84G7TKx8JTih8QGgIqKyVCU5eeEbnpJqTCGRn89H0dRT7z8YjS0OJP/SD7rWbjCvFiOkb
uYVVeq2Xz5p8kooVOjjth8pqVoNhfoEwhzAae183XCBLyg0V0lfdQZ4+byAXHjTWWw9NeZVehHVx
rF/zM4e61cAZCG4aKD8QRqT5Jgx9rCEcEoe9+CKqx3QzHvUOBx4n/w3v4n2m96XwXtfvjyDd4MXl
geoon4Dd3Qf4PymqgtNLjrxtPh5e6Anr7ppc+DqqG5LiBT+8jtcJAgO2a5yB9tFx2j8CGYseQKWF
oUtih0VDbZe/Nq88mtMri4wNT6597aK8YcEmHKfeltYMbCrybijfiZhRbjpgTBeM2J09SBaBk3WM
zoXurn4fypZJPRNMCK6MI5prT7lTrBiYi+mvOjgXn9A5je2FJKHML7NNaq6Nai8x+mIwzRLEhter
wXOCy/BRkRUh4y6sfuaqFv4Bd12zJ4LPs7J7XlHKGNtBOEh7DhYsxqG+uHr4JC6XF9F9ZGcGfLSt
vDe/yaX4Ijvy8QshfOLtWTHLbzGKb+N1WdIo3dtt89uILBGOdNvYpddKtc2zKS7fTsE8CWYJaKu2
oQAJVx9A/V65O3zHlv6DMuwub3vX2OtHZEKOuDXPcIeElRk/Wuq5IThE4xgQhaqtpVt9O3zO3xlq
VBrRf/Ac6+7QTHZXM+YTjOMt6g+S4jESROz04xS94ftaguwaeyMQ4UZEalsVojN49kjCXcqNAs4O
tyjJnr+SO01FWARN7KKEaCFPPMa+eE6R9HyZ2ypy4lN1RWmb+MwzYUnpK2nQlOQT+88lQdWWPB6D
2sVSRn5VX6Jf6YxTWPtt5k7nIIu45r/MUmAIwXvKd/69wee7g1nt27u4Uq5QioJbXoR3/Ty9R+lK
WstagFL4u6VE+eldTgqAuKsQrTvHCuAWr8bMRJ/TXpjTY/bhHl3YFHRxEaJpqldh2HyMDuZ+XMEz
VLpjLQZjTu0nL1IwfmcvHeSb8NKLNiu+uirvKiRPciF3urqaKHNtDfBn279Cnjzr5Xo2gZnY8yvv
0Z2ak/ilbrOjxXdtnBaC80+PMt2eH02gRAvV2gI0gIteIJk1WwuXcR35TXaLS/zBsosuImCzYx6h
fMhsLXafn7TVGQjDagoyarBfY7S7aw0o5MT8Q3zG5KKy4V3S6/OCNuBBVcsOzgxDvxZIAeLp/CK3
kiGbfzkX1Noxx+FEbJxoF+BGLwXDLukrxC26KS//nS+6H5/a7VIhTxy8CAFsJCRXAMttdyiO+kEg
FBX2q+LB2iZ+c65O1lp7wez2ZQrULwXCkMFQJ93KK+3FJF/wLbnz6MabxH2c8sPowi7O01bEBPeu
AstTdp5caf0gHsWRfZz8ZmOFDg+YBWCe7DgX0yq+RH/vPoaDzreFvv1ZINuIWw1L+XTjraDZM9eZ
dj22H1d1lZ/1yNtpTMpteb70FbNMSb3mPv+AxcSRJ6Cqx1wBygfBIS2YP4A6QCIamyexI2v9SImZ
1a/WhvFvtk+OnnrHumQ681omrvGpf/FaL9nKL1sEC0V6T5HTUNnfm73sSlRsCRWRW8svJE+lMDUz
ziXo6Ry2bL6hGgUKnW3tADsTe8oSEV+bE7pPAYEdHXUBWv5J9V4pr4yxDk+P4BqF3l2zxe+avFxU
j7bJhEvvNLfxoqN84UF4LEywuVW3Yexqn/1r8ZpuWZ+Q12RiCyDbCDEv3V7YZK/9GhWV/sfy0zWe
5V08u+OaSr1i6+MjcmLSIMYr8w6FXWfOYy+9g+v+MjFo7KLbY7dIxCLXnD7CeW0d6894zaP1BE99
QxMCb0OyMoklO4HjHvmcV1nHEEUserhb84bvQjG6DE6wb09vNewu6NQmuqHoEHb6CVQAG+Xwg5Pu
lWFu84Sw7ITM9dS913fRZdaiyP3qkx1bYDDIGRSWj3LkBOGk0TeohtQaGRpAuEOhKdWkczrziSrb
eMFmZcLsivK4Oc2v7UV7GbcN40NrDB4MKttbE7DBHLHzFLbWax6t9YOIgISTGfjj+S0kQeQiitky
+s7OJ/hoHoFZqHpn8ljNYA4sl53grTHc6baE3t3Sm3WlKe1MEH/buka0QZRfHiahm7c83JPvYFDX
ghjzqkVGkQ3VO//DgtJ6S19pGDpuZBTkNE1e/dIcUmoO2pqavGKvlKmUveKn+6RTTYYgPVgf4YVx
L7ZEsVkzrxeLK0bNqCfDcfuoDqm40r/174x8Fi4VF3FnGK7GQB92NW/0VNhlzNAhng5xJR4Nit3C
yV7GH7FblZd09TgoPJi9Y3wKL5x0hXIsovcaDYvC4lLpp8aVOO+6kTHXc5KfSMAgErqGaqUw/a3h
/+7UEESxUWaUwFg4+/rdNfomqZTAxBidBG0OT5DpFeWKfKSajKcs6Jt79oCvcTmaauA0CbXsilXW
MIRvwLsCXsE1RTYgmLwvt13A5CDvNVNW8TpbCzGM+sZ4L5igDMav5LFuW1AAfav9TQXSUGP6rBbL
hvwkaxcbPaJ/OKzj5QCOLvOq+50Cect0Yzks3IL22t4zJKrRKi53ZuhooB+qWyqrMt/jC4+Mip0P
C7wSEZ9B0+ZI3/OGJECwDIKjF5kSh0cXEVftxZxVRCOcsM2kyJ26o0Fyuo+qR1GQoe44p6Gl/YgN
B9PX+Yz1gDJtakQQ+kbufSoSPnCRv0khklFCPQQK0WHdl67EoQIZQW0tL5e/lr3sWGHAL2xxZu7K
c5Id5WJfMINWImTHo9Z9CjeBOR3ckuaNCdsFB8l0I6OFw17Jv2Z9o5qIxW6zCVzDwN1jkSFSCy2B
V9xewBBKdspu2TMTn72S2/Ek7mjaWcwzIarDhXYmL8XV8d8APHxTz9YL8qS+QxuLNQmefbhc2xRG
j8qXys9IXeNEq01oOG5szIm+Hq761/DyR+z3C9v/P57/73/xhEf8sgyM/+8P4mWcXGOu/O+l6W/W
HEOnMdCYP/97bV5G0o3OeBnCwlqTL+EVy9h62vIkVMsoO/4N3SZZxtv/fjKWKfhxGX6vm535Nw3/
99LfH8rLsHy7jM3/vcbsPK2k9Tc3v/zHYtKeWDAr6Jbx/iJlDF9kHl/6G+b/e+3PQ6bOkNr//efP
hubvp//9wd/v/eevmH9eAMJiCzAsBgF/v1T8uQb8/fj3q91iKpCkMn4PWt4co2E9Menbki3cz324
wj4Cz63EDJqxLf0w6oIZDZCcdqRtE0Tl6g8vuWb9vG+i+UTUX+dG+JPaZUG2sv5Ijnkef1pKcVZU
4VMWh85Xc1V1LOiNJJvXiZB6Dc9rHx4noitJcZBS0N63UMCa2Ujzyc/R02XRMJGySIIwIdo0eSAI
1gOqMUcWOxM0gY+rREtjGrTJPTrRXEkPQpK9FUM5roeE+pSJE44+nXNT7xOIq7afVoUOs52Mn6VY
yls1RBaFbfJsqh53hagYTgVNHPwWz1zWINDo+FJ0srS1NNgHJiYwhoSLNxW/Yph5zlrXbOYPpkJa
O39ScPSDzsQgkjQhojDKEyjLBH2nhtqixfrbm3tkje3IQZgR+DOP4rTOy/iNeMxNiTp1mQTDexYO
rapWooajf5L2Phfk4Wg4uyL5rhFeWjVO/Akir6eaIqYbhn2ky7+tiJwZ2xP6d8l/PuHLq3gUHflp
/KSF9vmwwDPyRAuZv85czUCZMJloXxrgGxwoHQJ+aTEUSXLJFmDDE8TKxNlqfNCxHosYsR2CwPnx
Y06P1BtbuLfkjMVC16IWawbagHSO3El9jq5WL389tnICd25YyzzOYZkheIrlkyRycPzFCRBs/mA6
/gkS1+bFptW+pnmlPYTNU2APnMs0cbnkXovtli0l+dNLiv4tFONqXRX/xBTlQ9ggWDemfMRtVNsQ
R1oPDD0kEphDQ7DzIe0Kr++WvSZ/fCY10xbSIa1qRAqliWjh2dGRZ8ZHbBhdIIf6lxU/97OcA0qZ
EspjUfMx+4Xm4xtFKtimHOvTodAIX83LcEVgIEUvj9raUHqvHCZm4+cnau7YAg+GU1T08lazEj1p
lMAh6zUTUYgjMzaz1Mz/NWPcbLEcPz6fYCJmMrNBP3g+wjEW0WlgGyvm1K7GB1tg9U8top9Ub4DW
cs62bLFYkVmyHRiaXAvD7mnOG+Op8JSkVANq2r4L5LcnFQha3UEQNaoueHKvsxnI+adG0KQnN+mb
kRBN24VonY3qIma0BIPwAFceYFVFcMMo5WhLFevSqxGwX5URbchWllaFdpTo/uXxJWQhueHiuSdH
potRPurcHPX3498oZP2OoCGcyWXFtRZfVjHBy03HRW1DQiTS/2gKwmfJ0DSi21JW0RliBj11OXl0
Dr7NEL4Dk/Szpm91LsBQgx4Sd0iu0BMUPCLTaYVr7rZ7NumuTyhUipaq71FlOM5+Ju20kXBWRoho
AoQQvaxqJvb80BBJNv4U+QBFmkRvMXbEdmnkkl3KWUDcTe8kTfYM5J5Ev9aceUxQqkYD3hTfzVPF
+aHP7s3zeVOzl6mCmurgEKdsRvzcs4LjxrRzARCrhPhMLMEtslk8EfjXHUuZFiabvkVDfJ8m7jWG
tbMnzJmHLPurLentCRCRubWzcjRVIEdBvWHlzln9JwGaIVxSEbFt8UCDqzXnqRDU9wy4UVbgKolt
kiOCo3NV2IwUEfKkc+C0ZrfJhuQj7wmMZIhuq2CMhyqS0BMNY5R2ihhLCFGJJHN9sqTONvs035YK
NHFaUzl0kiK6Q102PmaxR7mbPVk3Ijcz8cwOG+WC+fFi6QtmiC0vIT6kpPj9s2H8xoiPDymSD6Lc
vzVyfy0bnpP+WeKGINLGG+ATcdTGh6KiAdUg7XEWtFUxA2ynmzPGquJ92d9kITwLYQRPUQvZBi1i
TcpZTHSWm1qQ5FhDsEWW5puYAVOGRQqBz4SClM7dqp1GT9DzqzUt4wp6/9GRoonBNuXwqH/levE7
d7oVkD8wOLoIBl94sW7IbhYiLZHlInYZf5OOfYnU3JIwiTJV+qV+BNKSIz14Rv0pqdrYs2LrppYi
WfY5OAWPGUq5lqA31XwS7hwtSj+njZjvgXEeH6m+JuF0iNAbkkyEPUUy3sT+PI/trS1JMyJXLjRi
FlVMMIcyh7aUKpgkzPktsZTYjx+atCGLaPEMnUdoHDQekgUyYnY8iiTjdb7VU0w/ID4GXeiRQItE
Uc6C84wjbBsH7ZiFVKOGppae1TzXvRRXnt7mp6IoZvyugEdNLOtV+emK2KJBnY45dMUcIrTPwRiN
WfOLjIlvaA323wG1nEsm1vERseSNtB0wxaGtIDQaQQT31BJJoBYHtCtCJdl6A7hcPQfTEWawLzkU
ISE67Z6LgAaFuXt2wtNTa9QT5dh2KJeeq6oa0k05VZtQi3KvfFBCWgWjfWkEyl9pYW8PISbQIV1Y
JiQJDBotDMKTEclCZIIaKjMhRUZzUiR8SWKcWimWaexTFdQD4wM4W05YfCgBvwxrZgIxh8MU0GKj
HKnnYbBrva2CiLFqbMy1wzyBGZcbC8tt59HD7yeG6shs/X7cMCiTYSBO7r2G6QtEuzTlhNUgkG9i
+S6ZoMsC69vrANTKlPRgBievVt6abmgWkJyjBvyhFhf5kd6EOlpJExty1LcjODzNiPiQ3T5i6OXR
pswtcZgUjUGImCbfCvUwK43GQV6thB4AcxYzJra68ocrTstuWnfd1Ma3uTe/w7y4TPjyH7CZardj
tFYm+ABZxwNMkyOU5hZN/VCAQjWWubMexacW4gM94KTJpyaC1TQ2yrO/LqEXLFbKGqq7aiQijinQ
dl48Q0LRcApqL3RcT2Zv4J8KXX0rCogsYoIcPN1ofBMwLEXMc9Ro0o+SabeywWZkqkRyLeZdEiL6
HOhfXG3o8FGQVJxbkC7E7flpGOtEJxgwQdQgS3VgYmfnFNjMukqkfyjtWNN9dV6eTIBY2NJX2sTS
ezIwBnlQFbJvCZJw7Pn8bqdFzaGcm0MoxO/4rsUrfQSNwXKhUE9qJ66iGTSpkAl+qY3BGxr0P2IL
s/1/7J3HcuRKlm1/pa3GD2UAHA4xqAlDC5JBLSawJJkJrYUD+PpeQN56vHWrX7f1/A0YxhAkgxEI
h59z9l7b0tPdMDTxwY8mbPzqUqVFtMtFuAsjuldGiIq/iCtsSFGHWXEugbQ63YTsBZqe03Tk3QTK
GA9OR/eljot1ovXeVi8Z0qdhvM6ta1vL4pUdMF6VNkZG3fglVfvp6i0PCy7IoMcT+ztesPLJzyYX
rggEf+thMknDbY2rkniS08TmZDc9hyTVb3GAEwppHMuIYY7lc9QakzyrUDJMqeCQOGiFHLMmZJou
/dCYFXXOpQwyDLcjVlJA8o7bjmhrsxCuhoPuSl0PHmcJxeynqWxj5Y2oIVX3LISID2maXRAiDGaN
4RJBfWXwVkftIMgUrDc5bt+r3qmcw+hUJ2uwgvsyTtaBGa6aGqkiOT321qrad8cr1TnzyJTzKFc8
CcJneM/ltVlG5war8EZzXEZAI4FmkfMSGvKhTQfS53iuvEwxasLMJ2GZiI4xcD8i2cu9GIW3bfL2
3mj74JxZLGX5mLzJRPuZtLygoJEJO+sPoSzfamIW2NM1r5kZMdfQi5vIrwBEUXArPrnrzK6vxrbl
VYikRlGSYmkSD3oGxyrqb0HIj1fGrgpcfesW/cpr2TlV+XRWMvxyFAQhLfjwEzo7fjLKDZuxbd6W
441wjJss1GA/gGkUW8sokRyXNNU6ql4Wf6+60z0mKm1UNICIUfbGVXfwnArojED/hWFTTv2wkgF7
zwaHSCXHZ2vIMCu6EUDmuDE2nqxOlZ5tisZ9I4ODmIWUKCiD3lGRJyiFGppvI5mINdaCR52hmYqa
t2yIm1UoFLpJlTg7iTA/Odm9qa8ysz/ZgvNHG5qYTPKM70a0c3og6rUToU+TgqjuCKlGHVksMJ/6
NMUrrc35T+/aCg+0wlIWGmOwsSXmUPKQkSmOkNp8n1JvEsmDH9rw6jtmtbwbxaqTCdQOuEFGxsSI
Kpp+vkvmIGXHQWj2xXAq+l3NNtHHo4ZuYsgYDwGJZHue0z6NMpIaEahRyB/4JHv3TXmuU7JXurnj
hlaQDw8ap5JUu1AdRGHuQr9mrDyG7R09hSctNfBtZNCXfN5AzajpgQzde9LBMLQtd8NuXoNfpQNC
ZVqrywwVJO3GEbG0tO9sqqGjIe+UzkAsHp/joAP1CPPXCYkqyQLSNiUfdqCqsXqRhmatQt9AVuvN
ftnmGXP3cCLhNLq6tfLcI0tjIprQAhwVyXAn7OGu7w0qb9LIr3wB+62v3Bth03sNtOB68ufNssHB
yb4UQU5zzXGerV0i2vzR+3BrWJ1jG58Mrb8A8rzmH5+AD1OwaUA4wTqBP9Lj90QkZKsRVLruMhY/
QJdry0nugS1Wm160SEtGXl99ft/JIFwJwz+Zvpe+6DZZMqHWnuJ29ilmPRPIMZ1jdrRdSiqkGnTm
LoNHb5q30iIdYiWTOr0e5j5fU2o3dfjRDfJYA0I5ESfD0eFajHXqAJcPklaXsiIYBUPrCbetEs4h
jO8LQleYbLSfoY6moqY5ULUUPR5z9QHcku7g7c8Vr25JX2ZL5AyAwYiBt1ZQXNgVri3grvWeswAG
6Fqg00WPaFe2ug4LZ1t6Us2tDDzeJqK4yPS7jU0sDjYkMz90Nfq6zppyqm1rpQRqct0vXSh9sE7n
HIrCsjFV1b9Gll7phSPJ7ikwGtIwEDGiPlKe9NeW76ubJgn3fT9dT7qZnHIX3d8wlSeva5t1Wfto
B/1oI2P/jpAEWqOTeRLzeEdaLExW1jzbqcMITl/b6mUKgpkmJJ97SyDm6hvniidlX/F+hntLIw6W
qCfmgeRXiLzDKNWinR6Jq1WZthUSX8P4LFIbK6pORHxcoqwiXu8q4KhXU6Fvh5wkN6rgF6QZpV6b
nxO8LTOCVMuq7/CGYjBdNdGNGUV4g0V0VyDsKE0UhuVY7Ztkpo5p/oNe4xAhKZGZ7CY10pfUFtt+
OogGb4UmohPbwjs6JhNiC7XLweKyUH6F5O6snJzqLu+UwScgW/uNpV3VrWC8ZqYrmbvFxo48ClrX
e8xJwIQGx4HqMCxU1PC3JosN5iznc4oiNCEI37tGp9qx1RsOqpY3sSYJVvLPhiiqKwD2W62KmXNo
bXg32h9ucI/FoaQnBcu78zYA39/1lmGKmqdH46ujqFxSu3k3dcq6EsC29eoXeEuxYB31Fp1H2oU/
Wp2mUAwzIC5iMvwU26qYIWVTVa985Ggw+QZ+Ed16q0UHDU0gPNXt3ETmrn8IWz1MNTON1r5J6gIp
QOMi5zMQkKnkK3Si/DIh1TfBAo7FXMdKSjiDPVypAiLkkWorWiBDapz9KXIfZM1ARDG8Gml+BSIy
bpzCWBcSG1XTI9VMyiF/mIT+4ZZG+EFt8yV9PtKG/Zh7kq6maL44v71lNr0X2Qbssm6Lqqv34FTk
EAzboIreLHK6sIh3ihNqZGHmbTraaiwN5wyFy5jj229NQoKyCkgtmxgHVkMt1JZTF6MJi+BVlbqr
3Og/fDMGO4tSvPDZnYx+7eO67vehlRrbwWV5y0fjR+p7T/kU419Jl8WK4ZM/3JBk+OYajQL9mjXn
arBc5l2asbbJE0CQU/3olbWby4xVUZOeOtrWdPI8smVi9i3FVOfb3vCvWejiE9mk1lVQ5jQ3XEBU
XkVtmA0aUk9McbJ75eQV3SVDO66k6z24TuBt/Ik0taZqntwcht9YWeuhqLClFuLBgsZ/lRtWvU6D
cudourZDo2qW2J+Ikso4z9HjGVj78kGvoY4QupNBRauL3N47KA9E6nQ7X2MT6uLkFH7OKpTp+BHY
JelRgU+eUq8PWVHc1iI6kKxnLSiJFY69vWBvcQwK6zPKNO82isvLpGPqVKYYtl5GtTe5OF6ynI28
ZYP/lqTO6tt+bJlZenl7Iz4UwpOMhX9FRVih7U3WmdMwdQBNmecbdxKI9HvmGWH8oyaG++LSjqZq
GK/s3nn2EN9lWP3wvFjjRpbaL1ILAMW6NpWbdut09ReUeDYzNVoJVYpp56HEmEqa9ZXPtnvu2hd6
VmwDR5DQEAbOXvnjjTsMAsYbM1Lpj2zkKjYHDiEAMJ7RIIwmKwYpGWtixUykrIO2crruLQi057hw
5Dq1qZLDMn81xynbmzI5+T75xKPCfii6WWTZtuuMEFnOmiykhUGzWTSXWnNBMQQZfY4glNvmvdM6
IliJ7TEnhanDruEVNB2pO8QWrHsDLw/oumYtiUQFbkw7YuAMt4oNL93Hpu5sKpNXVRv0T5sMbtFk
8s3T0Fi5cfke28MPvdVuzNo+c669KN7Z59KXR1KzCBLLGxQrDZ/BLLW2cf46UBXv/RqOjIaaIT8n
CiN/jPQ9Uyz+LbYsTiRwUu2e87NdfaZBzobUcJEXk4KZkzXwX30bjvUdYZkYqmYC9OBJGLjLw4PK
cUcG1XMR0atxTeEPEX950HzxfTWrbJgIy/Xf3y4//l/e//3jU1/zvL6vOy4TRrUzNPWLPznTLEG9
RfPF8t1yoc28t7rH1/p9dfluuW259/vBf7ntL1eXx/nQZqCBG7W/GROswgv02k9K/ptx/hd/f7vc
ulyfxMBdWrawzYsH6pPiuFxwdIFM/L6uTf4/r1szcREfTfTqZAQvJBNZkZremCuLVuYxTQDoRa7W
Hiw/u0rL0d37g4CW4zI9zfpKHkM9lMcp9N01QdVIVuarbTX9cUcyPwRiIpMHTey/f2B52HJVoym0
s1V4Wm6KpGUdB5NQSqQPCeEIAm7P8rjlnuWiyGr+OEXnfRwJjNt2jqGL8HB5XO5uTSkPhfk5WqZE
MOz1uFvJN11HUMRObBygbM20IqdimE90LPmYJdNfK24f2pgBTV+P9com7e24XJhDiyAiLOoJfeOE
QgTqDLlvX4OG1iJ3Jd3P2IhOCSdwq2ZiFjYN40JNA0YemnvC70hqmEFRZG1xuMxXl4ssU0i3O6eu
93UAYtjosTcs9/RLjoNf5j9TRVf+++fSJaRm7OyjTxrwLll+w/K7y2AOcwi1/sS/A/D0//69339l
+bW/H7PcNbRMUgwFUPb7l5N78uent9zxp9/9/7z7+zeUbtzsvK45fD/2T3+zgJgYJfUpNdgAw8xi
+XMzQAqS3Mgw8B6UhXDRNPDZOWN7Tmg9g5OCntEDdFxnWkTr8kdiGdXeqfw5rzQ8OMkIqjiM67PW
KaZKCXP8Ntj3Yb+J2/RAugKY1QKUF4iVte9pP/pa/2VbIaj5ikF8nbLVr9m5UHFKqmxIBZpt0xNj
Zmn6VJ5eLgYIMDCIeg9IK7MPoh/pt7c1jTfvkQ1YcZMoljSvIiXS0PUN4TX+ugz6CrMSw/o+rxF+
Ega3sgagBg0Mjzz72QeRtqlLNFDsBcj2Jb2VFt0auzzqIrt4JLqdXlEIGcRASdHTJVuz6Wbe3eJX
jFILAOxgPJhOfsv2tlkNqY4QIYr3KafgfW8b9VVLUO3KoC4jYRs5lYufq+guKfz/VRX53c1gMFjq
mGAagjFdN6vB08A79sVAdGGCaSvW0BLLqZz4aAHFcdAqw/0YEUq6pVZfCmaLfnwb+lO6yiYPCY3R
fskgcTdTXDlr0yNANgQ4PVrwgCMChAMXA4jueC8JssqWOciatFocRB2KHtJU7Un70XWkGtZ586E7
2yRNWwaNkol+klyaimKbZD001CF+XR81qMlw7WTJd0eKH2bSYZ5taKZZo7GXNtrxsEAYUNz2CXJD
J61ecBnAwHbhnNRtEFxV5HisjSSCLG4QLN0nrA+aVQyHyqF2CJjBEg9cnxyl3TAnqPv2sdLZFxtU
pm0Ow2QkQ4ph8I1KjLMSrkQ/BmO3dYtrrRXVVkn/VjOtj7ya+7Y8HZLw8J6lJnTquAMZmGOMSfz8
l5NGp9RXGMeDSrsOc3ponM5gCkUar0lq3gRQRoTe16sasv6mQgIzloG5yhPjVW/FTzvR9nmAuYIf
vaYdwAcmnC6ZZj/0dj1c6D2aAZu1RKIAs8lS2zvwaCqaIUfN0kdcU0lyMFyqoNzTTo7/kFi9vCO5
8pc0cfFH6VPABgVHfY5u13rrG5LfvXZ6CfdaYFAmTGZMksOs67XbT4aBc+GntI1bUeu1BSY+0aWb
MmZVE5kxMVxhzypyRtpIYJvc0deMscxNkTifQV+HzwXtLd/3ynWoom2lALf59HW3fuYf9SQ60Mx8
MivLP1S8QponNFqdhXwyivacZh4aOJdF1MoUtjpL7nsRuvu29K8J8KyPlpWzjhTZkZbAtY4Ja2j6
tyqt3/WSZ5CViGAz/64sjEsTDpR+vN69tuklW0HRjV9GYmvXdYRPwGxo4WkkRLshOqwkQgYeS/81
jBBVT7kOUyfM2HTiAW5D/7qYyIfV+XyQ8ax9Uq6hqNAPuYfBN+hOFgo7hbGnqUEqsZxvhYLGV2pZ
gKY2qz4ym7ZBAyFxLWzgexb6NoPWHuKXpNk6xGc/ZG2NyjBGKMNri4C5DbUb9vQA/AxEt2N+ap0o
uDgd5+SAsZBlRcF2EMa7G3s6apgc/aWZPI1W1O2ahDLcCB15QxTRZ0sLrTMkSAwTedfQ8byqLr5E
bQk+cBK4Z/2OT/fQ98hixiuvpzMlA0RTvfK3chrMTUl21mNXKMaW6rFqGh1tafjTFJ0ge0KIbSvR
/A6GCQPW4ZcyJUbj0s1OROV5qxrPdNpkLbyT2ISYfstTNNdm47coRml9WENT7XIYlYzxUcIOY3HK
A9WCzkNNipBjN2ma3KgYUwU0oCxBaWyTonkwBWAhqYW3hNypVTjMJASmd1s/dttDG+i31YQujGHV
UzelmJr6O9U0BAG59D7G0sBeqAfWUbndZwwplUZb/jXEIAlVHebs0nTivaqGV73GgyQhZVbteNKl
i7Gtc7Z93NHCLwQNHuHMGFAQzXo1PAytiR7ciugWa+vJLKdTi7iGZNbsehaZceQ6RR+dk3LKNnWW
nemT3mr6IkCPYL+D86XsgNDdkbsNwHBKjmPNG+1NxGAHEXCasvdpIwxvDjnEEJmG24S+/VGVDFYy
ErjNIRaYhgvvoA/Jm0Lw6gzDW2ozTNft+LqbNPTRI1YL28TCpNdiFUik8GM/nrs6To/VdlTZXVoa
rKm594NkXJr5LRZfu35OXD1CM1M+2Ay18onc08rmzJxpzpc9f1RtkxFOkp1rxQeInh27vWn48PXq
RuljCTSH/z7G8W7oWLLdDAtyFT4S2ykNpLpedUCXk1UIEaCA8uuyo7KB2zFmxgY137bcMbmw8SrH
eiyaNjh5oXyNUsiG8UwEXzjgCyrcUAlmiiB/CrUwhP1ce8fRGl5DDVBFk4vxaLDbQ17CRa3JYCMz
5AQxOqhTAmH7UHnT2py7h35j7oa5BtAd6oKKOtJtCmO3ELv/gu1erv5+ivMPNFHEYG6z3NCTi0jl
MT9zVxmPWpIC+XGUvnbxlqOLfMmG9lTmY75j+zjRcJoj0VzT5VsG6QX5CrlYG54GgKT2djlMxKx+
EwHaf8ND57ls6ZcLy+VQMOeL5WqouXTQKdhIkyDGKfHfA6sbpt9PSjTkCG8IeroL5yM8sTgftORX
X5HNDIxsLiIqE3TJd8DbX24jsJzzpo3BqDbjP0jZmlbSIwpEh/oS/HjQdRR0Cw77+6KZN85dJIOV
zsR5ZVUMO/fGnP+0IFuDhBxFVt/dAqnuZx557EikTMv1aI6Rmiq6MV4q9vYSkTjNrOqFzJrV9z1h
7wfbgVgEGL0/TnNeotZW6UrpaiZVAYs9diWus7qQ16FTsEDYJqEEXSGOy3e1rpnHUtkFzQxascFM
S6+EmPdikpKDa8tzWL6zqW8JJkDCFUbnUlbGsW1c44iOvQ9t/yBnFraZIPoNyhATfGpY4yEU94xF
yMIy3GoXxi5QtuZtUuzzqPWyFWODirew0Nd+oGHZcRpxLE1DHBsRE5jFOfSqtVEfOCZL5YxOhnXp
OTm0AIg3qQ9NgZhiu2RaNzaWuRI9tQxzzEvp+9HOyBwOJ4+Sd9NG2q9vCHw3VxiG8hHTT4LGEG/G
cuEQuL2uUxoiBEznp7w3sC+RXJ5B9So9hLhxhMKZC/qrh6KdjN3AfPQ4zRfL679cFbQU04xmDi93
AEBvfg/Yuf1x4Q0wVFy0AqvJ01DgphREZigQlapd0aF4qdjwejNI+PsAXK6OMZ7yYpz8dde4D0Ko
t7LEU9dPM5c4nuJmG+rDh8Aez7rvHNRQnv5PZvVNaLXaQJKLtiEHi+YO8M2AMy89a+CTya5INsnG
wR2mv09fIQVETJtwg7wanuPGe6w+tMfixGhKn0PiZk+7SmEux2yIyaJaOefwaXoDL/Y13DKx8J/C
xwytx84ZIZyusl9AFOcPJdlBDCgB6eJLYhQwXglrwxAEunUMOJJp+Gs+A8dAkGxZ1KcHeNK1AvS6
7fQdVMew3+v30237WXB1RDZ4ZSGGAHHEDPDN5ONrrBHmtK/8KZtZHPIvUnLuMaMxJMxwgyO8sc/R
h0EVgz3V44cm5Az4jbUT3ilyTdg518MOR4hpbUP5iRgGvG0JaPTReLsDYLWJLh3juCtsxggtHgmO
g3yC7TyeQVPuefwMLuYZdRrggg3+WIgEKaPXr5LTWbqyH+wvonQetHdx9B/ox7PXa7BjCdi7V354
Zs/AsmK+xS/jrf814A1/UTCw211wNojAxcDfrQjQkTaF5Naq1mSGBMjJz8BnJ0D62L5eOQ5wwBNv
4zM1Oqen+APHZbnK/Y1hbQnatuAopegtMPYCeOi0qypihLVCHgcoSl3YibFuIIn37s6oLXbDR0CQ
yv1Pr90SeFZF5xGft1txMtxb1d5zHrR09ydc++XfY3dNF547+8IxKPLD1z/+hvBEJ2lXutJxkaYa
Uv4lIrisBlJRhYFRk9B1DcnKJvlFXtQ++eiOwT2U0xTdwlb3L5GzHrMdbUXn7F5Pnxwh7GvR6KUz
24WgcYM8LbZNBy2dOakxgSHuwc8vMDtVCUN1LbSdNudauewbdiaSv1eIJigDn6df0P222TZ7g8Jx
jQd0Xz73d/F99lg+E/+C9W9d/4yPEGtf0x8WBpcdWVpHzv3oMHUOWIz1e7EbmUjsnDsWM7QGe2Qz
2KmRT+PbJ74oIAuVeJM1n44VmDeUpZOFO6p9dq7BMA90s882sUXd9mfdf9mP2Rkcb/gLYwKGBucX
Dig5rewTVdoaYNpb/IEYUv+ib438VT0wWHgkUzfHagOrmHv4VMNr0JD1IyUjAmbrn+Udh2zL+PEe
sVn1gsTCvSm2Nxgl8OrSG055/Y5Iot6ciE32Pv1Aq7/V7sQzFMyttwl+Th82xm6xix7TmdNovrpi
E527g74Pd9YNvlDrvSlX2Kc2WO/bOzCACJ6zF3IRJ1wvKJs2yJ0xR/I5dXADfMSbVXQgc4ruJJ+w
8XZGADwKffUTMFnkbNgdrNtVtN4DswT2yQQ7xEB46mbjxSkcVuDUN8Y9w0ojZKdzpkUOXXymN3DY
IuO7GdfsMtZatYfIcOBfDLbiYnxl2aHaDz8owXmqnMB38li9jSfvjbpyx85ty958r+EYWs+ghZs3
+Y6ScM7uOsY793emw78Ec/9H3mWXIsrb5h9/M2e4/78d+LapG5bt2J5nEhP+52xsQPYNii5T3Zhk
s+FZCtfzGsPh9eR4ryQVgZWMoHW9Y5tB2YTR6AlHUjMTv2et8v/wMSQI4d+ejEEQiOPqFtkHf/0U
yrgd7JpElpvIpFfIV6sfwnwz8hKBaMNhw/ljjc8uho7BHOy2bG8DBrjYLJ/wj0S3y9P5/3kX/2Pe
hasT2P7f5F2ktPeKqPnXyIvlh/6IvHCdv1ueLQTxFbptEmvxR/S8Z/xd6ra0udm1PcPSWWf/mXhh
zndxu2XYjsUB4PztP5qCGJV//E3Yf/dsx3H5EdtcfuP/JvFCusZfVnt25qZD+LyuexZtLrZs/3rQ
R3ZkxanRhIC/nprC8w6jP0PPGjQxr6NVI53LLJOZI0Uk5aGFZcJuaM7o7tZKoi97KH9NVavNmuMK
MSVegwBEsIq8y9j02ZEBn0dJiYRSoxJCpXJ2zQbWb9RB0gtOpRHLZ505n/EZCOU8DJU8T9oAsEE6
071qJiTMGQs8nQj/IrsRMQYQ1qxK261dwQKr65Ep8kQMh2gQT6evqigrNlzsb3rzPKQJka2EWxoq
fvFGuP+JG8DwTUu2sdKqNoFOLxYxOmtWhMCilPLcxOmzOwbTSRcHJ8/N7cAosDVhMyIBelX2Ues4
O495Xl/MjBw4KTw8atMh8zn9MPUFLSBYvYMBdkTazfSSRlza3PWBrQBs9NFzyrHPdwE20MSL6xd9
wJ5UDIz70ezpO1EyaexI9T2EcE0mJ964CLNvlovWNg+oi4jO05FxAAnyUlNtRwJZ9wm9K/AFsdhk
MadVSKzYdyPt3kKTeyP5e01dTjtpqFNZwwKJRuo/Y/I3ni0LdPfkATAdLeFmdGgFoMCM+WTsE2v8
WavxoHtCbdKGrYCbFju7GG6teVScwrdHZjNc6rR3rmJF/HhfMATpNSr3GDd7gg6ZroB3nOjvRAFt
IuA+Zdk8ZmoGRA7AfnIGjRHl/za0MRcKVZAc4N1Syph1LgAjMdrNCnoolrT3cZEhgm0nl3eQ3bGM
s5coDG7dNOzXRVACcXZedbhIiWqsO02BiWDDPTfsfHGxTRbv3HHffRkqANoaYJ60BE/vRJuqYOuZ
4XE5Ck+B0rHLFDuo1lwnBdIbtErrHLNPO0RwA7sWRtFgp78v+NfkGKYPfZTSWKEgbuqCvn15G5j5
GzNYwix8eI0moRGay1xX+eU+q9xo70YMRkXI3ic3u+JS9GwEnAZJsIS60+ASGpIEU6hu3Dt2jelj
am9dKIiGMKPrBCFeEwgDKwVzhVajMeaMwQ2juoOWJIBhROF+JGyvmGads9JuIFfT70OwFXAeX4vK
PGBiiH/abnid+8aHRUjshm4uzSZcPLdVjae1Qj9EY29cTzqkiZb+5qqzI3+tD4hFbe+YZ9EdU+R4
M3T0jfrW+HSzABQLU2c9kbQsByKgPQ/BndZxJvfIOpgARQSnoVkVVmGslJ/2mGigokf9lGymlo6e
FdfbZLTl2SXUC99gCHEXHAKxwEyI0U95/VER3TBN5qesk0fWSw2mJjjxqdZpXpXuS9yzS6sKn+xe
yz24cQiiqZrY8hg5rCZ232NZXHQFVCsXYPGLCGxyQjOjmCvl0XF2iEyZGW7IBEPUmwGTj1DQZbzv
iXYb2sy+y1E99UVOc5TwKciw/It2BCud4AXbFCAeDfVhiuLZpJGFjKzdU5sjqrTwn9raMBs6q+aG
+vpGgFipUtLewH5JOFIqQe/LlClbhe5HHb45lj1sf9oZjHJlfuUogfA2XVmXts1v06FUq6SpXkd3
InXBJag6nZJii1KlJC8xJJK1ySmfmCbInFa+nqe/qkA90NirUEWss4pivKJ8dX0SH0U30HyiaOlE
+JEiQePFSz7qtDoE5KZdma36xfQhWutJ8dmmQFCRdyF/qwfaXmyHBCLCq75CSTlF+a7zHGQfGYS7
gko1Dg1kJ/5DFqS/+l7wU9ZIL8MAATkV9SWfpp2mqkvqPYYulVoopxfP0pAMpz7yfXNfcbyNTXdj
l81TlFbv+RBdmtRHi25rAU0YBp/lRHSA73bvGerGYwnFwpXmSPsBGV9PE2PjmkAuCKSMhpzso3DS
13l/bAHZZlRWXV1+5T9DFVzSMB2O5qjf2K3kgzyIU5y51ybhPmGGFthCLRmH0gRm32NBLHHZOTrN
ctsVL6afvqepH5GnM36VkX4o1fg2p81tq168BkkJQLqKXgbduAnDTu6M11JXCYD/gIQcC1t2FqHD
ryIHDJzdvERgl/3OV1SaeAEqHWWiaKaHKe9/obitkKOvhO/fSUNHlmsi+yKAfQqLueVNwEobF7de
EzhkUkw0VkL4lu6rmdrxuXCYWfFZ97ZDCEwKLemt7t24LcZv20QjrBEK0pf1FxLGYZXHcb1p+VtX
7RzJiPCxj9wfURRd9wbNccNH487a8qTVzYOpOLP6cfvTkvXJrWPGXY62HTxyAuXRr+j7lTkrd4zt
7xRq017lNbgE0/UB2ukndGrcx+ejTDLAUSNPMvoVNfKH1c39ish6qszWJGKg2WRebx6ajEGW9xrr
1v0YVNZ1F4Lp7MfiOGrRA0uP2/DbG7sCW8J5Aw32Kfemp9EpgAHgHG9G+9ZT7g+p9c+2jldNWD9d
zkBbM4W7Sm+Q2Q+qyRHbuNDWZTLWa800DimB3VcNQw+2EcWhi1+ciGqSjIZgk1dOgo/bfCOAvLzh
6UFzEuPaczhxIBI4OwJ/JYIUtCXzGq668cnig7HGHNAG2Rcf1emghYpzsQVah7d4zEy2MpWz82pF
GgV0DnZLJ+bbVP59/lOJ9OBVFLdd1CPrtPXXxpeEHaHgDErrsxru/EqQa2oTkdplFAQRu6igkeGp
c2j2TbZzLrspuJKE94S342RRWgQ6mCbB0hUbP7uMU2mJbQuGqjDCTRkxPrY6ZxVW2YfppbetFNeI
IT/MVr4HzfPQo6aNjF0OCRhlP9xq99FP9gzDn3pMeJtupr3aDgU/QHO93SbsP6Yku3ZqBA2q/jGN
uF+r4eKl1r1RBdf0IL/MyiY7E7RNS1OTvIpOli/GSIFrc4jpFYKJSttzNG5LfQp3OEL6HZOWHBO8
+5F3v4jC7HZFQ12UqRp0WVp8Dv5xTD5RQ+3CBJ2+ETivTc5cL5BfmK1AFPrOzwginuo1cmt68IMx
/Z9Uem8kMfqMT3nFGCeVdSn3SmoBU+z8Mqats9J85z3Ky1MumDWyQbgOSsmEJvHcFa8SabaeeRsS
lt6w9eOAXZn9xwQmmKHenVMHH0HfPtmxdnTnfaVekbD4ZQlsFQaHdUQuQRVSWUNu4X9CS4dpZYpN
a2U02qFgBS80cFJauI2yV61MYKx1KBQxRbr7oh/XBtBXHxPToKYTo+0HBvCggQP9qTXm2UbG0jJk
+mM31ofKtQ+JmqERw8tECOi8OfX3Lu5ccGYmA0n6cZMtwd223o7uP1w2T+VgNzzeVSoBwDg2+1tX
RzAAldMPjZe01pBx91ALPQuGQr9rLfPdS9rrONA+nNC9lySxoSMEta7m5uyElGMG2RNVetUU7n5K
HsyEYBBhy0ejzsuVIvnF75trs4mNXZvy9jOg3ucWmPeEhc6K4INFKAptLFZQz2IFDIpGR9wEOw6Z
iByI+SSjkwvZaTYi/UqBoli+lW5HgAq+BNQ/3O0ukafLPcv1qCLw0u2wTS23fd9h8trD8px/2/fF
8iPfVx2TaBVjjPZ/uf1Pf3558PLE/vKYJIlPwuzyHWO+1tgsj+MMi2ti+ZZ1H2/p95+qpLF3hQrZ
rJMMVHQPhQNhePnFy4Xh6bCG5v/w+4KR2p+vdphejiQNY7UaaX+5P7LlbyyPsv71ob9vs446+1Rc
NrTuG4spRTdfTFmHyy6aIS++TmNnuXF5zHIha6Yr9DeyVWM/FuEE4/lff/77ap/QEO1ahEZVyj4C
gOQ//5BR2Mmu4hVaRHiLvi6smEYY8+xguY3Q3GSlUrTWyRD524aZ0+/EiHAehJDMynRn+bbTgksO
jiTrdpUKz9p1Y91wtprkNfVEHD9hfpiTga/8DWfqIwCK4U3diQcaUbfFqgIc959cnddy6tq6bp9I
VcrhFiWiARuMzY3KgSGUc3z63eS191lVp2pOD0eQunr4Y/t2WC6k2a+Zj1JyeZtvWKQA6Isf6sno
MbKxpNHWlqBz01Zn7umpjMk44AXZAIEe8dF6gQU4A7keS+OcXsyTMs6rH+KUCAnU056W2Mwmsy6u
elhQg9c9WL/4KvDtkIvO7tSeoRiHBLGxjr4GNp7MFTNfR4ZiCxiGT9ufHJkegCoTDYdO0d+hSxII
fXK0OMp3c0B9uLEbX7mxldB94KGERUnQKngvL8mO3kMktkAt0j9HjB+9P7olOdIOqU9zk3Sh0O5J
AoaOGtXVCZ2hVnFKj+YJcGFUrRK/7TyRzpkQZ/Z5zLbFa9h6xevCowO+Q8nrPqf/gQ70jSx/QBMe
qTMxJ6juBz5KxsoENfagf3rWyUnwMv24we/Rt5Gf+QT3G2FN2B6XlV5KaFx1smUfRYSPqhZFpo8X
s65D24BT3VYvAYyBy/gai1fh60SBVhsgAK5B+9+lb9mdDTo9RShhF3aK8l91RuhwRQUx/dsIZq+p
ccbIXZHJ+LK8D8M6guoB/xFATYRfSbNM58A8bEV0O8DzyVSagcizcTEdOlPiL+gh69qdPtRj6f7g
mIZ769AOzvSR04Z6J5W/B2aqnW9AT49AivcET0ciwBT9qIqDe7hKA/sEt7Bem86JxiW+vVJpb+Ue
kduw1VPwa27QAnQo+wXnaG6g+fr6KTroG/03/+ZfFJwe9Y3O3+/oSrti8Ct0XntTaYSOV8EpdEn4
rDC/GABgug3z6klr7BZNKt15iKf8BsLixKlYID6xEVx6x3FGnegefP5YV/NknqggW4os3VHdBOHW
opcQvXXtRBAJVTLDoz48XfmkUQiWh25xRUrj3gq2JyaO4tyLl2P4+qFRVEziz94ZsD+OqOmlKEFp
ax3IOiHrYEVE1oRdZY82XDNfep3opL8STX95KK+vUb8R7EcL7vS7hIhXOPExgqJlA1jvrpfYAWsu
7WZEJFeLLXIen35Kw4KTsZZym2gOgucE/yF9VsIDoYnjhFBjSXfAClmR60Ah3g5tg8pH1m5kpIpD
6owogXnQdVuCSXeqk/7vuwQ0vHALcKOHI5G/ovkgUrSgxA50pFW4nYHcX3nd+Fj51YNeH+YyYimU
kuWDM9rle7PHQ5Fp6PaJsxDrQaiRyfZziPejVzu9R0NJhFxLfaTWVGELmY7mYYR4jszXmgI0++k9
VKQpYNmBFY6gQLv/mSmPxPYtO8VHXRmTU99+Er9ek5e4EPPh/EZMAJmczM6g6qEe7SQH4YV+H2FF
Oo+o3bKceZjMsh3N5CGSGsgHPjYSPx6uZC/JeeXHMj8E4cYgxrENs5241X5IWY1ojMxnmvuCdQdu
WF+P1SZ6eZ5C+K+GXRzGVXgnSEJu4kbiYEWG7B65yZYawgjhePjmGEyMXOFTaNhnZ49aJOObItnE
FQ/z5vnceQVqXODpXu5FeZLP3T/kuxmVWvBQjqzWcMB16l4sRq2w7OqreYleSb/SxghXrr7LvwmZ
I+kdS5dQVtW7kU98cnakEgYrDF0EcuY9PFFL/ep/tUXw6FDR1IZ00upOgzrU5n+ReIyV1Tc5RZ3c
JdRprfKSK7IwN5jlkI8dYemvyjc0rBKJalfPI+BpZAZKJ3sUfi3Y2FY0JzxybTNDdiVRbq4iF2jt
gclS+IyKG24pmJyuz4/uPPi9cWR05h3AWjtZNBdMx5hX+EZyDufLo/KR12em08Ol9p/FQeIRQQz9
SHonB6BIs84q27IK6UcAaTXvWSORK+avyhrq3FVyqJVQzX1L3dRrTLwGIDz1/rSLU4Pvw08YefTD
g16gFfh7ZDqUbw5LjsDKHnd0YrE50NBd3AFRwOsIXcag8sMzgkapN35PWKrU7aGWw/FHe/vy7AnV
FF/Zdka0BVSN+KuAKWGiHJ5ev1aXuVeSwOreESsJlsceYeLF8iuBy/RyRy4TKNP5T9n2+Molig+Y
vKthuekDW88YbKLnmvW2icmebdC2DB1oxGv4tn//hwPasSR1dqHrNddRXJSWaL12kxfqPu3gnJ/g
Z19RNn2qa8r+GAlUBobChpox6n76I8LzNh+zetQwdtED4AqovaVgDwMc6C1tn/QYJ3Ys+LB9h2v2
4GRgG7mBaFgIOfQNkYQ8Ms853oJttRJdaoDXTKv41/ynA/mmALnmjPKYQg1rpfI5oDxOUm5wXCHF
gdYRHaQwrr7lB/VKbOep9WNkiLbaAfE50qLxG+3as3aMthuVg8ijOBYFqy0ft3rlo526AudBDQ48
YuRpRWTLzvMmemgd1LOmJMX/UlJtRm3a82JRQcAceEkuON7f7U28slAfTwc9gnCr7Ko7Ikk2myd7
BlX8dHV+G7sBum248sJd97XIsLIMPsKv4C7s6BLehR7gTEbQ7j2O2G3RnCDqE5VPT/JXuCOhOhIB
Qdba/duYHDYnZzQ8OsrS9xOsEBpyVjTYkix74eE0V8g5DCH4z+UhwvTnfmMHaVDWkt8TNUKnwlyK
7V12x6UXZNVSyPBFefTMXodSn4duU0yjv03xyo5KRRunQVjo+5hDc3Gn4gKDZ6m7yNZTdlL7dIf2
gyMgtZA6erCH1SwjRIdKTvdmmH45vNF3AnOWQghxE/Jo9XijqbuYtO4rdCj74Zu6Lax3juiTDYZG
aFkgrNHbdOEhA1HikStUDqy6e318erF1KteG6wce0Swn8ChJtJnlr4oTUZPiDucRdYBjWH0jApf9
VMKlTkN7/FXwJmXFOgiUe4lbygwFdPiM8CR1JVVNmUsn0Vygt8BczlB6oDGbYhDqMNat8ZVS94i9
h6KfREPSfFHL1BU3VGJzXBGmGo03QpxasCd3rMKd8IX8R77Ukw20nFI7mfJKc6n/DQ7B2urRZiGS
QHnTlm1HWiOLcIxJva+Vb/Y2zhMMaQkoP1sby7/jyWVn2i5ry8Ncqa60+VYjgbENhioL78jO86SL
ats9AI1faTanE7pk44DrjWAJSSA2j9dGdbTXir489m0NtD4WpPsz7/qAdMwiHdUkjqT5/aJo4s7I
GrO0Oa7QNMHiblGJBIVn129zuS499aE+hHINcPcx+IqJGfFZHlnnxi1x242IEN+GiIkM4ofrmVdE
V1bZqwQchzLR1iVIXMNrk/ykJgK9GglBh7TWsVfY6BBH7GKseNh81KlQmYS9I0PCIBdBJIhkfb6R
Wa3yuB3VIyGVOaWW2BNeg/glRGrwkNyNjwCxTfVl7D2Gr/+lVfA/48HeRxFYl7gq1+xzJpTFhtFO
jwKOB5pmKK5guhB+FIdNpdJuwMDZ1AUlgsvy75J3cMWxx3qeIERwL9Xqog5rLdxrVDPY+mHaim7f
ofiyL5LTuKMlDFFU5FaqbZbSjPMQ1H0cuVnu3CPRFiRXxCxCNQpAxQq9Fs7nD+q6upf6NF1BVQ2y
JxavPbpfsBUTh6CKeG2iNQSCjivQMdI2in5QmrdJeA/GTzOyC4jH2AwQYO+tuMIivLVEmDHBaYNs
bJl6JVoTLM9AOrNyMTAmP+yOGKjzjuoV5rx2JNBooLKwiKCh5+Kg4VMdgmX0mErFNX0TkgtJne1U
Ac/ZIDPFSTCcUg9hH/jqDU4YNdmlI637cl1nZ/25HWEXBpc0BqOAC2fnzkjSDYY/uxn64oteTfG9
1ByLKf0BXqqcOumIObMI/iFlD17pYT6QEqY7HkXgePIsw69UL4ESkxaXJ3CUp+CVqD0Ftli6KkNz
JEkbghQy2NtsxBoUCA4JKOG1ke2qEDyuM3b/8BMgJphvxEJoMifUSFkBOTpguING8NvJY0csYY16
geUiFAxPaaTH13Bg6R+X6YeGDeiX3PJJxySZo/2Uz9d4kxtrydMpVon3E+B8jDDOEc0h0zOdQ0R1
n3vC0Shzw89IaCunNRF2wWuWQJHAIRHAe4i9jY3If3FKIya2Ng9g/sYaROpLRxuGc7lKTojlIPME
Tb6nsTvZIf9jqF+mcaqpUhe3HNmSDAfhe7irxLa+S7rP8GUenEqyZj9kcIIo53Vr8YQeBsmvPTAu
dq+QR7Ul8o0+OmwE2jRib1A8jmlSx5BV1Gg9YS8LV81rMw+Ndx1q3q2W3Oz5G1C89eBIon6v2ETj
hYtmz6HGWym3IbEQjiIMJva6OT2PgGkvHA+cT6v2yLpBGpMUtndE9gr7tSIe7mF3tG9Aw9nRkaB/
Cb+Sr3Z/LzfF6l7+KsjM/VAxptNTabe/pcoOjige0nJfERvTdOAh3AxsGqboO2GBZlWf8GXX0SE7
x7A3ibETmcW9+xLekGof33QG6Utx+uOou/EPZhdieBxjxv5Swpt3aFSpruam/u5v7KW5gzYXc09i
Eo+136Ag7pJNIouMlcrH/Jgdki03tGrftPUSPIDZ6C0HL1H371jw2G7w9BI0aPJyPbyOv11tY9JE
co++8Jq+e41gBLO6crPmPjIrS1iLniUT9zDdka4PZmazDChRCb6iWk7dROY+IZ97gmA8HJaDZHxj
bfFOeO5+dWUbK86dz4KDHXAE+2CyZ+3zNxYvKzL1yJUTL2BPH9mDVjLm07BGqZok+EbaA2hjlk0P
qvd/6aSg9gdJs8ChFxRpJ49Y1D/xKp1Z7rxLhtNwaunA+qUyKXtE5+xs7ArfcDHv9MPf9YT9Mf4R
3XmPRNriNmPkl4gdHoPumMefs7Ft0Pca8L3pP0STw4xfCkIImMVLwrS7KhhU1i3+wCc3PIT4tLX8
IMAkfCdukP0YpdOdZRdLhw0yR8bY4Tnk44mp1R7xVKUb5qVut59A1Oh4U7yjuOGJG359JFbyp6Y2
R96ibodFy+DQHh3Z0g+Bo6hpsEUJVpPRTwMcF3q3TW/pdKMk6a5/NujgkeBj/6PA84DRpFmXhwER
1pWv4+DhtPcKqCwHsIsvOdSiFhvcDDFBNv5Y68co+wfg5sabt4NnMaM5jqulLCRu3aXWNHTFi+AV
1KdxVGvImoQIoL4OqHt66EXUzxXWrKqcACGKnzqxD/0E2qx5MIE2gc89yFAdbLYsVHjmTe8kX/W+
llflBTCJ8LPIoSt2RuFC79LmcEIreVLtgMhL5YR7FMFu1Q8EkP1wee6CW30dODBxOmGn0RBtrp5n
G9bTW23cqJiGFvw1boEuEE5cZZ5TTA7QG9jkSNc5HPYV3QlfwT+E3aw9/WFSCaF2lURvA73EusNK
LPRLZDkGFON+X/YfwxfnGW9zz3wNW6j9vJX/MqT6NOJN+Gyq8K9sSKrayT19uxRIoeybM9ZId0c1
ritsWd4tUGYkWos1FReEGVvsWKIDzWNqVk/q1VZ0rs2gEB/Kzrdesc13mYuHSV7U6YhhyouUq8eD
FJOX8GUaNsgKTfKOssh43lMqIns4ExzP+Ru2QHaXJ/9ikA1jpiIFsTh0GGHLPo1KM3GQJdjxiGFY
e4jmHKbE57uivBOYQ+NGIKHRHMSZWLMb75ukYXJnxrUM3EE9gQ8qb8R8S8ApbDzYoWazy97N9jjW
rzz1g0gCuNslPbd6tGosgfS74CCoiMHFYUnd8C4z9uL0QYQu1+ml2Ac5jUXf/EdExqIEZ/nnRQl2
IGNp179axnlsdvpih+rRCUDPGvGzC42+5vM3zZxe2PEeHRF/P/iXH5n1P8RGLNUf12iwmIiwBA4b
2h4ff4mPQAxYB8CQ2Vhp50RF7dUIdvT5KXhXtPt/EqfDhIeSfMPixVsiYFluEa+jpp50z6q6Bi3h
c7u9tTf+WSJua+1mvVb5K7zqHb32+mcnrHG8Xpj3aK4kfk/vidveerafuXQxw9g1jngaZv4lDuDD
0CDMuQFnTA/sqLwN4Wu8Nhbzk10d8xdS/jr2FpocfavoMbjtN84lJY6U8HRH5PCWgK68Q5kROTCc
z5vwwjFUOGyqOhUnJH4wopAdCtcZURtfRiAGEmrvjetlQO5cUTOwkZIIo/Nz8aI5EakOA6JE1+ff
Dpgd2G7f8NXLN8i9fyKX34xWf8PWYlujWhhA3jL72PSwS4PP7vr8wXXBLiaWywZJo03pGWs53uFY
7B7g94LPSH3DxIwJ+pETasg/frO7jR+Z5Pf8jg5FakdJP3Ld9OW9EdRgaS0KOummCQ+QZrphLXFK
3yR66r4lkthgSAnNBJKX+Btc+9UYUSviiyqqoiJVxXhhu8SwVvGFXr4oQbL72KA48cIgRxXaM26o
0gzhdofhqrrTFhoHdrXHIlO+2zdqyfYEPCqiNRig5ifWPThVPiX6jyuESSERs8JGQIoveQ/xFanq
cDFGJGUtxcdukZODFv4P+UIsqkS3CbnTbTa4kHsqH7OEygjAaz1Rpceg3WiKpdIq3MabD+GNmChb
hp88t4SUuCweENIvwyMknPNvoZZWlE0XHjpNmFXo3DGiFKYkuEjJFicp+JyGg3LLj4nL2fbJsInx
LcDOwv82idAkUCoQr/4eUcmNABZv2BoW3NJ1/OaV2FYgiBGX4oQfumNK9dRFx6m1TZAgxV75VuWd
zAaHgC9VseMyA5N3ZClxbIJDnBwNzefF0gaI7IvMyOBbvCnr/i17J5OsTXu0nt8hxt/5/TLcQ2xp
v6FxWG/wq1jEZNld6uwOTHAiTSaHT1ESUXQZEPYuBEMJ9uCoL+4ItRuDa5kr0J8okIrJu1bfUEsl
1UYyFP81ufC7BHYqjAvQ8RpERp+n0Wskl9yRkBBuNdKTxgmiBp/wdwMcUWdc0wGCJzEwTLXPS1n5
BnHEQruRnUHn2/oshH8t1THQOIkwRVti7aN+zy1PD9elusFybpRdpt0Etn6uWUDNs/ancJ3W/ihO
y+SJFs+DLRvXetGwdAZmZU7u1+U5IJTVHucet819ChCbHI729A3DBOyG8leDztVzrbwynygS85l4
Ok+3IkBaLWPD/bbKlTdkJ2M8SraU8cJPMyRGNCeXXaKJfI7LVVzF0ValS4xglwoNJ0GS1i6ev+X4
y6B2wyd/zvss7gowiBUoLuwsZcewckfcF03cSKNOgKWUNZckka8nBcaPZ8prlnyO0Z84Cxlxxkul
vdnyYrreKNnHv4Ig6BhQqDqCPfjFJU+REOWd2clrAizj3KOdqRA/uOuUYGOVvBP25wsun8g6onAB
5GsvlYlbs1Ny8uFSS/AhyWZqCMgR1Vy6jsnL0XGdnWn1x3LkoXLOM6owBAQCGlSVs+LJeFPaAmOW
DgQAHbLL3KKP1wog0UM5XB4RuwJTKdDY4c5C80bLj1/dLTQ6PLTGPOoT+mItCv9UwvYHE1QnMbTe
I05CqLIz3WXSmq4ufTBX+JKQK/Jci5Xw9868A133XAKynsQ01BV3xpzEPSmVRR2VvZoL5V4nKoJg
4SfoxG8Yft6egz9Hh2/LsPL3ZMaXB4o0KVqwzOVoweJyO0x6xeWqWET8hF/hcQz++CQ1vNw2d4tS
NJcGwJChYwi4RjgJ3P8Mwi1c9Lb5I66XSbA8JFBKHRJ3T1JIPEB8UEQnl/SNODX7YIuzAZqVzYjb
ZDqYnTMdhjtv3L+RJRDwmDzel9vhv7l54wV1wjzaC4+HuHCC16yqSCAfWRWaumHJZ8qu1TYdWQEN
KjBJYNGh/o2HyIstCyOyWaiVhswdybqLsVPxf0yPB8sC4T34RR47d8htLhAgp9f96hzKaAkQHXJn
ZNAok1zyB5SBYv06gDfRnJasdVbac+CNZHUtR7ro6Y7giZAQTHhjzvPmAVXPAqWc7mSc4tZGYQ5Q
EfczMJWwB9fGvOcx8Lv0ky5zkcIUws+gSnBOKX0l4o65w1ylrPM6PLQaCNSiOMxV8Hs8BsmEgEID
OATZVb3oi3uWcuUPnuJ+sPbk65gfPMqR7ozMrySfdyLn/kwxuLeoFfM6mWvthmX1Gbh9XBWXPe9J
bLAsktJuux2TrD11ryRIwxqBRwc0enuhcZKoR9mCJ8VsoUrHJ8UGyxol3txRnl80E3N1rGPt6WI5
jp1Hc4po2WUm0cSyeZ0th+3E6s59+xlTJtbQw0qfsHqgpE2UPShNjXyAyPqcPZpeC3FDahwZOCrG
EskNNU/UbjxjLrMPLqw9o3njS253qeBC3ydaY5cH0troV7XgSD3zljTXMrB0BFOiI7s4T1Q4zqiJ
L8O/Qt49d+FaMyfN6qqOm/+MMAXbQrumppLxAUqPL5zU9gB86n3cUOvGnU3IhRINhnqtQkX0WXD5
knWy6xOycCYUYAfiRJGsJdlhFlJTADBaFlwGDM121AF5dAzUwhim/Wf2Ugo+GVh2IL6uNXdxpHK3
5LpjysQha20ZU4iALOX/LMgG+uDKIyb3y/3xXJmWAXk7dYlPDunO+q7OAfeE48RkjLYMLG4el8T9
LwVBBsVF9lN3A4L5q7BYfFPqIyMYYNl1nne8/TIJekKZNmAiEzY1DVWBrxLlxCtbkbmQ0XWyaEsm
pLbq+mk1WJXts3vaEJwz6JHDa6R/sBit3fOHKtXsdZmvUEdxUs0N6Pc4vy/wUY68BDdjpeK1FcMl
sWj634sj8FPhJlLj+bfsTNXT+2WkYbywkxHloxG99jEtlIZSOKdkjuXgaH1wAai0LAOuw4iwS0To
35/4DuzllHeRYaR6yplYFNOuV86U9FcX4mxUclgmCEuUE3IiRGcjDXyWwbJ+VNRDqS90SsrvTnRK
F92eb/Coq2pXwx7sHYvEOTUsL8E7IyrKByq7YiL3ssMKKNhDEGJt1rpG/8O6Nr+Xea2ceZYEWkUS
oqQ9K5q/CNQDaRJQJGrdrvEouCSSyw6UEyalnCuzlnGbJnPLPizLFrs/Lj5oTer7YXVYSAA6Wb/W
VD9rnSR02Z4Ldcs05C4AU+JACxjqLNDaRZ4GaWks0nhjPV/akAJwLxRZPG4b+7RSsNKoyDTjTTF8
CT9UrLCNqY8KLCpE2NescBvGFPPG+oCUXTYONYjLTALAhxry0t5kiwd49g3DM++U8IXMXljt+udu
yuEzf8BYWbJehBKe7hNJYFZovWWvkgk5tctBw1pM0JP9Ioxgkabxy2rNxORRMGWp+CcklUeoZ7IC
NWJ9GFkGkFr4EVcOI1hnzHaSeIO540ds7YvNgVbLWfjma/MJghlW2kXnFkqoQjYneS5y2m+F5DUl
ZzYtd8FvFigP8qXulEghUBgJsYpiawMZekgr9rLuBWo/P4mI8PZG47DyeGUyTpzbKcepXcjMRpL+
07KBLGd2SiRtw05CgfKMgBly5gSDtDPLkuL0oHmv2OiR8uq3Mi9F830EfeiHCU8OJFDOLN0WvTDa
FWYXQOnIDVHswKoA+zZXjg4/vN3SW7Kaex4YNTDdTtHW4bAWJk8kdB46JY2JJGLgtPQ74M4Echhu
IT8HWFxsLH+bEYu1PKWfzBmWFFfGTjTDU+UK/rZzNiN2Dh5RSGdxuuGhsfNkFK3oIGJIL1Go5TRf
FISwQXHeCdqGXwe9h9+MvQxAiJq1zC6kI9tYFx1qkzpjbHOgoDZmA2/Gu3L2ESzjS8YQ44zVIo74
qCcyOJpF2H5JMvBY+asspDGHmvGDJXHY0ZITj4Ai1XfIPOQzF3uPl8IESXy2kHSGKr9AE+KE6HDP
7A8HaHIb1gzxtFT5eqUmgJQMlhh3b/ywyZ+IjeKs468uxzeVJ4Q/qSyCB7qUGbQNVX8bKi0IJnM4
10SYgD/PKMALkumZI6BDu4FGA9WezUOzkHwLK/rUlaodGczla6HOyRb1mh7z8mywVTU3266uZKqE
YywkfXiZzZQmyrw1thrsl1CJUXVJqOREECbyS11FVmBUtgCelK21qF6IMUVUuZptaFi7xy1tFFk7
ydsEwDiojWQjDk8S3QJNLZFeI1xdJ2DZ0TnYhl0QgnWWEULLB0W0e/AmTHYCZ7UuDXBGUH+KdMGT
Zp4IdKvroA+pHQaNQWPFuODlVAWwwaVSTRypBcRgzgGMzVn7rbPwawg4ZEqF0/k5Z35nuDF2TRia
sAkoml4NrQW8yJDeRhMpVbSQ/vfPA12fvCAxj3/fqhMlw8gR3/5eOkMwYz0SucmXtqBcHttt1gBy
G6qIIev6fSRTRJn8vw9yOFOI+fd1+zQoBpVLMDsVC7dWy2obJs//+6A0vqYVHCXDVGFuiK///YVY
j3/MSe/Q+8pJAi0f6n7B2P/367/PehCaUpZnm2lhVER/jIq/T1OxoKARTnAM1WbeCRWVnUJSTyji
jDXdTwZrJKLe32kDtJ/+rtYUqAitqwQhvb9P/775nz9c/prKTn7y32+WSbDpa3ywFuqtXaPWA+2B
i/j7AKAZXOHf5fx9+vdNraxulkgmcVToVgozEVSZykkH/P1/PwzLl//f9/5++vc9GVVpJdYjXzHA
r6OQ4uV9WFHqUiGEDvzNeIYCO0D1XotyA8rvaQATob0gbAZH7DXNlnWqzK19F5s68tBG4TcgJZGS
FGeKxTRzCW/HRAby8R+QpBrPL/gGvZFiEVTbIrBad6g0EiMzNW0xIbTYAGZQ9nl4zBd5RkWdcf2W
RrpnQ8wTdB0meUNn0yLMBO4Lwm63cG+GU9lyIPeihmB6WlLTPOESpYifLt2EpprArkVkwhrN76x5
qzUCglot5ReRVAjMeLCoGQrfZhWjDlaSCCFIotb6eZKlEzyvwldUCl+rIVi1I+bJRM2hr9XQM2Bc
6LgExOeKyVOeYH0jlSOt6LvXhrrKkqiVmaDyV2bdBtK8GEkKSbi6coKxI2to4mtBoF836UAcqlRd
i+Y+NxsZ6XCizRuuaA2AyKmNfRICjZ+S6nfsBA5oUP0gwAe03Emmx0JCtp5DiN5Dwyar8EQCDq8Q
bQny2EinA+VhUHvTGXrio5aIstVARUgm4WFA9H4vxHZDPX2kg38vYvznwjCijTRTg1QQZTYJEOoD
zDxUWO59waDV1aASeX1XLHyHfMTaFIF70azo9BkdbeOd/kDgHkZPxb+yeirPj2oCJPHsniFs1UL1
0wJyAxEgTUq09aggXVemGI/PnARMR7BKD8hHzcR2xAj12E6PQ1qauvyQVfIbIg2OTivExiSESKkX
HbQGlUcWXA4wf3UvGL74HD6LjisWhISiQMHcd+2ovYicXUaHuPiIlp4aUexZPpNPo8UaFbVvK7a0
fdhxwGUajaZlFN4kHc+QOmZEVGXUXp/9iAZhnu8spadRAjGv3tAKJ5UW814qAjcc8vRAO9hQDD2U
hl455HJ5noeOCikSvbSgzDvJ0D4qWaGUoBf8sovg4AyoKploPIbheciPjaJbt2gJIWquBblul40A
xaOiRclYA0lXFjtNqA+GoQ3rBOkEPdQkbxgqalVYvHYlGOdOijj3InSv09CMlkmEnxMZPdEc4zcv
5wGuP71tsar+ViDnhRA0WKtjjwh9nqNUZVDMgNAS5CZx9zRQvIP85MQzmiaFgeK2FHefaJqQBZrb
xIslzt9J/TVCY1gPNY19tH28KH0ibxXIpGGRYv1PwZemIIgoJAOC6iEs6ktWGV6vSta+Lqs9/TTt
jr4VUHvSP2VqaKApCZxxBJBroCAJPSBNk2JfiHtg/3QeZVK1FefXVqd5toHOts0pjqDNb2P2BlVs
8oSTVMaLXI/ebOmQQl800H5hA2d+Vuh+IKWcBHVzHer8PugpLW2d5M9K+rLMdDp1LdHVhFTeG8/p
20xKhJeip2s+aXkbaFGppMYfsb9Vay0o0nqIAIKJOq02uUWtRz0P8HM4R6y2j5w5oNkbCVi4b1pF
GYhR0QFbacZG6LC3NBmGuhwa2wwFHLp8gslJuidK4WGzkURh3gxKPp3V53Mdl9qOKZJ9p4F8MNGH
kttivCKK4BsdbW76QGZtaAgbPutPtRnXqtkKuzmiTANsIg1g4wwUwmyuk5iOG0VU9hWPhpAj1d/h
Ez3nTnloA/4NHVegPiysIkmaXkbyuwOAN1hd2nzUVOVWW1JD5GOONjWIbkKLBKJA9OMT0oSll1C7
hLofN4WE2kzxJIsMQQY6t1MotOmIlf420f+6nUJ18KMAQO8k5/l2xpDR02LR+FLOXRVfAsmqPDbj
ZCPHVz0sxJc2KPdWOCs7mXyWnkTypZ16kjqUYjU1ABCE1MbJ+gVNBM1siP5NTxTaZOV5LZyQltNN
Yd6FaO73VlkcgmpKfRgQEd0D4hcYNbz5gHyWWdZ7sURzJJGe6HL1+HlkMqZUOkjCzLZp9oMnJMbT
lbLynVlql5VQwiVscc97yF+CpaVu1AhkAUPtTUUBJZ013aWl9BGPwT5uZIVy2iy15xKzsxgiuIh4
u2lC2qVSSQOZiaTvuqC/tGhEbkI6dEg8LCESeofDOo4OUVJ5qpH9awyJ/gAJmR/gNmEwDIsASAI8
R761WTi4T1Ub/aEvgYMb/abSJo5aVdY9bcA9MpCjzMT0XeoVajSa6SwYIUkxBZXhDM07qyhyGh/R
25NHUIAVW0un9rI3iHK3R0PkBH/ucyzaY501xAiSUQE51+8hFId+Gz17YtADctRTc4wNm8ErfEHO
EAdqQ8MxdA3Zx2SixEVA8iqQg4089imuhVBvW42GpEYnqFC1cnqh/ec4TOMeHNiLEOvQ9eeMLggM
+qoETKXRLIlwFhGUWMh/cwQk01hzsd/Vr0Ck95nJ/pqrEqFyw9xEWOhr9DYW/cRuD/f7VaINOcxr
tPxEM6eA20HTKV6XfXO1FjxrDx0UfUycrTk0f6IZa7MwO0pldOJUtRxudJGQZpIb2gb9vsnykhHn
UOopNWmfVJoWLbE5s2LNiFLnq0ZBlXncH+h6HJP8H437UIV17aucP6q6N+0wAqOf99y/TsfLPFvR
YXoeTS2jtqH7hHJHMeuENyDvpjnetVU97mtg4NQN/4aajmEe1u37U3gdUI10Equp4CX2vxFw1zeL
zJJYRB04AdM8hGH/EzZG4AsbRSvXSBrA5WpHwgBzsakyTPpEynbPGmEkLWl+pLb3axlzozIJgtfm
/IFi4iKqgd83TSzju9E0rhrOratJPelmKeAImpMXaTxMSvTcdyUpVDNWvEGySBAaODm44dATcXgX
0CwkPJhDT+OzjqzNIHefHDivOjBgREsgSiDayzp14Zxp+xK9yVGaW7rNlxiTWLyNVlRsYurgpnTk
JmUafDUC9Iqlkh5sFPqfdeiu1V5DBfEIWLU6ACYgrA+O3CJCYD57ZGXG8qhIgLMSi9TrSCNO8gT7
MsRzwN6UfJtFEO/roKM6KE58XdcIuY4ahIdBRKfYcJ6yg4+k7aQRIKwxSTdIoMe5G/SDlNbvtK1z
TppUb8Y0pMsyW844EdybcuuU6DxKQBFUNckKKJ8neU5xKB1dOhMxa9MM0kyLPs8s5odcbWIi4C2x
Or3U3DRstnHfV+8NZYteSX4dusOrrteEL9SSR5Zi0PUiWfpKQohorlE6jFJQ43GHOwygEf0jbQOw
U96olgW9FwRkB6BnMb6JnBlNf8E1Lf2GNmzKgfkyM1O0thLtPkHyQfO43g00GRO0lO61Wh2zhZnZ
zXNrL4tHTyYwmCGDq+nqUpOLSSpkXq6Pkwe0UKMfGzNCYGdKEWkYCuIgQazeC2xfV8nER1bDlBzF
Aawm2M5dBE/aYpGWcsg2pjDBF5GcdOikTdBnyFYWAOd1tsl8oNNC+R/2zmw3bmbNsq/S6HsecAgG
yVtlKufUaMmybwjLljnPZJCMp+9F+tSR66BR3XVfwA8iU9YvpXIgI/a399o+Wdmw+0LrmH+lMZTa
Zbs6VMkSQ8DwWVqudZ5CfWeayjrYwCEO7KedUS+rAqzrWUSpidDYGTGEsaE+WVmbPQ5JkO7jgeE6
hQvtoao8IGNydi5mmAHgUxLVLAmpZ5+OciR+5HsDmz5oCKc8VzHXqwxNCoiisLTD8mTvO/lM9HuO
Xn0IthudgflOK+stess9Ivgpi/qt9HR26WDmEoIruebZZng3e9mSF2B8Err5i2mii0hhWQ+1TxhW
sLShWJ7Go6nzSco7sCCEF+2wAab7OtTUTPbVmRzjRzN7ySnQVYJyQjWBrI/agPFc9Pm405V1Cluc
24HXgclHRisj/ljTj+57hxd3KQhqTM3G0AX7NfomNrIZb4aRUqhald2bYYDAc2wVsGZJ22M7Y0dn
F4HklOD673V/0uRfuv7OsFV09c303haj8YXtrsO186duu2YjurOSCYqNz6xxMJ6q0oNuxkbBG5hq
miGX77xnil56d2yGtmXm/ByzWOJrpvcwFUXJ2EHj3+rfVDi9Iju4bJ98znJud6i8tiFAEdSXcHBG
BhL5MWNzf/LqlnNLE586Jv1Ga4b7rMkUmUheTiLNe0MX5Q31fcsu1FRsyx2MkxEzw4Glc5njDLUc
0ifWWBy9oncexKiOCnlE0YJ2jWcDazvdIHe8Pzmdpo4GS0ytFes0ltvS+GWTLDj7VvI2JVxWzZhP
I+8WPtAsYZcqsnLXWtWuw/baWZxGZ0lhZh0Jn29ov1XO6ID9bL+bowsWLEn4iNY1kxz9ZiXmS5wy
KtSKsbwfgP+1c0b94UyToVE23+ME6LYzRQwp8Zp3Nfb/uGH6EceKbVeR3U2J82x4o9qbwewx96Al
6n2MsF/PcY1VwwDG3Tv0b7TxY67nV61nImQBAvBQFXdl173ouDwYeRQ95+7XTqmfUxpgoo3ZStbI
HGBJaRSz0W7tzjx1U0E6BAcJ+H/8Cv5J+dk1bi+OZX5vNUiGwgnOHrQB2tukj/dWPXVBoR4zc/xw
RmIkPqV5ABUC96bzsuyZnrs3Ob7WVeX+0uK5TLLHYmrB0paaMVA6LUNnJkFdgNyaievEBQmmbf9b
NYE69AGzPLg1iiu9DvYQlECTWTga4bf8MDSTBQs0t6Kremvg4bu1sq+csNRuSClPRSZKz7VKfiZV
/qv2ogZVt3lorXC4lHgpFVdVT/u/gs60aJESzCN7/fpj8K3pzhwMWiR4kuBWVPvGCfEB3MLCtx+s
Vh28rGBPM/a7kjP4ZrCmi1I0wtmRw4I/vuoCulygPEYXtT5M0DU20zwTOxgARyTyWNiL5rIEE8cW
EWPuawTxoQE5p1lM2fU9GV9GF/Qc4Z0Vb2UQfDiFUe3SoXsvJa+4nYT1ftby3sktFOnU23UGqyKP
vV3tE6URBmnAoWyI6GMYnwQkkIDcFq86Hx8Rb7vJw+uRuUgFKrY5YRMVMLI5vFNB/SthTNn3xW83
BAY5SDKoVAsanGnCwPxhFNiJrAgC5JwzR04YxhkCOGXXvpcWKSiKCeauqY6tqDi9CrZyoYq/Dl33
Nimt73P3IShIGkOjz/cwP0q8i0CVDIMVc4eWHvAzjLx77LOWps+xG27+B/RW9kk//z9Bb4EP+uy/
AL0xkfrPkLf1f/gn5C0w/2G5nmcJXzjeX4w3+Q/JnsWStmcFni0Xit9/MN6chfEGp1c4fiD5/6AN
/pPxJsx/oDQEiI/S9wVrbPnfYbxZXrCAC/8GGwZAeASgKgeSoO3RevmfGW9z0feq9BIfnnD2dWJm
1Lexy2ja2AxNQD4tTF99uhAuvtFdukR3eOtdPvmz/YOpDwnaZS+KqnONUnantf89XnarDj1eWfKS
sAYZ6vz3vOxq52V7633vl92uYNs7LPtfb9kJA9BgAuM759psL4kCtDOML2FrZseixCE7jPkX2zSd
x9mrL0Y3wYobqRGJEgBMpTHuZRkGp2z0n0WNlNX2HvFAfKpR61+i1qMEmv28u+zsncGomRaJnsiU
c2tUjANrC62wzJhv5bn8GgepCU6ezFjuLL0Ckb5zPWubStyHYS2cx6aUH55E7Oti9ZG4fQ5fyr0k
QT8dBeIEPJto5+V88Bxw+YQWHeMsxHwYxv7bmDj4IVkvqhFmkDsy5y2t6SXD+1g74mqLoXh3ArkA
Cw5RpefHKSzNozXQfOHk9MQVGd72yk4pP/RP7GvMXaRQYJCD4b6hyeQG5CWrvoefXYLt2zTBlGyV
jyt7dpNzW3tszxmz3FT1rM9MNA4iP86IQNOqBrmHYFGH2PLcBote5CMcyUVBomjSpBeOUxGX8Dux
6EwgzjYTwpNAgJrpeb4dQrHv8rjYW4hUzaJWdYtuFS4K1rhqWYuqNS/6FiGgftG7hkX5svTTsChh
HQmmRX6yXD/d54l3ZiJn28gXwYTdxutxcNVC/Hac8uyEY38ujfaSTgbF2qO/k69ZTwZFB9M1h/KG
Zhy/i7FR29Y2T2LR8RAz7oRbsYB3k+mQVB8GD28zRGbGrrcw9iZb1HJRBpNFI1SIhVYZugAHUGUQ
TI+dh3ModVqa3eK832qXzF2C31op5MiK9ZQnUDHMKPxloWofnAwCZ7Yol9miYfaLmlkja7qLvqkW
pdNdNE9fqu+lGU+HXPTXLNLgm2EtO9XYw64ng0XP2lnb8pbYjF9RQFbN96hq0aNMD47C+RO3DFR4
g2GxIcNW+2+u4ejz3Po4kZEl8EE8touGqxY1N7V+ixZjb2wM4cL9MjetEaL8lwzHPDZDjNrKM5+4
aYtkeS5ETaQvaBn99slXltcwrjJJuadXyItZ/TSmDg+iKr5Fcw/Y0CcMbbegQZjP2wH9DqYdsr2v
022UNIDEIF45foFE3FvjxnCN+3HRvAvEbz/nAhubx8I3t4NidZMLVHKLUIUv5YgzT+5kLbB9z9iM
WWmir0fsUrJs2MCIdw9u3+wmL+eyrlDlB9KMyZhH1Kplb30uKE1T5N/Q8ufvSZ5g5Ssz0Fb+Uzty
4rLmGdNKY97Q2AYAZwnshLxr8IbQOJwcxhRNKS4wN9g2kcaqewRp+FuEOAXReaNEwS6alron88OX
yCnAduAh1IwZ6IWc0uInjxsuROYd64r9RMnEDFoD+2SvovEYQHCFNkSytYsRnb5N5OuzsDNuu4JB
h9K48cz4peCkTbtsj+Egr1A1lyLSFl7f5qmtsJPpEBuSKyfkpaeIyDlIyuRo1/m96EbWcK78qeJY
b3LGKbehbHC3LxL8nA2Asnpsun3OOFamIBgWmnGeERYb8Qj1tFYXrr8Z5eInEfcywMqQIiluVMXA
fAgzdhBghQIocZu+eKv10l0u3YbaR9qOTFabgPUunQ2uIK80i/SZ4h4G8VMWkgmMol0hZn87y/a7
nHj/iIm/sum9mkG397X4YBBC71RJ73sLdSUzF459NV+ChM3OkJQ/qwmXWehldyyDZpxmvYG+GNIg
C3YkXuFGY3QjWsomysLG72+7JFGMDx2gHyZTjLZF8+DWGT9Y8SEcTwEjs8SJXrnm7tBUH3QbALTr
rSVbN1/SlEqZvCze2eO8GGZ4tsYO7xmRJBnZiqG7+tpMw62B0ay1UkgfrbUE2uxznHfRMyv7p0aV
7k5PGGAc4VIGPDQOlDUFu4R07MyoCAMzK06vM+173I7qdXb88DSkPcqw7U3bcSZX1tUogbSDFnem
R8TasVFRRIdlJPJI4lVCP4RZ2xOUaC70Q/D2cU0UqtSbH9DDKt7sSCsJAY0eMuJNGHnByReEttAG
+pupZkENvKvdeA0GA3Z5tAjbBBCItSK8HY0ZfKMZ+EQ1OgwMZYwnLejS/qSQfKVyNZ29dYOBscCs
VA1nyuS5JvgTlmcjf/FnHxiiatjtz+R8og5GtkIPpEtQbQcTmVLayJS95nlrNexkV1X5HQtgTr5h
vxtle02G+lLISJypM203kd1dJBPRrTvR0QfBZy8j507XwXiy2cnSxkPnbALQ0k4OKiSYLg3wSFMA
8owrewPBv9yLmqE3qxZj51tANdJRckVe1J8qfkxMDz1clJSd47Ty+uIQoPdg4weZ6LcehKsBAkRu
4Gaj5xI3U90fqYLY5gkhP+Rb3gg+gaDY9q9DLexD+2wkNVEMx6lv5iT6EnoxPhNEo70Ma7UZ48UA
OyguuYC9XWld3KV+Kk5T94oWRlKw3jW1MV2Y66EaKTynGVBOObY041A6dN8lLAMCSAoGFIUoN559
yKdHKDe4lgxJ0ITqjMuAGX1uomjr5rOJatJ4nIBoM4lTOkzo1EyH5x4PiRfV9iHSnqU3KqdHOopw
LIa1xGcU9/qPYWFo/V92PxNatI+reeHTpSC6uYEwMGw8cyoBTannyQs1+DLywQ3DN95lZDZrWxL8
R6XcFLzNTrJ2vqew9Mi3KTyImHtaTmIHszcPrjnMp/Wg88HCeBv8oJCuw42pfv5VLmgWy6tNNxmY
L9hNhauHQ+gaWBpxXos4ygl+BLBphqzE1Yco23c+CAFGFg5DeI/rQObCyTQydIvImG+tvn/vWYOT
XqvYsC8PcipHjOq2pDMsxKo4DW4M0TYzgQ+8tAUlvBF7f9idL2G2DBUHCmN9169PVtBd0gow93ov
qv2LrZVBvpA34oyie1pv2Uu/xnrr81DgDnTqJDgM1giUbDl0/7o1245xXKi5KkzOsb80ogRPDnOD
M91b2RHYL1xa36JBOMNXk0oCC66JzMH6dWeJ+mF9uKOHTS+m2WQ1uazemfXgjH0KYGFxbKwHGcUe
5Gb5dVoKOcTC2FJ1lJeHcPnYT0mL45W9DNdWirDTxQHSLT1/Yq22XG92gqc3Y3LHsIP3m2l9tZTV
UOlW8KOo75g3683cJS7daFyOLPn+2W7puwMhrz/HbOnBtET1oKWZI8RP31ZnE+/P6o/Hab27HsDK
4pBZqmKEWYBfpSha6xFszlLL4ihRn9zlsN5t5+zDrLvm9vNLWd0idgaA3yDW1X+eBnd9WtbnqrPd
i4uMsLO/lC3VlbFLhW2o2coDXcWzm9jxeT10y63O/90sXRzxSPYvM4HtZBF7lIpyqdNEFhCetzys
ZqjPQ7AYpEwsKbQA6pfCqI1THcfGiVZk3nMJn8/GwGNADSyFQRyYG7co1d0HBeKjudFjA8yw8w6r
XSdcjDzrYfXx/LlFNy3oKm2L28nov63OpPXgWQtNzid/zMKRc9/QNZzVA80EgL9UJsMdBfMRTXia
mQLNYk+BN8679R/V8mF3mon5YTMRHFiNT0NOKskEz7xdzxNyOUW0iw9qvQW4sQYcsNxXffSa+GO0
W1+U9bVYXyi1uK9k6T1TNgOEL0zxSzWSyD6s2D+Or397/3bjyJ6qg1f4+Q8ePnCWzUd7aEqNnsQb
eeKskd+IucEdy4LAX58QruP/fKrWZymYakXfcDrER7YTf56C9a9c/17BXOb0+Zdz2iZh28bHAkm3
Vi1zBtP5VcHgpVqlFAevtx4tdsSeYErp2u1iTAsIWmrxrVuEP1vJ274HpjBXL0ZJsXHqM82wtSaN
7fcfyGy+T+h2ysf5rUWRh+4bBch0MKAyeAHbpWn++nmYAjjfHk07nYvYKHAMSB1kNy2REI8Ypp24
Tyr2Y2y018Zo7uwofGglezcj5kIvqPOgcRSIrDyKTjxVffUMZIArJrN4gbPYy1i8W0W200F5ndQ1
Lcuflme9mhEZ5Jw2qc04Jl8L8zWNQcvlfv0WKUqIvRBmjMNHAFLsHZVm+aES06PZbtyqIV0/FZcE
lfGmMPGYSOWgfbHzbFm937Da2Q0elDlTu9kuyoelHJmlj6e+pLVdn5kgXntn9A9RHr801uxRM4k3
m/bADfxTDzsC19cIr9Dge+XecuwNnEv0NP9LysyGbENy9t8NdILbuQDeMvjjkztgOpp9dcJPec3b
n5ONffqphvq/C2MDTE+RXWJ3emdDAv7KoBlvWPLOAghuJNit+36DEgHBS4aMMaLW4BVrSdi792X+
MPvZL7DEpFhnhGpILD+6gcWKMeMtNYfs4rsL6h7Xi5vWT357pI5wT4kyRnEf+giN5g+Zh6AfTw50
pCJfGu+vA2XlrPrU1ZxeQ4/wUR9B4GCR0bctHwlAkzddu41ZM2+9mvJkhjgWFY24N1lX+TQg6r4q
YIz1IvvRuepLJ/3viidBx+T9hhE/byDd5zbPTn5hPkHab1AXnNu61T8zmz21SkGXpGP3KAiEpxIH
OZM8G8Zq8jpMznZS9sschhVl8+QsC/ejbR3qoxzUbDvGZN4ND/hIbuNqp8V07hlZ8YH/3S3BtKAP
4i3mtsye3EuT5redSyhsiKGdAkfGWg7fqja7p6LGcToT8GTygPT3ru3sKQ0WCTmT13yGL0el8MUL
pwPGlFNfzOcMsm6myG4oMf0sBzjMRfuiW+85s4JvgRwoy+JzpCvtHk2H2THGnoe8huVo5rRz4oVm
Tbpv5fBWVcUTj/LGUgFNN1bqY95m4yVyqFZOyVAAji5KCc61arFCJnpr8DJE48OUCxaO0MoIaEH0
cUBT7xIip45Q88YVLvCFInhIpu5Nz+HJowUc23b31lK4SOA8IxUi4fH5PrCUFqd4P2XqbCdNsmdE
8A2rb7ANrYpLARDv8cOrOm8X+qQ94kb9wBLByc8Ybl07wEKhOR3IAZKPl5O/6XyfAqVtnEFCjSPW
ygZlorK0vnR+STCjoWIqToEX2i0zzBa6GM9awzoZ2HChxjOy9bwF3X2YGdjedKKfaIsym72Pt3lI
y9954yYbJes3X5DZqFVA+bj10c9Bt40rvHcssRjbhUC88oCSoBoWXKSaLQo8VBwIbVmMqa1QIPPU
3skmNKICBodJUTNUWgNfWmNcTDu6xCbB4IjR6kNNEe4maJ1953pPQQxJsFK22noOOcCcsVE6y9+s
LKJbZ6Bel8+oZ0cW1wm8Mskj+2J9sURyqQLAAIYcfjsDuZMAzAo/8sfktuYe2Pw3XMEVHHoBUdm2
yPPCx/NjwgrOL5G3Hu21esKmPwIiosMem3bi+Fe3Zl4cgkYRWhIdS5sb7Hy4qExg8l5YvjB5fOhK
1Ngig2Zs9gLysZ2/ctXoeEshBM7lpYtGtmoYYcmgP8HgfZemU15pqcbV4BnyrgdlYwZLcNnAVpoU
lBP36qAyFR2LGFmgJ6oShv7vNM2nW7Yh7oapCHE9jzFmAbssduu3DsX6wmltm0y8mm7U/kb2mHft
Yp8XGT1KYfjccA46lUHzO87HTe/AxyyK9iNGRcGD+ttP52prUAFkMo+PRP6I4QYMgpJQogqTpByw
moZxk0BA4ES2K1gHyqR/G5T/wSUd9NCEWyxwBeRJSBXpr8yV8+2IYeEiR66NKWuyQdDZ1fkd6tUu
7XAz51zS+CB18tYg1l57JM2zSrc3gTKiU0FgxQ8eLDUkW9fgLMOqFqq6OdqcBjFpNhog8dC64P19
6lQlwIg2eWozt7iTJaZfWchwMwwjyC0uiLn3kLOxBqMA5sAQIxAValGGK8R7MlTiezt5JevMgRa5
woXi9oEnBSyEFeyCqgBnbPUuETaCzT25Jhv9fMMY59RU8bfKbKAB9NugcTexwmnpaKxPoYuzJyoS
vUxAgYgkJOKEc49Vk+h54/EH2zA5TSvfKVs+dWntMfLO0kPjHhynGS+GJBgUuFeDXRilgQUZBfGl
zJiklWkGMLbihBYN6iFUzgYgPl7BEOteAXo/UuLq8K7G4rrX6QhJ0BnhTc/2sCMhXuTtdupyvA+4
9Q1J3MrKm2UeG32luqToO3FG8MaFM9wI13qKeOtj38YNt3O98WfmLBUO147m8xvFJGGb06K5UQOV
iEkwbBixosDBDSupX0tCI3mY1R5rjXlCJoOragZYeql2BnsmHxOmjjTmAgcSXzP07RsMnNVpPXiK
6EVWhgerrL8ITmzjdvRmoNa9jeKFOFQP5NPQgmk7b8PbOcm4+Ee/iymsz+EozL0Xwqjp4GBxMoRi
4ORXLnObLB6COwa45GGm8jlV70l/Du3Gve1ZEt14NXCG0HFeWgwAXg3AvPeyHwHlL/Bsk/Yw5+qb
tgi9x+TEo/y7meFSyHL/MUxpalasW9rk0cl5PJ03/ppirOcRJrPCF/Tj4acIxQ/XnetTX9aSjfJR
m2yvkj7/GIT3VDU05vUd6Agnfa9t8a5RPMhU4kyYBFvNJU3n+8YV5n9621chxMaBODmvCafhrCwQ
CFi9G4Pk5YypGAD6MM6Wf4Nk+uQ0Tbpp4cW5BbN8KziGshqZ1acNlI9FShqL19ayq9vB62rETOco
nWLBqA90QWLjiqW496yF8uOntOVRWrPtkqq+72FOmQsYnt0ANDUFa2Nqs+YSy4C8VgHCwYshpLk/
aCgpt6b5s6kh9wa8jkUd27tBWhiwzODHWJe3KVbsZsnKCb3hI44zYhHMB2u+ePTBakSLoK2+FFgM
2V/Nwya2nO7Uzzlm/Tqq+9N632yiHqmJXddrvgQ/2lVHWEti1vufh6SOOV24nOmN0jtNs1XvYwtP
eYXwv52Xn2CY/IJk3bP5vN/iJD1B6u8xeZd0wM3TjgUPv2H50udB4WAEeYjjpFqSEikFQd1BCaIS
ZnpNdfHNR8q4xZM+/NV3WfYlfprS11SSJ+QU/tRero2XA1OH07gceAAXbUUkaZcmTFN+gyc/H5NC
jieqQMYFRI/uPLs0FERVe6KwZGDgxmRkvevJpd++quUiljW0hyByxGZTQMdjORORjzky7oJyW2qq
8RZ5xF0OKDd/H/LexHZsa4qTl429WHbyU+g8kTZhpZbkX9zRbnfuFI6n9YAHcDrpBaFJTugQLhvn
lAQS0haH9dbn1ypzfGCGz9jMsxDllx14FM7qhGcyoGRpuf/5xbKNt5WbW4AqxuFEk9Rtm8n6YLhs
jvRUx1zdKXbati5wtqrt+1O+KEVN6ds3IQVUSG0psP+B6Rb2zxrwgYeXe4larbfEcne9tXxHY/v9
wQk8se160UJ4efAdL4XpOixwAwIqJ9OmED2VrdisZbBrLWxNxOuk0gakLpNPtdS8htkoyIeMtDB6
ZKfWr6URZ871ljXBSDYH8phdOXxYxG5uS1poTj6F4ycBj/+YNe/rnfXLoi/7Y8Yr1puQIddD+69b
/3aXBW+HHxt+zfr4jIp8GIlOq+MPNpec2HpYvzz3fXicAHB1GhoF24RsX+fpnSVi7ubLg10fMc3O
KHcA+zf18hjFrK2TXA7r3fUgmx6gaPuU1VyJCyx1J7I16+//60EsT5Kk0rK4WQt113+ZeSMkVMPA
6svw8fpfRNPeB2quN0NcR+y5bqrGhG7GZkV7DcTtuJXk/JaCLk8y48DS4keA9Gpxp4vAYk2PpG0o
1GwaxC+WDQRn8tMf2ZS/swYi5zePN7ONadOqAKe65UvV8y7JZpzKlQUYKTMpAZoHGtYznq6pJCUR
zkuSkOGhSrri1kKo2DmzOPfsaPoJTC9kI7ltYRz8xuPIfnOvQ+I9dhsRQKUnNYLxnFgvlaU+jJy/
QNJ/RF4V7AtlRgDUUWNb5Z2iXkItU+azYdDy1EhASf9jGvn/MY3Ylmva/5Vp5EqWafkPQ/7f3pF/
/n//URDo/8MycUD6jvDo+wtk8L//12dHoBTCdXgz/cs44rj/MHFCeIzb+O0B09Z/GUccXChegNWE
7kpGXZxe/zvGEYbdVB3+bRyhHc4NguWR0V8YCNPlj/27ETPxEuxkS8QhV1VyCMb++yDkXVBwDVgc
zifKBbeBofS+mDIGiQnAmmkmxdvH5qG1sQyLGuzgMqFqnf4cBPo+CPvqKI36Rz5VZH2t4WMqwIZX
DMdZUQL0GKPxt6psNjtzfZ97uOS9KCMWWqaIosQNI4YcXjsQVlF3TvpG+I3rJwk3PTGLNVsv348x
q/Te+d3auQbvG53FiP/afRjwA94iAn8vyOcSoCHdM6eDsyVsFA8/I0JgLOnFsywJnbU4s7ZOFGfb
UOfECkJ9KFS/n4Y62wcm6LmKCreDtKrgPs3Qd/Gmlrs0BstihPldZrhkfVwunEKrbp9MmAd1Dgaa
sfdPoyVcInBffulBt0MCCr/FTprcBZWKQZFEi52Aq6M3hUwmPQ2CRamln644isIR5EE6wCptajBI
DhikBF5kHrKpA11JKmofNAzfXCc++EyOiYjn/dWmbGcOenBSmbrOXY43OKv3RZiAMI31sy89g64K
fIi++U6D31HFpfpoUyy/XfhtFAM9zoEG0YArcD+njQVucdskid6N6AzAFVA6M2m/lqEvtrY1f7Fo
lN/jd+MHQexijcUcKlQwVlx19sdxetAeL2jtxPO+mrLqqBskEG3kl8BicNvygx2flGFStT8ceq3W
7577+M6tdHCekqcizM9+KIAG1CQBTX5gWrBh8s0AoFEI13gOUrybNUwBosWnMLBbzMz8kaZj0QIt
47PnM6Ee+4ThuUtUYTkQyPvnYR0uft5d/3X9vvVr/7e76z+EIqU63hWX9Z6BC39TKC4mbTpQp/tv
v2P9efX6L+tNXYhg10Ty6fP3rg9DpD42Uz18bZyuOH0+is+Hwuhkvgn7xtl+fu3z+z5/7fq19a7I
YDf5Jruk9f/4/If1bpRG7FLWm389vj/faehXV4LYiiLk3r++8a+b6zeuv0ZDDTdCFwHEZmYaUyx/
WQ+dRcVhrn0GseMMTibCvyxUEZDAy/qTGyD8OtH0pSwuEsnur4MxC8q0qOmiPaVZmjpEyw6Ar02j
YFsZ7r1m/Lb+P+tXB19j8fZtjblZnNyx+9qa+bIIwzS2dVImArO6xEZzTaaqvI0D3kqWWRgXlnvG
Zb3lxLBHdYhDtGeBfs696TQGI5aF1B5ve1wlZVYVtAYcZKGdS+D7zsVYDggw9kUAjbApBOyGnMCH
6ezXf7fR8Q5epy6hZ8x4nKhjMqUd7VQ9iksUSXFZb/V5GTI8n58YHQSdwwvMghR6Tkr8s6QbPTR5
Dj+/5sUkBQfmP9PyHRjdf7ZYYMhsOYdkHOW5Lkp5jkeGMFZMTaBYnnc9xQ79GJhhLzG9D0FKGoe2
7rrDtqJz3wRBx3etB1Pm1p9bjo9Roh6zN1sSpZ/TnOx9U+yRLjO8r/MSkhsOtNa6Z6Zn5242m0OB
GaO3ImcXivJnxuDyxmlSbFqmVV8LL3st617uSeuSyWwQlueqsG/NAS+to6vp4klvumAf8iHgsGcr
iVpVy2Eie3ZTW22AisV32O3DqMjdFZzpT6MbUyyRjKTWjBCvo6kq9ziRwonnMr6ky0ERbjp1WQxc
CtUrp+jN7xyAVh4/UCWMBQl4VVen/C5JaFx0uDdHwXqrc9vdWBo0QcyWxp/SImCl9Jtjsj7Fmi+t
X9dj1NyYwk936910eeevt94boCkBJLs5P46GT9NOBETdaXgJymDEs0FT4H0pTIox+wLqhd/urERh
yVH05GAtzi+RNtID8dLS7Z/ZC95knDcu86St41yMB1H1EgpZkDm3ZT3y5jcid0/w5nV9Y7WOMe1k
TFKg9cP82oiquOpOYYwR0ObXu8Jg/kIei2iZORfXnn0yYgnJTFr+NrIL4USmtCxEBagapL3K89HV
MtqBsog4gJPWOb4FesaJGZG0qSL6W1wI246Tf00MxkBOSI5CxtbBXubLk0uC5CZ2aYv6HDrPYUre
r8XbpEeqMZveYX6XLt8z4mc6rbf+fPHz/jqtTlf2wfrv//bt6122mhq8w3C//mrP7r2bOoHv8G//
w18/+s/NsshfupAGr+rzkay/b/31eh0vttS6biKZQHb8fBB/fX9b0g5uR7RA/cEprPPa9bCOaj/v
fhIZPr+23hqUoNNdxHRf7W0DzDUNnHJXRt6dMzR4r1BziYDxgZPvTRm99yGEBLNo3qX2vltTq64D
e2QU2IRMin5zhXk78bwe84nEoisYbLEQpAKPzl5hW+rQhplHCFDyf0ATM3qRg2AG2trl+QwWzfpq
BO1RLpyPjpS6RhuyY2tRkOonJUnwlPMTNkDao0bckBERSWjO1pCJbUavMYNmC+8syFYjIpggI9Bd
wgd231s6PRY5U/ck7A9gL4gAUtRnnYIUloMe/eaIIWdriiXJ1PPjKwm0jKzyrRvZbyPpyq0RY/Qv
6IloC/Pq2QAHmr77goEHAfBrrAYAfFL2B1nRzziKZrrNtH+XVtTOZpTZx4XxvagLRbGiC0Bk8g9N
nFHR6VrFtuqITvoqGS4DfkGTEyFtDpKtL3svXvaj0fqEkIhoHCuOm8BDXXWr8JiRtGSJ4ia3YTMB
sXUWvjJGIrtBUXaW1HLlE7h10eSEaU63VtOhi2n2cn7XY6gJKAlIuvFrbrECC3MXlpzjPRq8Dm1C
FjT0wHdCUmdsvfgqxjjmSRjzH7XqqNJ0yVzGzNMQcN0qJk/7jE6GY1PU19lwzL1ddG8y6oANhoLK
mxmS5xwEpzAv2iPmiHzLvBOxRwG/x6S2mXQK4FHL75FWEVz/ttuNvD1Zi8mH2R0oRs7a7+UrsTLa
J3NikcRVwfIMb50MIdFN3vvomS3EPxoa+nZBzGAFCiDf+CM2QnvE6RdNS69qBsO8q7/bJqG84Or5
wDNQVG/DIciP1gx/aMwOakRxQ3wRNBV91Tr8QJA9MPgCDRIi4SeDPAbaOfCMOde2xOdpni2t8mvP
27FPyI6PI8hPnTNTqiJaptz6JCqzfUFmjAPMqX31G9MswNdwMM8z7Wdj+aMqQxhEZCpb3PExrvpL
kGKWrQeKlGHFkzHn6iYZrZbst4Pk/1B2XsuxK9l2/ZUbehZaABIuFVf9UN6w6MlN8gXBzU0mTMJ7
fL0GeFp9TLRaVxHdFZs8xWIRBSRWrjXnmEAFRC3PIu6Pju3N+BzF2zhP050noLMzcrvEzA4Ihw/x
DsLXoREEI6g0CS3qHzLaHH0MHpsb3JrBJI6pcMFCInrcDPJJovLdVs5Ioy/BthYKvY8JQMAHQMyI
S2gjUzs4fCw6uAXHqxQdEMNawP2YWhMZ7CxbkQDmPztJzSUFxLOvTYGG3T5EnReffDRRbu5f1JRX
G2miskEGX1jFjT/xHhcgSE64mIWpgelN0h2YOh6sdNsJJLamdsDOmYc+CScEl+2TJ+L3EaE5qgaY
/zS1BDre60ogpTFalhU3TqlAIK4CpgQHNk2uvzUNCetdPCcpjWwSIeVWQanZI6vB4rqSc15D3Rv2
bi4ECEL2gMzJyFRJbzwrJeU4ioCFmKhASjwOo9MXbI4SLkv1EnbaPA7N+DIwxNoi4ruOYh/6xli+
BkQruyZEmFaDz7ZIfSd2TBrvI1NEfExoKone3GQT7zspGzhQVUaqhRzQxEbmzlVwYLVvbO0Iz6Jd
Agm2Jcengx+M+Qqil4bxa5oIA+NA2Usw52UpcbQa1p6rNWQFTbwSYJ1TDLatQOa3htoKhrU0LkRj
xiHLfmr0O6stjE07qPvQAytXLIHtGrtexJhn3U+uiTkXsWCugluDSj4fAZGN74FaWMtGIA8ua4iR
2Mw4c+Y+lkkpDwLkVIa1BOz0ZYd+eIj9jKxsRcyEk1b87V1yY/WtZhPOobWJem10tsOpAZSSTyNx
4cuLuMTmfZW0P6EsIbkZEQPn8fjGjnWk92QhUZtZqwJaYUtpFx4Qc8LRw5aMVqS/1D4jpySD7+HQ
uCRHXFysDu+89PpjKyEaM4a/j2b/FbyWC0gwIPVnWfG+Zzz4wF4sRFpbHepTQP00qwrUm3KARDoo
qxecQShJj3XrAKKH4fxSdM1nBpkNB32lbjPsJedwUmQZKOcrooWxstu4AzzUod1EzeiNA6yMV7Sp
x1pHbNMN58026uQ0gQPszIiluWIMz03JadsvwCwd81SXO6DT2xscJ1yP9oAyn6R6cmofa79lZ5Fl
t6IfyK8zsw+m90SUwD62aqx7lZslh4EBfAEyjNDWOyXxwqcCssAA0bcHMSsR7pDbimW3cchjzs1r
zoIrNPg3Zhzc50NKevw94+ILjUON1tSI4HzX+Cpw5RSm86qYLQ8uH4NHS3CxkSRaPbtz7+1zDxtl
n9+X7DwrN4ypNktS7WMQYWkASwX8zOCH6MNz783JOtSSi43WwhAjow87KQoATwPQhSo+hz7zTLNB
a032bZViP+282wZSYmeAi6sT5KsOA5Md3uACTizkjTww78iux5AfRczP8+aXzhUTSe3s29H98ObI
vHeMzwC0WtcoeY/dEeMvuyFvdPeisg4Yl17qhMIimG4Hm9nYCCEs7zi9jJThZBYpSmSU+WCA7dLZ
cdiBIdo1FvYy/hwq59Vr6ZuwiEAtKkH3zvT4OVPOuqCvhVSSD9HwDzJAzsyNMUfAxLJbusV7m0FZ
KzwkXUVCfDuzKpHHi6OGxpYt8scIv2+insps/hXNKJBSZ+oYXAUvs1cSOBkx1oAAUBR8rpEC4862
YR2741ubg3/KCEE+NGh9ovE+hmzA+ObDQ29SQyOrSl7VOExm/tZWeLLdlrQGRo2nOKmv+yCJjxiZ
ZtBugJ8qGuzXfUiID2nubzk9mtxM76chf0MVlRzitgRfOYH3mmoAsUo9BQmJod8ll403Gck9N2gr
YXeql73v7IJAiWVw8iu1d0DT5YN7Qe9mAnvCjQk5ald5qAylincyJYA1RwUmizTe1s38o8jnctUD
qRKjCequLQnUDKZVo11x7v30EIvUg6UOyrCq5bwnZ1pumjq8lXq8mYYvV7T1Dm8Pg6k2dXbBXCXb
LMNK2Sln49Q4TTrzeYqQggQRW/ikg3ZAAI8SJ5ex4PEtTfF0Sg98T1w7LjXo2R5xyIw2A4rJqV6k
z001c/1Poy0+lc2yGXoLGzOKrXXUFGSZZqDQdXhdSGe4mTJaHYYMkZc77D6jIMYtdsStFjBEWKix
QUL4Csb7q/ouaWYi5uLE2uigmG+72bluK6avfhVMm6KcvXNVRk8HYRZvy3x31uJoDMlt7CiLWFcJ
+bxetuzwzgtaHaus0+Wa+2RIfR0ebN9RN4PAH4cmrMlq7yHunC87MxdKPVZhZN3jiqW4X2OEa66o
64rU+hlRNHUhAqXSr12Unj7QXTalu1XsjPOlUwKmYQoU2EElbvCnT8m4Hzr/B5GPVNc2ys9ubqin
xZVF5EUWuO4J9QWTJzg3aIDFxTTUU15UmGPmoF7VUkeAVrJXpCUPbY8dzhsreEZQL2mGk1e6cBGB
p9sfiAIMhJSwfFphPwPNA/w5IdmtRbB2zRttOdZqsnLuut1ZJh03RUNdWlVe9w3KKt+oKazdwtkK
EE524IKQWLRpcIKnkREKat1u5aYE5PTVbW9H96Z0lviVhVQ4to8mQSBW3p+cZsbvRpA9yewcfRsf
kC87c6MYCwGUDTgmSKtolf5oQogS7bB8FOxwQte79hs6gUOZ3HiZSSCdJmZMubfI3M9u1l6siLdD
UXXhOC347Rs7AoPvtcGPaYTnPBbNM6YHZl/OcyU6Kt5WghJYeKJWh2mmnABtbK0Y8Fv0pgfANrEP
zCpNSAj0ZEhrYz+Nw32chMGhNKKLGVT+ee4Sb7MqkTCemgB0M3lbYkFp+fawExb7GK92j5XVJ9c4
pK91M45gyTkVS2CWSoQERNLlj3ZDb79IhR4AVWK0LYV9PeaoB/soFZTSKthKw/5VMv08swkib4rm
f1lTJc+o+rLyWI+8HDaJs5EyOsgQeK+UK597etc/vKhlHozpGpLnKqe1/kvoh65KJ1ryKti3QXof
22W8nbDmbzNuDptSfWYlAqFKdXA6O8Rn5bgx/QzaThmw+cKYvh3QefMp5hkIiPgwIqw0vATajrG0
sNoDQJeM6S8Sx5Sa2MkcGCAe/L8O70bYAFbEgnLCPkbyboQryAlvlO9c0iSAuO5l7jEch0c76W/r
oEFTB0thraXx6EvVQFAt2Ew3x0Jl1K7IYcb2OCTZYUbeFhQRhDgnzLi12lez9hYQrYOfrQG9Hg62
S5lPi1QFBPawrTw6rfoKzV4f4hz5ax2jY8rRapg+5QZMkFPVIS1yAEPte+6FuIVS4J8SY0dXtI9J
09inJmLTkyVYH7O+RjO7cHdM3ATKN6B6d7tqSh4tT+Tcwtv70ceCoFAjLBoYenFwPVa8194PmC+j
hl53/qnvmhyp9kQRnDMx1ZxQliCdy85Ja5butPVjJ9tOizijLoEtTqSZ9HKGC8DdstJYXgLL/fRN
Oz6Xg3qNkwPACYz4kZNA5HPfWl2wfuieLQYRlbHvv0+q1OtAQ80H13Po6ula0m8GFJU466lIuGPh
3+WIsbURaEUh9PWj91iD59hYKHDXZQsNHDUf8jscjmqkVMmDZxXWHcc4p1sjiSUTHZtnM4dw2pXY
bproriQFhPqN4ZFpMtCt3gQta6t5rjWSCYcZ/2WOjYmP6CWdgMajBv5Z06SwmCVfNVZVbdmR+KXa
BZDl7g29kBoiFxXPCBAS/iBtCOdTzgot4pJFHhFezjVEgJUY3ouyIX/MTJ5nksGSVl0QVhe3sQa2
NVObk4vwnON04X5CI8cH9dw61c7VJvePEYV5msGoq5Ba7vshexQq7LZjS1lqm/mPRtADnkd7O6fz
L7aCs2ub25yhUTnpu4hPjB43Ap/4dgF4uC3a5XQE4d9J786pkq+UPMI+6x9rYyBryGPkYbXlvOGq
TNhw9Vvx3oRjtjcqDx5LzIZ0Fh7E9yl+1OzMjpYj77sZOp4/7uPAvgA1SfbM/0oqefaq8TNNI8is
jvlMV3Qh9Lf37XKR0o/EX6gNNJykm7QqBq+2Sn/Ofb2cag6pNAPD9UKEEqyQXkOWiNdoifejMR8C
YXfkkfnk6rWcmZKR6t4kh29InOcBWiFnKFHQXjR/zYNotq2B86MK8FR9hIsQNRoegp7sIDX+woY0
7gGnnOqgeglH1W3zAix4BHcSlYD8yjp/3JWV+zYDojhw2yR/QzeAdFR/w2nRbrMpJ/ZV5CVyTRVh
j+TuGEzGrclgdiWrnzgMr+qgfBS9Ge/isBkx21u0otM703QeBz1yejUN+k/t/6jslCGkk0+IDbe+
qdgDzz8tp8AZV9UAs9AwzC5bRVWjEAlNzAWOR2bfkqZgjex0huKm5BThukaHqwcV0T3WLzWmtm1U
WkSAWfh0LZuuLT0WIgzAbhyyriQ3MgtPyp+OogYZDtY3Uc4v1/DJHiXGxbDdVZGO78D38hVeEBIi
xNpP2uZCe5LQ2IYMhOyhb34mVTScKyHegNVty5HZqxXD6hRmYx698Rc1ZvLge4uvouvPc1Acu76m
C1hKNuUQTqIEZL7Lpi3uKJ/pgq1aDVqJqejn3M8r33Pca7wJXGlNQ+clv7Ulg+fIMaZNVCMptBaX
ftAH1xIo0cFN+PM13o5UdfnOqvWvNmUEHlVdiKwJs9wEA2/lUF6ufBZPxBYdnggWNBTfBn1JCP01
ZJpdOqsL3MX6WNTUh9ZA/mag9lxAcOGQskgdx0cjwlMSEzWYQsRETjw9TW2DJt1G0ol27djGVYLV
KiF3w2EGVQQVnCfeceHOaCdzK75yjEuDkpbyOrtxkuZqymke1n5KCh2tY8xQdF8a8aMIB3eLroT5
g1dfx5SvLmlrTgdhszWGWyO2/ANXDF2DNr2THaGdw1DX225ou02TGbsqsfDyCtnuC0vetprYNdck
LQI1f9+TbSa8JzzYWEGaZXuUBMTREanI+rTPzPydndVlNo/2bAQ3QyWvxwkrtRyNt7akF9bTKdhP
QSbWQjdoVQGxjpKopMn1+l0RmeSQ5Nd9DjAO6a47HO2G+2YjJFEvEGZ66XzEXpchK38Q+nbocEDW
oUE9GwLkwpqPTDZ3AL9hM1+TbuMYxn0gDkPjsA+1YDe75FnSBKJvbt4GdEv3uSFzTijc7FKLS+x4
j75f792g7fb1hPK17GcfuL42D11Eb2C88sBQo18FtypKi9DaiZQsPUG19PtjrMeLHVQ5KHFajy5x
V6ZZ0o0m/KCBtybi/G5O7XdmU7hujnaBKDADEMM+NKYLDROMJsHPOpLqnrX5y49CmiiSQX+S2P1O
s1Ha1hZ5iD6Jj1lxVVj2Km1VfpV36oTrPYOUSxKoLfpbJv9o8xLYZUkC/tIMPRo5mkZ1T6CWoXKJ
raT/EaF+3EJO5QCnJLL07YiIto2eqURwEXNSg+pYR5XGTNLQUp2Mt9BvdliX+xeclnvD7FFeocom
J6E1dpMJWXDsVbwOa7/bF0E0nwZD0UboVbfnLk77sxnffc4EBhKH1ox6zo8GvYOD29+zr1wxEKuO
Y6pbPF3tYjzsGvLJ3Wxg8Pj719//wmb5x+d8/0igjIDIo+Vnvr/+/tfvP/f9vZgp9hoqgMmlwCvk
dh/P62xOCD8M7Ic/vMxvv/VfvmSgBeb4qYHJ/v3Wvn8Pd0OG0L//8t9+0k/yc1sQocXAlz1lGCLT
DxQF7/In/v7+fnsd3HpXpjTl7g8vW9fdmT1TvP/rK39//dsTv/+SJnDfoyEEZrC8dETriUPxz9/y
+6/6PnDfX0ZZHq39HA/K95e/H1HTtfJ9LKxzXBtPYe/SbJD0KuOkfNP4WzeR6RUbxDU1zTuyIntt
sHPpuWOOQElQ1HDTtS2LLAk2xdTMd9ee8IAtjLY8JiLZe6ZDomlLJ2yauyfNCpe05JtY6oMtP6lw
BaYJbrHDQhJhmccoOEjG94SEGmFHftbUUM3n+RMO+cMk0LO4yb3uf/Y6JxtgzgiA6FKYesvIBEjd
ajL8fBWoKysnrqNKPpYRRj0ZS61QXkoxv6cNfvKucq8G29lLtCQrSgzf3Rm5cS0yGAh6JmNTJDg9
mr5NSFOQqyELb03Bgpr4KAQE3DD2R7Au5hKrf0QBKG88xRKZ91h5YDJWiYS/HhG/KBa8lrfvmMWv
ch1dRlCwa8/LGHRn9hli388ZovemYMQlSsy6KAjpGDZPbW4jvE0Z1/ictCsBO5cb28EoMSe1kbWK
vOld0MubBuMFnQ4ZKfZ4hTRnLejZrvpFgOnG9b5MG5iskdi5zfSKLIedQ4uJqFEIvBJCUptwi2GJ
kblTPmfa+1UMYtz01fRrgCTHBhFDhhDAuJF1xhTZLZSV+SVS9mMBW5ZZfUoTELrbpvjRke05j1gi
PAsEjImVyIjdw5CCLcktAFxBzQA9iecS3VGwr0xQNVYKOSWGMz7RGXBEjlcIn/Omxx0JpNSyAJzC
08Ql+1INeDh9J30cQuoKryRDWJqvMwl6NNKIRDfrn9NGdfrnxE1tayDx2LU4cCzQ4lc+2cWx4z5A
W8E+Xy8uVaby2Zxfs4xt5Yh4wW3JbkoybEteJcE7h3dlg9YfCVwB0dB7RmGNKDQnOABB5q6FkR5y
Q5hlTQZMV9y0s3xuZjTRafueLRyKiamlE3Wv5tiBp7cWoEnr+7tvzZNX+s1vdK+P8X+qz+L2N+TT
f+RddlvEedv8r/9mL4K9P5CgmON6oNPEN6YKuJSAR/VHQV8UOpOOO5pT08TQJesNefJTJguxpW+1
ibojdsJHt6xAJ2W5zXwmCneBoiucdSjLDXEE7LNnhoK9S6nubGWGvHPGaTXCjblJOREKv3lgKVD/
jzdumf/ijXsmp4MIXIFS+y9vfI7zGl1wyR0Hb8vRAEXCRVIIQKBMzgBp0BpMiC2LdXTjJlFMzDto
uj9IN//FwbP+xcGj/4EYeZFCBlR5fz542O0Sb4yy+IhYA1KPJnLFSqIjlZ+1lhiwDoUGVhSyOzAq
SobOPHk3cAXL13//PgTaz79+iEhFHelYthlYnreoNj/e79k78ZFb/z0tpsmpU1+BWw+nXRTUzrFr
Gc+bLIJDk7z0syr2MBkfrUBVF4DNEJFotvRkBJYAaC69bKsrCvpVnQfDRSGY4X6luaNb0bB1FMs0
ilDrgqH1HDruKWiH5lIaDenaPvNwoL4VLMmw2Bax9e4FfX8Yi2qfyoIQgOUhXh5aPb/8+z/7X5y7
vi2FY4FZC8zA95eP5w9/dgfuImp7uBeeZS+eqRKklATjCvhyV7r2OnLm+qqHTexM/XwgJ+EIl575
vp4p28erPFP9ITMH52DBLD6GDoErC1d8VZdhv9dzZB86e3jowkLsvt/5//jTZdf8/T/5+gO0Vh2r
qP3Ll39/LDL+95/Lz/zzOX/+ib9f4o+6aIqv9t8+a/9ZXL9nn81fn/SnV+a3/+Pdbd7b9z99sf0W
Nt91n/V0/4n6rP1+FywfyzP/q//xPz7/K/JoC6wd1/H/nal35mW6j3T6ozb6Hz/0f7TR1t8kw2/b
lcidWbr+qYwO5N9c3/bxKAoAvYtE+neBtPyb5djSWlTSnmdbJnrqf5D1hPc3RwZSSJe+sGda/39k
PfHXBSGwTdB+gQtfD/cIi9Ofz0hU0xHevlARWkdy2aLAT6vS2tAoM45FGV5CqU64luuT9p3HrGS+
Owd5dDDHu9jQBOUNBMK1NRq/Gk+jCVV3pWUx0pkBxeBxs2WvlTmbtsS7rukyR2nykBqtu8VDrzcm
gbs6hP4+yDg8DtXwWdu72OpmMIb//Ej+xbJnO4um/U8LToBgnZ1cYEJtcSzT/suCQyd6clM78Ajd
ni0CSVsgnWl2CCsiYsKFphAHAvKIhJ4uFw6FsvieKgIH2lCz6dNZH3LLRCEsTrNrlvuyZsYypwkZ
BDVbcC/cwjboTp20nrzWb9ZWVzzk5MQ6Uebcfj/oDHKuJ0dziwpi56C8Ge3hGENs1n5ZobhI8m3m
9RmqxDkdzoYujhPlwAF35RKSOKKKCO3hLBsQgWPsvKfMAzY1cpct7/fx2w3jLf4YScl8YuT1uxkG
qZF5mtLCP87G3e/fln6drOZM4TdrxaaR9kxFCiri+yGKW/LyLIlPcKHEfD+gHapOIgzvkCJaoJFb
OFqWlyW7IhSvxaH07c++IAh1YgH+zWqkpuqlMGNJjjOeIxqhpFxLsiqVZ5qn0iCiIvcwIRYpo/2x
C1zsW8iglavnD8vJJrx9dzod09M8RMGOavne0314KguaNY5HTwdVHX6o5cu5NeUfHr6/Z5T+Bmmg
f0A9GlH0N7fj8qyG02+xIR/skZRYNrhLwqKATmFP9da3eDLNnkkd09pfI9hxThU4o9P3v6YZX0/z
A+QSIbNWB7rDBf6kKOYaXR1KRR4VRWrUo9jGroX6q90MBlU2UGbmgGKWi8753U6hBH3b876NepOw
7syWb810dDOMRVfS82sEaT0Q2OWh9IDiCFXE594AktgVDYa7snv+/tb3w3f/t89mg4GluJvNBftA
JwcQy/JQBl/WQjZhHIa3xnkrU92TXnfluZxUlTn6IAVn9xSBSNs4g0urdRmykU4XCyLN+0qc66K+
0k1LKmxsvwXeqwnwYjtiWWcH0v3DHljGYKsh/T0XBlVmOXjJsS0Z7cHTBUeQI8aZcQ3252HZuKlF
XVb0C/unkc/SQ08bYo84NVhD22z2joC7onM+KQ/OfPyokprenasx1d7CYoxPdZxedJfF+0qqTTRW
wcGWLg1+MEFsS42VoWHMr0zJr449Q5IT3k57o9VX2jRqZveVWDNXG455+NY5nbWbw2BaxW6fojfD
MSjYMJ5Gk1mHVdnEjeMC+3b5lRLtODKVcesVP/h5//jtA5s9wPi1242Efurx0CJbQ0DunBLJJZr1
7GDMggBnu9oFXeLsHOafodec06og8qRsn+u4ffdmbQBsOoxzAHCdQTwT//7cDZHeg45+UOXUnwGg
gdoqd8aQP1XZHGzKkmC5byuehyfPQeztqkGuPF2+ioGNkA25yK/cZh+qiLA4g9KeSe6Bs1jubWGx
4llV/gwzINuNqZ6PvfooJs8/VcuDlvcsHBMRZOxjpKY19L1QcsOsDk7WIwd0q/08ZneN3/mbDPMr
rW3CG7KcrikRzU0EE6ItADCnRH6s2xGpl2uBlRLA/ww04aciIKpDqqeoxIVHYsPZa9MvqVK423QQ
0hB0tN1/JoS3DLNKdoGdMIMYop2h5Uvko08nPWVnKv2MKRRx9IBFZQqrTRAgFZvcCHNPbMwYQ7z3
thG0DErRn6LKsGlQsruC2x9U4im39WmeAmPfdtV10VULpCL8nPwHR+VvYcviW6rfXLCTzk86rps9
HVygmAwmKq0I35EOZBTQnGAyFrR27b0YqDx2ht1vE99pOR+6bNU3Otx0EbQqcnds22t2qrGfw9io
D6wT9754biyMiDQcGkz2CN05Ie5pqPBc3wWxOVVr3sy2xJO7bQlYWBkwPyFKH3Bgm2Rsmj5Bh517
bUHNdDJaFEluFpuJ8Fk+nMFN3UOMq5PU5G6rDcHubple1ZN9qPy6PTpgbs+5uGeeMW5yz7xkkXil
Y5DQksUb9ulN0bUTGPQ2Giav9VgdpZW7Fw/FwJR11bppOySRQU/yOD8hpta/tgQJliIGRRqm84zj
D21+AYpd2MhlgAqCvE3tam9O8ueYFODz0/BuVnUHopQGPsKLG2jeZ3JZjgwFiIr29BYZCxarqMoP
YBsP9YQBppwOScZQxZLhDdopNudx9cO2IvIWpUJNOFEcx5QvUV//9OsIjbfCjGCM6HkzI2m3se5n
7L7eIVHlIRLDhK+kiBZ6IIqWcL6MNQZ7CPX1xq02jeihnJSoBGZUpdqdYQq38QKKKWNGpdTtsnN2
/ZzxNibjyQcIiU7BMO68ZvnviXeNN+Bkl/M6MPTG8D7CELI9KwsUCxs8qsfz6bUp1GbxdFh0wYw+
mXG4NnHgknULiCmx1flrbFKZDffjIstACgxdPQhvB8+uHrxSXxy/QwDI+LAOnHqLan63LGU7Oig3
o+1lTwyXSbT44UkmPClSqVVsk5/T1/XtXEwVenisAPi18lRdZvCog29lXOcd4xqG30ZHNlbXv7mt
+xxrqD7KSX1Y+JyWlpMCuWwthpOIXQpFikFMq6to+fiJw8MP1XrMZuGcOCZig2pqUrJiTfuHLm7c
6D5s2+FmUMFrhaqHJN6sYzoOAmPYAaZ+0ZL0TQemLn1I4eztidG6H/gviS3B13S0V6PMs24xh9m3
WTTsnSJ8iWJ4rmU5PFYDRmeM+V+aplkxxc1VGpi7RFKRUdOQc1zQA9SWO20aP/eOSZmpTfOFPR0+
Sq7o4YVM7F3rqDqMCTmopDl2iveCseNqaHv0b15C+msBksZNQwatuoEaaFACdyF8N6XaK19W3EIe
HTtDkllmV9bIthZoFp1HNN5zcwwG62ABFV03phreJvPiDMH0HBRkVY6ds207Y1N7DeepO8OwLP2z
D0MQO/ivJqDL1Mz5i+P2wCLxH3pOcWmZdKE7ILt5jgPiIlMxbaUfee/+qq7KlT+rQ2E79IgbhLxp
Na474KWlT84G5R8TOtB6Gc1/zO11dkF6VrWgg+rsZyCDaB1QuyfNLz70h0IQCuAu4wOd3TpGtAQ5
5LvGTsjIRIgCzemp+a7zVIIg3qLDSQS0lhNTThIurJQphSt2FXgaTzl3/mzfzLlvHTLcNSQYMadL
R3mjwvxQzARodmi/dRiEtHb7YM3M8XNEl4/r7G4eA2/T5TbpwsMl8OBxFy3AnzaSOzvs3kZA9naU
vkwEFxp+wiCH6WjkiGNvtDtCYMBoesxRVNbckjGXk7ariJcPOoDJpdntQ+OYd2G1It8EAGP9nXMK
1dauix/t9GtCXbpSuXc9VbJGd4itIOmqJ9sen8fRf8nL8KEgDGJJKvvZoibZEbFUE5T4XOb+3h+d
4CCmcA8VFppJF62Bvqz9+th2XMHxMla1Ue+LZmxWIq2IC3Rc4hgjK+ZyanfuZCfbwRrRSJL1AfDw
oPiUd3mgcwZ3DalccgFfE1LhNmcx6+eqKq994WxD9GBMxcnvgHp45eRMbsfczs8WzIlIBp9F9z40
9hP3m71YYnw8t/sqbVKu5pHzNR7IIZ/n+kjN+eV3BJqoDOz1ABzG8ORFFgpRzN1MmX0Po52ysPbQ
0s73lh3fJ3UWrjxTtZvI/Zjz15JOK9pgyiDgL5yHw5Vyy/uIObOhzSfyXOCJBvnRtLXi00h+VCbT
WI/ptYei5JgnPX1wDD9Rm9W7DlTgCiXDFBHV0Fvzmft+eReSlIQeSKXJFQCZn4OV3tf4ovaZFuzk
3PgCrHzaual3a7fOwMSwYh2uhM2SktMhBYcCu2BM8uowe7LbDT7T0rlKx31VdiNUTvxFoYXb1Edj
0kbQjdNKriZdWeswEBVKcqvYxOgIvF5WK1slHGpzMSEGyVOlizvhDsOxtm6HlHq85m92a+HvHVJX
ZI0y1qPHbpT2r7nCNqcAOMAV7U5jWaxCL472fiMFroPtCGKNkM/E2pZR8+IX6mZMOPcLtIfA3YgN
4Y8eM2dnFqyFLZk2W4Il3xxR2hcy1sBO2uABiH3U+iYfq2c7U8DGXAMclkKRz/5Gc8f87JBpClyq
JTT7fYdxCvcbrUPTYVAqjfsIr+FurKZgj8GGDHcfXV9dO49ptRxS1kKPSOQmLEH9jWDFclxWUOmg
+eXeTWGQQT5qauKuqa+DDtLv2KHztGP7XQFd3QoLcxmpqcDRrHNluE/aQ5VXB0gahjs/YTzhaVYJ
R4PCTtOPhBTITR+7r65DM9eMoABKxnjKAreZU+8i5CRuLz90MEIVrpaqJNcIPUGxY2+Gtcfpr1kc
Z0XlqKxgE8Tttc4FpSD4BWP86qYYWj7YG2VbzxKIOWS4UxcNH2WrS2jEBxqB8V6iUMa7o9akh8fA
04n5WwmL6OR00B9gta9kJj8KuNCiY4tY6EJtiu7YLWxIBDwNh0ne2JY4+11ytIqvAeUFkW3UHIA2
sNUchWqpuDMPuJsuPtzQHbapN90aYLXoALhbqwHAiWWiIprY23sj4/aA9X3qbGxMIb7xukO1V4cg
1WJ0tsKOk3VkQrgNiY1GdygAf6ZLhkq2GP1cdK/pnO7bNmr3/QhMAuz2Hfjep1zEwZrAmW2Tgh/K
y0/hdZ82exEnq7FDEqc3vfVjY66axOeiH950FzzE6MN6I71Gc8Z70As8p0B/anhvPhW8OUDcRvwP
YD80XnQzH5jH3hjaz9dOXT3wwpRNhB9smyB9MRn9MP+Ra8xiyOYCiry2SKNdy+D3XLSvMbO4Y6bw
r08GMiFP5mx1qaGRR6ZM1pkULhxrdd2xlwOqVGKF0kjGo5m7f0L0pom1vmCATJw8WY8okNhkTQln
yYA8nArblWW/sr0g2RQjij9IQkgv82QHbXobWQmZuRFKMU0i1vL/7KhljMFwTLEP5mW6a91XOoic
riNR7lNZrjoKkqmbj5EZvRSG5v5qFGcdVAH+g5Uu8UA20AeoGLgcKAsYSzIU2RDay+W/HEiMmD8C
rLjzoiH0KmZq7MDtsIEyyUDJbUaWAHRlhrTfnJmY7RDhBlrS8iQHs1qgPF86Sh/KeFdG+tOgF1Bh
dlzB/Q3JPEL8aTKbyPs2WHnuTAYllDNq++ek8EEIh09SgDsbZfCY/2/2zmM5ciDLsr8yNnu0QTjU
YjahtaAmNzCSyYSGA3Dor+8DVll12cymez+bsKTITDIiAH/i3nMpIpdWHSD0lMEdmeLKYgeFz45N
IVf4tSKaBzIWKFiMwiS8J6BhZvVb1bOA0hN2Y0WqggXeywlwGQuyZqebKPEVg0cOx+/YiDFwmhYq
fBeopEpNennOiXAYBsC/PG9Br3OxSfSMKgjAQAmypM2KjrwkDn2oHKDnrRVDs7PcJWuEEHy5jxQ0
1xFWl1++yS+sRfFDMF+RYQfihMTTY0Sm1XYMIsYnJgdS8kJE1EvWGel28NlL9Np3jy5jHTQfMZjS
uEST0uAQweqVjmfuIV2rPdqGj+wozp/G8FoS4DbkTUKQjs+39TuzDQhWDhjY9XPAt4XUm/p1M6Wo
xiktMH0/wPNhKWsPMJaqCbn8oC+q1GOJpJE36R/rftqMFk8gVf7zYBTQQdlXehyUnHpikSDQXdSh
la0abqITpMZFTCeQVWm89CQI9D74S13VXQp/fKiwY+6yNEgPue+vKkIk21rtlC9PpqCaz2Q37Hxj
egaq+xio+AqDQl9FTvRDHsbWkbOtb7Qf7Kx6EZFAO7607PZF2uKqdGfRQtcaqCncITsKN31sLK6W
jqofcfoDJp40cKGbQdhYAYQ/+hB7a1QNBbJXMwveUXFttDZmVDUcbZxScdT8GHVP16LDMrbyfSvb
na81V32+1iz5U9XFq3TpJaaBjqtrviepGQuEqw1qJefWtJj+2S491YX5HBiPmoNtWkjtr2rGs0dc
Bu/FVix59wyrLAdGGNbDdwo3zJ1c9lMGBvUav5VGXpurtIErw/qiYFuSXgvZW4VvRFvuyZlxaaLh
6DRdfIN74STOX5MATmhXzMqM8BP13S2g45zJYk4h/mroy+T8O2s9bjSZrPKWGzkIBGhsSGUUrxSC
NKAhZiZnttMZmb8xRP0GGNkfQwx7crPkpdTPQxibe3zO+5QydVlgpN7U5OluXH0ISQt1NlkZ95uh
ZnDGfJ8OBHlehJihW6kRO2CWeBOZbEegfAiOjBF6fdMx1W+0faj5jzG9glXpnNLJixYY0y6j5FjE
QLLqKkAKAOBuP9QTW05w8aGe6tewKJcdgR34jCS+D1BuHgKygfRKN6Nk9tKZc4IFABNjo0gLNN7l
qCM6LVP2dWVxIB0n2sUmrrxBV8fAmQiPc3hB06n/zmFhLro2XXvSLphI0ps7uVczIkioXhGSNhcs
tC/pxijjmsbbQPUbixfPpqLROt1ZDmV2qVKfIANt+srKQVuDvQVJ0iF4NGglNl6H6DGGOOxP6atK
gLRp6qEKMiCFeZQ9DsDWh4FoWoV4bZ4+7SopP2STP+NLl5tolH8Ete5Su4P0OBslxMexQLnNjnA4
eVH9p4lCMDWxMLboqaIF2UfuOaDIp9aaPgd8FPsgycRFTLwRcF7c8klMR598RS03k3NZIi2qSUUw
R84Q7qB5412jCGhA2qJndy3d3crSidHY4+ALJmPc1bssH5pLPGEumlivRq1LgieMe5aOxHoCXTGy
vyBN8pXfkHedjQwqSWJCeEWiNnkdOI/LIaGeZtzsT8Jc9vLJ1BEcTiKD6U7EABv75DZiM6EDGZ76
yGXgYMQ2e6I5SZCID+5xHpGD/L2yn8NjYQlPTlfi7faH2Zbx6Js5aZWhBaU9OZQN0heqZG5fY0u+
j1t/xfnwp2Qsc3AL++CWqALQZJD03ZWbMtDtrUtoyzpI3K/arqATesFL4VkXN2y/BmY/x4pUoyV7
MbUZem0OPeNwNDu4MYGVIOxQyZklOpqugbugVJ9kAgSLzkR8SuMITcHLf5KRgOLAYiplenQEIvCQ
V5TZXWmGODsp8znG15s0MbItv8quGbLyoSd3eDE41j5m/XvRtegFpXd88Mrhs0mq6sSem7o3BNeJ
YzZfuQ0qUE3Xr1E/7sdhHlYiuEdhaDWmWutmRA4LgVIoezqgqaN1jStw0oWJNsU23GHXuhXlfuST
pUIOQpKI8WGUV23W1CS4ge9xoa/12txzTFQrW99HhbD3Rf23DrX+xIv3p6+ScpvIiWUGDLfY0E6k
NcZgad4sdiJblVLiu1o1nVtlP/emJa9+eSkstFBZSx2eb3WddUIOOmXdS1ZNwGfxS3Q1V+i18rIG
C3fA/dt2ToxmFTgdCDRKr/647fgQjskDOOozRu43QhUWsJHfUg33HDLDau3Sg5J0Rd5G/FM1ubiX
ZvtMuxwcwMZ2BNuSYitIPo8BxtPSD5AriURoJeBM0Lba1D5g/bgxOuq33AoXttZ4j2QGBxtsP0+B
j67MlLK/qz7+idNi19AjAXHhiO9T+dLH6A8klySJCp/kZXrbeVu4ivvBXse6/xY78skAV3cNBlSM
WcPxZ43hWxjQcSBAIsYecSddHQpnG0pbEMevJVuCTTi+hlN6bEKGqOiw3lvDApMaYcy0NGq7MVj3
rW2dqSBaj9owLFxomkV1T/CJ0QMRDG3A6DY9MIkdKqGGOWYGvAK1cC8WUaCQ0KTRmgxiVHMGwq1+
xGWLAcYriQmN5ZSuSUz1VkY+QV6yN2VThas66y+9iS3Pqy72QYOAuEiCCiA0RM6F6bqn8pyylnhQ
uPZ8lxG4M3eTUTqsprDE9G67HqkV6kdo/JwRxnyJ3xqjiTjD3xSrzpu+c0X6c+tFcDfkEVrvm+gt
b4FVKGlJs5BaisHFUtFOYMq0+1GyXIJobhqJwyLPQOaEdo8CO0WevkRRYi9czFS5HvwNpJGvXXZ2
RitG5nXpJZjyb5qraJvEhKM5/udQAnc3S2kySgQwHIKFdOufrEfErMUxNHKyu7kGhXuxQdLDtTqB
vn1IUxq8dLS4PJPu6vntRzggqwMksxw177XKu08Z9RF2dhBUiIOJY5Lggni2uryq2XuUDHcaFMnM
lq4pbfO6UgH2P0SGVpMtOqsZ93g15YIwSqgDYnhy7Y80mi5xLrIN67f2YNigFTlKkNJXG9eHNmDp
trMLc9bSFngUbQj7fTNhfc5K+Yip4AXb0c4Xo8DKSERbV3ITyBnPJEQNk92I2DJTkdikAet6ZyjS
1btkVA2NQvC3VbuudajYcZuHl1wv+2PTCPK58ABHvcNJ31drwqxP+ZxINMVS7aG0Gysz7h/6NHT2
6RPk1GmNch69gJUfSUQZNghoMbUZmnkfE3/tjP5zmgm1I8TDXFWkJQPwlVvT1Nnc6PE3ZcO0ajwk
yaZr3dMqULM10VrEBhVISRzUInHzh1QjNirA7rmEwzyHCCFJrmX6JwSpC4Rde8Az7/K8uOHNTTPc
t53BsDEBQJ3dgdSgg4pLEwu4+2DnnAZ+PF0EDSE37XbZCdc9CNf8xrVMgtTgyVUApek1ba51+zeg
Nr9PZuFflEbsnRWQzYvoYUx1vEdmy9vtLt3h0erI5GoCxnJ9aKlrqxtf+TgSdZ9qV9UitqTiP2kG
x3OHu/9clemOuCxoIn31UpOrCYbX3PaFAbY/3dameyITmfG2/5NGn71LSqHO1VQKhHEhXBpXCpJS
qQFboxfb0SxIEfUwmGCXdbcG2YqRAMneSEw3QoBI9nRj074mU/m3qFtK5CZbZrX17tsSa5uTo2RG
nVvLcxK5CYnO7dadjGpba9xe8Mwdp9xYEQ8UbSbbpSkKKL3h+/BMeVwAwSJHQbPUJt1ZddJjIh1r
i6zvH2TA7acZAnx1g8JPhk4C/siXO5LK03SQ+8pkOqeaYgw/+ukmhodlkwOzSUhoaFtUYB6NA+uN
YWYBaPusxHZhpNO2be0UYMIbXBu116mNUEyTGe5E+inNIQnnOXM9QqJC1O5ec+w7LaIlJR3BRSjO
yBi7Tj7dnR47X9dPX1QbGoD9z6x14CSTCxbAzziEegx7M5vBIIPYpgLyAlbx/G7N9Y3ToOdQdbwu
+8S9OIzLA8BBi6Szsiu52TjoYPVVYm2mzo7d2ndSN3Lt1kAIEgAVZkz7YQSkB/ieeXCV2MN5Ztvg
JGpTFtkDVJsbrNnu2moMKYTLy5lU0xfryrML7/VncvU9PR6HWbgeSb5YUeCoh3GMQIGoVWnb7lei
EAG0CBVx/oUXW7ScfUR80DIa6yS1MFya8ZlTAyDX1FwJReflM7ik0+oMqGIhZkO70r0VQwJ7kZut
vJkRoxM3houXVd4celXu2LqzNDaZaoNihDzIlasZxbufgLGQOcl/6IKTJjllg5E+uvoBcDgwq/lB
05L8ZLu4CJgar/D2QLlBw0ERiynHRkksfCYEUO7bQy1p5uPcjNkceaTaES9ugpvYuKXzERPMsaij
ybr5esVdk70iqgE2EYS1H7Hrv4VNccTpS+JeFF4LO8lf84zXmgwC1qQY70OSzc1h3nQa7KvMzjGf
MdRZ47VmRXjwPQqu0fdS7sz4nhiaFMfWIUo3rp6sdnTXqsQbzKQub/2Dphh6eba5rWzsRX1HZm7c
41HKCGGz3HS4pSY46KEBNSiHq+NlcpsqjWQTq19XlIEUcT9DMbG3ZI7Zt1A1LJ/tgUMeI0GFtlzj
/QvwPVOg1EyIhNEf0aVMW7/It6GJVxaLwQOoaqbWU6dRJvsM7hrB8MtpUPcMXb/BZ6lMxO2qRLTY
Oubex0B5+X3Q3WQdA03H/RpjGhcjQ/9I35ZQn+lEa4EuLKlfIyoqZ+yKrY69f1nBbWsLL7i0urII
mGjNUwS+ObUYuVqkAi4LUHYLD8voZFt4c3JagaKobwQszMXyQTrUTkPDBmQMd15RmBsDPcEYTscm
yV7CyrZPZhSHGB/B+kd69unZAnB3hoYb2fVICCLGK7NPXiWLzTFLoXV15mkYuDHJstprL4lAu1Fq
Ob6kqep3seJwN62Ai2zq8FbNTmpVBrdwoPIO+w7+nt9ND1bWeEsDoF7Ypi7hetO3h3TaFC8l7tus
1JY6cLPFiNcH2IhHyCivj5X629jJ84OI3VtIj1Bjtln7Vl4ttSrTdvZQ/rXSGAuZ7m0q3VGzzV0Q
zjy6TFAEl8Aky+3Eu0ma9leW+whtCARaFMjPdM09qRopCritvZc6hD/ETJca/9zmU/iYsHjETrOk
LObOmD1XhuoviL8AYaxNO7yyCaGjK7w9vT+nDDd+1rCE4IXFkoOEYaEcN9I1h6UC+VGavOiKboEM
OBZqcc1faUNvYw4O4KXw1rIgY3w3Km2rKuSBBSk0nGKXundGuk11DCeT2BqOBDT20aqOmKGUTT1j
OVcZLMQtLM5sY2JZbFGaV2Y+7lkDsqymPNDY7G5q+RDGAaS0OBY7naSUlTYW7473ZBmshnR4jBKW
+yIomG4wV/eTvW0V+UeemXTbzID8Znyg5Q/2TcI2xvARONSoy4HL1A8uBsokwTvudHCzkp7nzLRx
s/mM4llH0CNDak71Ecl05i+S7C5VQac0RIcIOd/WR/a/sHrVsQWl6XXQ++EvA1/igYHSx5WRNdAf
PW2nI7gP2li7VjYRfYHNfXfKGZvpnrOWooyeOocgB6+c7pga8F5ZASpMCS29taEO5JN/zNs42M0j
76FM4m3ciD+YP1jA+sWu6yX4G1EfEKuNh6QwXpCAYxGaBTkzqZH7EA9izrRrnKhG5aiD2BsCFqbG
oGAxIWH5ffhVYyBN6Ajv1AeW0BEao9pKMLWYc2oZHQcLn1hSsEb0U6jDiqaaUdn4fecv/X7990EN
VbhpNO+ZH52Vb8IrevDJstsEhrpF80e/nwoZR1ed3++gjmqAHBAOzdFjIgMshsUzZRCfNiSKO+tJ
+ituynPqGA9oChGAJHCFoFXR8Y1td/jFzv8+vMD4Hw/erD4rtOTJrTGNJJ1DHuD8KdjC/f9HTf+3
tNQWey3Uz/8S7s5q7X+qsGc5+P/5308/w6f6dyH1P//GP4XU/hw37jHURDFtWsJy/0tKbejOfziW
abqYCUwwpLO8958h5b96aQfJtKFTQ/7qpf/XP6XUpv0fnmXbOEl0xPier/+PQsqJNEKw/e8iY4MV
jYAN6poojB0LATdf/zd5v46zpmPCp+9FUnc7R3WPVYfaqwkhDkjXOTs+fSHxuw8Q28l1mUbsjcR/
TJyaI99iZuXJCibo7eDNbK9+sOz8s1Yhi3AdEauccM93T3gqOB19rPy299hjq6ulzX1yIq6jo2sq
JkFatyOXqW4qfIf152xg1QjirdD2DLEJX4x6IjYORiKJyyqDXe1lG7dVr1NBPy2i4pSWHquIyr7T
XF/sevCWsuiJjwGytEA6eaPOVetCTVuMLBt7aI5mS0R3yK2+1r4T3w83TkqmbV+7zJhMZgFUZz1l
AwKQfD25gP9o4QjGK9feXIwb7UvOAJNUVZipfrFlv/mkZlde7woKGVpZDt9m0eOT2+rhuCzbfOMF
6qPyaElqcWpdaGGDGe0dl+djafVudzDqg+zc8RBnVX6UvcYPQKYv+U3wj/J81I9u4v3jIzFU5vn3
8waigH2m62fyg4zLNPI8FzL2tzIN0QKYQp1wDw5HFiwO7JWJJtbxNYpCxkWBxdkmK21byH46TdDS
1nXWDMjYKv0WEqS89rAf/ePDlsCSG812ijB6YzFyWcd2LJ7cDrAF5SizKSSjBGIHr+hetCvlKMnA
RDmDgvGC6+9Djb/+WprysbO+mAK7OzoGSP1e5rBbDAm3JVN4Cx6Fz+k1eE0Sn3dJrIGWsPKSPOlU
YfG1pRVuYGhER3Qo+Nl5e9MGpd6pLxhH1KON0nUoj3Y3uCe/l/Uq498BitBFt6F24wsh1ksG+pmH
5qElYEM3hy1Hzs13dI0x59g+sjKItmMIz7p17eaxYAF2N/RL5+8jYdTPuiZ50D9Cawoefz8wwdOK
XnY3l6WD0SfOc5d7JK5q8RspkxlqQA6b1MEgNJWM1UbmGutEWW9AZsanwGpeukB2XxzM3OUnIe6d
ExgH0mQQ5gZ6j5xAJ8WF97SrhdoPNAfewAOcHdxyOD09udbZ2R78orWfwANfkCU3F0fv41VRm48D
5cUfr8r3IdthkIsQpAw83u+y5xLP/G2dijkRfHAeoj5NPozA0Ba9Ib3HMbFLvI5utFE9YTCkkk37
DP7FjmFQdJ8CIGlx6tkf3hTuyy4Nvjp2UYE2XJFI9M/KlZh/ooEMYGWptxSXXgbF6WoHA1LJHjbU
oNnoJcc+fAFDQ/hhDivIG/zwhRgunM92qG9+v+r35pZxF/EcwvV2CMjHV1cZr2OqyZsSJGIMMBn2
XmDDQYVw9if/1IwyeEBFRC6dVx2zvGOCMTBLDA3H32ZD7J0iBD2Ug6p8ipx2ayf815kytHWVTN0T
y0Z1cDrzGdY/IcFkB+ZaXNFCkgMtDX08s4qg4soH8BFcbCCjLOJn5lwpCpXhUbLjfSxMPE02yWq9
KrpNMn8eff20bmK4db/f4ara39UdguMOeD27pPGOcn+426Lpz1S6h//6FK9luqUtP8aOgxJhKMpX
nVXvdvIkKPr5w3FEHIGXmZ8qD9mhdqCvjfQayFTdAWWkzyMSTSftP5zKm859FRVPOGwvcaFCDN98
xGwtXJlRFu5SrolhHLwn7kAxAL8xPBHNRFqHHq682rafwBq1txpgkK0bKxdE9QOu9+zeSAb1bI9x
noNG0pMsP4t6yM5aCkyPjJUN6EXgnEimQb6YKAqt/iAxzlODB/ZjKRwGOVlQ/UToc6qkw07mmivi
ClBtkY10niPer7x+GoF09DDuiLaOvvQlFJp61AojP7YclyvY+iUdchnvSse6hsz2/3iecfXQz38P
mxbAVeYylNYEO5bWx3n3++FKdpFY1W1l7mvGvm8slhZZZKSvwvf9ozsBHSW20nvrYd0sdd5eLJ1L
C+RKKN/aNUd+/YbcClRdXFVLo2z+dhrXk+kY17LPuxdHY9urx0a+J1HY3vi+YtAQasG9MMCQU7xK
NNKuC+W2Erd6VMWy07mE2YdisPQR+XVtHewcEZUvruRFyQnqBMdfXAIQHFfGgoAWQzckIcdInhmU
oFrIxjcz8MFYizB+zHXZ3j2oWLHQo8eqR8ZDsFm5Yx6bncykOaWV192ImNO4zJP2tbbJUI5lQYBO
GwMDrTH2oXnal2QPPJvQQNkJ8Bv9fhVLt5tqVAT5tA9DVmaAgevpZjvtHZFee/zH5+YPi47GrCSz
NCin5kwX0Jx//9QX/Dx9Z6MPn7MVB9fsGGHwpxTr+ZIdNbb1KEBGFXL6QtSBc1ortnsxHP3YNMtV
QgroIvfz6pYZ/c5N1V9D142t383ULmExcwYzawonO8RFEG4MZKCLiSeB9w8SRkhiS974xDlU79hf
+30ah7so09t9zgIDmBQHe29T5dRucCoJ3DOKJrmYB8gZt1xr8rvGXRYiTWpsNOfHmCiIBIfCNteh
4Kemqo5dCjLJQXRKREKyJMbe2E1W4Kxcr/Y3YCH2ZMW9h+yWjLAz10OX9ju7r5H7kes2Vho60hH6
iyPb18pNk3Mnhk+B+Fa0JVHgNudDy75iWY6PcZfVG7MLBLuMhv+2hv8Jtedgud+MHp8mUEI+LMUe
FeZC1cPdsJEJqbr6i8EbIlStryoHAYBqjJvWwCKxzO6PNYx7tuGKUacR0+zg/pUiqXYeFoElqX9v
k49hJWltDlLwU1CIqg2iAahoUbIq/fI7VMh0uFpfsM+RImqtsfrgvwlRpMT+i1WZ31iZz42rXzSd
GL9WvHtltO0N707eKgTyjFTN1mWJXKG3w4/0HLbqJYXAB9vY2VYtM4dy/AGu4SxsmERtM7zaQfnd
IbXEGhweKTVcKBYrfdRXDa0xpOY7kSfM6Td6r2MH6YIP6aM2K/4gZePN3LRETpZqG4KZWeq1sW1M
sRlBGi1tIrTJCwq/zRQLmp7b9xJlT5V9w3t8m4QNYbTbFiNegD7OT4GRHaoe+cRkG6+y0R8DN32Q
re9vQMwLV/+LFrXvx5dgzng1kSaGNiBK7RB2rNkmuEaE7PJuWk/Uf1N3I2Rl6dUY5MxIe+gs7TPt
1V0P9T2gkFWCE2B05S7lTjwL5Z5wqIRLqbGsS1uJ9wfJHs4M2LboPrvsAdfHk4lDb4VrJ5ozGVZc
/QNByM63wy4QywqXZJ1gYbCR7zLlxZbElW05J1iiYKyrZznn3/qc9dYhLqtrheyQgSQC9bFNt9zV
IKUwjjKGi1n0PumAbFFqULmBjZ5YR2se+e6VFJWFhUOqgHhxNCv+NJfdsc4NJg/f7DaAged372j4
jnIqvosGA6PSxieo3uWqQS3D02jtcnM69WUVLOyKC9FHgE0j5mIUGW/G2M/RNSlzci8A9sHLU0ft
45jmx1wnHgfmKbsrCzpSUBNkQfglo2MnYtGnv+jSuqQ6nIrBt+J1ZSfvU4VeS2ElbZTHBDtO1pNv
Yj9V3YvKrXc1/zuGYb+HdQYdPsANROgvkt6fSnCNWFr13c2bWdUq9vDPbu5/uJ7xlXh/OAFuzGn4
UUsUBRUYPULNvXz8EiBYzAbCv17k+KDi9pYq7GIkqTC4GT87y3sZDfHDWOVnjKuTKH+UEoTGyBxl
dLS3FS+5nUXfkR3fG2bccIvKT0M68uRGsOGcsWSYj8YgLj+chPcy5wA6uAEmanSmYH4z+u41bO0H
5TgXr/TvmTnepMR+NebDu+4RvFmpg6i0I6URPPU6+oMzEIQ4b8BcoC/AfLXp2qRm9+tc69Q5ttNI
aiLgP30duhnRoOoWwC7nvVbwJpkYcFmzN2EmIhnJLSnFh63Ht5Dz19FQbEmQrptOtadQiV3VWdFa
QfnQE/Z2+a1jMr9tQQMx4WNFlufXECbspok2dZ0ifmzBXFc9eYzeBysi8lKn6af1+l8fwVE5Fy2H
rpkgtqNo8FBCOunO6uMrxgx28kZ38wBWyqz+CPx2LxHjb0RHtljGZrIY4nNbofRtGsNgf8+QTVT6
biSUUmn4LQqn3Qt3MBaFrtkX+v2NCMuaekMS4056J0cSzwFriugsYIqT0Rvd3Dp4imX9l1QHhs0d
hhUrI8lDeN/hQ/LotdYjWtD4KZXWaxBwtIeqBK5Eal9ng6ujylJ7mJ4MGP122LHEI/i1eTXIZzr1
tYnhAub8Ju3XbJgqWjmkZv1ZVYkOG+8pBv+4MO1SMLkkArrtrnR+YhWO3E3Cjhlg5ccHMWJRMBw8
DVWX2FuNGF7u3c5LhIJlbXvF1U3HZNMRcA8JEBAlr9pR4zdVTbQfrS5clzqiWK03V5UNlKr31C7U
SaJPyEMxRO2vSr2ZVh63/qWlDR9O7bZ7+sQ9no1gPXleDgo+BVgozUOd08UXSv9jEMTNRa6RK07e
K2cNHDwmrZvMaKo3gKwbrBVQrYbmMc3ZgUyB82laqA5Dyb3vw9ZMtvugDHYNlDpudrN+3mI9JWP3
HsEIpK31llXtPTggQxHQWS+4tjkuawRfGlKvEJmSsov7iB4IGZh+Vq3WrQsIoEdfO/Ycr17uNweg
ETToJUYrBedH62A01378Bog826ChPPeF/jcarRm0Ehc7jDEhVhFBYx36G9UyoKyRFR2SLJqDGv71
8e8n8cq/sm1hPzN/vs9B+Tlq/H+/7/fLiR4f6MZYds7/HsC42SYS7f+vf/L3izrb7Y0YyAya/8nf
T/UV4+CKXPDJ46ANrLA46u6oFkmODFb0W2XZ+76Wl2RkkFT0P+BeyGIa9TcGHmfAyJquFqbW7KVq
rqKpAaCTK4MoD4So82bH3VdaTj9uMv5UFkqmdoSN51t7q+9/phTZuZTRE4fYMWfBiWqGTRS1AtIT
Iv6E+TOSYZ0iDa9L48xwXS67P9Mk3U2WcQp0tnGqSmcl4gKLbGuRTt/48P+80uDOiU8hnR9+M5F+
/zTh3Fl0feUuzZaQnbbX/xGY9PsdUdNgF+jtZ2wV2roz408EdM5BbzIG1qKiXXUR7uC4hpXEaF36
OHNEqK+MIleHin0Ax7WHFfn345Ie/1C2u7RhBG8bLCQSHBCFkv0imDV2fkT2LzFQa8umOpvM/DVD
HMtUmklzNRkF9r/kg5RxqKZWaB71Dl7U74P5rz85zP8opVgiVUOeHr3OTPcjBlQkVo/ZrJVX1kVz
7T+mwwxOf2zM8AUc4VHBaGti4+zb9XekAiyCww43kW0OFzw2fZqfektfm1pxEEa77dhuW0YvcXSZ
p1Cr1sJm9wu1N5bdNoZhAkY9Q7IF9x29PlxqfthAYjZQ5Kvlglbfje/d7HodcQQ67rrxtY/KwJjX
u8UlHvw/pEXvYwTWc4lg25SzNWxAP7u3hn10i/rQVHdwVeeyqC4auhgwDQtDB3cX9KsZYpPG1dqG
mFS10Ycx6WerQqOiprBjRhcwTakJKBbQ6JDurKKHIjWDndX2F0S8zDTFbHHdTEocu41HwO8i1cqT
0JNtPrB1aHHPjJ55NUncIf+BiN+kdbDZ9tuOhnqhxQjLMc6yQaoyUpgZXMrsYM98/uwJuMy8gQ5e
Da3Du5XQXwwH37wKt+43RHp/BUTPAm8PyCRAH2gme0tvSFe3yr/o1vA6ayhfPXU0m/YA0oNIi4Lm
Z/BR0M7BfANVCwEVe7NgU5iVXblXqB8Gj7Swpj1VefCMqlJHmJFewVDLJRreURTethbvI8R+1PyA
aVV0kMmN9HgEqwrrSmRHNnWjcZjaZpsXrHxSlZBPl78G8OsGw7KXGWLyJeazp1Js29zFU4yWgyEV
wkAPdn1ZP06U+wvPb9BIg/pdAD94xofOfaTDWqxV7xFjBw+dJR3TIq/Vt5DuoSEgYZ3EyXcic2/F
4JbJ5DiHmZxFmn0MQYsdXvHmLMIatWC5YykULfNS4OYNoj9oC9tLLKgerXJBgiIhop7/mqRYhoK2
fSLDl1amRbxf9G/Q9pZJk/30jno1xLhN0um78bFKtRqZXjaSsaUZ9FjKHkGxkcqotxpoatbduvbs
uahRRCQPEdYVTCv2EW5clsUPuYuImCVh0Yz3Liy1vdG8IVjZac1r68YHKyqRxlV7Ij0ekmKEWuga
l96YvRgVeQBeZ/+tNetMMuBaVskVm/7MPztngYI0ao0WM5SLyrqfaorfw+RmGRVuVVGuijInoLlw
rE3vcEezAYp0yLr8Lgjfcch+G066t5R2GkR7DcIXjwvR6qhC8IMhugvuBsaeFfL7jWOox0rpr4IE
P3soHkMzX6ms54xOj4ToLFXtPuZJDZFXfqYVsQ56jOhBwk5cNGn7HgkfxukkvoLEyReuN6LyteUT
Kt/HHK1OxI3CnKq/JTBgPWjumc49xzVOsNBcRphfaCm+Am4KhpH/9XzjjNTkMLruxwgPr518ekyc
uKKQy1Iy++/ASGxwzy1JP0QGjQL/vRZDsvOn6YlU38esgimN7cHTnokwvmee90EAAYavGKNYDxuF
H3A6e1gz/PG5RY2MrhEv1lyqBmXxl3zvrW62iFgDcsc5AtrQuAp/wuyE+tMYi42cCLyclfQJTFKO
vg3Ttjtr+IVmfyOlZUvbLnkHv1vGpaV6c8biIifEbkN4T1jMO4KibGJS3DL2QF2PgOcmJBLdmF3r
0OSH/yTsvJYbV4It+0WIgK0CXgl6ipS3LwiZbnhfsF8/C+y5p2+cOBPzopAoOlEAKitz77VbB42v
Z59jwLar2JKPdYKip5mYEQ9rOr4u3WnjfdC9hyiq8O/FJpocXByhiS+zRqwiM/7cMpv5tNOEfshE
BZ2REEXBQ1LK/fIRd3n1hPOu8gVXhFREW1NF3xr7svVUlZQ5/AnRe4JkPvPaYq0mgzyBxHs2R+M8
CH4ojJnhe8PVM5+dg4Pt1iUFEr7N2Y5BQTkOXqk4e1/8WGytvLU7py9NiJV3eB7I1uZh8e31RFIZ
h371m+LjOY/xWIQjrl6ls0dz72pRW4umim67Zpq+RPxF70xboX9/lYI/ygyo2TXiB+hIsUym89k0
2BeJ9IbxGM+FlcTiiGFFrwkOCxpwr/pXQHIMll+S7YyvTBLG0Hn1XWgoznvsW1O5uOhNPsAmoYO9
bLeBR4DOCA1smzoNwdS78N8/9EWBTi2kHaKNOqZdm7ZRyh8YAsefWDt8IUWzDpxnpxYfo1PT3TGe
Awbzfj/8psZ96bJHp+thDkxw7weIhBxbqLxx/2P6iVhXYldbd2MUUkdOx6BBzMKm77czCBQi8NHS
EREyFBUYK323rTpy7AbT/MpdjFYtad7Qwc9O1z0P2SIQ0evLXHvZXrWoRlv9RKbrvMoEG20PE0Xe
TQ4tV+rSluaT7q6i3mDoRoRhXGMRyExGhwWyk9g03mfjMx+Sl2kR9uVpQJ9huULW7TuMmU9hIdR0
h2gj8t64cTPq0MzNzRWHSoOexYEdqav1GLC29iMmbNO0LXZnDka5FgysNHzGXlvRkd7ROJhv+wwk
DS3tkE4bxOJKRQYeZcSRWiRI2kJqDObHPZIOth0yiYUmjp6bDr9g2zTbRnmvsz7trEF9d7Vrr0Z7
njjnwluZefetSZdUWY+qHl8ry7v0IbOMrNbe6Ng6aDZg8ZXFPtdoUYrFTluwoMXx9BVHEzgkgnHY
5v2eF69Hgxo3Yc7nTyOUcSVZCAYv2dBf9w5B/EXbXnIKzTTTlY/6/L1duiksGz9I/Td2LvnHRSkR
KZhQQkM+rAQWhi2QjpfI7jal4g30EZkHfUNXeQaGY6AOvNEcd93BBV8Z5TLd7Imqq3MLtV7vQAXy
vilvnsOZXW47a4AaZ/g/2fR7jNQ3RNytiiW1qxfDrzYEG0iwWYVVXgzVvaA2wXrf3o75hn/vSYb0
k6ZyuNXKyFp3PYPgtvMQ9qfPck5pRq0pljr7gqJiPPW6SZc2LI2bKAe4mYRB9KJXZkgbJPQ2TNjg
9ref9ixqbGwkcwX9uRhtUgLcmQ8uwqYzt1suz9MazcmOqQ0bLNy5sTY+YRk8y5BrnleyQUuj6SC9
6tM2GSeBslP5SBOr/+VWOgom9k1GYq4GI38ekUdu4xqRK2DrrSOqQ5Hq86Y0pstUtr8KrYZD2lpb
mz6/Ub3gv5ErEUuaeXH8VZ3GNu+PLiEAWkXm1xI+kcIEntxfqPjo/zPXK2hXa9pyBchtRtA4X0k0
2+Z1TvojqePYbgmVq0LyF0zvVYx84k3Yk6QzoRNUG88ABaossoGZ2G/aVt6zoX2KggFLA6k+E/lG
VuGqndKt9yaXE6LODofX2Hy0Gf0twN4J5CE73RgdSPHJuHUYFDqBXgHj4MpnaelZQ7DSjxEQJI7J
lGnKxgxY0inZK6AvgH+rRlCCZiRbzC01uoPBpcftIMQPek52MJI0pc4isEQ3xDoRUF36NvlB9TT6
pAU+yYxts0knwG8KPE+CJiCvDF+EwDHGXEhg2g8niNDKEeSz4MNAQOC/Npr5JdTgW+edqfuDO8S+
APa87vTxmwgNSLO5eed2UeK74zFk8rKmMcat44NyunkjI2QGUXnqvXZfNUAuAuGS52Ogsc1xI1Qm
8a603B+mlrQ3YkYR0daF2gBfy9dDrC+iAopJ5zVArG2PZIQFMV1CF4s1wQXvJZBlr3vpkq6AhO1N
e4hfxslqdkYh661tQspunmRlynXPBeaYz9mFy8M2ZqwvLkHGmczkydonEoQ5Hm59G1i9te1GFplK
NIisUgPfhsj8CMtO5DkIxkou2Rjr8uyQTtNNNLTDPs/wx+MFPyzZPVwNmwO19H3ZMexJhuisQRVY
iNiHOPWY0ZHHFhJvuJ9dyhBQf75EqTkii4SWAmA4wV9atJQIdjNiGevQv8WK9DfBhnxutbeykce4
DtJtRdhuXZ70sBp9PaShYjUu6VxTYh77rEcJliIMhlJOxKmavkzEE+cMEi3TM1h6+UMcYgatNSxi
YGMY0nJihPqmLJP0hti/RyApFB5gU2jP0rVbMBKMavdxlG4TppNYxboH9rEwFHRvYyRManuyxY59
Ue7m+Igy9s4pGCxU7LNXmps9wL72XtGy08MpK0f7oTsHcVvsst70jYllxvba28B0eyLW+njH631G
PX4Mo8etjEuHVLuq3Fp98bWkJJZYuddzBLrG0CwF8I6PK0wuDuEVLKEPlRSHXhaQ8xVA/dHGAQER
CCaSQKDKo2i2yW/0P8UeBvISI5m4G4M1CvepuSnNgKHD0slhHhlK46uA2X/qKgR2KakCUj67k87M
HX7QLQh9h7C8ij9pH5ZhdGBbctLwHjM/oB2CNOKQ1qbvCTgZiZ7fYdK+sWScrRnurHTV3uVNyqjD
go5voi02kar6ssfhBM+Kzq6cMbhFj5ZbWH4dFt0uiyv93g1CRoma9Vx75UMfAWjv6mjxeFjPcYBc
zp7bFTZAHaQF5ozGGzYzPf+t3ubQlYr5LtMutqaKHcfd2Uq1C6IClB9jczFRgR8m9nCId+L66Mza
Zx0lz+4bDf1Tpr0MGIKsku0evBOB+JGlR/9lDTjHVJu9pDhnll4QE4fuU2fzJSoUQsgb7mHlVysv
5T85WyOVq5uLjS00xoPW8NqbLuO3wgJkWNWIW+Z9MlX3/RQC1Agx3gPZxZlWCpc+knuJwGcBfqXa
M4vonDeZvGipPIWJgwjKSmmtde8x6qHdVLmY2fOARgVZKtE73UF2IhgcMeP5qdmRp6fchQ0QAddL
7UuGZWIgR6d1CazOc9PPGS6jpxZEKiiTTjbL7alnSOdXbf8lSltbIQ8u8Fm/cW2vmE8aP0brkokr
8ebllk5Qj0fM0c4N+vXQRPtAKxBG4qVkNtQTjkgaY00Z28VsqWjK11ZhQo7EZ8OezvO91A42pLKp
lQO9q+lpfDvCY30OgukCD1qyZuensTL6bdrVuo/UZG/L9ndoJLS50t92ib20WrxMvbA2oo6PHZIY
1oGtjOyvKR5uPUc74n3awDLgXnH/jHvjEVMw2uchOQJ7eCa6wjd79THFn8pR1SZDh7KJdNTDQhZb
uyiIyJx0DvV+WP5NyYOycsDJ6H8Mo7sLMH8X/NfY7uePKQlAqwqhK3penM/AFn7MiCkP/PQnDC97
ZBPvHeN3PPlciLy6/ZyTaE8lreOU3mdhz7y7LH8zqHqZMbbr7O5surarIOxepDGe2wlrckBwNiNt
4KEAHUlSyj7FZIFvE+bJM/WfQBRUtNT+1LfuE4jnqLewhSXD3TQhS/ew16FA2iOs6fCW4jQeSrPd
uWn7kxpDyuaTCjjTZX3f1fYplo63yVW6raUWHDPDfFQKk0KRMijUSUKKglcGUyBmNOrPxfhjl2ZC
JBJoO7LtYLzbWO7G/EO4Eob0siy50ch13zsmrON+l5E7nvftZsFCEek6rCshklWZt78YxcFysRBe
QYzAgwWOYvIyEKTWkfTObTkw7KKjafui54DjqbkyJK29a04COOke592jFmUO4ov2B2kXm6hMUQaI
Se0my2pR84iI81jblTHFpmG8zLr204SjfQRAfGh0L31wb9wnY4yKUxvirysTQb8zfBTWL5El7V2Z
zPdhR2gfbJZgjMbLSIbRgohiJt2gtyMFaBK4ZvX6jI2uPxMB2uxcqyKXzg3BEghV+HVbvjqurr+J
1nloLOerdNI3kpODnZ0Qu8RVrZcPDg1WcENpQq4Tqets/ZmGFQrQXM4FMrUxDFoMfHSJhjx0XNTN
r2k744KuRHnUnfqrbHvgp9WSBNfdqcpSXBgoMcslpqlqgIc1qlqHobOLFBJJDEXhpq4XUFZ2Ie8q
PRj9NN0aEsdJqADDxg25LbN+S+OAbnYy74iuxUhDplIEoF/ZRsu+ZCBulQ69D/kk98MBxxJfbjCZ
Bz9RzogNRAe4f2+niQBnEPOltW5qm64eB8h48W50goumQUwdLA4DFx/GNIlHzMTWgw0D1hsaezeG
xmPMLGo/6uDIJhUcS0eg4gZP1DPYPxqud9YkqAp9NJ4NOoSO3c8Y9nTNT4vBOJqW+5lUtB2nBpcg
QX8MD1OxIvmZXYuaIbd1hGvnUDrRd6UnT49fjLmN1oGrPluwG7uIK00htHw9NXTIAugvqYUjC9o7
mjVwoiSbeDipPHfhPnxkSCr8nJz5LbP3BvYbYyC+I8cu1u/aGjxeMBj+3GWfvVMbtyQtbIb8C292
+gLD7x6s3JeTiQ3UYI1mLBGwTbABqbSFrvOQcSigqFXNWrvufrV1IMWPatSrVnfYEEWxDWSUMzI1
MQSzLutV80NEN4WphwHSVtXtoExWyh7hfjVvetBOXKfYTRXR65CQTptaSPtyL9iNy47zJyZU92LH
8XtVsi7ntKuhkYBXbaFhcFDvLdc+6iiTDhauJq4wY7duNtKifMKI8mGxGSY+xQfjn270kilGrN4C
E+OXl6p3/E2BH9DCI4lI/RqaKsPSg8PYU6pdezFNO8LQGWANU7qBqZ9rHK/z0LWIbnEP6w1vFluh
H8bwC6IiYQwhTxUXG8x9kA9q/VWnul/Lvn/Sw0aBCKBNbJdxte5IUstjD/ZZC6mlCCCLOlGHZZuL
U5+kwXFyCkKQ2gg8ppNj0bPRzppWD3tDK7Z6xJUPLUm9Aab42aj8t0rHCqGUvCsbHeQHCXmAJLg7
wpUXAmBYL+fihcAfbEdWB2MKGEWv1/R4TbT7LoQ+vQd4DizVAFlpcQsmTif1GVEdiIwZ+UPt6OTl
Y85Z7uTH63f0UxBr/v9vM9m9E7j8zx2n5Rn+Pk1FKeSLOsLohQ2m9q93vN6nqsWSgr08kD6+C1L5
n1cM0opfXX+Op4hfXR/wv779+/x/fkMgV2u6h//nu/jzJv+8IutdO+MlW972n1tCO0jWsra77CQa
SETXp7m++p83cn01MxJljnfkfz6firjYfH+9a52Kufnz+f158uutf5/l+p0uQXNseg7Sg9d/hMLu
ji4G7EORj+ZBLdQsw42r4/W7AO3Dn+/+3oY7KEbV9c99EkRWdNX+uef1u3C5Uv+9rQ2IiA4SrKjL
7X+e4frbPw/++1p/H/evp3GgC/qzERq+Ieij40OGCctA7PbvG6lNjQnE9bn+17dw7BtY3Mvbuz55
Qcb61hyd5/QafNPj4wHXq99yFhbH65fkmj6zfPnXbX9/vH5XKHkj08KDafo/D71+d3389btoeZK/
P85Uoex9CkW7hUf8/cX1fv+67fojhmwgy//1XNfb/ushJCbUK6N1cNV1zF7++TP+/LnXn68vV3SY
av1/Pc2fO/3X014fk5La6LVdBexHqGNbUJYZttaz++JHGcSM0ZYv//qR8Djy/v716wEu50xIs7d0
XPTm/z7o+sjrl3/dppc9VvvRBi38zyv862X+PvZfL/Vf94Mjy3v6+1zoC+sjXqnrzdcH2NXADPBf
T/q/fv+vF7n++O9fa15e7aek2/znR/Bf7+s/n+Z6x7/v9Xqf620RCrLNIK1fHcm5PjpfZIQGI7RV
MShGH0ZuNeouVANp7tfLxWC9aA6A4vkcmdXz9WpQ0sLDNFWWBxvqTMQKTvchx4+carQU2bIJC8u0
R/OUE+5T4TrYMf1tThMypJOzfEe3rrHZYgvc4kbq7PibLyapkivdzZ/0oNH3Hmkt6dg/1V1My1Gj
pSkLHKtji/qvEyG4lv62NcozlD6UZR01c5tPd1PV/9gB+bQRegIrUew9mMPSA6wXue4E/K1GkWbC
98kN/YfcpSejwhwe1Ygi8rFEXNTARDGCeEPo77wN03NeQh9oYjz55DlHNwIV1Jl8ST/CtcsUJL/k
BloAhtjO2hMFgoBrfnVTbexUEZ9TAzXS8WHKYdbvbVeY+3ngnQm2q6N8pTRha6NSAwk7hY5JHtE2
Vkslxgy8ByXQ8ZmuS/Yq7PRubdPAcAukbhMAHqEcRAqK90Uf5mfLzg5FBVQjzyufbLL3eqiPZTll
WwqoeOOwtlOh3EQhE6kEcN2aHTsW6uJAPOINXQn2GAltQE0vwYImENAspgCBsuPtUPPZOcrCjx1F
TyEzxLkyiY0jO2ldsTFv3ek27cff0HXys9t778zUGY/23k04pcQTZTzPYpYzqooETEO/MXs9QvSU
sG9pote6/50EFJC6TkUAgdDdkYEqtQoytsn4W2tcMnswwQ427fSqHewNtfELteS4xYZdkhjc/sj4
Lg8Z2qMLXIIQaSXvLG2aHkwtRNUyaFTmGdjUIP1oey/aML7P95VGg6DqooZkbWPY2Srbumg0NkDL
lE9Q3LRPXbIMvGbvtrzpcUbzSWi5dtQL/tHV1ookSDq2YYB3XCCkGeeSMtnZR9pvFeRkl4/n5Qgy
oeScs2j+xQibMrllPFDbH0qTBGub3Xed4401Of18ZIBEWE9I5aJIVr6tJzb7KXnDmGKA7gsssQXM
lyHfsuxU280pwVZCQYShIcsMx1SvQUx8jRDZCs0awMkc27HLawmUZOtCkbbVjf10bDoHHZ22zcM2
uJ8MMjtq96vKoFaFevg5gWBXLiFQg0FdZlhn+gnRCUrK1vGiH21RvpZjRF97nN+8etJRn+wN7Zf0
ALmaMe5uy9Dx6icwLVTg+haM8SDqnybC0yPduwHXkq9Kjc5r2sPH09LvtDa67VxTGNN4hF7vvpBP
UNBWzUnNyIpubfcFvRCtvJk5pf1BDTTFDeMWcgrpokxfO/3TqW3KnkmSAdc8tmn9jJg+gzsKHcSr
3g3VX5ih5SCB1TZT/UtJaq5vQ8ghQlGHL5eSbzRDyV15IdZiNTHuSGS0hwyqUycbDyKxX4C61ja2
tSxjj9Tmtb4ukupouUa40Y1ub1gILrMMEI/XfwZh3TA1Ln+S+W02AdZL1KF6HDG7N5/dOnrucR+c
ilgZ2+EEXk0XvfepiLhY067CgCr9pKQgF4H5u8jQU+viPRmcC7rM1z7zbmyTu0FMOROgTirJbCeb
HkmLqtqbAH0Iralpl0YLvXomjGX6Ev2uD7KntOg+jK5gLqSmOzvR1kOHZ1DQScQkwbXbZhBW9wUi
KdDaaGHWIceE30DIq9LkE14E+p8KIQw2iwPG/WiFTQv+BnvESKdml/h92vJkVdsmd4J71ChqMwRe
4i8jZDHCdoQsjmWNjkOWvQ1hl60BVC/KeNoRbZu/Vg4RrI6a1tlIlhqc/3ktGp2GDChG4gPGDZy0
F5GY9/24NKdfe8HUt47hnLQIImLzB+LPTx6b320NKpaGq9/pzhKfluOY6SjXgAX7MfASBm5MtSLo
AAYqhTFH1wkd6FFP6ktNdG1ewLruaHRC+wb1zBuOzK3XYr3TldlsRk3Q19SrW+ZWq7gU9toCCtPW
4XggQQz4GVBKAa6oTpY0NRH6iXFomKrLVmIeyspLntLYsuShrsVnG1ebcrSxMWf52tazfWRIMqWB
na87At62wh2Oisl6KAp7XbPqbjoL4Kg99OmaPBf6OJoCWO8U4zqwtG+3ZsAX9COYbki304BGSQoS
0psn25h3Et7VrrTNnTMP5zQqnosR9KqRIUSPkIdMdfYeOxxmWvnmwQE+gpmKXFhY9QMa4KfcyV6m
WcHOaNqnqJm/y1G8miW6GlrDObZtEY5nwBeSDD7faJGyGkKciXWGGLkgWEqGMsJuD2mAQoUcwCHW
cJegVHtnav/hhdmTqLqbkTjpRB8QuGYL0PU9HTkmEuB+ZkdtYPUEOSMimvC56Q1NLUCmd4QkrK2G
8zNFTpvt2XWjPsyY9cWDQGIP1Jdz82NS40fYMhOUGZJQF+yPipn45un3IONn2JTvfT3/ShjS9qG1
m/v40NnQN0uuI5lePlS4SvHcMx1PDb5Y0aM9I0gp57jfpIbVrYGs72wv/GxdCAAdthy6m5vCBRo2
KPmrtVsgRKywq04hYVgICKy0nEtgZutCL9bB4hFSxX0a6uySEEZsMEXtiAs9vOdtsjTI3EM5MqbX
4SL52kR2ahSzNmvmqc469ssBgnYYQ/tFR11XAURDCRHM+dZzjEf68Nbxpg569RrDRlzpUwaUWDtx
5XuMF/5q10k++vBigLYtgYyoZNiPZbCF40kLueVj4SKBVCLGcrUaGBN+QAqJ/U5Wl9hd1AsKrlw7
ifXo3aRl+Zh1QDoYCmFS4ewdiMzIsvFYpoPjF2PziirkBpbCHTgyX3bDfaXCDydHTNB5tKGSIXuX
HtzqGbMnidE0tSyb3vDMsZHaCxSUZkzdGAMVzbhxLf2GU3JHSMV8IFoyKPML3gDUNpiB8MxwunSv
QtGWmzOACm1Y3mYJDRJcPnyaNnpOKw+fSpH9qhbjSq6yAel19xzTiN83EVMVBD0S1wIeA3TnRdif
kG5FKzSMH9hg1lxyTbh0wLTa/mw13lmVEEQWZL2WxXi+GK1bGroCLNR5ijrVDSVQthlyVG/xIUs+
RilxEJDKQUKvKb1Vi4edPguT1fwRPTUZliliJjTUKwcm0IPqNyoQ6okFjkry3vshW7G7MSblt6p0
9m6gnjR7YjcHXgzNL4A/DcDb0H00rbcNe5epRjzxWyRzGU2ahqlIVpbwP3SNk4cirEYTWIeMz5j1
IUjN030+9+7BnbNXSVFfsYJ3fYUOnNp4Gjg9y57FEEw8fqw+HG6JNeZwqeMHsKlkLHWcawHRAUhW
bsK4/C3bmPa4wbg8tZ6D1r0gOPkyRlQpc9NSemMSCmJ3y7j33IX1SVAswtnBFwxoyAOe3zhnM06J
BSpeXGHBrg8N9NHm+E1XimGL248X12OpEROZI90nXAhWc3GvhQntcVEj3a4X3qcvGnq3Tp8zbRIZ
NGuCYUCE21tgbr97AtnVySmNZsXcnfjMcXh2ymFjmA547FxjbZXsg0V3hw2VYa+W3ln0xpm5ftES
K3aM2W7remaKOUf9Dl2u1TLfNtziGQXRFzvl2nfAt60jY2FecNBov83A/CTr6hAIpoOAak+Vfckr
3fa9CDExzJZmPzshgrvU9T1MOcnsnJvOe8q17hejHcuzb+KRhNFqWk84pVdYjTaqD++gZ4N1L+r3
sUmOXTE/zBbNmb76qG24o6OHaIxMk+fKRjI6VsGzOyCgrUFfQ5vFV2MnGMBdtBw6CAHEKYxX5n0P
jiUunE9Ae6TgDpNvh8Lc2tb0ZOqYlxLOwIhPOLXjcJGc/QLFBB1WSUAlm8gQKEHGj3k8Mvd5ziRn
aZ7DgcsNPid7sC/hmJ8nrMzLJolY06k9t6nzqsEYsLGRIVft38z2pBlboY+MARzt0S4JVrHZjnGR
KjEGuvhAicdYvLtDAPkbwn+lWScrat/7yPoyhTZtwXY+6qARJwU2awqzzI8bKkLH4+gvtcnbUJiE
nCGERFPjqxhJX5lavy3GFSsxdr8Yal+vm6u4JptxMvX7GHX9KqrlOvWY3WseR4l0zE/HdX/FzJew
CpYHyxz2/WSSGmMaD7XjIZ0yPETFFta5dEEQOuYCSlJrBFj70U0ZjJuTbyCKlAYEoRA9r294SHgQ
d7wlRn1oAnXSFhhMieivzarnJCvOkS6OfVOv55L6eVCwFzEPg2PPFstfsl6V7XyhFfBW2T8TkqSK
GOg1Ayt8Ym13L4vhXbbDd5yr/cxQW5jGB/pOZ11ZQwrirl4FY4OtbwZu3nLwVPZjn8r7jmHoakry
c49jSWNGuSoT7z1x0J+gf3oK1ENn6wxC2bqvIAtnjPqCNUOlc+bYN7bB5DMllFvMI0YNXd5W7Dp6
wBLriKmAZw/PZq896x5Z9WE0kSTggJAd5T3kZwbhSXBgq/Xmeg8uvXZEJrmEHbQYFlRCgU2BKSS+
pMQk82hwjsjGVn3T7ZSM0A/hegZrhAP0qCfBnmPSb6rI2owJgS3I7birGRcbzQS75R7bENOl0eLz
C+OZCGG8p4XcDLX+pmUwg5qO9Nhx2pVjALAyw/RSyw5JlfqOCAqcHOtAfYEnnAJjIBeHqpLd13C7
xBj5yiH2FeVJH8OpL3vBy5C7k3kavg/vragtNHhu8jPJ6C1S0WYiNwpfS2cB1jcRXU2vpR1DljV3
GRiSVdGTgd7iahEJoz0bBmrBhD1g2rkOEv5rHkw2FoQBt6OBhVPuuVuyiK9E+kxYBLVriaC1Gig5
eqEgybXViiFAgUjIO9rlTxXIcJVG1UVB1LNSJ8b0Op6q1PwCBLEPoqRj04YeuVbf8TA9p6jYtlrp
eauaM37jaeA9LSjBeDPbSzFtl+i0aYpDtJ4wZYM0ZBRaBsQuBCQ2wFFOMNkR7kIvJI5/yiC70SWa
JrZgDtt6Bxxx3O6jsVTwwFpCbErzZ7AwdWTPBrPrHcK3D4maRc4j/RMvP6RW9VMyA9rKMvtJMqy+
AwCz2owuc4hQlTCQ1G+X+b0+3xJLv5d3I6spp+IFp/JnbAZb0+l/g2S5BB4+r5hrlCGbTd7LF88Y
T1MDynGu2cWTbXLbNza6MqZ/kulV6kGpWlrhUTXdZI6uNllcdNsYAaNg2LyqquGFcxQ1iFEhchls
sWnCacfjCGoGOZgSyGuQAoIHVVvHTP9ebBPtyFAH9yr68cbX2rVe0c88ybyj2oS6QkAbEVzES68Q
daBIQksp2S1Q8HJuotkt613dkKT3rgsT/4f1MuadxgfaPECh4jwarHstgwKobOuth/thwDJbE3uC
RDLzwhssBE/hLPbGonuzw6ilFF5RAQiOLP4dJpqzurNy+nC4HnvzzovC++oXF94gRMxXWzdj1N9n
Njs1sXDFk6FGQqC/RU1rriazvDjZ8DSiU9hOUXyXyP7G8tCRucxkbcawEGHrmwGb9zhZjwZJIO6n
xLnc6hyYqfNC2s2jKUhzCONzROxUqrCgALZqG86WEOu0O+5bS3/rlPOlSSQh/F0HTFVb3Lg0YxLW
f7IISZtYsm26S1qLM0g3ROBx7jfKeA+WzaurhTdzg1bDKG9SE6q41rffVT0uWoGXrINGR4d0YPhH
4a07iEUCjhaqmK4ovf2s46ZymCCXgfoq7P6+iroZPoDDnqZ7lJl9QmTR+gwpqKmQ2rtMLHljmra2
8+QXBYDBUMZUKzspvyN40YmTgtWKtnrq/JCcTJ+qacBCZ8aSC0owVnVJRQoRq84OVT/iJ9GrTV06
n6nRHhtS7BvPiUE44r9NlPUVBcV9A7ePt3DqolsJDaGdh5tCg36TCqQbMfiLwSKdS8OdEfyeC+3J
XDxrOHaetJRQj23hECWnhToZ6YOJtjOv1pYyvmWnDqYXP0LECQ9lkf6oYPmwo+xjMvrXtMCqUlg4
jduSvzkeLlM6nMskfsRC8UkJ8akvMmdZ9lunmj66ChA8DNLE13Iv9aHd2f5sSuTN3bVTOe5GLplr
a6I1q8fmEdU63YTow8MStMxUbwjWPKGCfsjdwV5JXXufwwFir3eMvOJscgkHirJTZYnEYABbjmAx
HuK3OGts/3ftVN+OlX0FVUWGn1ne51q9QsLGxUXgjiEJdSvqE6kmmwDbq6Cjl6VGdbKy/BEx5KqQ
aEgK1C/TgIUpMoLXJEEV63SQX+ZBnuLZthhTI6bXynAHDW/wdV/NZEpKCSh8JvYgK4tPYdcfSMdv
+zxwNzHHKWfIK24HudE6UJ4lcd1uuDObJYeIGEYJ1dRK5osWFMeClDuwktbG6SD9sORpGyfzXZOz
CxVlv3d6FOaLnnp0sdgtf1RleQ+jpHkDpoldORUdR3FxtrIXCDLrKCvvCNN7i8CGwkSvtvNUm6uC
8mgbCg4UevkX7H47OuJvgVSQJTmI2kBnl2AOXJ2MjZNUp8zOH1VkvuejsNnoRZS1Q7VzvRn2rGJh
LOJH1AuswzpNGZrH1Z7d2KOa8rdKJd/sfp8GV6mDxA9iFXOwhiDw5lQ3hGG/Ux50hyiiRAmwu91o
rr2BnYoKhxRgUEzmHjAtbb1ksigZ6vAmn7QbUiG0C3vN1zGntzt3cttUcbFGaTGwp0eIg6GGzrid
pfuiORelxoCAJ4BhpX2z7yVTp3+y48Ddj7NG1EKuDmGe0sR0w2MfD2watWZrAT70qwTRfUVI6NTm
xlEjNwTXIQS8MCXaJnMBKOaBsZsmrz44moscH4KojwMsf9CmFk0NZI7d9cc/twX5PuG8XPIlZRan
aIErk7VKwRGWebnLIheK/vjm2vGZwU+3FRJPVe1Nh1LmMPNc+SHoIxsYqFfSIt+Jv2c7GxSqnU04
RG7kPlublzlr2l1Phd4MrGF9QwMyVo/VWH52CgRULFh9SCs52Ebv7WTwW0pSg6aM0VBN33huCa9K
cGwifc3etW5SWJgo7cVg/MINzElDhZ0HwZeVwFCkReSuoSrZ8C9XkY4EqxFcltz6iHNkaZ5riDbd
vQzkd+SZmF/IM5m4CAddcLDm+Ea36Vgpz3z1UgJ9wJVP2rleXi5eJjCWMGoEoh+D5764sHFx9+1t
/Dd+PyU3sy4e8uq2SsAwoKx5LEIc7hiZDk1l09KUt3gYV410f5rRkSyGkLyc7P8wdmbLkSNXtv2V
tnq+0MXgcABtkh4iAjEH5yEzX2Bkkol5csz4+l5glvpWUrKqayajFZVkEIEAHMfP2Xvt22QZHXha
TttwVCdBgh8uCIs7wivgpOrtsevRPdZhPa7KCckaQjdua+tQ9OLd0212b/BT0InXaUQnVAbE1ztV
w5VlOStzwngHQupaJf2XMW8oh8YEW6OV/xjiubm0absLaW/rNjtlKySXh4uS+YCFNzDSvwAIvXjh
D1RQyUlXixeBDWcVuwXLY3KfD0+BhS2ld9mjkZkG1wrr99gSQTeWKDO8hL2zgywPhgxkdN14Tj1W
6xR2v53SYoEGZe+M+CQ6ui+yJ4rCdR+IK35ucjfzNYXBoDdAUIQarDDX3MWLFC5BkcmHuGC59b2g
c0iTCp0mbU+Mv3PGrARLc0UC76zJq9FO0x3KIH7LPFnMwrZQMF9mDIn5QKsy6Bmu9CG/1SyMt3Zk
D6dZEJaKzF2nUho+MNsHIyspVK0aZzGkn5VFw8qu3tKkvlFeMeyzaXEXZXhGTHFo87ZDusNgqplp
PjlO+tLR5ONpU2qYTemYZWV0CJfYObs0v9oS/yvdynDHT6sb8ggYrJjI25bRU/CtpsOCcUmjdm3P
GAcwDWKoDDNoehQjtwGYFyBzNDs7XfN2/VWvLQiavKt8r7AVNT9jD9kP7qGr6fjFc0doFRi1rWeF
QL4jtUE8B/xOpd1tnTMEauyGj2YgacxLLqENV6GjbzNmyJEH2prUUtUh6bHQsJvaRbUAO9DF+qVl
7I6jlEWMxHo8NvGlEDqRDcLaCb2rt/1UHuY6waCRFn5kQnadwyVmKRTNaaDfnrpYGpJ0fJIFPlC9
fWRqxudfkA0105EN4iY5ZiVtdfatOcZXeVLEGRW6pZY80/jcOsxPa0XTvrJG7aS4imGAAQtskXuy
gfjieYVf2Ev9WbbE4fYHO2UlzeLyqZCztcdzlrCEldNRNMtMSOnAUI0c35ZDdGsrMntVdrTVRMRl
oQ3CPDFvzFtuNLZZ0n7KM2xjjlEEa5dYYRNKhD2Qk0VAJGwzd7klr7ORP5FO3MJWRvKYEAKQul2f
8dc+t5JzGxgt8ZwxMHtu9mmTj09K8o7hzMM4TzGYjaFkWWMkI93+2fZsEr8xfLs0JU9heavTQuGK
YtDNp+JHKalJFkgEP+BvG9W0tWqWUGOpshxmPb50F0x/2O8FG/eVruWab3ai2DEstiK72HrIMCO4
1U1Xv+hStHe5Gfh9Mj2DYzhXvdNDTUhI4MB8CWqHEdEMQGCMIUT32g+Rk5tMAMRrZclu47jdMWSG
SuPQMz0FwIK2uazezDbjFE3JTb84dd3AfQKU7e7xKfV+WFfVqkWDujHret8VJ1VwJdsBriluJMgs
1UVMLcsNoZMHx8TZSVlhc82JyngbQ/tFN3/04/zWEWJB4pZv2/XN3Ej92MQYy5vgBe0evy1MiaH7
IYAstRkrlsyMikdqQ381MGOW+KeSqPebSPvqKeEiVVD6mvUOSYHQHD+b3e9RKpjpMPYiPYVKh32O
IMKd19brnVmyVubjlG54bB8SK5iOEivOKmbrI4qOYjYsx61WaTtSk+5bLdO3yr0xhUZhqE9P/Qig
qtHpCo/qkaQn8vcGfHdh0YABgncvx2zm6MNL1LRfMyKJGuuHSSCUy26fTTBPxb4fn4XJdqDDr7aK
yLFaJXtV2tF1WOJKKC3GBtQqQ4Oet+y/Ao9A0x1c0i7tV6J7G1wa+lVCC74PtYeWpgA5pB6BhYWk
+WE99gHbwyQjVhotyIvG1l1FzgQ5LBaHPEluNVEBobGh2zgzcZNwjulw9uz5oMbR/K+Kd90aXtte
p2KRw95g7dmlRQnrM3vFUR7wu5hLNJedsemoO95RwlWFr0hVNrHmFhjPud6kWrInPbxgVGvd1I2X
HEt0yWurho+EF3CqvBPXUbE2arw2UTsMVxXWLEGiqDuCzoq6l4nsGp6wCVWwtcJUEsNEJRjBrbZT
UjZnnGV0/b2kutHn6i1p0IK0UXJv6mQNRjWt16i0IfTVNE4w0HXXRM/FufadXvvwTSMtXSTI2DVx
1TeM2eax+O448EEdwdZINVfw2flUDH3ehVDtruPli033jfxfh2xwvsOn8r236TxUqeTdNu4D4IJx
nyMQX6VIIGgQpVtX8yALqn7aVDXrcFAZD0kXJ1wH+nNTRcPGME1nHVp7V+IZE7P3HMYRUBlFT7ts
8sFXZNNc8mGmFlqpsawP9dg89E4170wMSH4PTGlMCTNjkcNhrbJ6x82Di9jFotS6eH8NJnGUcKyx
EpU9O6+09C3VdFd95d5lBSe0mPGrVoa6aj3yodIYJCW/jwBeI2lrTcjytQommvy0GXEUvg6dAZPU
YSyfdMaTJWsHdce3qi6CXTRisC5BlynnOmcitsHCjpwY5XxQadueEatBEPqmBFqWYNoKJGkIOtxp
1Y1b0kyBhwVXQMkuoWSvwrYMHWwFL1ZL6ccY6KG9qqLIGd9ZcoGxOe6NYanbmkSIbSwhcUzMPwXP
pTBr2QngzQz6myTANR7bVr9pizwkYx78W224Pxy7x3vYPo0tSjOhKDccwlycBiu+Zc1vYnT3yoLO
mvxwJBfonGffIX4jr3Faaj8N1X8xhafBqh5Vipii5eIym4cxbU6eQuGDT9NHZ/5opHANHE98Fz2p
mI5lgJbzTHL9CPIwiarPmL/4fSgPHpKfY5WMj8aMhS8EJ29nJSfAEW9wA3YdMcI4RbLtGBBGOSTZ
A4QI5qYOTn5k5GjwpuveYnpgi+BrdIMChVVlHQyz3xHZoPXqAngs2yHLOEx9cF01DIgdehGpMSLV
cXhNbFDPeWG/q3m8CPAGVKmbKIhOGJILggYkIXxZsyWUiat7qc6Yo1zLJMLSnTYYNntrX9vtwYCY
1OXjvTbNxqVDC2RWNo+BeA+XwqZ4t97N1AJnDCtCI0GcPlfKw4DzZtbrvEb0pNzo1DJLo+f2Yoq2
PaP/ZLUnyFdrW2IQ4Sh7IuJqiW/JlDXWIWt9qXaNMA6yz3iUA0j2M6P6lskYa92IXcnU3kO7e0lF
+tpCVObqN3dDzeci4mGNDyrdyrkBV0sTMklynwwKJmgWfj6zBAkicLHRYWBia3OaezTLCJ9YYY8k
WDzy+d+ROIZfchPSL6BNS9O/8UiyGdhW2eH72Ix3jem8V1n77E7NPVMIKKQJybWa0zJ3xl1WB2wH
hLGod5ijaniupQBvpBPXvILkT/SVRjQysiPrVNXGqxEMYJYKdGLLNKtoQ4QvmQssrKgOPamovTpO
1rRzuIMK1Hs5C3cgtS8E0f5QJk5sWNbjrgTUPAS459V74TTPXhXSjS7KazLvjIAnJ2t6Br9un4v+
MgKUwDs7MDzxOzdGUqcLYv4oVOvKyXx7sbmw+Lw55jsDTdePZu9CqjLKJUN8z/LwFrNwdIQhdBzt
+cNQfqkAhFG452cJKJA8o3zXTrbuI5uzqS4gNhZyZwxjeG7aqt6GTX2HD8yHn8/tn4qjYlMatjUx
bh3ogdyrW1Z4jGTJewRxDdNCe7AKjfcNTlFIujiUt2zCZOhr04AFIvJOdDbWY1Msz8HY8EeneIgq
dWN11mYE6sBhxJsBH+3GpVu+VvT8JMDcVc24fB1PMPQcKz0nsr4NYd2uzLFiYjUyxBhzAumnbFe3
GoCS6rqddQNqc7/FNQFeLaUoq5p9WYD66OgJxwXknXYsfDeaLzH86nUQ1YWvV6RBu8khIEsRezcK
dgCM5DprzzGbxWzE79I3lABtCAeOoh8AxFvIQK9OACt4oRYTjmC+yLa+Fnq7z71s8luDejdrcYdQ
V5NInpWwtoebNrReK3EKLVbNMSZ9YDJ/eGgcSmFDrOy9d2dqX2h+idp9YoKyG4uQWUl6stiURiFl
xBia104yEliHpHroUHsYhyrM8q1Be0Dm8mY0McPRnlK7qtaPcGVAmynzuRnh3dQ0TO0czErbk4tc
yKtitu7J47sTrClb1+l2qSLIpCI9lie5cJN1VzIgkyCTkoRuJBa4BIuEWY/WBhkl37khxU6FLqaB
Z6y3+SEuQVX3BGESqs4IhQy5gsTFSsvOYlRvQdK/pQ2zimQmGfwuq7uOm2bCClN+QXf/Fo/2e9eX
fgDp3NKzaqdrI/OyCZBhza5dRq+0ZBnYYyCjeaZdW+X8ENnOU+KMe920Dpgy643WmmcSXxa8LBqd
jgei3eC1Pf9AS+3XesUDo1Hr3hNbm9TfVh9ekazfZOmrsBbAQXqgqXuLJczk8yufZxJTFegDrE7G
o1cq1Eje16jDdc6k86yBSVghtOsQzo5nO3fv8VrR4M7dR1315y4orz9Q/v/3+/jf4Xt5U2ZTWBbN
P//O99/LalJxGLWfvv3nQ5nzv78vv/O/P/Prb/zzEn9XKO9/tH/6U7v3cokMaD7/0C+vzF///eiW
pIFfvvGLNoYH1L2r6e696bL24yh4H8tP/v/+4+/ZBQ9TRXbBC7qzgsDtVsXf2z9mGBie6Vofp+rn
mVr+wu+/+TP14Fx2cRO/FC//4bd+Tz5w3b+5hjQ9T2AmcqQtzd/+a3hv2n/8pnnib7qAIuqamJsN
/oVQhH8lH1h/03HaMudDcuywM3N++9/kA17QE64Oi8X06Jx6xm//OgO/fJL/75P9L8ZXN2VctM0/
fjN0/v6vwQcGaQeWMGzHNgQDbMG/f3+5i4tw+fH/E09q6HjGqkNhY66No8bbuWp6qGfYiBOuKMk8
3i8iMm4mRHv2mA9bM3OrNXMEnbobELi5ZeppgF9Jz65hT7uivoxtZ9+qIH8knoTKHvRsKVyN1Q1v
VNu6qIir2lpxlx5yAxaLQBVF2O9RmuprJup82ygTsjp9pE2nQN6qZ6iCUZ3uHMVMFuc0AV9fePbP
2yJhZ0tSDI0RzVuP9tJjCZzz7LFMgZHHjZSTe1Ij3sQPsoMF5q0o3RqgHy81VjeA0upB1U0LXoL3
Wuqtt+4FcZ3CMOnM2Wzoce6yzHXvrdPrhy6s9hmxRL7TYT+tECoQudbi38peqpwXUNV0HGvUbRNu
cMAmwD0MeF34VCrPHa7hWu91owQly5TMj3viUOT41rhfI4MxkAfankqEIswlFnublqw6OXm3iH3p
ioVMVDwI4dvcIAGyIDcXPYU77zsZ+KiWwIa44tuU2tb+D1f071fML1fIv18gAsaqsLlKuOYsW/56
gSSTq/qyr6oDc4UHvWUe/fElcxfii2TwHE7dAijvrnXk8CuRwR+Mnd9P5p8fyxLC8XN1Orz94zfb
MAxB31hHT6ZjxTV0okL+eK2aGmwnhr/VYdAUGYFV8ZWxu1B7+vk3oZk/al7xHovsr87Acgt8+rOO
ZRqQaF3bM0zr0xmYO7k4KmV2aDQa1HVKDuXjR4JblCgsCabagciON8nSeqgUDgYNXd4uGFrMha48
kEr79Ofnwfy3tBJuVeGBbqK3zlqgs3L88UQkutkMedFkBxFxIghZEBSkLSNZ+C8jdNqV1lF0YX2V
KAzS01DQrWBMjClkpkVvoQENB++9HyHLSznDCS+z3cdLySD1RwtsFB2m+z8/aGs5qM+n0UYr4grD
FdJxP316IXdATGYUB+2peRs3075NXKqWnjpRJRKNjWPHG2uov0qDFM065D6MAxSFAsGrr8y3mlYC
FuOW/qBW3kpozFFcP2aBhenApEGC6dVMPehwySsyv2SVmRg90V420FSmVzCsVzT0OBFm/DZqY7sN
EI0hmzDvyOtq/S7zHv7iHS8Xxqd37Dk275Q8ZrJdxKd3PKZhFuVkhRyKdjhYGqlXqo5JbBseI3ba
zMpdWsWIw3VTJEdDzPpag2a3ymZJM3XJLKSjihKxzxlWYnPREfbEVK+EqQzUo95DTyI5oYJXXUAW
r6xYBLyqA3CXBS8UVOC9uxoIQ2rozHm7lxqJOltm1E+lXvh14KzjUPiiD/7qfuHh9Olt20sqjyN0
x+Or8+l+yYzGmXJmAodWeQ+l1w2ccpQaQfaq4e3e1T+A+W0Kk0nm2EwYWkqbYtd3mpDorwbaIRuc
llh0RJe2uPqLj+Q/HRtGE9N0UXYJYeq/3jmq9jKrVRKs97TXVeocseR/KcmG3tSNfKg0Z+mj2Kg6
WM2xwsBprvCYh7ScLYhh66H3NbLQ0Jea3xonegWNlfptKG+5LIlK6Wvydlobwv2sftASZUxuPsze
BN3y5Lr2TR0aaq+Z2M5LjEobdOU3yHfFRoOcUxlVfoyT+FssAnn587dt/PsSZusOkCEPWbfnSP3T
U55k2yEOMTIfZhkQ1p4lN2ievbXO/mGNhuIWAdMGaw0taOvkBXwzUyZSAEd3SS7yfQEyYPUXh/Tp
uSI8m8MggwskDaWHLj4dkog1TCyRFx8i5h04oudrPZKQEfLiAFFDHKLWTfdhD3TNc+1N66grBI7a
mrnrXx3Jchv+4Tb9OBLbMLkcXEcXtvHpek3yVmpK4zZt4wDWzFtDZMsB0QEdp2Sge8A6hPctPM5E
roaVvgG8C0szr8bjNGRybbXOY+bSokcbIre2afulNP/iGK3luvy3Y0RS6UmefKwmy9n8Q5nWyaxR
EqEfQw37ymsN76i0dCO88knDlvaNjivA9vzkACPaV9Gr088owgZTv7LjHMWtYGLWIIZhcmZ7yf1o
yLWuUOInbn5jahmys9gElu8JtqlgIE6JqT12XVSvy8lsLtlItecq0pOd6i/P/qfHwnL2Dc/lmY5e
yZT65zuyJz4GkWYbH3Qx4U/EXBHV/XSKXTfctKjxCHIAEcrAYtUaAHlKpmIktE/E1jYlriZnOA7F
Hr+y9hf3jP2p2lgOzOQpK6HvWdTi7qcLlIZdX86BEx+GhLF4O8FDScqEZ/30YOtofMcE8xAzozuX
9uNyAjHd8HUrwAaYXU4RGvJgI8l+04yBdrAZ8ZXE5ByEOTFcoM82k14snSG71vtFod7LkLxv10Cy
JPdxFncP1hJO2c2J9oIw50B/s8Fd0b7RC8a/OBvIqEV3HgTMttLOIaGU0XYqIY5AdAGWY0ZIV8tB
nSO3fQv6fD6lXXdVmCkxwz2fY5vSzavaF3dOLqOJ9ReCTBtle49NNow8qBcpytO2RDMVxEEOhSbR
bv98EXD+wyJgczF76BI9HuPy03JMuUr7kh7lXlB+7Icea1BNk2OmpQKh0ZY3Vt7fBp5kuBfgNKvJ
l9/OeV1tpaEhwgvNHXM2RubpaB8cpDh2lCc3EyiLiWnxgVHCe2kJ3C8ifA6AckIAo7EWesremJSZ
AAdRlLkt2oYgDbwtG/XrCkHg1yp4QP/asHM6lxiitmr2viRhBMgNtimKlSCgw4pSGwIyZYeJwVBD
ihuky/ownoYlj6MbfgyN04Lko2UYUs4hhqNniF+T/VOjXqKGrMkMdTaBYJgGiUELGy/ctynhAbEW
4XIM4BThy90bLiEoldRw/GXeN+bx5m1BJ5gjBguhyu2sYQcSKLbdyvZ+Bh7+svP/pfr/9LzkJnB1
rn8Ybja1qvz8Aele0Zb0puODFhMK0hbNdRoUOpGy0Azxuu6QEPtktKHKdEF26WPxgFw/XTlueRth
GSN73iTluczWVkqAC5nNrf/nl9DH6vzryojsgdvTcUyXr583BbFmchFpDcm1Sy1cD/19HoShX+o8
20kkXIGvYOwXT9shIGYgU9Q/YV3CUaJMdmDzQEAL92IGceLMbMD+4ujoF3xat10ddx0eUZvoP4yv
v67bk8tUH84uV5kyxY6JEMiPbviWAUlA5F6B5hiHCUhZO9FCjBc7FX4OKIw/H3pRHW7+/ICsnzv6
TyfMsnRH92y2Uhzap6o0U5Vm9jU879HKzI1tNekdU04CG1xELYX2hX8iMSIu8IOQAZdX7x4k0xer
/EpsKrpxps7fO9JUNS3K9wOo9ZMo3ylnulPggJ6KA5lto5g0j3we/SGqQYGxLK4zqAzrnmjddU++
L02qYx+1fp+O4Q2JdGypuKsPfJQX7D9vZVUmF5ksrMV2vgnMkvs87IMj8pl4G4UhSF4P3JBU8Su2
gOgMKRbLeql630uogm1PHq3EuemoMBAJcpw9hMOG4Ah9Wpk9JBNVHYU1ensYLacu46USj5wOW6CP
SvTwzpMzjq6Ihz/wooWYm8fMbYgzofk3gqpqfvBx01Mk83trTu6bparCzzLFm8qJEXeJRCyiud/r
kPXN3LVPoBEJCotE8mC6eD3C6GIVw12gI9NyhmjGQ4OmWbKB5iHnLszc1vaDLETiQ2Ru15AS7tF+
jHcypF3NVPnEA/Wbhkbv1hrhpzu0JOx5QqiDouMIoQs56kR6rFFi1jK08RRnjHRI5KGezREVzr34
muNzo9aLMUQ4m4rcycs8uuMpd0Gc1Tx995gBeGJ16E88ZkS7UgXyy2yShm6iXukn1Dbmj2lOzbsu
S16ceRroA03azgW3uBrxOXd0txibW2LzhUUQI77mXYzEPjRDG1wxv6ebSZ7eOhkHPkm335peYu6t
AAmqioB8Vg6svLEFH4+ZL7qpzLymAVyQDySMHbsbfHAmd/VcdNqBOS+tYi0AYVQ6T6FBGP1UITsb
yN6LpYVjSgd5pNvyq9uiN0rQ6h6n2OvASDNaEjibCVJIzxT9TC9r7Gl5wryYbTMgaoKg+c2lHayV
7haPC/PmomwPUg1vxFV2u1CTiP9t4FaCceGmgRlP8+Ii7Ibmv9OcrDGF5TINj2IG40FRFW7k3G3w
LhOcQc8D5ZRjb7JKnqAu0hYaGrlRjbMzhbqQIRddUknn10zSbScLbWNg7VqD/GNfXOXjXsbi1rT6
dusUCKjSDiscyU7aJlm0JVmQh8eRVLC5W/6EBG6SlfqtXhunCNt10Jr+z6JbFQHcDvA+tQF32JWO
w8jG2LHFMQ9lVuUbwoH8UJvpvCmbGtHpTF/hu0MumC5Uuew5APLpNw0u3pQ4jxs4ZvYiHWz3BPSU
kBRvlcHMk/kkiJdS7y9YmxgsB9yQkfkICmB8Mpeob9FgyjQpmDZaBFJg7EMmi7LZpUEYnDu8crJy
5Tazava1431fTPJCDVThRye/xZ53chTXeHvCi55/73XipWZBVMCYeuHFWQ46brxrA4A1XmCDvAPH
oARjlww5ao6A3cID9iLBBGrc1VYUXpnTdxSWm6mujUvaz1igQO2vlUCxiNfAPuvA7dgMGuEuRqsm
UKdGZZKc+9ESvq7xKPf0aN8SW5UVUj/3wPEChCQ+uET9VsNVbyxvvFT5sMNABKQ/6cYnVEWpz7Ri
cRGcqR+1fZQX6hrJL4ILArKfo3Z+0mbdY7gLlHxelCKkyx46E0EfKgLrqXLwSkEe7kn+YpfL0xBS
aEb+QLCtSGc5SwuPOvpk8VyYodxYVlKcJpPxYKk1+tc6EAxJU3nTeIwg2Lpznlz6E4Zo9uBXG98w
GN8Zo/u9HBi5FyH0RQ36+Jqmz50KDe9eaoJWB+zTk2En3xiLkuPO7UopeTXhL6HQYOtfz1+EYump
O9xnC4JVBe95T9eAXeObyYxvW9tWt5D4++t4VpzC3LvtU2w3rsN4h202O5wi3BNta2yKSdTclnvb
wQs9jOpaL8t2I2JUNmVrVTv06U6AFsDIDsagXh1vtOn2GtUh61iHeibbV7RJvhgUMrndNschigFa
FhlxhuZuzupbO+IeLJWlbSzPHlnrG4BaSdMcswEYbdztLDW8FKV4Qo5XXNKkgh+poN5WAuUrlMOK
zvjVx6uOjZOgc3fhoo2D8nXXivB5f2NUxVo12MWa4D2sALgt+0KvLnNjEo6Xiw1yuhU+p/xYmd4R
sBuXeI+M0zXwAFfRaU4SZBKTC4eusY4zGaa7tuvvVS6TbRYSXYBHUW4nIxkxnsk7xkDGNZBepMJu
h5wcj8MwM6uPLbh5hlfq+zDsG3zQg68NSB5dieImk9kJPzijU5quQSlAbBT1dBnIgs2w0wSpxeSy
W4gycs2OxVopN73CRdbhC+UDjoFBDjkCLHpQxDKy5K5UlsRUlaQ3KPtcQFU8DxEMaMh8RMlb8GHL
NOKpxkOwzkvrPvpBGWmc0Nv4nl6rQ6KV/lDk7rnp94VhOXtRw4jgij1kkfll9hwc9w4YkjQ6oumo
Fwb4vLU8ntGVVyJYsbp27xXpqXIfMHJubG9qj7lGfgTBOLAKdTzNScIcjy2o4/cVdFwr79RJlwVh
hgrQS2Tic5oqa280jPuH1DG23uw+puSzOB32OWQMxzmnyQWVFJ0sZtswDabTPDRqp/WJr6dRxy7c
luxjunWJS/86E4W384YGmeePptWTm3TW7jIBGhVhruZPaVRvcPysK6fHTNLYJmScGeNAMh+w/JQ7
hxnOimkKA9Ic6ayhD0DBEvWET+PboKGQl2OI5psWMVJyImPvYTOiEgvSA3cBanCPytBWwSMWUWVs
NKi5mHD4WTMUxtnMfdeN7+OONiO3XMNDF/siSYbLWGeGGQ9HKm1f9Lg8jjyJxym/xvQ5o8LUaTup
ball9XZykWmNJH5OiNPDAQVt3QQ2PbPg1sHVkebgK7AiYK0b0apNY7jt2urKwpSCOkpB9jcE2TT2
PSX1xozlcO6YQ4dx7m6nfu5ow2Svkx8U3WsVKgeDHH3xxvoaOqhCxyDbuyJ9ULRGUF52X7pB4FHk
MXAYMjdc9UjeKYkLNMkTxh6NVMiNmZ6UXsWbfHYQzkOp1kmRZHkrvIUgGyDGju29ZepYxQ1fx1O8
6iE7V89Dv1jN6W5sqoxHcxyaD3gqyNvO/TTswLdbyI+NVBDR6+TgOOrprRqskfatfDNE9ZQMUM6h
BWLG0hKkeJQTAQH3E9quzNW/xpG1raHP+Iu6P4kxhdBhrVDHlyAxxrPujRoWFe2LaEs+7umFvT3I
GdLtoobtNgBst8AcB0I/23QFjJrAah4jNnCUFQ4aUHfb98grsAq/GtI6ORLj2MRDjgYMCdcFLbtE
7hILOH9TR7mvEu9YeGiDgQLEczivklG7RnDszZWDahczikNqa+pg69C71F6PeXADgGTV9i1u6cXW
n85oOBHj9SueXtdWuBudVTCpFHgOmTkRxpylGeRVGLG76lJPyNLbtDwrLftuFtMJs9sk4TIVC0EX
mDSVQpfif1Qtj2uko1HwmkK+lk5+X0m1l3312NJvIAGNJgfyRExaxZUiphRvKnirkIXPoy2zCkhg
ZdeefE9bE916QW+ie4xa3Nf0Eo2NhXe+CTXvINPQ2Hxryry4zV1vH7EUkMhTsvQt3UC9N8ldrKL7
SiHSmwJbXRgBckvUo7aZZvWN4ohHdm9DDom8R+AIPDqNYtctULlm+QIXoDi6BXFp2JUpVZZvP/7h
40c+vv355YMO59A8XfUf/zkEIAlc++Xj54ht4zn28YNoSP71Mx/fTzWxPKxCC4GgOP78QQNKz9Yj
9Oznt3/4U8tLD6kboh2MggDIUM+aM6CYI7P98yubbWWirP7DywJU3NCIJ6li+T8/jvPjv37+5s8/
9odXCT3zvpiTbFuisZ3RT3E+8OphRwgTuP7LsXz8+qfj+8NLfvqZTyfu86n5+TrLy4Zd8eg1NKMm
BIs223XR6jmhkk1/zVR43yeoAwZnfPGybk+t2pHoHeLRQOpz1BTalqmnsz/rYE5sVrRtAjVlHRr9
cGO5FPhJPnzJo24bpTEIH8zWGBYPTWUTX9luicizNqqNnnBGYIlJF3EUhhEc7TixjZFUyqjwLk4O
rVofggNRAgWPNgH8gBgFMDcV0QZWj242VZRWGsHLQXRs3Ko4l8zepVOdpZvnN5Z3GKWb+oXFFowN
CACuCJWpNPUfDfzOu0R/VYPNHhgWKOYp0CaBJ8atewBfREEyzi8qzm7TMfLDAZG7TgyGJG2uptu3
sVxWUwy8uMiT4ZAZ5bRSwMsTZd2qaZlDBCUAmvHcRsh14kzflz3ZlSgE2Uq5EFulQ/iMkA8B18pF
n5BvgrPwG0H4tavddGZXb3jXm8LqicipsAN51j60Ne0u9BU7NkINF5OE5jhMuzhpTaAx3exQYIns
JtPvY1rdGzU7392eaILW8nBLofSSAypDmuWO+ZZRs5kWZ6ONhq0BbMdPMNYxcmsvCCcswgI0KMDI
yRHDweXO+2BT5tpVPtbeteYeUANf6Gu86MB6S70DmwTjJG/YB0UDPjKnfUSYDpnJA4ejOHuWN32F
OHBjM03aqQSGSpsjqR3abkOpqPwAQwg92vS2sgi/c0KM4WMw3WBrs3lL4SkyiQaV6moobHhzAZwa
ZT1jzYd52FOIAFUpOdqF4J40eO3M/Noth21YXzl6ACFksvAPc9UvSO56F+SCCIkm3YzzlPC7OGxY
QLewjIO1NeFxJlZy7c5avJ9z0m6KmknOAh5NM/gl9B4CY3B3harWs5zUgUyKixUxyZxwUzlFIld5
xzNw0rrF1gQf6KNelJrsV9pkNJvMLIMN2cyEmBvxWzoWxTbXrbeFKg7cdzD2ODYA0Fvp2ug5YnQm
88Z0UNpNXXXDW2ugn+D5Ya6MKRyOdQzmJ0PgQjwo13LcGevEtkkyjBI/G+ByeOYm0DrOTF0fjHg8
FbBuNm4dJvfO+Cb0Rj/wSxE6PgjIeVeSeCS/9X09nJTzmsz3ap6BGwFY6mOruUzuuupjRewAHnph
zi+2oJIs4LxnRfCQhuKNKZJQzkz8wXRIAYSAZeYg8yzY946rrSNgAasqRKPtwfcF6+CBC0nLLyNw
Hejc5EO1hQzoGtXXVmISnKXjhsnTlMDl0o8UEwEsKTyIFbldU61OpigNP5lfXZ3WWWH4Vo6IQeFs
wcPgPJtNk6/xGfHp6+KhacgIYDwwdQPZ2XB6tlbcPKRNeLbtV92CR0mX50bN6Fqi/2HvzJbbVros
/Sr9AqjOxIxbEpwpippt3yAsD5iHxJjA09cHnb+qoqs6ol+gLw7jWKYligQyd+691rfKOEElCfex
mCHUCZCYuzQeH9sCUldhlmiKRSOPSjk/qsFj0bBjROxODOcpRTNior7cWU3/jWAp9MBSHwZU2QLf
GiXzi9lMh/TvEIGH1RpixhB0O9eTf7kAsWvrghoC8pv0pj3IfknEi12i2fagFVgmKRXLfIwskwsQ
KQoxoUQI0eDnmIyCcgYbUZlFuSs+qTF0H6eXurDPi0t2dor+WK/D59hsn4Mqw6A1zO+Fg+EhT98D
sfIryP/sRJQd0oxoTU8fxsU8m3ZAF9XG3DSnryA/Woy09FQ9Fa12eLs8tL+ddNq5NQJHZEoLTB6z
xhBtebuhHF8z2haWyv6Whv/k9+Ti9JGtt8ti79JneHZqXyhCigFGPpU5/BXHFDuGBZYnf/eWhV0a
DXUZq49gLvEQxqgBhql8bRZAmlmZ+aEx0QMPIpy5emn2k2cUsBUW6hmAqS34vEUC95D8GKJ26zuK
tfjBELdUZO8Yc5hOWNPPCNnExixkvp2HmdH1Er9nuf3HVKTCdmvribTgc1ZRUnSF6T1bZA7jVxYa
doyjPOvacQckrfHZZawPk/fNaCsOLEAFHsa+B2EJDkAOZ6F+zEKorWVGI4vffIo74y5Uqg6+FGeY
0rTmFo/sEI/ZWRKBCTEqmISxTi9KlN9dCj3VCxOJKjjHDqBdOGn3dVlwuEQWNh3u0JxELz4cODIp
RvQkmDjPlsxJ6ww9Z0YkS9FDmxminwnovE1u9eNxKFaHtvNjoIG7D3poD7N3oCn6bYRecgEa8cfV
PHcA77zUHBLTKCDHE4X5MtEX9lOuTOJq5p1vIkaWEjd0CZWq4rzhIzTeT0NX7Ufv3Eeq2i5RUoeU
+crHhZWn+QxAYZmwANbxLlL9M6QTnEN28doNe2PlqVisnhxV04EWe3sqMlNe2mQ94nWdee7r/rUJ
ONdjFQG51zirh5ZgptSm4merOosu0AhsZ86DLby9rPJCQ4zF0enjv5G3nBCqeAdKEZZlrJG7pcPh
EPcYfQXdxM3aoZrsqNwHNRunSDAgZeWxjsdTU2FjAtXIwukWZPZVOUI8J0/fIhqZ2PQ0xrpUY7ia
X6tqpClspdMe4e+DzfI9EadrqJGIkNg6Gx2RN6Ouj1A2+51TolzOxyQc15sUG1Cx4yfOUYY4OyAv
KgAZafvxERIHeYcDcLZBGtQ0s5mCgoyBJTh0QGhWtIxhsLIN01XFf6q0sMMFb/AuM5sUBXz+TIiR
fxhw74WeRmBrVb/pixcqATguZXMGEpJ+xHn8MeB3p0nQURxJdTE0Y3RE+tHiUAO1xcGJguWxwKul
XMO7cBP9durYZy6SW+e5wkmjLPNmTCVOklixNIzmt1jizjnHS2kfOe3QqOuaH2Wn9c6sAboFTnZT
nntqMRBuqOanfeeJ6kTo397Pjn0zZueQgxsOq1J4RG1kD3NSBsdZzM86OqCeM3Zd2x4A5Y4cZxI2
iR9mOkHN36X42uE8DasNl5FQH4xha5EGUDT2uwqm57nu3gmVc0KVuB9Do829sTxiNF8BHP2DSChJ
7LLHVxJcSEC6GwieFY7zzdQnjy63/5aB+y2D6cXNrqLQX/udXUdGqrtaq73Q1pgSWElw/XAe4xqR
IIL0ssORtcYAVuNZwr3S/StzAvKtADGH9P2fF3nv23KVbKJ4Uj1KdGLXQ6hD9WZovONitFf0gfZu
1CMlV0DWheOqG2FfyYNTTs+DHOl91vQjmbzLNUsyeCk72NdVmg1nWrc0pSucR7usoZvyzxeHkfF6
izjI9GoGS4WeNqVhNGyxjfUWm8yoBkK6MAVmOOOniZg+WE/hQPIRB1gO80c38cgZCcT568EjBBX5
HaVT1k//PLjRUoeJt5pZB0Hk2/rQmfXZW4R17CqDfMVh+IbSL9o0lWeep8KgWOwbGfZTl14m9w2l
OHMCo1i+o87d4cfxjoQw6nNDyuIBH8w1MgT+q/XBEMG//o/tCrvJGtbx9TXICI5W2Tk3s5a0QI9W
5vp/UT8xRJVTDGJROie7m9UZj4Q6T1+/4X/92RpKL5xjcFJxCZ/g4gwYC8emt+j89EQSLUwBq5Tz
A7buHuA85pgPMy8IN6fAypro9PUzK8hg/N1//nhyIlABRcExw7l4pmWdkY9XLcS7LMDGBj2du+8M
mttzsv7915M04Rs7bQIGXCxs56QBGP4W+Qau6soh4IHzR+zBWilkyxi9wkDe2nQjWiJFNkZCRoqV
VttK4biq8HFvKzFCga7W9HGCohp6izzgkCrOy81ff6kS6D8BYVih0yZKT0HkzQfaQcTZrH+5nt/5
IBkU6s+FrBVmYE5en1VvAUTuS34Tht1Pej1/fj1kbBWhpm21MVus9XM6EJSSZSFq31vmlmhQmz4L
qeLkZozr9qzXB8yKSGYYl2OTy5aw7GfznMK52EyGb37PnaUHy5of0XI7Zy+PfyoXi71Vcf32xHkP
cw75YH2gnx3K4Sv0m7DceQ0Cz9Zw8K+//Pq/Yv1j6xMd7mIAQo3N0DMx8N5Ya2/NG/U75DNGOaBT
5drBMZOG4vKtdi1iZ5b+O3vcd1bAX9W0MuUQ0YxYvpn2IxfIPUxn4m9c82WgXMTSYlUT70R6Mc2M
Rrq84n3hXLtBsno3tfUhTfnujKQD9xGO59J9jkgxnhed0DofTtTEf+qYuvlH7AzfVMk41ALawRih
evSM6QkF5ns3ThvkOm/apQLxxp8CJvVmkdiPDPXp2fZPxJdPuiWWJ2iExkONVMyvoLxB0/YnWuam
aZUXq0fATmkGJKpj1Adg7syqVJ9rb77mycKhbv3Sfz109KMYOgzJqYKv8fX1wlPqYGSc2de/+29P
TYv14vv6ll9/LYbe27Xa/vhvzxuDEX391xe/nrd0RHMJZT/UOfQx5LjVMZ4xojFqAJVDbnSB2gUi
9beIIV6IJZS46Nl486gANl4ZkAnfitA3LmUW+Zd2MJCdFuJBk+e1ZS74hEH2MWrJ+m4L4EDK6jdT
zAdSkjOXjtEzEEDGOI4BLiXgDCtY3bC0M11itDGmpNPovvFeuOWk+Islp38kTC+t9ERQefsgWTyu
rne2J5Jh/DwJ52DMnq0Sa7+aKW6qOs8IXcoupE/qm5NwW7Vr7w5QMnOMpv9UyDwPNZJPQhiPNBLM
o1GrV479HjWdOjgOuFenh+WJRjnEMrLs3EG+yEzpoz3EFN0QzzyfGmNmuz5Y7g2e6FGDjrvrBTdY
ByskicxT6yRe6PhBe8jgVyUcWSgVUVwntgeRoYUQnvYSxormHrVniJFMkjIr+waPhRaNTUgje/48
fQjpj2ecvD9lWvR703V/dYX/4LndE7Ccu9vHv22CXi4iIag0vjZs5W9Tbh5E3jmnzLe2k6D4nbtD
7/jjiePsW9kCbFxqBnXQFX7Xnf+uTCveq3UQ0NXejbvjLQ0S9AYy7jel5e/9PvnMuukbqz2/4hon
YHKWSJJXO9B3z0HkxLx/KYguLHPus35q8P+qiZnLMhyQfP0hWdAspmvmu6/SjacdIlQvxDvxiuOk
Pzs2uHqjL8BkxN7fpp6iQ7c8RHjs8TxZZ+aYZWCgC26jvZMvLzaHldIx5UGWH5Zr/yJwIObWZfbB
XG3erVronmms9ng9VpSuWipSiQeGSMMYNYe0Le+0eqlyOZxbyQ4673Hohmull3rvGBVLhD0Cdk/v
hgWQzkruU4y1GDGAU3CgnOwkCKMoBpYcKFrXIA8MsTPs9aS5w3d4mRv3cbEYXuUoSUxn4Jxs6tdY
MgSuWuDs1mLSXTAuleoQJg0PutTf7ZxyFfzYPa+9J5ATN6N3nsU0fiTF+K1KkgfP0ceMnr2TwT7J
5vKH76E/W2DuWQa3hT3V17qqfvLpYyK04ycgkr+oteDKVcQfzvmVhZ6UVPe329XXwZ3+aGn/GRjJ
s0D/1AWCts6ZmJ0M96Uq263su36LPeDqlfNn2fl/G4TmDUKCoG0Fd6e8W91vNDCfo3R/mK/90GW0
d1goF1X/muGDEP/7BzAmzbPIga+os1tSWt9Jn6AVYDKz6Mb3OTA1Z6IMsQBe2BaW2awwxyJw/851
Cd5MQPam4L7NsXjvfTcJM3TC9OHFXq3fB70IkYgS6tWsMSn67Yv0cT10TBNpnZSAKjpCFPA9IgPE
dugKUPMVWWQtfoHCXBMfLYb0vPC8E+R52dNrpvrmUC0Vo351SYb+e1+IitH/R+qvGRlsq5CUaPaN
UXBpNYGFUH97w3lMtKXINoXLRtqT1mjIZTUF4ST1zVohrAgMMhzZh7FVV1cz2OBw/ZjEJrv6Y7Pa
hmyFsdwK3di59jO9Kxz/29Z0IKVGyUkAFXKZSdFas39NAhmOidFw9mUSmvFA7SuGV7/LnqcOSjWd
V90wPlmTtyuD1i9OHlYrLsBMUsDyix3Jajhyl6464VM2dU+DZfyMAh8oJzpR5pvbebzPBPLMZYOF
1g2HJDobQ/9I+OW5jp1jbdL5mkjkLKd3GkyWJ/4ifq6GgAmBlz9jbX8Z++WjmWB6BZLw0bS8tgUD
EIOPZ3TQP0oaWBIPHge4wnqyciwqXh98SkdguB2HZJtM1r5LBYoah/ypKu0OgClRuXZISX7GaOk2
wRj9WCYx7iSvg5jsKTHuTqQ2pBMjqGFeOViftCYui4NPyY6aX30PhoO+TtZ0hKbNf5oBGVrrRsyu
POdg9N17krpvTC1oog10kFOwBX2t2DOl/yTS+DCo75EgO5VT1k2UxkMml19+GrzrmFEok0IEcbuo
J9lCR9W70bLb1kHzK04yWoHACA0MQfvRj+S+o7G/4i03tt19Y5hkb6fMb45YFbB5jSO6NlNQPej5
ZJrj76jn/JIPy711BZbzpBRQyEmW1NVfQVuUzXV8iglIYLkDkJsp4piT16X7ZaTYjgaA/Buz7y9y
hITA5J7+UflSthLjmELUVicF+ZojJXA5/pxjL30gSeMjroA3uZ0IHomcJ+Y8qD8lQ4Ej7qd0l5Z1
eUpYS2yDQQTChDI0cLqFi8H7mUVAnokLLo6LaV3rhT6r8GYVEsB9C1YZvWgizM7Ozdeu/aLmF2vM
UerVyCskajwn6jPmFO6O3xLdz9peGjz3V0RRc1FLx1s84RUZoukAY1MdLQ5iOy/HpF5YsQS3gXy9
hqyxFUJIxs/dXyIijyCI1D0lcAV9kdmEHlpG8tSRVuGW7M9p79t77TeQnmXwGvlF89JnOS0UmwAb
yk0gqMNAAxoe/AV20ZNinneFOu1d3VSZe7wlZJAqp77KMiCVUJoPgVl8xqO3XCN8FCfNTGwKPHUd
1ge/Tvudlny8ePfcs7n6TmZdXGpNixx6YHVJLQ6Ieb52llBLnttiCParDXMuSnmkfwaFAfXc14OP
odowwY8DKD7kjjef085CE0RbP3Yn4nEGNlFSAclNyDv6Y2wlt68HOaPcMwKU5vZy9xncu6TYr65E
RJ8b2QfXqIjQirgaZ2EGrHJE9Wuq2r5qNsNtQxItBCc9b/XQiRdq1fHFOzWJWF58B+t9IRzITAOp
j3ATFurVqX3tpS73uCKoErPMPPgZl1zcO8aTVb/FQ+2RY8Qf3FjO5ODwIgg32Iy2M9ncBkgKbBNF
d94BZEmWhH3VpZppBPTboOftcc3KviZjBb6/Tw+W2brXgpzURLbp0WVCtyVTbIGwgPgHrMIt8DSy
uSEydm6OLYLw5QRuJIE1ywSU3zQ57vUZzKtpbG1KS4Phetnz3SDE2EvNlH8W9Fz64Kb9A0SI+YXv
EppZf5zZ1B/hkUmyUGSNDG/UW3dy+Z6HKE0lOTtscR1BI+sBtOFDhljOnIQjQ7KclnkQx2i0TkaA
xSihnCgymV2IgmHDAkkVqOd+saBxpHKfrD5LTHQMMRbjARDdEPoJtbs7oLxDHtOH3GYAMvvoaOhs
4SJVM4LRXa/YmdKOf2yJeO/ylh0al0a80dBX7LreD6cR9QXiAUyUNsmZCCo7q6NWBIJT2Pd6zE6S
xh8VFCw0w3z3BWePL0Pv0Ngpcdfddlo4+U3WgD+PDXSHjX8n7RhO4dQ+kKLpPSSZhqvct4/QYq5L
V1ZEK7bf89H4DT56JbeBrY9XeUtdcCAoeSPQ63B0jfJLUWE+pggsN6BujozfP+15vi1j9VJXY87M
U8Pj7WI/JAaSbGK2zQpTS+oBymzjdOevAdnFaP/No6k99nTzkDjpm5dFl/W/xWH3zbxpG6lAfSSI
xBhrJiTUXPzIfG3mdH70JyiII+u/BV9Bz8l3o6if687YaBlHCFlyFF5zwWdEmWIzOwP8w1JtQ7gK
EUBtjblamBsPdjj68SehrAhq17zQdK6Xhyz9VVROcOKwTwPV7QhCaOfmYFfIMAFSplvDdR7ySnEi
brFkxwFNsDY/03jt0GqRoEWvWbKCCmZkJH6A9YL3MH1TZBrIZBiOVcyBbZmya5B15W4s7cush9Uy
HWgMx/A+ZF8f49yKqWb65EgcG1VECfh4AKRjqik6w9/nrhRF/2xJ85jZv6M8SKjBUVxrRquXKEvu
gzMap4iZdB+TOsNMH59SIi9dpv0QvgoCrGIsdyU9wvUaF7vBojW8BLm6zMTsqIoNY9b+KRma9iQw
X2WOzbBnXJ4KWdwTVbpHMkoJmvBkeq2cxtjk2ntkP3wTuvnOLSROiYHWk4yC4OTJGCoUnTzTrN9N
plAHdwDem2XTeXDSZ1TFq9tEX+fMfnCHFB4rlqpNV03vbd4SYwHACbjnXsOv37jQe5K6JwM0Y0Ky
LD8UZHLais6V1OuVV8WJyoRRsGGKDAub3ivXF3npSXN32oVwnQHzj9fgPq/s07AgpYmfqma08Y87
F3/l/yBaZirhfBQoIixn9HGYjBi6K/tTLtLYV7lPD52JxC7VTRgF/eeXNf7rHSsrqHh5+kjSTRd1
2EKXt8Y5CkHXrvG9S8dbG1YtiWG1TYkILgckOJUVCnPcn6nHPLylSeHb2bULnKdxAPr5ZaH4MvuJ
CVafywW+jRw9bDyHKHAHRf+tsZ+/ntX2LQrNAE8rmALE3hU1yJh0KKASFfChg29xeoQIpg9K1g0O
2DCoCjL/Jq2uDgOSe5VdZQ+eYG6iXIQjuS+3AeK4hzroCNNgNUt6tf+yZorY+FzJdZz1mZktyZHZ
yyWXOcUmbpo6/0ymWBylSzO4W+QO3vlnZSNiRdKS/OO1l6O9nyYGuBVpGduIO6BJUVe5C8nryY7V
IdmWK0oAAzgmTWR6hg2NpPhhNVO8TZCNEq4NhjJiwOlXmOdi73tBM27LCfM1s/mWhdWQyKOiU2Hx
jqOLOpcYrTYdDtjBRTObFq+20vzoHKsxPZOj3Yz3waLiKjr+eQLGZhMRS9cFETmv6zOJ6iGTdl1S
c0fBJ4f5lI3Ra9zPrHTMkJCvcdodiPCaAuOvNY4BcKWq3I4LE5ocA3WLNQSd1XZBYmQo8zfr6Wph
y++yoRdnTgDXpM/PyFUWJglSiAkCf5qNV0haPz3JepSL9lYnVNSiwaZrss4nzI+RM3IvOI+wGPmQ
TOdZcZHMvCq/M151gae8yebv/cBZzG2Y+hgpH7bdiF0yZxRGBiqzrgvXd4ZhJGggn+Ku00a61Sg8
aHAePMSFVln44SCTz6/9ZFHeqYiJwwNYaDq/wPigqA34J1/tu9ZCE8RTNbWkrsZvycJnJ2vIVzXA
pLBChJLy8d1MMvqkVR3cRpeXLMjkscVA0A293pcJh1zfpJz3i8kgB6TX50naRyXEbenc7qFVQ/9Q
M3MvmZmeiAjV5PWUDAsndS8sFs10tr8P8WTfR8pIoc0Wwx8YTcsc73m/TniWkFlbFU6Tzo5EJH7v
yMG5fD0Y4/ADMG58no3G2UG8uhrxIKItnbkxlBxCLtXifSSTgXzWmc2HWYv0SLKNxWlHPzNsHw+L
KZ4bAq32rCXOxRqiC2IU6iFNCiBH/KPy1Y+AYHSiiuRTMnCJ9uQUTi6b5HpRiRXrkAz2N8NjmJj1
6/tHe+3szDjT7Oi82DRB+S2vOjgx7AkO65l/1r23QeAkTj1AX1UEpM0zY0WLwOCOCLZiEu1pznE8
fcluSTq0ttKEjjDw6VEYgDGiTJjWk5rZmvGuYwDT14z+uBGhjov0WzaiBM093AzUj09O3tw8HWMp
I74Pd09XeqhN25RraTJuNZUMEgeKpsLNX+zeqZDh/MFh54euhQBbclrfeGiHeG3NDGdN7dTkvveN
33IMolyCdLSrOvXeUhlvAfBZHOTWhwquexdYAQA8tuOoMBxu9s+lWk+jg8fZP00fe8Xd7zGXYHZP
cas2Sqccbq3qVHpM/emsjTuvfCwFyJIpmtVRQImgUkQvApD1wBSYeo+sgu3QjR/SwHAdUZbZcGEo
9RkZ9822LyB7ywG17cim+vU+ue43Y0KbZks88yaOoa8X3CxEvMdUW2KK3yCRLyGlK3s9DBRZFnBo
82ifcAkgTJF/5jnRIfdkaNQ2bqwBsQShLBStmkYmrjo6CtyrKVQu+PYZPQMWLBNMNIsGdul+JGKD
CA5EosxMvVOdM8ZLm+TcegkYtuC174pPeHNUMRG21FYaoTmvtnN/fIll/z5zWeFRgqTyr0tQtAy9
MzzfsT28ynDMWbHymfWx2reVuuXBzP7on+Caf8NF34XVhBENKgRlCU+qe+9AQDpH36gNtvTW/ggM
7HTL/FC0LPnRrVxm1mR3IpsHw6YHDmZLnMvGiRGZoA8g24i299bH6iLLZ87xNyPGIOhJBHPrejV2
+xFRBJp91udu5sCX83S7peTDIEKr0sw+g25++GqpYyOxSBNAj5HbNS24bA4N2716a5+SpX3ZR81K
ucjLe+MNDymLzMYoP3s5kIUK+HjbCBi6ZPwpezkSSpCEDu1zEHF8jv+sicN0hvQ/7ckb+iwYWm2V
hVmmkGFqjtalyBBQOFOwBX7bhaSAciZJboopFBzIYf4Yx0ThFqnjfeHFUAHxHIrJX9sZw5+Uhs5R
aUfc/Vr80folDmrzB40KFM/VslxT282OjrW0kPk8KzRoUNVCkJKg6lPqmMODpUcyXzj8BdI2H0Zq
nLJY0FnXc3QI3ID7JIKQUiHfRNvP5dyAPCDzq+AbTgXBGZ1ivlt9OpUE4FFwP65XSCuHX30wv5lm
9QBT4DbV4ECidiToj31XtPaJ3jeHnAGgLw3lcFqvHkcoFimqRLGuBDrI2WZZVKzCsLiluOPs2P+x
DPPZK/A5u3b+sa6H3CeoDrxdk6SfiRe91rl6qhb7Wz8nv4vCPSYT0e142UBw+c4W0czIR+q9KMpr
a6JDaKVrZ7+g3LXXm0hpflBX09hbiPzFyNI8xjAvsfpyeTeUHfhuSfqcab4JVuSgaFMyG49fG3bE
2VaYF0xzGcxmpwgzBh5DdhkvZut/NsI/5XaAO9A8JRIYYtM3v4jt4prl4hKD86p95uRwPPEzVwFU
5UqxRM+IgJeKzdcfubRtBilsftmni5kajG5wXO9dM+uWfcnL0Yb/qnuWu1ZAozSM/jYIasVhLSe0
Fe1thVvZrx+jhptBVLilO1rdTmzfanR4m69X3o64tDN3flS+8TKMQNEg7PIrO5wHA6KF8QYDk0QB
6WHf7AMWuQSvlfZuKufy/wJRfd0ucRZsMEg8GGin6S3y+caYEIYhy7ZOw7IUIY7HsPHurl/mftCb
sbVCjCWsDvhrwxLwRy2D7TzbN0MRLLbYXssCJqK/qb1UkPvtm5iRWlG6+mExIhVCMtRGik/SZmI6
P9hTNIRfP2t9bscCBx5pU8cNzJz1uNN4wtyaFnfSkD7giFq79Gw6SQUUmohTNFS0QyqDaYnLYtsM
XBQ+nqbChc1LtbQevIpPs7TObe5jH1s5WVlaHQuPjmIUrwI7l197CbJ5N5cXx4dPlaxne7DPD2RU
/XIaTipRyf6c0IL2kiY4FIZwd1Q+72MQAXZfU23QDRUFloEva67fE5pSmWunEEwh8T4b1XEULwtK
BM8PQg/4EcMdDBnGZL0ok5QU5G0r1rFd2xVQ+A2OAuu2ycVR40lfDlg0jN2icJ/luDYq9aPmkyO5
JHjrMNbI1HhKuyVGyk4EqW8PHBkhb0WtLQ5SQc6Nuu7Fnob3fj1lFa136UeLULOYbdoXjMuT6Z7h
7Q6JCv2cTG761nYPQ7BwYiPLCBUIQqq6bI8xEn80lguSkoUslq/rcfriI9Wjzav9+7V246Wj0SBR
sOv6OPYAwOuaj0xb1ouvmuwGyf1PUX6CMdPfGIOSF33FRYcQv0DTi5P5ZOXpfFayJf8osoPQ8TJS
nlvSVzJ6D9sia2jCuB7oohLmqaz9F8Y522pKzJBvsccojDwI953kDjrZWbGbAv2WD3MSBm2OCGfu
GPGLPt3SPJxCJD07McnowVhYsUxvfvUtNFHc/Lg1RkYrKiADruvuktd4yTyEbDM4ejioat/Ojx0d
rwXdkp9F70El21ODLQcdjks6IK7BpYGnATOC8NUcq2nQ7ntrYI+NKYAwNxAgkFTLXqv+DvYIU8uc
F8/SQnlTs3xjpBkR9ZlD9tBxgifSoAwrQ1R3zWnxeUHAOaAn+Qfp8//phP8POqElbQlN4H//B/3v
f9AJX8DiJ/9r+5P47PT/RBT+65/+C1Ho+f8Glkt4K90ByoMJoOVfhELf+jfL8XzXtjxSLU1fgu/4
D0Kh82+mcKTDmchybZNn/Seh0DJXriECY8dxIS1ZkH3+4zXe/+EQ/AOX/L8TCk3L/B8gFs8RjgCR
4QvXkpb4bwyFAdYdQu4UBWCNk1RGo3dN1fBa2qa/9fQHyvnueexIbWz1OIaJLWnozZdxYeA3QLU4
PKJcqPe2H5U3Tz1FnhGFwULeVG3Is1XHOrSxsOwi4tXapj2OIviVZQWV95JnobseTC34wHgSO7JH
XM1ddvPLInsJcrETLYqZOeKsWmrL2MuFoYF2kSnOuXXoRYzHIfbRPLTM8YAO1Bi+x2UnvHKdXFfZ
0ayLYN8QUONVMW58zHwuee7ED8qd5IVu8H/UkLab6lRH6dnXWoetmJDWtPBZKqSKOTX0PloBwfHk
3jje7JkzFS+eXE3so+UeVY7x0hjrUKXkGgkay5Yik6JMCbExE/0WJIwyqiIjacc5DNpPL4021xy2
qftuWJpM1tY6xFkWAJBL7RujGuISuF7O7lT9BovNvLEmFnqsGcx3OVBdQ+p6s4LrdnbafVtPs/No
JO99QZWeMYSxUmUdAoWdgKvqwhRA4qG1PtuO/Bu/U9VJxieSi5zXQLFW1ak64U6z91WZlBxLouMQ
mTGwtJGmw65kHvGTcdO1tN5IZQgueKpQ4UXTsyWyCsgOB3NXrLKJccNwJg0DtyQOK6VmMzr7cZrt
8gR1hd5tEtnbCA0YGjXjwqShOCd5n96yMdA7ETRvIy2BPTZIOEtp4lyLBi9LQucIacE16lokzREh
VxY2kbay26ellh9Vs6iraHFB1h5TdScnRD0S3jN1KZWFUdNxHuaTW7vTNhjwgs6ToiNFPMuSRs47
Vr9Nb0bWyWzjZ3tOmUcQ2cB+lNDrr+6CbIkLXHa6JuStks7uLpc5B/qke8ibkIufeUNDpgrHhQEx
YLMAPXTA1m+Qdk87PHNDlnoflHY9bY08tvZx+1vy67KjuN7dzim0aut7U8rm57y1smsBf+fJGBPm
l4Jyl9ah+0HT5Dhls3OsGlKSa6949Fw4xLluYq57rBxMIB7KxDPu3fjqxmBwE10+4zvcpUP/Ygfm
cp7xtfpJnFwa6V6DLrLOcMHoV3iW9xSBUcakEp/kavO2VUuGKlJLq7ctRpEwP2H57qCJwtME7kqP
cuguvbE8qXrMj1/d5eU3DuHlTIppxwVUvri6v5lFOj+hAvtdkg2DZ0QIPteKzHK8Xnt6lxH9b/h7
kmC5TKFO8m1ThwRRTkdkSfJiRhdp/PDm4FWlrYKGQ02pHDJ9TsnE0WzO/KsR4MqscQSjuu7ws7b5
mygpN5wguM5F9SgqtF++NTxqUxePBCDesFlc6i/tkoX7I40F8X2ZeR6kH+zAQhPMSWLr3qnrc6Qb
iMljhhuYHtPjtOgt4iU8D1Xy2prvVQs2z/cxkQqZ3uLYw+cSmCRQGd49qt1XliDvTiP0b9LRQfSq
iMk7u/rOLWcXmEHMmgFPm9knpglBTZWplsNaXhPhgGhWx6l3rfsgOhS+MW3nFBb7QKPvwfaH57JR
qC1T9Br+hPeKDHlrB2XdgsQR4AayzB8S+Rx8J6Y5Ihl+dy7jjAIugBETy5VZzHl7u/3j0dHc6SlH
ySoQbjMjL+/QnHL/MrXGW5FF5j61CIcuyYqgsMfKUTNHIQDJuC9keu3Q+o27xPL/2kFELycpAetR
EqYGbLn6A79Rept9pl+ZiiJet37krd2iHyqfVfWnLPrhrR0k2SZ2mAFHOgqQDDumMRh18cj407aP
s/HUSozQBrRJwoiEDscRdQb+4RDSVhF6858I8cKhU2TKtzJZ9n2nPjIH60Q6En0heE5QVd8YN4Am
J4eEI75+q/CpMwShpdY50TWRHeE5ovoF3eE81BL1YTX9KmVMHEfen+ig0VCaieOoi2JnSQ5N5b+z
dx7LkTNrkn2X2eMagIiAWMwmtWAyqZJqA2MVWQhoLZ++D6qv2fTctum2sdnO4q/FX0UmmQkEIvxz
P55ijIJHTQqBZGxE101gUdLShhOEGuxRiTZfywkKSiEw86MCYXkVNpp9Oh5GXx8rjwm3lMb4gMPE
gJp0xORonjq34PEws3CIGkzjGA4ZyzzlHbPMpm1jvNEifJsgfW9V6Yvj5Dfrchp+wQlmCiq8keN+
k9HsVX3YIfkjnQaPdX2E0tE/NRMNIYl6BO8UPcDHsTZ+i38SbUFtJoLi60ZCDaFIHWGYW7POoOBi
8d3iT76IgLRSn7v+zkpCzPxwYA2RwEWwWokRip3mnGao0+bF69V8bV2CAGEJuMrL418zMz9cOhQa
k68xWOkI54G+d6uJvNuiG0pgEkwkkdHymLGVY9snN8f+r/JYbScNJMAB2R+4cjr4NA6sZ1G/idbR
B7uNMJHnNNLGQ/41cS7GTg50cU4Yuzgz1DHFEVFzgaWVzQLrNv6xKB8cJw5vY2YcCA5uZx3Oh2am
/Nd19WWONScgoVh82j9T5lkvOQzhInsn+FQ+ZX34VlTzb8JNIYVLXDM4qDYKpeFKWSmnvCNBPBzn
xsnq6g/PSapDBVVo45e0hAaKUzOFrA5WvTl7tuz2mCxqRcT6vatUYD+QSmOn4VmPQPK2UGaj9wlS
OYn0g2fbydZGZNjJfAxOygnbt6SXz140PjY58lxv4+VXzAjLGBHCQ/VnWaI5T7dvDOi+tYRl5yRJ
c08SrN4STQpxBkCdoMSz2CRtlz5zYCkgZNYt+VbWPLOipjTWTfA+OtOnPbXtvRXlVGDEdw5j66+e
aNtmoPDg3DrWvVeRoNYA61H7WvdLae89KDkJmfMAXySTLzmtlJzaU/dO17OkbKV+6yl/YzgW9juP
4N+TcnwkSw08CrCStW0jILslJgKmiOOTxLFzEX2db+zZKA9OeAgJ7vxURoWHlJPxcxKk3b73LOsY
dEJd44H3Q8nC2fm1zZi10scyGeQfjsUsjendYE8/2jPvXO2WtL9oAlGmtZurMtxj7ZvWzP+DfT1Z
OZIfDtGpa++c/CnJYDhWujz5k1+/+C0XsfJF/3ssnHXpVLT20DlYBWZzLKl0pUf+mbfKxHwflceO
c92OmEF2J9I6PHtV/BWFrrPGbdjxoahNUVvVRo2RfnHih2WfBUEQdB3OKZcQCObq6sazd+fUYXJ0
q4iTsKmeurJ5sIdjQI3JpxdIZFNr9p9ntxFbTU8fqVks4Tps53U6A76Pgh+bh/8aRoGxKXMxb4zl
wklqBgNJEcKVcTOX2078wYaqNrqVDt07yJJADubmTQ6q/had/wFJLXpnuuwRBi95wGHUT2aK+gTW
NicsXkcvRixeNBrToEG1yeJiQ1GF/ggechFdAJeNP2FZnIl8kZdoxLPhql9Ma4qnXPTHSXYX1iNW
EE9QryJx8w1edCXr3JEOBLnsDBCu6ETNKONc011SEu6w6h+MMBUjh8i5er08z5qeL5NJXdDpc+XR
/U03EeNMB3/ziPq7tdxE7iYDF3JqUzZFLWb04MhNFkbGq9fJE/s4vRm80rwWgaHh2CTfJQZFph/W
dCiC8a0qmm1VImz7iOx4K+oLJNf+GLt09SkcYWMkXwPPa9dIVH8GGriZ2notflzCJTRr5TuOCd8i
H3Ha2N05b3ok4RIilm1Hr3+z9Bw9QHkUfbb5X6mUQdbdSUt6j4qMf8sO/bkc6P+ZC8xMnLGwkp0b
U7/mZuGuZT9+U8bREbMqCI1WRKcGL3h1TMMkFyL6UxeGjOmXP1ifj9osH2lWgLiazvFJA9FzueJs
Mr2F1fd7NmCAK+lLDco5pjSL5MffPwY/Gk/Q1T+sosKRETHEFqbyuTckLsd62zsFMZvQQRvvbeaj
IT4YyF0M6PCcEIhckibBEGPIKpHwUYDeSEVD32qre6Nxo72lRig9xHjXkQ0vYmi6c+h2VD5oZMxO
VRCVTBRl26PLeBngErclaQLT/FdbjehqXeyufaSrFSVeL9U4xRsmS5zpZnpEbcwW2eTSZDTpx0q5
AGXDzjuyPWEG+lT03ZbRipP0yV37rXs/5PwQXzPV0bsTIfYHVoOrLA2PgUFx+9iTMcNPmbSOfwxL
qS8LZgJTQXyYlReDKTPx0xKBDrPYXYGx9i/9nL4WmgkWkNHoKRlSBDlnTfiWDbJO4icrc/elqqi+
1OazsYSshphUPXgrJnV0l+NC6ElzLD7cOTd3Sei953ZUgWsa5N5Xq27glmzihmod3DrtINrnOfZ9
Ooi9jxj5bap7fUBEfu9S9wMY/p5M05076F9aMTZIMvlm1Bctyc21WCmDahkexjy0+oAsWsvYOfF3
M0Y7c6Dj0KsMsQmd4AQg32FDOxEP7I8cTM5JDjIzvU+Z+gZZca4AIUplEtLhVFzrHprQ6A+HzoA7
OHnBKVhMJdms2O5yBlzVSewcuoponHYIM4zmVdIcTIHJHbY3eRL09vUxOaEuUk+w4GNelvG3CrLk
HOnXZPC+nFE8cO8+5F3yFojSOfltdrJG8x7FuNuwsf/7jYANkp4umcUENe2IJQ+OUlCLaeJJd+c3
O8zsc1BwH2salbZVT+3QUJTJWi2XX5dkA6cg5APtp3RK+vYxwMRdZNnElEwc0ip1TvXgp3sygdd+
IGyncKkQIaaNKKsY+Nn8Tg2WRozMdr+JfA8Dx9Q9s/A8Rp1gj5OxicwCm6LQmuPIVgz0IA/ZNZJJ
fQ6JTmNzHmO6YhphnLoqDM+1CoOj0X4bWNHXwL+6NRQAg0NgjTV0AiSXuONmysYlAsMbmRkWRfWF
98LJSgFsrNQpZvN28nUn9gztzmVJVE0yFaEB0MhW07KmwRt/lnNGK197tbuoXXfDgKJrsI9iL/Ni
VQXjVaxPOzMsF2dt+JvdUM2+PoxWUqs9jobbMAZi4/fGE62SsdU9wWRMtkk7gE5xmcp56T3BpXkb
4l9Y83h9NZ2J+ICjLzRafVOfCsO3z+XOMPeGyV6ZTBtW5RSjjisTkmIdcb++dFamGdzcIdIYHaaf
If9oqpHaadLEs/+ajREGrMTDkFhh3OmwPYqJGtZUX7OJSKHNaAGufXHs0mYT6NFC6m1/WZV1yDVb
Jgq24SN6D3FofXbWpsk7gnqd+dGiAZ4Kj5nnNLurlsnJAQj+HAAX0rHoNsL68lEkVqpq921DIDSk
PhbYUTWSiP+hkcO/3HeT73/aKGUeCMwu63YDyljohWenIerHALRfVXa7KxSdaXoK5cIpgPwnhms7
ar1mgoqDNvD2Y5TFdzZb/TVeIiqd045VuylPhSTmy4cxkTWblPVN2F8joS1nAJQRrkuHIG3orqLY
67eFsKorJoLvWBU3kyDcdnZKUAqKuTeVXushwY+ZWj5V2zKkJL1Z+IZiSDYwP7pNkBB6TpgIrI1o
YqDPCbjisj6QHNqWc/qA8+7YjsVPxVmXbEN4iFw8rEY6XsubptxrAE+Z6frVNySzEJ0+NH7abJvo
09Z4WU3FhCmbk73KXJhBLGgFUshs33Nf7+KpPGVj9lO2XA62qM4yqMim1sNFGz2YEBImtBps5h5r
oSzzLzh+66pyniuYkBAN2k0SCHNlS2xqSlKkmI8HyuHoNxHNvc2zZJVxjKORZgHWwz6EQToW7FmI
pBWcPyL57cX6G93Q1/DAQ0gMiRB8QPU7FfQfA1GRpiWfzydngVuWsGxUoB5J2iOz9ulXoa1LP7bM
dnDypQH4Jm0cF+tpaObfXl0d6SAGidqq05LnMWOdbyU75VVmMorrW/Mo26C841B1NmPjoYTahtpz
Dev4JerLZ0+X0bLC72L2N2yOnrhH2rB8zKP+xyGfxbbSeWPYcV/AGZVIFHVcPiEwkU81fkVM8qkh
kbuSQJhJ7wtbAK6aNjwE5raxlnqZHmlVSPFQt0C+/JEVFwcYu9a32a9/z4P8iefmlkkHgsfIPHF4
bQIHUNz4O8K/tbHq6WJE4hcG+Od5wHEVR9+9aT2587Ax/f44J/lHnzKFjgv0I8zRDCjTr9EoTQzX
4zeOy1Vgt9w+fA4cVO4ZmPAY6sTRjyjyVqF1E446TmVyDKOC+ymj7qr9KCr1wthnPxSYtFnM6UU+
NEyxREhlgTb2GVlb7RaoruoAHtEQfKCai7u0YtK84tsjv4Q6Oq9aN3KRbdJX+o/5GYPmyeUUYvYV
f+VRuUNtBjGT8hcy8IM+yux74QUZdX0R9cCD1UwonB2waqUSr15b/WpteQ7U4vVVyCpj/jqqsOAg
5TcrAOKrliEZrt6fSR5zg0ChSpfTjUdoX1KFTht3MHzIHsJQbLF/LHJv65T5tZrLsyEeUrltjeoV
/ysz+PZhmU8uDrQq2sBCWFUzfneAekybGUOHNr+AQMe1saWoJhJbMKbwO2TKeK1umF937K21Mp4h
F9HCBj0kEbck8U6+Qv8o+PIZDbrNDQsxdPxTyoRjFCPL2oBom3nzh/aynpcS81HEpB4S1BZ/0H+a
XNy3ygWnh6oNTnFrtx0VcTo3L1XxM6GDOZS7RkKLfd55xsHpnqo5w65ANgGNY62gsWwlldivqnuC
x5CuU68n/OzrS5A0mlN5ukvnIN8uViMYQ2xMEXMA7pS7yGDptag0AEo+7OveFEdL9zUUiRFziv7M
aRurI312dZRhukBUsbJh7U2EvhFPz9QbpxorYtXvezOAKxGEmzhroj3skmItS+46AzSSbcbUo4OR
2HoNZ8x6cQ+RJUaqCorpDuzu1k4rbM9ZhSZrKbIypaRNnlTnmHVsPDN8K3n85ehwOI4U6MCiZFbM
pb9SI/ERz2WiDLzUuRuTvRg9aoaZNQuVIfC7pwzuVFVifOp6RTc17/Jw7yjrK6esE+f8zdNMCOqm
w/VjxrheIbrO1J4f4yLMIV+aKcs1tMmuB3EX2ewxoJIbQm51zk4r72MiR3b0NBOdQi5nxh/Sqr2u
iDP6dWhsIR+TA1flocb5e6+uc/fbLOlsg1ro8ZSb2DZqa2fTj7gZ+v5lotMLi8TTXELcbFwkCdP1
9VbHSwWivwx2BsJP+EujMhn3PBflwR7xt1EB12x8BZdCECOaUOGgtkLuIAmt4+gtaTFmkIu49ixa
vlXRxu74cFHki6Xxpdqeji5OjXE9ClN8Lb16KpsY852WHFuS/letw5fWISctm5B1J0RXLWzYo4zZ
vZQm064FxOpu0ipfcZg8tlMeYoXlvmJ0DWEAoR4EPnen5/t0q0saC4XQ/oPMYWZb7NYm0LQt18Fd
7eNuCFv7kDBG5+fy/uSxny3Z3IMz4zvuK8wzVTFto/itxu74IENnZS1w1zYPt10aNVsTFqLui3Xk
m69scOu1W7rJyUYTYQeS/u4KgzCffQsTtzqC9aVG2M/E1Qznz0ZlDte1KO57TU9WWt2ywG12QgUY
HaaUQ95Qbows+Cq7GdesRWFDL/weVSrd2ynfNuk5b1f9K2p/txm6n7ihzktk30NLGTc+Y6phnA/p
5NcZpK5TlPuKEgD8avM77g6Ag37+PLr8UOaj5xasPKj6tRrYD3/a7vDs5UgYvkX5S6kQFMKEeyCf
qx2niiolA1aOzkZ2A2916GCtmEwsvtEulnl6sMbmYLkdN76BLabFxDYF66Z+DpB0Iki6IBM5wOHM
PGVD8EgD2nMjgivbAqT/2d8iY2JejsXG5R73G+i9Yqawyk8QFJhDPE3Eu3EIoqU3Zvql+ce0Df8h
JKymGod2YG8sCMtM7sonMCqWH7P5lvtsiu/LrP6sB5x8RvpBHnbvjONdpEOwlejuRjkhhrkRqzIm
2OVsIMAATumlzd6ckcmhTjC9AXLFpgm5XWecUpC7xD4xu0d7HN6YLm4znO217Z4Mv/sz85aQJPwh
BwKdteS7DOEB7tEmEl8iaLZ2kn1Dax5D/7GYnHFt2eUav/+dbTpMX2GKZ73zSPdDOzfJ2g9JkQGK
rqKGKp9ki1P+lV2epGLJu+9G92I4FObWnFpXppW+9F37XqrgtHyvWiUXWL9ndqz7VrxXfk0r+DJy
Gk8Wz9ZIDkR/8nOYXSs3f6cS/GEwnScKqDZtsHfm/t2mGZhP0sfsZmNiUzFlE4qC2IjVR2wnyNs2
S+RqZGdSF1iCWaRqMFVoCDPYnpmjTjldRMlSGWXWszfNL1GTE64MYQ7Em9Ht7zKnxIpW3FL5wru2
4S49Rma97ZiH1KN/VUN3XT6vzkDQzeIrL3lvJmuzcB6DtvkcSlStOe57IJqctUf4JoUkdhYcgmE4
iAlzq02PwKrOeDJKtPVS1ERgp4oAcvdWeThK6oYngA2uyFsRasb7NT/AnNnWotgxzv6I6R1YFXH1
2PiPGOrvq0kfacIgnpTuc7bFIDfVa9SBSVLmKejyS1V3sLcSHOY5Til/eIxjlCrDJf1S6Drep2n8
Ohqw2hh3pfio1iXNqaJLnkxos2jh/WFs6zPcU7IehtzohKgUSYxrZYe7uNPf9MqQyK2WhE/0ivYM
YMLCouzarb2mtebq3AcSfm5zTqfe3uT0s+KaO5h+uM8H+1BwSl7a3FkeJV10tOi2XCOGNV0iaPVR
rI9drLHUsfEmWTa30z5pykMQGCTb63XgMHUpc9qwR6ZKdMl4AZEl1T0HiMCtwZnWz/ejLJjb+Oad
XURb8ATPy4XfGvEXjP824ZlW9PfDVKx7uoBq4b6nQNVqw78HDrgl5HVj0P4+JMUmVkD+R4xoTmW+
wehTK3P6A/0x5GHdPE7c8iuy+nw4PW1Lg5Wf2XrcVb082ma9zxqLir/gxUZ9wKCKmmDfj1F0n8fl
F+Prj2b0DlbcLlD3jNzH71yCZ2TsKQ0822xcDFZUrzV+zVbz3WXyNtnerdHo7ogR33nrvEyJQzmz
fXTa6pU55ufMXrELPk0VQOcg2VnpW56Da1dAEMEeYavHfsmgFX8FtDaadPYL1MHR3YYh1S7y8dKZ
1Xl2xHNOFixS3W9kmMPcbghmf1H6tNjnPzLueiMv76ABvoOd+xhag752wod94h6IkD7MjGBJliFv
2jXQXR5AixMq80/axazmNkfPCW+2sB4KPhPhed/8rKtqINFMbK7IbiaTNIfnJ3T9h3h8Yb70E0ze
fRXa902afKZEt0M3PqQ6vIvI2CypDGHkl1nIcy3KnwgUFk6wswJYLLipHPBEzmRldAuv2sR8TJvo
g8DYKa1t9DwOuB2LCTfYmzLUnYqijYnYWLoYi6PyXrv+QfQMU8x2uIq5vA42cJ9Z3BuZhfzM89IL
T02Q3HXW8IK49AydPiDgHz4txPxwmrfUC10MVk9lmStC9qcgsx+6kvPTU66IylFdkyFFkro6O8Vy
+oJcmZ7M2b0SXqhYwDG/+Pmk18vFEtjZQxA+WEG90yV0zAj9inUGICTch3Qd5IhWQGOCTEy4J8pd
Udf5KrzKnp6iNn+xpLfFGrh2CyUID1T45EpwW7S3u88iHo5qEpgTUPhD+x0iqNhnIxKQOz27zqLG
DGRaVX2de3mJJ/vBB/EiRn0I63KvM6K8TFGbeb7PkuYz66InOnJ9jakXl+rb5H0G/nQc1fi7MOgj
oj74vqVKBVT6PN4Gq/qigrSvm7uhad61nD7cztpmif+qPW45aIlEjdvfYMkuC0CMsQjR1oIpps12
StTFcQQ3HBmAzFyX8E/LZANfDM295wEuV5QxjE6KS6znfZCwR2LF2DrAoOaB9L07gmbDc2NvO4vO
JLZZ61w+WwblFL1r3ZhuXbB74iZ2T5xxDrQ3vMqe257+Sr77fIYrvypFA9Cs5vJDeFLygT3vz8Tf
Bxadhf60G62rU1EZnNbApB7HOXprhvrZUQrLN1t1s0Mu1+uihN0Wlzu6YhColb91LPlned1kch5N
4Z91pS/aQheuyUGslhfMpPXsZhRBRtq/G8PuCRDniWPHIdDRzYab1/bFqwuafL4oS4e0v0vOIbrf
p8ojUsv8eflHY1a9dW7IcS/6sReoq5s5L4VdPoJFdzVkItzDOe7O+k7CYkwy/5fdgBEQAvzGPPMk
9zfEbnM6omOU4REXszO/CqgmsWp2pdHsGxicjkQUMWpEbjY7MPZsBOYmMS4DeZcltrAZxuFQu/3V
DxxkQnkMhuY6Ge5lCsWRDuZ9PIujfO87ROzppZ+jzRhNB8/rrjL6CBcpcyh+4sH7hdp6dHJmoEAG
cbb/qvwbI5pDGKQ/gfQugQ5gADjV0TObrzkAepSRq4El5OUoOJ0gHMUox2hSSNMskWWW7JHw1t3k
fgIAMjdk+65pWpwIE/BWJrDSZp5axCNcY+MuxNC4zbAuYBtgApWvpUABGDP7Y1kyw2Z8hy6x2G0j
wP7N1fHAe/mxWZ2S4oBXdRPgmrioSR9a9hMnUt5/PY3/3/7539g/6cyT/6X98/IV5T//ezH136/4
p+vTcf7hIyNJR9jK8RAGqbf7p+3Ttf5hUqWFqO06tkNNFPWz/7R9SvcfUnk0bbm+aYNlMum7agpu
5f/5PySd1Qod0XRNyzeXbNL/je3zP9V6gTij6pdvRDeg71jOv7Tv4dgwjXY0KDjmELFaYkEWSIsN
oFv7t3WqP7sX4xhu0JfUEbr832vq/9x69i/9uvRAejgUlWdRTIcn9m+d5n9oWyxyVVSOiY96MUAC
9p/bczrcgzkm1k+3Exqo5/xwlP9/fNmlKvE/vCwsRdXXES9bv3fUmWTXzthzKF5PQBWas+Ipk/03
L/mv1Zf/+ov+S/UlzUJ14PW8IjdtNz9aHF6aLUd+XCRt/Ppf/3rwrP7Ty2F48CTsNtt0pWX9a9l4
kxol2MrqrzE/OMHG2rtSLMhFbKE5j6WoSfRWFGRNHD9kj0Zw7+JnjF20q9hs2gm8c7hcsREwBnYY
G+YTYJ6hKrED1JmiwkxQ1tHw9Jld8y1we4szBiaVCQWqi+U3eY7VyAcPb9DNycYvhHWRtfuExyHK
LhWe8XANCMti6htIb1hki+YmxgbR5BvnbycCDmOYphQAIGEX9lMHYxzAO2ekcQq39Uz6TDgZNtlI
n3BBbDCDviU+2Q8jGm/CKwGbTi4qQRo8XzA2k1Uro8MwzCZ2IpOWb6QhixT1wam/mmnkyhPY92ng
KfLppky6wPOuhfWtTuDc3DVZ6os7FGtbqVOuuyMoi9+i8O/tYIaSkYsflREtK6tPYqi3YSo3TdNc
DDW8Tfbgrt1loDXHUGEagq2JBVZpALzgNGO4niHFps6vLmpKAnbUELNHwq3WDbexIbxQlvWnGVZ8
MFCM88jYTZNBhLpgj+nQIrYRBcbj37CRfoTB1w2CT8KmCcOx+VZ2mJRrz8vWVj4/FlaxLwdco3U3
BLhs9MGopvfcODkg6mjXniERlaiWzNTyyGJjwulHyuJz8c3FEUf4bvpJ2HFph/6WEF5cPd4mZmrr
NCj3fe7gZnDnHxp0bmH5nWfNV9dUPAjZBK1AIhiUCaynBJcXdqrPYMw5UTo7O4cOI5z+psrsxxyK
bdTi2Vu+TybGmzmp61Q8OBXBqqSRBArndVQq8s8I+9CUnkLFclXWFO3kBv+kQJO3mztcvfkaXP+w
6YwSuWfhrKSChG/W8K55FAYNDsx9qKer4+ghNnHk/jHo79tbRD9khuiWGHThDRZqT/SnWeJBWcMp
VhvtXSIsSgME/Vycy9+JnwP1LZpvv2AgZ2h33HZJcsqWM68xix8zjXBfhFxz9uysfdQmyypK2mD4
QSpJ2eacz5wPeqCnzOouKZx58JDJWlf8zG6TP/pW/SRnLpPUsu6K2KeEAYPxVpgATlO8KQC0tvBb
ydxXXD8Vk9OVTskWEkT92+itk6rmkuEL+mr/94P2PRadKviiQvGB74WNpmWND3gzOJ7sS6ARvHq7
sfRwwcbzSI3Uv1++ue0zxIU+ZsVOvxm99JHiu5hEV8MwQHpPCaUosM357QLDgmw7JzQ5q5lNspMc
l+sGHeqFSfn9ZCtsImn7id8hXFM6tS0KgE3S9XEh+Ri8e5tWlxGFli7tn9Sg1GjS5qHvwAwP89m1
3fjYYS9j5+xs+6R+AFyII75rLvR53Yy8RgPpePv+XnkmYy3W3ZzdXEmuktswjapsH8fBNqqx8nFs
gYmLO2PtYnzTO78HCQ72nnIEaceHnjhuZ5fUyMAAptGOuzMJ2UMb5k9mtc/2EN+jNGPR5E61lj+E
4rzXLDtBDmM73xluvct73Kj6012ajly/e6wnh/GNP+29PKxW3M7Tun8N+ppThGJfmLVZCeCAaTbr
59oK4e0HXXZcLievoJt0slnMwjaCrRzdUvFaV7bcmR6nOVTZR1VQfuFwQ2qckFMxkbsGLReY3OKE
XSnxY8n/uxwxDpjQGKCQtZdOdcmqS2lIygJ+Kb9amQ4vEofyB4CrXPUTn0jqsfiPA33iwZNX8lbE
fKhytn9qmrlWwvcPs3CetACFww/WjvzP3C8eo8Vb2g/7rs5vhp3UjJYn6NFR/ffrx7ndKbd48+3h
VvXTrfYXjkFwBdBC/U8ELC2Mx9uCSAGe9dxhBmVRhQ7M5NAu+Dm7YVlj6uyzjtStQvYOSxeGnqAn
k/yq4mpkLTuao3gcZPpomdlj5ld//Nnd9ERAGGRxH2NrWM0jb1djJDvZA1IzQdmsVZWRfIAnK42l
kre5dCZvBYoZGHNIHpq3dVwWd8aNHPmpA3NbTkkqicslIbJ0y06cnqbxUqdEEGY/rKHK2j/gclg7
4+glba90GlYzmm5CpQnrp+Hzq4U46OC9TMQl6s/lLZkqHjE2yBMCo9kqo/VhTUHe31/QMhhbVB0W
n+WCV2X7CbyediDi+v68bXjN9YR/CyiD2rtN+8ETOVxntt7WMR+4H+BVNJvs0ZXNhUf7pxYhXmmN
dObKvePOyd3EY7xzccz5EXniUaeb1hbbrk7RlZxyHS+rGkgcvElWAtqqRkRKYQ+toiHaImCuiwEL
izfU2OZKQFFtyflpcJvHeMrJifpUHXq1s7fIeSBVcgvpelpbQ/ZY59wUCNMPstC0JzaXKsdEvMCQ
0+XJp9v0ApLnURpFB7JUP/OMPvMRBpu4L8hzwvX0hltJ29NOKqaNSYyvvh39P22Y7zNKKzYA0MqN
leNa9fgVKGEFAq3A8c2kjJE6w5MHsnXttNPN5xQbOxGTN5KW+7LM6AVFeN9E4Pin5lwPLzOAOtNN
ri0BEqofq3njjd57TbKCtcMXDEJXduX228yiPcWl7h0LTJNuTcW34qH63ah5W2byAXKXxQNwvEv4
r2gRY6agJZfR22/Q9zaeyvZpz7YmiLvzELfdOXagqlVq1yNJ3TExYUKPzEx+Clf1oD4cl0u5KgZe
arQ/B2s4NQVEeF1iTa/n7tg71bYYQv861+Mj4C9adjqou0HbMzkL83U/NDTRpTmoDsEvpXOPtzN1
MvorEw7RWNdswNIQh9JfRpF0PJFnnhWAkVe6w2Y4aVrDKolxp8gEWNNQnhjtUMI2tMe4yjm7QhKC
7/LYOcEvOaX0WbbGJy5E9jrGxLsx9ZhA1gh9DXAVEjQsfE9G7x1r/Leb2AYjAugPCOO4c+ng5FoL
yw0+3WlldrN3wCdyZ8/VVQxOfm7m5DU0WHx60GBbZjLbEmKL6rGp+xbVo1aJKRZnIAA2Dv5NgOvN
whhjwTdhijf8nl1E41jUuI0UNaLKW09t/+K1nSTOvWBhGaO12vRW/HeaBM/0Wg7kcptvVrvh7PTj
XSgA5rQj5nZv6F7wOjF4U8EXI/+Rad/yQ0SkknoyPnK62sZ854/RJ9C7aGkdog5JpFRBas3eoCgI
fNIeR68CirphvhlhAJ6qxR1Nj/lhLqlV8M1yQbRoUJYtwiiHUJJX8mUS0ZPQbrZx2z48IQXlFB8R
gRM+krFVsP2B2Frvx9G7l+TI84h0NM9eIhzwBmLgE8rFb+L+CjxJy6mR2XvKWK15/O5dbqpAW+Ul
itMjCzCbgjZoAdti+9FhaR5aG49vCrXRqJrfDbcmIeFvYIf0qfT6tyR5SDDdnVZxyuzJDeaNz453
E09tsAXIlKjxezZ7azvmKQ0JumDdnhPuFpbcymCCk5L4/vcrioUicr2I+yW4RNAgNv64C9wa/j6r
RzjdWQOGMLvLidtIm0J7Es/LScJaaYte3zgMorvRCB5S9R2mfNgNvs8tEcILZNx0i+01Wjew8nE8
RVsci9VWRNGvpO3J0mTMj33Gd1TdwxZQM6iRClqi9BJMN3mLe6Ry6p0bNoteyLTNsM1bJAx4bHj8
U05fmFUrqu8G9ZVlxAaAPMxe3T8QIWQZUDg9w2Af8AjfxdiYF5T7n7HmQTyMyS9ORaBJbQI4ZSXZ
C2fUHmLY5vwQ8kQH/8tlTMe8KHOOPmqXm/brAsRctxZpmjoEuGIVuNGpsxcalSz6C8bQyVNp0qyz
kBpoWNN7JuId7g62LXZTUYGE0LRmbOPrhFUx6+MN6vCdjOBE5WAnqvkItyVbdwv+YZTy3inUd8eB
FTIMEBuwSQvkiYe+dL+z0P6Ty5miRcXWllZqbEk2n6sjG38//htPZ9bUOnZG0V+kKs3DqyTLtjyA
BzDwooILaJ5n/fos0VV5SKrTSW6DLZ3zDXuvzcgN0mDqtCJOCpzuj0wfrkZlwHksmdpqUFxDs+Ep
kIMOJwsuSUMaN+wM4Ir0v0iyA1wzyHvKOXlRxCzygJqMe2rUswZGQc4QJ8UmCzNJHupDS2kBLE0Q
Eb5MU5psqCn1VTWFxavtaTYUHmm9B10tpp4+x+02NAJPwRPrZK351qWS5jaqcIsr4ypXg043kbfb
TFmZhwbuVKjsQwjeBakMRexctdsg2VmDFp9YoN+CE5g67doSsg2sCvo2cQxJgoRfRGMXMBrEPU7o
X2lopDZ1xZ7/9GUsXeRKgu4xslY3IT41FwQUpw3LFPUBybADQWzddGXu9lRWcGAmPUBfE4EltgyO
8FE7Ugjn22HivbZGC7sb2N+YkUHUjyj7W5RfKesWrxPlO7QrMremL7XJyOwAddRn4TkZrRF1CNV2
po9kmU9fpqZZHIq8Z1Irkh4asEWcTPAqfLo87h3OvQRzpKGG1r4bGeSarDIx70x0cW13nMiPxpvX
jKh4sFDmg2n/IW3oNnk8LSDwU9iQsKMJ22Fcn7RMFV0It1ulluHFat6IPxlXGOKokdMSvz3cUnaC
PsjH/SJQ60c1a1C+qqgMXSYQuwKrtaMb5DG2zBuKdINKn7MGDXlXiMvOMtNDOVanLiNXx9LnrYwm
20BeghF6YUseYS+eRFcvlPdCqjaNNKTAObMvQ4g+RlwW8b9GXHw8jnzpWv1ZqgJ9wSRBGFT9WiRz
GafbYk6klQJSCdL8Ii71TzrPhI3yGVoN4U9RIs6c/zy/zAt3elu8izOmjrKQ9nNZXcpY+KwIgABl
RPOVizXXieoUA9sjnTKH0bp17SIQgE9SqQOcappvcUyJsCM205YLUhCNuPYW9B6kkU+WU5bXXqOT
Dboyclb6W6KwrhQLFUeiCkGZf8ytYOG4SxcyoILNYJrAh0EXHQMDaH0hbgftVZiMYrvoWuQFUn6W
TUZgMeZegsezTV7EqCZrp+yh9KhV/5O31XXIoxt+ydc/aI2e1bTsEYvlMONQNYQDBgPBzSO1AYBT
Pohvl1008aUXmBuZeRTLQKgzYHXY45nLoVoUJwv5Cfh0j1OjXNoYT5vOwqsRy2SbVJLXZ8q0V1V+
mkw3dypqfmuBwYdh6CSgWoWDBD4/W5TniowPxG8sQde8HUQ16lalQ3GNNP/TwIhYnZyJbVewQkGh
zaPHrfJnHa84AxhgnXNFe9cR6en2FPbE33EIBhWc1Hp47pSpYTq04l5E/VWnSCK3V3DypkeXo/b6
QTHFPcR0EU4w3i5kq0n/q0d67SbbP7xSUcH4kduQGsnAHkvsOxjHLNnSHMGnqaXAz4Dq2djmszwt
dnqJS4Tp8wvgTctb+zvgd81mrh8yEwwwjKxUWf+CAzO3ZIdDeVpxo3V17g1ex2jOomOWUP7MquCX
onzNxvbNKDrS1lh9OEM+n1OjsThQUMYosb6djXTxIuDUvSThWW1btox4n/6wKGmhkm8bpTBFpuE0
dRMZA3GEO5+R4G5GhO3NUjntBKVx4HmSXpRVygNvx7GHseyRO1NsVdCxhzKd4N+CP1LEStgPWoLe
kjjGUtYuSq0oB7zHabAe9alo+GJQetBb8S+aCOhhD0mAppj8KiFLploISZoVgbrNi/LFbvk+ttWT
jGmMHFKQV9Y8Q1QeG082DNQNmnViP97s+zHbD7L8lNWldpiI/VLDetxWObdrThgijgsGTpDPoXz/
d1frPW7xkTYtieiaLIsLW2sjSt3AQMNmiNiQlvpRLvk270n6NgE1khJICy+tmC0kH1RyRvBsKSXE
8FZx/rhnlZzBA2eSSZ7g0zSOjyDBt6vLIuKvOfKrFedXGkqzx3S9novJC4azZo9gKvD1lqlrU2KG
C0hewbSTbRqVUWutPYJyUTYymYSN3nxXufCekZRJqsJEGEvKrZCxdRzXD1AGgiK1lBUAWLwK7kwI
OwHFRgxIwUgaZ+DslaJAI83MejU13NuaymdaACDeaGbq5WbjEtPmZ3Nz0LX8EglMDVuLG3OcSiqW
1E2YtPHJFN6og03iqbGlOWUzZoGRU0UBB0oye/OADAjgBO1Wr8RbSBqQWvMa6AtPTiawf5/bf3qg
Mq7T5Ffo2ac4KzZtiAI6bUJao3e9kcZj6NJxT9sJM22ZE43WjQwfyULgXZGy3z/gURoluCc0yvKg
76B9SjzzPNzTgYnvt9bXDAUzfjLUradMwQGSNN4q3yoKaWVGyumzWglfBUwbpHauLFafVgPDfgRb
uOMqkvzwQxd+5QXAkJFxAIcAR4GlRhZyphCx2MBSwUAPTIB6BmbuJDUkg2F0cvhVqLL68UI6+1FQ
aSCsBdFobaXfxcT5Plt1si1eML8g/6wCZ9Dwu9RGjU965WiluAImPJiOsnLoWiM/albEeE7j+TMF
nRgL5MqJXAh3YwXsxcrI6lmE1bAEKjdjQ4RAozMJskgqFmvMsEDW7L8/WezMe2vOoLprPl45/TeO
kwtzLr/EUCZaZG9MUU66wA6TnTWnSfYVk0LlWCTXCIBHibREfy8jA7dBPxAXP+JMkKHk0OxhWEeN
NXaqYIcN64BA4paQICVamYygTNKfRoEBNMJ4uOtOPuR34VsLwBMvneEAT8O4Fmnku8deVylIcAXV
04bIqyucnGr9WaMXb1JQpTUteasFX3oQewG0VYorz1KJorSAlYHVAECkmw9lUg56hmvKmBe76KSj
oDPGrlsvb3nfR34Ls2w+U6yqTAQ5TpmN9na7KZvh28LWZsdSdtZT0qnTkMI9aedNeZ30o6LPoBpl
PG6dllMiGtx5Hekdld4ewypAMtNLd2TwnPD4TYa1yYgEyRW16BKSV6E1pcRkAG+nmCqPAGijWtef
pjyztOmFCxXqZwU/kvzBRxKCWajnSytx2I2CX8XQhxa5+ZzSuXLGqtzpMb9aM5WfDAYf8aTcF0G9
jykBpt14Etg52qlioWepEgihUv7Jgv+mCsW72vA3UqE5WG0vurMmUGth6NSF6opMB1M6lyXeUkjV
AMyYY739Udqq2DrmPAswM8p/igCUsWs4z/5YkvNrLkkf9Wzysagydgzuuz/imVFykvcomOoagSpJ
lTgIOReamB44Mxw4FTsRmvxWrXGvmquHMJyi0wrxkmhrydic3Bx4H77ia6mr1k0JOqI8aAKhLTpF
UBMO0JrptqmouTXWLOjvsPJ1+LWQBvNKOlYQDFtRbDAZmbkBtjUZL+VQ7win+ZDRJNJoP7XMlzaJ
amJ+RqVGI2kwP4dPmTNrkvVT2gKxnlvjsWj6G96O2JVzSqcoKkewCeeoA8D1xwseEjp3MewpOvFM
/mG6opVk9tfk4UlnUD1Q0omJFwnxV5PO07nVOPZjkpXsPEz4GYAiLjNct84wKlKIy5s0KCZYUCZ6
M1Ej0CDmai/LVY0ap7MuY74V859xsL4Kkzg6cPE4QOv3aeC06BAvDuZdaCb+eQkks8yaV5gc5DcK
o4XJNNJ40mrYJiYzM+W1se2UnRY0kCB4rTI4RWhKLqin+QoTDsgpKn1zRfZaq7bCkIw7gp1rU/cM
UAd0trh9/gqWGn6aLY1DhpoLq3zSwOY1nqekKI+QyaqLLu4HRXzNR1IA20bUfW2KHwnuOZzfWUtA
p+IJpRgdSnZ1ttjoL1o9qjsw7YwF4m2zYmFyAJNo+u26ruRdk6fXwRjqs272+xKK6HZpsXugSkxM
MPJpqdyjefpuBSC9yHTmA8Vec9Ag/gtTboHvYgUT0M3308Jt0pZcuiFfhBzonFR8ZiidIcwNzb3R
XnIhDvfAyMKd8KgJxsPpsl8aE10j86t6rVP/7sJQ4A9I5CsKAG6DST+HGlc2CZVnRWAADDBU2GTa
qVZM0iA0ss+EyrhrKoLRBv8YX6LlxUHLbnRijSjy5f0d9CgW0KYjf+40wIZ1FH/9PboEfdLii5lG
lme9VqARY79R+M0k8OyqYh3F3HwWoR27eTqcia6H+w+FD5BAb+vV8LFCCM1BZKCw8g7pV36Vhu8d
WmITS8yV6+q3R08PXAozSAuRg5xAxQ1mqK7r0zBk1t1af8ZyLbeAMbmdyeiiLmktOLScOilLtyxK
3Y5mBqFQ8HR8ZzbCjd0Ul/yRFbdZlMBfTpTFAwijO7CRZF9OrE9rZE0KcW5TZea8S1IqgMTII+TK
/XoQYWAOVOYd2RBcevWmMFgkT2phQJdtAC5CEsyIkmA6HDkioq6FW3lpe1bfzUjLLvwmwzj70oyz
vygWFy8N76ACA2CGt6fL9BvyAkq9I4sQmtOCnQeztC4KG3MSf2FNSavx1PAHw5c6/XshTNxX2lC0
UQUoGJW66fz3VxBvJZcHFROFPsWeFZDu1ZswdzNKgVjkiujCYdypCpkzI9UxUmMTHelcvRDOke6l
dGdMF1ngnUWlhBsoais8aXPpz8BGyFp/yHFwYF+Z+dKAkha3M7+zJUpPlahAGR5x7DNrwPwIUCvg
ftw1mC80UzQYWOTxUydmP5nKLTPpDYZeykc9kLO3OlG2jWhtlUx9L9NouiwonDwM+xGTGS9cku9C
NFiTyiZbG0lB1x98wMg3WPcrhEPnHzN8HEbZGVWjcSoil1gDjCN6l5ytFadeLwOqv7h+FCmydZNm
iqhWEl0hfydvMz857yQQUK2ht6tCyyXopABVRBqUxmRBrhU4knUVb41S/zeygNfkjHe2IphdQylb
jEn2bpT187heaEA4laoRufASyPkKZBnWYERqx/Nv3w2HpCN/Al3E80AfYWsx4YpFjUxf+A4QVgpd
IbmZIjJ6i3Dx5FhFMKFAhjXC4BF2AqikwTOUzqUDupc1zqzJaH8s9vJogRl1Mu+tOhCcLOghEicD
BTKrVVcFJOR1hkY2KZAoLGcLPxTtPn6JJymuj1WByWDOh3aPPfoMeoikZ7nuKUhar1RYYEGJ+yT1
uLhPPaNYKyWgrWlfirkq92OMo4mKFcBjSkKxxf4zVlCxtviRGIydjXRe6bYhGu2Q4ZBpTcNRxTxP
pjJB4WrwItOeIR0HdRZEKFCbwOXiMykDsbgF/KtsijPbcT/QETaPRmL5YWGeyMfpDvC0PmEMMcHL
4PWMPI3Y7ajlgG4um9IYUFgLLD/VIj0q6fwrsxBx+2FefJnZ0lZNi7ciYtlpkY/C4aVOXjR5Q6CP
BxnrWRuW2Au0jupIlrdTIvDwLUvLnqjE9xUOrHeFXkRtEic8NKt2QgJOajAonYvxVol4mHSNK5TC
BqImuz7TWOqrgVWqr8FrltbzKDPo1GFOsXUhkwHkjoeq7ylVR8mvltyEiiBvAFcwTKEfCmvCBqXM
IOwqlGg7rKj1//6t5Bb3FQkbHoTj5f9/KWPat6VWJaEOY7fu1UV7/u//yv6Q/+rvf1t3zaK8/f0J
sXgHB2VniBXoLOLC79QBNCnfI/N4/tgk72JPSYIXnN7aHvrIvYjN5gnaXMiSLVS2dDa5Ewwy2lsC
TC4Wb4CjVNJsT2BTd5LlpQJGqCkJgUQ1wudVX8qGxBQrOM8QT+xC/io64ye9zKEg7eMuyz04K09V
Ox7SyFqe+R1if4WEqGCDDDPu7UocrCdRripyXMLNHMoxlla2x1kfYUDpfzSNcywHhYiwLWW/zz/v
JnGhL1BzA8hnaWYdwe7vC60rvaSq3tMIGlQpj+9JLjn5FAwnkYCX7WgSOZ3SaFHXKKewUTtvzvgO
FTIipgphMnv9AlJynB7yHEZTzCeSV9BJZRAmmBZxdBCzvqtKej2ZkilPCrT0ygH/dUplTTpwXjae
kJYvE07KKAlyIu2Aa1TKxDeY94+uJKsxrW4znL0NZKFnvUkJg9QxP0HLOzCTIph5gYreZYPmC2sy
aySl6l5B9+eA1Fo7LBxUauekRvnLaJEiXcseVknuUWx4oxZUfL0+Ic5MSmu7JDNHzNc3XUWeZylT
DLgFG9hoGHbE5HAjhYDY2OLva5Ht8iiXHohjWp9x9TsimA+RVpn6zC28KqPHeDQ9w8BI3S9UUGHb
nRVRJmEae/A6RiOOhrUa0wetf0Glk9B4z14EDGTPAJBADtHajRl6Z7Mlnnb+mUlFhzwGJ7eQ/AEL
9R62SmHHEdvmusBJO2vM8oqBOA/dknsvLXjYUWthiiCQrm8jVl9ViuMs0JH2C7z/aVV9L5FieFVk
XivwBW5SscWtZ1bTySpDGiItOaiTRu5Xo/uzrOMVaMdfORmdnuA0ejzS4ZbyN1G0V22c//VRjawo
Vo9QPQ/s3lwGQwwjCS9cJ0sPZHnRBj7enYdYO6uzFFBBZ6TpRIt6059NIe4vfUzsnhwysBQl3K/i
UrhtGeiuLo3GviAgVDDyfJOx3SIsVtF4VQbjFFh4pTQDDFNPQ75rutw8ED8T76NWsPyBxL19rQAL
AfSj+zz++T60dOVQiiXy9MCSj3ofLNsJJ+4pCSrTS5VBO5cBG/YkOrW1GoD7Q8HSyIn4bEhYaIta
gQvJtgeFC+jkrmzDq8Qc0tUkbbgygcX4J2jCVRlh8wsUcGaYT7dOZbXeCF18r1UwUEJTi/fewq4f
qkb+gmSHqGssCC95pLPkZFG+lwIaKpU3zNGLoHkdaWNIGEkhBTQNT7gWV68hLgdnEvvitatZImH/
y14lk8CgfGQvLDYVPuCxTV6hL2eODCjx9S8IRIJ49hrM7Jc6itSXqUBEkCUWPhqARbj7KlADKcMS
aVCbZ7J6NuQMyUy4kUeZDYrEv/+IcUA+ayTobKYY1IqOQ2pktx5YAqvFWniOEk3bx3o7noNQHc5d
F4/nsagULDLsMde/39Vjt6msfGBPZWinVuoOhDLspF43X7vUfIH3ssrIvgjHjt0+XdcL0Oo3uRm+
J0tHhkIEz0ANW8MFBkd0cJFMHnZ5QCJ9zmx94IsQplJy0br9Y185e3HTAFHDobmB78jYSsRcJVOX
MBjB/ZR2+acwL0ci4MrnRE/IiqvO46iUW4CDxvPCTywk+rEIE99K6uyKw4AVL4NwZq8W59lQoIvi
5w/SxjikoxxwEbERVIHa2SqRQ6vIsSM4r2EALmywVOvoAozhpKkD25MxMH1EO5DGm/4KIfDQNeWy
rduRbY2WPpM5uuubMfGnVfMVLBzyw8A+eVKyY1CuUMHFD2pDh70dU9lRTnEJdB8gkxaYqUQh5XPz
bQYJAzdSTNZTO8wIQdLzvnH7giS+qtHYja59LVsSZ0QOyuHOIUKw0rFuuBr0qGbrp2+XECEWQrAK
gYDMlCdSoHLHKfbxkugeKxtEniqTkExN13GXoH9Na5LolLk/SOpIshYj4CejTI5svg7kyJNvHJil
V5kxeRFZM+14/DR+sCcQFjUiVuIuhpjhuUEGVzET460acHFAAGi7fmXKqVMBU4Y6BAg2nUPCYlFN
Xlpdqp/DeSJlkqEYx/aC+wo6H62QHMavyzIs15AxAmEKaFsKRQxObTRi6yDSp7dECzvTmgesqOz+
M46SsHHSviaKfGImwC+5EBzdLc/GIsGnW06mKKXn1tS9eezVYwY5alMYhumrAxzQPsb2lYEGGkJh
7cvkJ7aCCFUV5SEk1c+cNS8RQmaerPlJr1iWT5qkrGzuHC47BsqWU2uXhRpDy5JZLeTGoxi0DAWS
2bCBDD0htJgMjmNL1HOfuz/YzDouCxD7j3JiPzKLFqjxviB9b1JHKCG0HrLx1KkY1vG9zHZfybkv
RAMIrag/TsjL4NQPo52YZX2kMjuDphu8nueN1XoKCisq77R1Emoj/MmTNfndpGL6awbi9dR+wzoW
pAuaCF8zhGYzzijxyvBdEC1k74yMt3NfP884bFylkdQdd+ibLNMGAd1chz84XpqzJRNWo7ZZ4hW1
meFRUmogf2tEhx76cFe5PKvm0ip0wAMFgZsD6YERECnuMk3sYrGSU9mQS4qV1TA6DwRMQ7Cz/vTX
OPJJ2k2uC9uoXnZGRpJ1pqEgGLQtmlT9IugNQTe9lm16fh8vk42TZiDHzYpB36QQULxalFGGC+F5
yeXq2C60F4Iyr6hHlbFOYDElRIznjDm68SFJXhWsNn66FHucoPrB0jvSw7RupybJs1bOTEmyUHeU
Wu0hF4/0Ql2YSYcQzsphGdgPEqHNIHT9e3//Nqx/FUCgpi9rZobVeau5uU4ubaO3u1CDQoyMDRAs
IEEPKgz8zGkWD/H6X/z9lQw3BVultk7Eu8A1T6vh9jJ0W02GZgYtzdb9eLFRiZqX4W1E7n4P3Xof
u9Jz8WZ+DP+so8S6MCJqxhMY/G4oq9RX2gX1UvMgqJvxQtJB8KlA7xgvbb210BIKoBypMKByepFl
S+9wEqstDtgdht2N/o+/8QRfkP8rMnqJfgOO2asM5v+8vBuJzYuByE57BoIAs7B5AeHtLSdB9ITd
a0N+AkEgFPhPeeJYd1aE4pexl8+J4ii39Es3PLUEV2yL28mtU7f4ru6Y5636ZFRPQ+Tql/BVzXdt
/TVUJw6ENSmOe4RVZnGQ2g38HEV2e4JOwHedUEbjP2RszWNmmdsY0EyTeQnhl1i5bflaf5Ukku3y
7GQad0EADmUjzvMAhXQO0h5mTOM34AHZxd4WfXZQgc4qMq3GqXx4AOk9v1F1q0RVkYSGXJGz44KH
pN8Xr8mr8IGUgFEStodNue21jfKqfmXyQRZtZXKW6Kc7KS+Wn/Co7voc7fEuZJloDweIg7kHIyD5
GD5BkCgXfPvP/HKzo/6btuOjmnxir+79q+Q1oIw8dsQEZJHJeuNWQ0K0peOUNshFhjNuOXipGSoM
u3gBOYuaRLgnZBkS5jFshs4NuvPy1I4ukYE49NFQ4kgASQhJKXFIrr6NO+wvpceyR0g2bLdgi9h8
N7NfHPNX6Um7F6Oj6pde3kFcALHry+QC9GQee9ZNvBh3mBkyD44A/mRPefnW+3gDFmbDYGqO+cE8
MTimkbwn+2xan4CQjmPehQ8WdoNX/DSn+l24TD6WXdyc+2WjHl4QTm6iU84v84hbB0EN0+R/LSXv
Z+My+ztL3xPjfltza2wOTw133Ad2iAcHcK7AX91I8XZUtygxOi7Vs7WPEF+3jrGfcxugSvICYbqn
k5183L4Fr6rb32uvONOHoyWYoev40SuMEUt3+UZaViyN2x6BZ/jhbXoRtslZ28Z746UpnrV4r4fk
eLgP6QJfdU9tmpIP/gCklP5gfnQ4BluGJcxWvRCPKErQdwL83ppDwBjw0XuqK1xjO8H3Cx58F0Ue
apLoPH1mPqSG52r7OeGrPSrbaoMqt3aJvHmkHxhCbsYFjUv5puKWd3GqAAaJw01kOt1v8kuAIeIJ
SDKIEM+i8tztpANDn/GDo0z5Ys+3CupRgG+ZfoNCVc4KHwxKzV1xs7601CHe40VwWJkQXHnvDuaI
3GEnfbUf4hrz61gb4VTvxR7OuG05k2O+YVW8SQSG/iOT2W22/VN+Wx09SHHhS+7SWwZsG+ICIz2+
UsZB4p2cv3/tW/JJWiJ4uq12WQy7eVSZa97oE5dfrMldtsuP4k25WJco2TMGC/YLA+QznxDNeuLD
Umu/sP53W8qNYsOaSPcjv3zS30bP+AiOMOu2xa76bb0I6tsX2Txzb1v5wWB7wh9uVyq+VhyhO/Z0
h964ZhdSkmNvEOzshbn9m6g4JH6oLjyPFKfNjrAdxMhI68bfUDyRMJj0XIm28Y2Oc54xwJxHpDXg
WjiB7ngWau4aHhrM5TPIFaR5Lp5mdaXt7/nk7eo1+sSWTgRz+4+OFcLADFPGZhmb2dDAd9JzhPp4
m6SufuiPccOXzcNUSM56Na3aB9t8qi7kDJklQZLsdg7CuDWA9bTA8B190/rBi1o56uyIzRVB5LQ8
CzeZveM1eUHPDUJ4trN8C5NfOs07jHega5iKO5y6/0hEOFUkXrvipjsKt+nZOi5PAktUKoaTdQy1
U/Az4iM9Ch5dIj4M5c6NSGxZ8abdjWfjPbxxJbwbe+VbOLY73r+Epp6BQY4fzYl2zWvjIwaKUYo6
4pO1wczgRO/6b3hAJh6yfLXldzBX4J3YSBClzQNM8LQdb1nkWn4bolNwEACLQP2sjXlrcrf5FcON
4CcfIl/pVdpLT3X/mRzzR8CjTQ2OXnnEyU7XhkyGWETwpt1TxlE2B7ua81Act+q+rd1wn89e8mt1
r8Jim64G7LFTTxM/y2obcUPN5c1SUde6/TtZA9WOlRKaCnAR4l44sYJFZT27CmIZFiC75RIVW1G2
oVy53ehEGwNp9kWBpON1r9ZJErfVAROkZtj1djoCbuY1kZ6Et3QDToy16nP8E55g25rf4rDXOVOf
QcWgXehdI9+iE6YIUv8Vu+7AjjPnV6xfiDeeR0cunOmAzDfalOfi3XqjRpeONfg4g2xvV/hkzo8c
N/jWzuloy8+pajfBgp7F7r4sEZ0eAuNTE3AsuMJFv4XDRZ/85ZC5+KQd8Nz1tj6F9vBVPOT7/Aa+
zfxi9BP55mGFbW/a9+i1Aib+j1cOzmZ3AK125dP1JD+IXD4wY3zig1hqh6y/+J5GO8u6JKPdS3uZ
NVrHWJNviXfaVh5i7OvmZtpr6VGyh520XRBpvHW7DuUu/GniIL4D4h4mF/y0eAhE1zgNvx0ZzMy+
ZGZB2+K1RTDoDC/CO5QIXHAwpPMn8xAr7Js2xXwltLw4BDuL3t+uj9FO/VKtS09mOsqW2SFP8l+w
VwTHir3+msDtHr32RcCBkdvgOZGo5nx4BwyK80aOWT/vxietP+oR3ApHPhq/Jc82XCzyfk/s5LVL
z3Uv3GbqDUBhr81lRCb/BX+ZJCecHs/gR5HUoKw1UCaTz73hxSTfeWvu8m7X4OvGuv6cV0QouJHo
sLBC/gD3q3NNrEiFLwO+sg3BLnAbDJv5Og0HI/VWbSWYDzyTJKlFnlJ44Dfp2WP9QqWQlC+6euo6
tzXvNJJCf6Jgq36aa2cRor4LKEM/knwvXTigkD/J8QtDweLaPsVPBZ5Kf6w34a1/pPWWYG7eGNY1
dugae7iKXvVPNJyIS/9Ve5oUfCoeXTHKAH0XlmSB+QznKOdQIRFu8Gl+yADo7OwnuQwfBrO73bBR
PspjvY/8/tC9q9cq285shNGU3sB32GDL8EBFyy7K3WpTGzvro8u3AJGH/AACci6eCsPFAhiBSnsK
l1v5XX2saYa4N9E8mJTmP6G2we5R/OLtytUfvGXzG95FbFgZEAcUoBoWRgDQducZTw38ZJ8x6b3Y
xv2hvbHtDB5gf5bT8lse9Vv5lpgOLPV7SPnlF694UB0FZDzevFOluRVfFtYR3al5WfmWeNguteQ0
KFCc7IU6ris+Q0h/jEZPE3O9Bz8n5lDMA1xffoqum8SxKxu3oHpow0V4zm84ZSaStXnN6DqQin4h
9lx+uNhqjBGHkFLCNoOD+EC3cmvpOnxywjR27Wdz1yKYZq64ONpFO6GjT15nL6BG/eLBFwjp86lb
MfxA2XaKjxgEzU9/bF2JV4brCVUdgvxX6JqCH+yoW9z8kh6UxtW80s88Eh1P5rHCC2ZSBTvGKXqi
cgg/eGeyw1D6FRYYlTgdu7rpi18l3uq3TVGwb8ipC7DG8LRpvnY2cns6MFdnTqGSqo6U3yMPjo1n
dWP9G35IHFhUVBCSOGcPqbnNXqHtLOX3u/BRTR9ieRkyt35j6hwSZ+1RQcVbJAoIqSnPpuY+qfXW
vPbVZsXzXDpiZal9gDp+82Vwq6aU8TQ0e1gLp/w+vZgQnj8Aq8HujWym7N+zZmt3DC1sJyXVXZ4b
Vn5e/RB3fI3BNUBSNHLfQSFHMe4xCDblXfTCC1qiHPdUP7+E4F89k/PTz/bZsfwcTDs8ZPfwTLJQ
aVEr9Qh2fhgEXNUv9jM0ohSs5gabjHVEsQxHFrG4Hz8XV35s6Vn8EC/KnWEG/1jcUfQI73h9CIOn
FhcPpcuXKxyyD2Z3NArZTxscEJCsW/Z7+M1pnAs+iqrubD4w7H4lv80uYaW3rzbqv+AIWFwK6Pmo
ke3yZF3xMjLXq46jn0PKdttN9J0n7LDoh3adHfMeNX5CyARZRHb/xqiA+7p/Y/TRARzF2OLKLtiX
q/Cee+I/cfaqkMxuW3hOOQ8RfvKRd58J86V/zS+31ggaaXEIvhz30eAqm+BfcGgfYXNIEPPu5SNg
Cz/H5haBe7Pha4te/W7pnES8oXzYv0joBc22fHwgBloJIBaetrUuzaV7Qcz5MAEK439E+LlSzO3U
m4/RJ1V18svpJ2WuTn7j18yAL7R/hgqVpUfZhD6bW7579JdIOWbf2htP5zX+DLb5ziI1Knatg3GW
8Bd+s1tAdGEtrxEDzI2hIIW31Q/hKO7gmRPPQhSey+mvH1iduNGJx2pqN8m+9SMs8M/SbT1sVpEY
PZyxl56rtYk12TBsmeeF5/lFenurJdbyLmMflrZ4zrkY648MLbszeeqZB4cvKbrIh+gH+6t5BUoe
/yb34R+XgHCTvOK9uM/5tuSeuATbaW/cOKN4KYxvtm5H5Tj7MOSM9xR0Q+YsN/6w6b1b0zv2Kghl
hSrNgSwaOcEPynHadbS3yY9Ki0FlpKKctKMT9irxukbYwOOymUXigbmX5/ITObp1XOebAlufTXAN
bxHvkx08sh+e4YHgCVpR9JjiJX7iOJI5crCc2ay72gdApPf2f6SdWXPb2Hq1/8qpvscJZmCn0ueC
I0hKlChRg32Dki0Z8zzj1+eBupNYFEtMvq8q8bHbA0FgYw/vu9aznpge/Tt5h5Hgtlh1T5xd9ev0
SllZu010kJfWc8nbViAozVZMnkyWxjf21g/t986hG/ME+Bdq/2JAR7olVgu73TMHduLOq6scnWSx
qFYyLT+afY9iy2j6UR4KibLMnDhwpozuaD8P/U4s2r37s+ufwmolJWtDXmc6Z8sZqn7H2keU/nlt
cPhwiOuwMc7kb9ML1BPgust/uStDdUZ9BXS/b1Zy4Xhr/mC2NnbDPr9hFkRzKLYDF1uuyztj26+5
A/KVtqxoCD7gMfZnEfWgidSKF2gTsFDS3NpP22e8hD9StmX+ktyr18KGU7ZkAn+SmMgn4cIsd6zr
/KV6xk6hcvBUDtIDcVqeASKR7r6+thBBdyJ2txKtme37z6LeBJsa5WJRjXK4sIAKzxHvY2j6DryV
h6dF4DTpuinBDq+sL4NJf//vESKsJKoLhoqIdpXS2suwZB3H8+SSVI5hShvjZ4iP1coCwMpmpZLU
rWyk/NSzoy2OQzp+Ie6SgL0XKmUUol1zG8lhsY5TrsfPW6zOAy9DN/0QIruZN3Q28HiPGjK46kpX
erZLffb3D71dXjd6bq4jQHXbvgP3VutsKOMyLrbiTbxllWivhAQFdoaciyIs+oRlkkucVN5/MMeH
2JK8Nc0FipgIjPNlXQZsH3z7CZFl6fjgeSbdIxZECs863lOUHJRoh/FVNsKjFN16VCy63LMRDShY
n8t9p6uvagT0Pg05zJn2weX7bgMCfNEyNYuMLJSZK3H+BtzEiWh403L32q1dlS2sR7pR8xyaMH9V
T8Z/zINodNVBr5zMpG5keewPVtVERIxnEZUZGmdu/qhXT6RioFTg54Hdw6ANqlcpDI8izu/Lvrqr
Sc9jjtTnpBG8dGZOCXV4GnKJVDxddqisr5TBuo0Gz8klda9x8BQt/DBFv7dcDkeWapBCMXBiKTWH
0JGDS3Nn2dX2Y96MBsQl1EBuPz50o3rD42ADk+kudaL81SajbGa1gBPl/qetGtJWuD6OPt9xtfKq
Svtq0+CyYp6J401psXW1eqeTB39fSphOMGMMa7cgu0X2gvmUCQszw7q2Y9HvyBsyZ6KlGEg4LG2g
ETakUH8OFI2Xtmq5swBxxsJToD15T2Nj/NK7EnIy2c3w2+OVEbNdgIy1xcC+Dwuf07Biz//4n4TH
v9MT/5E2yW0WpHX15x/KlIX4V6ji5vXPPwydmEYhW4YpdNyZfOgJ0MXsYzVtJbt0Oh0+RCbAFLSs
F6obbKqkniVJsS71cJsT/QSiYnj4+uM/812mTxeKJtsmHSL9BNpj9UZfG5lVEvva/YLMtZArj9JB
SBVDmgRKbmlS7ZLxSn/9uQrYoU9fW1GJHbQNmlu6Ol3Yb+QcuTLzXu2Vkk4LqY8lTrHSXAdWdzuY
eOFHGTV9Ul5jw7s2BXpO2smcbDPoW6LbXriU6TuePgFFtabcSyG4opMnoESGPCAPLaGNg0UICwks
hPTmZzaqyBuf4Gf6kxMQhuHb0z1rHwy3GOeCnXDrDReGg3XmWlQFLapm64YqTq/FCFxFlbKAXnlB
hFkassBPWIF4yF98vGiuZOsXnoR2bgCqWDwsLCayqZsnTyKiYzfmuVQ6Zkq5z+qSB0sz0Emy02pG
Ygem228p9fc8dwHGpOsKJ2rRs7VHDoDLJN5qsRsiMQ7B2XKAiVT2+rrBX3IjkPmg8ryyfLTRgOQD
ytQ64fHmDS3wAnIEByLEYcvArg9fP9Rzz1TVNAuLrD1Rr07GNRkGOauSVzl2wkJogoeZmUV34eV5
H6SnI0dTeXcMGf6WZakfB3GP03moxRSsUBpH2DSHNrF2nUXxu+aNySnBWl16GPMWHIPgJ5296UPj
Gv8HMdddfDB9RlRc5bfdFVi4K579Orf1N1FPzJL8e1yU1+MAQCM3i7Vcubdy4//KyqRcfX2z1E/0
LOYgTTUNWNe2QsL7SV6rMHRItKrGcUCwNfWsDFoBCdcNrZaBNITZWAaJk1japof2BO55XdqrtIwf
PaVD4BhBGDGJYxLqmx2V5EXDXNA8aAVj5926iV1eeEfOzh2aTuOOxctSzfff/23u0CphZlbA5TKy
5o0C1QbD1XycsFNK0j5EtNQnT//33tiFGrVLDwEcNZlZbMv1pWs59/ZoTNyyjqIeYejJEPAQligS
eHYnMuieWEVEoA60kcGnJlSoxdozeJ/qlha7Rxuj85PXr5/d2ddXI2dWl+G8mQzEj2NQ4Df5awz2
CIoWpaJSZG4DRKLDg03K+kwFeF1Nbx6+rAggyPRwWvWelEaOheBkemxy2Nj7N3cCooyI/ed1qLzV
VkTB1bvO4xx2T8wpW5AoKKAe+u4POBE7bJQUTMN2O1GW6glD9fUXO7swasI2LVZjVbc/zUtoUBlA
culU2c5oKLGbGq5AVGuwIuvrmqCJzaiITUzhPIT88vWnn1sXGWET8YwIY1U7WRP03tUbPWFNGCZO
j0RposPgxksbrhXPegiNlAJJV1/4zudmLV2GmKTD94Fkd4KTi/ombcGel87Y8ywR3Hw37ez719/s
0mecfLPAqFV8ogxYRH7Xo1mudTu5MPmeHZO8DAqPj1FpfRqTggSOUq15KQplpXW0AIjjmgmQ27S4
00P/jgnSSaAsmmv8MgdMTTTj0Q/HMbG1xS4o2+tWxh9qq8qiG2K6VBYVA3/wvwe5RzonCuB2iopr
pOEBDgmV0QkY5Vl3eeD+mIBjtotK4+sbp0yv8sfZniRrw9ZIZ5cFkv2TNUU3cpI6gQU5HuL0Wc0y
TmhJslQRQc3DhNfMquIH3N20HMDdeFJB1yRn65uLdPH1pZzma7OkybIFu1+ohqpYp5NOYVqyPeQa
2ZDpL3J1QAGo1K+tWqGPOxz6sp6ShsOFr+2+/tzPuxNUkzbCOsskRvw9Xfz3TZvwlHoso7hwxtFf
WCrvZMXNBhrb4kdj0i1JC/n6E6cRf3LP+X62YWGcNzT9dHcsqiAYh8HGHabb8CNQZrOVfc7L8PH/
4XN0VVZ4wMzm+vTNf1tSTM5wmiitzLGp3YwuGbcAkYPCvbDXtLVz3+e3zznZbElabLoIRwCtAtkn
vWKB5ptTvjmTemQBSqbTV7yLg2yTVSEo4yEnUm1jFeGRr0+toW3alSQmzZWWLDX0WIrmy6uQnRCJ
MglXnA42vwf5oEPBVugAbhqPmpEueuz38LfX8EOlZW/IKHqh+5ASh6jC9e69BB+Y6nLMD7WNUVTe
amxX2ZTg3el06JTWIiWRCIEuzAh7yMaf+MylTceBEs9khzySXn7e/GxtGXlB5HsciFNcO3300lkL
jqe02ry+Rq9mfyMWgWQTrckxN3X1ItsgQ1KO+BgJffO/dYkpI1yFrmP0+sHL/V8yTLwpOgkCnGFT
wxwVC56/8Syv1HC85dBcrF0qrJmgAd6a2G3CCPGA3fuPwTgeveDm65GinFmY2FBaBq+gjDLMON0t
xfEoaRzTMidMAAKofnffxulB69R7uxQ/qEa0M3mIDth5nkQS3lbC14E0dVj9r7LA2A6gnTGvPxtK
sVT8/GGU4u+KqcWs1DVZAbG6Hgefwk5hLgLZeyxbM+XhuiSvKcq6d+XXssJfbUUHbG10qXT/MSNW
EGY/2hvxI+66e6MW+7Fu7tWIkmtL0E6Y0hBJxL4s/KWOjbDW+QthDLOcvAK/w8sZHhJVv8JLclDr
9h7LHOHi4ZBuNE15HTxl7UrWHh4MMSKl+tIQd5D3tB4Dbrs7hZQEQUypaVmUI+IKPAvz6TpVndCu
ymrufVN5ff97rXlVZdUB9e2iaiFUqMj56lhse811DNqCTSm/VGHruD1zmqI/a2q6wWexjQPQ6r56
6xn6jRfBhvDLB2nMrnG7wNzx/Qe/i76Vfj5e1T5MHteT7uq0utYb61UYJtV8u3zKsCPeRq3Au5Xe
Yo3L7jiDMqZcDFcXRsiZhUIV0FIpPhmoMq2TycRNoJaq5YA6GgxZ5pXDlqwUWAiCOmRSGqsgEa9E
hhMn15TIWWQee1T1NEFdrXMuXMu0nJ9MoJpq6eAmBCwPcXpEocrStl2eZA44EOTpW/JIgsmolixt
9HKNqUB41jJ5LuXdS2/VP5VMvq9KlDW+b+vLrM3pJtqSt+nq/sIipnw+dWic0GTTVBUbKubp3F56
A8jzxkwdD8sA9a7cRipL4wVxOdjyvvzmJhC2OQHETmXB2fKlbtM0snthUZvgyKe3CL4t6xkcd/7/
9KxYD5HduQRWA255gAiQrPH/kfz6zg3B1DHrw37YpcR2N1q2KSeaRj15zvVWICuOQxyN5k8j2cXY
CSjL97fw/sZrEl+RP2EsUYmbVgXKWZdg5NGUbrU25rsEtQpxDraWno0rtzHhc1Mxv/DwPx9ONM5H
GkgGg9qGqp6cDaqozuMITxWE1mZfq4LWe/kCg2rWxuWx6NJj3AxIf7QRWEz28vWHf95B69Nqqlgg
oS1hGCf7zKjNcTcpIXYUm3YTfqVFPwxHqnWrwCyITyYflZy7S3u0z8+SXTu4a8tiY6SR0vBxHc+r
LGu8tokdwseuBrSEeQRh3WyAfoQ3hotOOsUj178Qn3pARf369Xd+3wJ+fNt0WeNrq4qumKZxujHz
gjhPdXI6SWsl1hxYKqPDVJHeyXNKqzdhbB5azAG0t4lPSyXQFh3ViaLVZ71sP0F+PzbTb9tBdDNU
ePmnwJg6yV6G4U5rrsH4bcMMi75VXnpan6cJLpxDB5t2w+Dypyntt/1PYVC3NpuEC8d072u4gUf7
NcSED4Ly8PVNOjcwNIp+JreJnZBx8lE+UmHXrkXkEOT2pFk4PDxrTSDutYXOG8sYJ8paPH39mZ83
zHw9iOkakPNpsjndduk5YE3JJpeV+S4S+Us2KEeQDAs5Vx7eb3nkJktdtS6Mx8/bV13mSK69b9b5
4JOXwKgoYtSuFTlS02wHIm10PboJTPnq66+nnLunhky5S7MhC6qnZVy2XWS68G87XmoczJYzfMaL
RsGNpTL7VkjaVaSrq1A2VjZsAb1ili01nFbNsAkQBQKpMuDAjdaT5F4aWWe2S9wDRWb/bhO1xInw
49DqCchIwxDbb4kPaAz8e83omQPcqzqod037TXFDRD4hjCjl0lAzppX29H2cpj7LABLGSnPy2Swg
tYByFDmC9FRCOQGlvbMWZIs06z7rNjVMtxkGTXANkEhSzWOVtlEVJ96NjwmeLFd3nAMfvH4H3toK
RkCbl1pT8B73SQSxhpWAnCdeewpmiloucMYhCsnJPnWr9C7WMZH3E0HmHTpW5zoGetwk+MTiydF2
fGcZSIW9NDrgRe9/HCCegJ0E9AkTOaVWcHBd972ujC05nmz0M3kyxXsr3yayDvYxSI7gB3U9lG89
cD9ihRxAXGKuEmkC4HmVT8eACwNuekk/3VhbTKUZxRb66YAbQxiuvs5EN3TSd4IZ6TgaS3PYJiVq
tAIgims02yyFRIJp6hV3zlLLq9uvL+Lsy0XkAO0LocL/P5lIEr1g8+BlsYOnE0kVX1uOlKNt1RcO
bWfqjYxgYXLuZVI3qfV9HMG43bQ0L0h16zSaTmgTSYzsJ0xqVRCAbipHmAfowXk2tWYc/Ea9Kt32
qrPHSxdybnUz2Vjaqk3xk7v/8ULGUMZGDJrVUSq4Fw0/LPpyXXkvUTI8G5OVs6riH2Vh7CcjfGL/
+L/fcO6CzoKu27J8WpHjNTDbyGc2GyL3dbrfJfqypHQvTNbq50MyRTBmRvoMlO/V07e2r6JUGTNm
DDOixSDg/M/iPEadZR2iQYHywJwVarUTtKaYdTWjHPL8rEVjopZQxCMMD5wcyIRhyzu17wJdPCUw
c1SXsIEeeWBFCOPi8jR8brYhhkJXaDucKcvYZmmD8GsjlJ3NVurqrZTnL9zKeaqqV4N8cdY/e59U
DdYd2Av7U+cm5iZZJtUvZ+hvJKUBiRzlLw1lU5CQNsqaOPjRxD90wC+dBK6qY0dqFtsgRQDz9cCw
pjfgdDrgQdHk1RWNcJKTdU40KoAnr4gcTMa4dAD924AfIFAWUCsDtF+YpLK6uvXZTbAlOJBMvpbt
b5atHxO0Ndlb72FdCZLWqdguhSyQoKZ9ohz4oRUKyvbeuDaEez3U6tHuKWbkDAZZy1/I4XwUWn2f
5NmL6OWrHFA96UJ4mcpvpW0sC09CXct+iVI1JUhxHJXiToPWlAtC7lXzLchotpMTqy0z1ZziMO9a
DQRMbpU7QsvBW8jkXCVkhlkAT82nNOCYy7CXUZwSIz+97D7DYRYZAayd7+8/t8xk+X6X84KKip/9
COVLq6p+9tlbVFiZ//D2nW7tS7eaSgoEX4ui3KbAluyo3XY0ORfTC1F2xOEV/uAYCoFZffjD5E6H
QjmGZfoSeuXPxq82o6wfpYBdZt0xYRdlcQ+L43bUy45tqZhHpf8z/KEIkCMN6WyQHm9xeDkZLLJo
4kxZsYkyWjJfWwaXnRsVQXboHqe5WLP4LRkCPngpMgfjFidB5t3VFf0sS7qwDJzbYCiyzjESg7eY
jnEfZ8XYavowACDiSLUyU/r0zuvdrRwuFa94yMrhRc7R6rjxQWTDhTOOemYJUpgMp00zzVrtdL+v
KrzVOvZtZ3SVV3Btz8D+Hy3FXxYivQ/z742iOZozvJmTscxAuOM/y5l1lbnai93W92kBUM/O6frl
U6VqXfUIKFQ3XVHvwVIl6nu/jDdfv6vnZldqWorJfp/92KdjdwtttScsOHO6EEWblW6KhvpO0t2X
UboZ82grd9ZK83FoodIcUi5uClLt5OY+rlFHWD7WGf8mtsafYa8/J7b8OsKCC+0HJRleokq+cKY6
+3gVhbYkvRjOdKerry6JMCjtKnOw0+0LsysRDT16db6T5eDgsdlKiX4fQm892MRZf32zzm2s+eyp
8qwqhmCu/ji2mPK6utILxhbhKXOV0az0+hVvzdrIFoYU3uOs3/qj/JrH8it16hXEtnXauXtDbe6x
5s+i2kbGDHxak9PrCxd3ZjvAxXGc0diDcXI7mXUTt9QBzvMkxzp7Bje2GkbjOTSYLj3fmnE+vZJT
akueYexNT2z13nu8cAVnzlU8GVlotskByz7dBuaWHtRJSnWpGNr76fl0pnC8Coh5/ayL9p7s8ccs
mWKi7X2AnwydRxZqz2E1vtaWd5BS/TkFsi/puGYt5cLbeWY5VjRUNULTWZM+dedb+JbpSB0aJXTD
uTp7M4ziGJN6B++mONhNeqkZfOYUxoQsq6qhqCpdhJPBwshwM7UaU4fqwKr0UMPDM5lBXl3kpn8f
+gP/sb/wOk/P+GTlpV8vG5pGB1pXxTRD/XZwz8euL2XiVifH8tOIjrHHG27V116WXip8W+ee9u+f
dTLehBRGoa5PhTIBH6sKCJoOFUhdnHCU4KXoMwBsNrJGXVv7crEf88zChGPv7EHw0poLLOvHieib
6NbKo59X5sNGzvQnQPUJnXzSScAtxeM6VwgP7yx5U0n5EUusD0JfqynWQpHYWbu8KY/v5GMkmgnt
R9h8+ZueKs6gsS80WrAr4bipfGVTpNYyzdqbIXj1VGspqhQlnbW18WBTclH7zKmzYS0XYpeX7V4k
QF+kYV2O1V7qimMEwKeRsJpiAI3b66QdNlqDS61ofoVhfWwrrtJL930KwSRxx3sjplOiCiKNMkza
88ACYRP34yz/YW/8iONZpguYL678TJTNt6gynRJkmTSQhglIW/SLViYkR4NIQ2JpvngnXAq+ykpH
JYkbT9+aaIKs0CtWSY9SWk5ecqRZVBYrcrDq3egNMSzUlHXELEjyyRiB4AXWujaqQJG8YMsbjBOU
Vss69DqEm3UHmw5QVDeEBEQQvdskbBI1oQMGieWYf2Ki7iNLhJVg7P3e8teQhZCMU8GeEcLw7Bbo
rEOhrVNigWwpP4DRw6PDqB/t9ADqfKHl7Mcsud9UKUuhATUuwi/ckh0kojeBPcgKqqPt2jvDLt/a
IDt4ZXqQqhothYvmScfSnv2sbOVJjfEtplH2GPYbWIYzywR3S+PgyQKO5OaYvIEUC9/xSZU0Ivda
JtSqARyg+caqljbTkOjN4iAGa2ebAyZSLnKaB4Ckr9G3rrUI7qHrX3VB85xZXr9Im2H99XR59v1R
LEthctCQrZwcWM2iKmpSH1OH6MpFaTIj+93tkJN4gUpIH8xlM4odX/HCPHhuk0L9g9MrYgq0Sicf
a/gDDBVvwEVG+0eRxT6NEur56YWZ6Ew9X6czTK+Rji1tRHHyOTriIOD1InW6QThN1+CJggSf4Nal
mpIhp5vlgX8QpXodEItTKJd3CudmfBZVy+QeU4U9PTiKPCmSvDPoKODhiAsUpw36904yr/jPe4QC
HPrsmeuNd0z+Sz9A8QoS8UouASTbFB8bAnnquryNVCK1bHNHTi4dLANYsksQTQc5c5YoKa9g5Tpe
nL5mXn3X+N4WrvhODC0wBdKmWoMU6ialmu8RFOJhIE66ZjFk5lFrwMBFTJfNMPUIY2multBK/WFy
OsnDi5aOTjoSuONbc0VY+8SXEfK/qlWEMKfFgE+u18zSgrsiP5R2hoZdxzQg1+PL9DQzyGD4v/po
YYfmI0epKDGBNgzgs8JDCW8Jci87ke+u1CFcmDp2PvOGBkdvoXgBhZo2vLbZpJJVEIJToApVJVa9
UMPWo8oAxlEBIRy7wZrID1IIEKjXcf6GkQowqQybu2/B8iOM6DydSINaP+Z9V6wGNP8Wyd7gHUh6
tRQ4FPQerdbcVjImyrj0Zk2Px7YNH8coh76RTCJxPJ+BywdMWMGv38Fz66WpcUQX6N0YqtM7+tt6
GciVkaRRm0I/pMekPiRmvBs6eR0pxNX8f33U6RGtzeENZyAfHd+CpJjCF06psYNJnBNXfeFrnd0l
m5yr0KUgR+M49/F7yYWaZ4Ve8r0ip/JJ0/PSpd9nq2nfHirDN8UjXgwnO7jhC1/z3K6HKg0lKbZa
nMNOdj1miawgjZleetq+ENCTBMtLXe8tX+yUnOfLr7++sec/0aCSPwWbfqo2AKdG3QLH0CnDEgNY
eYQq86K4wxPhxm81awhUp+XXH/k+dZzusyZ9LLVO1MrWqfhnrHKo/iQoOGEf+3OdkMMWjSNmS0HQ
qFzOxtq8r2AzkQXXxfe2fSwiKI7lwB6h7KZWHwHDeX2QWKgqzK74TJOaHWkwrsWAtMGQMqgTJI9Y
ibGLEL1R6HIxxY0bM7fM+ViOa8/N67ll8751uNLIGqC2vWvh6C54V3ZBAF+K5m01V9z7MsYYV8OE
S4TmZIn60IviNpXSYeZSiUXQvPBrH5qwkKKFSn4CtdkO1/HkPi8qoEkIAAkJy+acPtM5HP9voQ11
wgCO9/VdPTtqGbMarSBa02hQP47arnfJSvNF4nRF/hYPjwLaSOSOG/B1e1Vf1s0ixO84XipknhtA
8IAoZFLQ1T+dDKpWGvxcNRMHQvVbOPL4xFi9DHH9kkwajL7MD3B/jl9/2XOrP50nFO/y9MP77vq3
mUcWZYQgGfJhxBKSgauZC3Ra09JfZsY2tJWbOCuO0/7k6889N+P99rmn5+dw1OM2M+QEY3O/tmPG
WGhX+05Vnsqs3X/9WeLckZQSKCIxjqXMCiel8rqzCfQglMnR0vCu79tuESBb96jGqmVcE+OS/zII
c6P7NK4H2cfLbsPMoG6o8KBdt7JmRuVo3mucQT8yzf4mJKwcVmWfuABOtRiRn6S8eiZerEoHluca
30I0kktVRZbXE7tXwRj0Q8A5xvhQNyBNxuieuRF2L+SplZ9u2NNii8ZtUuHWJrnt6d1cYtqhTOwT
tjuxjzLcSIXEeUMBfz3j5EXBOGOvL6VHYjYqLCHUnV1l7bUGGXd1RZoewZBIqZap0X1rR70jBI5j
j1Iba+Ree9f0IDl3wC/JNGEJrmFMRHNPhSEcaf1Bj/3ttG8uSu3JZkfcV4wNIhWWnt8/6d5IDFZ9
DLNmT9xDvrQiaddHxrIDPxtI/i9pLIel4ddbMmbrvVH6pEVhfiWh98ISc+6lEVMANY0H3tZTUWcc
5xW6y5y6es7pKtOeWnAUtaw/Gbmxo+H7VBNRdmGmV88NXoEmAzeERav4dDxxvvTILWSCMGNrrwK8
R3brqgulmheQcIMpHUqZWnBVIBzTDYk0TNx9H4Sh44XJfdnQ1sxV2r4JqR1q+Ct182f09oRbteOE
loh2sHjhJTQA1cFmLeMWC7BiQIP4+r044xTQ8Vig81CZbqhVnrwXnjTEaCpjmEduskI/hcNdpuLd
l8peT/hW5G/lswBTnzTAX48kn7A9IRBmDxkVcg8joiTqddswC9fpPal66LewOq1JLcCJC7+dSI/4
sdVWrqkBj88hXtYSARSxPEVDy+S+Bq3vfP2lPid+g35ENKBMmymb8s80Yn6b0YQ52EmtarHTq+Gy
oKgOSs0+1pnZzku1XynCzRdZAjo8UZWjD1+BM3yKvdcjG6ROo3UQcQyAWmn79oV56JwQA9E2raNp
l2B9Ksx6vTHmbstkm9v+VRPEL1JcHPwMY7ShY0SuyTgp4XhXRn8E/njj9/W1Qetr1rqcPOvKeuxW
iZ++1REPCko9MrfkbSCtwOr4J5rU3hFag9pHl35duKfymRkUbQRSAQRuNHZOu5py6HomZaMEfXZJ
kFKE368ZmDZceUvyMxoR7m4/ZsGm87eiAz2QhdF4LWTYDZ3/Kg+FekMDje52DDFIc6d8zqZA9aYM
L97I6zLEP8iHTJddWt9AR4V7QrKiyKlxpCZvixG00iKEq0puJy/bAHXcsIM7JisAlWlmOXEkdNJ2
U85StrbNVBJyNJ+68NT5gpvibwGoAemLKVC07cQ1dd/wKd49VYXmozUU0lIucpSnknZnG8FTigxp
pjW6Muty9kq2ZF9F4qfVMQWbYfPqGfLCNdjNpK2DkG1RmN8hlr55rrftPdhPXmgsPC07TOtJaz0Q
g/l92hTWsfZUleVRaZpXlV4fffOnNlAVuv/8w5pcH332/F3XbkRe0yD3d1Dr24UXdL+uXVnbC1YD
Tw+jNdVCLOllQWSKsA7EIXN8hAjIFNvC/MprZ4wn7uggf0+z4eeFsXBuKCBI02REKxxqT7tqA82E
uKq1xOnDLAYLqc3A+94lXtWvOc9xfwJxaHWJEM9p/sJnEyXKBWXJmU0LBkEbnbkxreinBV7irosi
mTZoIuPxdXH+aFoghltRcG+QkzpiKJYjPtJZAGv50lt8ZvanVEJPhzIuO8TT6ntKj73pkiB1ooYQ
yTwNHT2DYWYBul9oBfaqDDPSlW3cG7wDq8T1gYdWjptn5D77tb1W03DvNoW60YYpArAVQAjJ5ZKN
Tdv07jW0zAWBScfAJjiUvcWaXQ17wrL8axX7t5/9v3tv2e1fx4TqX//Br39mOcGrnl+f/PJfxyzh
//5j+jv//Wc+/o1/XZPcllXZr/rLP7V+y/YvyVt1+oc+/Mt8+t9Xt3ipXz78YpmiqxkOzVs53L1V
TVy/XwXfY/qT/9vf/Mfb+79yHPK3P/94eeURQCPG9vyz/uPv35rMraqmmIzpf/v9E/7+7ekr/PnH
/q37x7esjM78pbeXqv7zD8lS/onfAEWfPR3ZmRYpbnVvf/2W+KdlyhzJdGZJ/mdqzqVZWft//qEb
/5SRG6G8MmmRUvXiXFFlzftvyf+cXJ7Gu+XVwO5p/PFfl/fhQf7Pg/3g3v30ihoUE9CCawYKEfvT
uq60iPdk2cs2g+zFN60c13euSqoDWI+OoJjFqKAfGpgxG8/9ZZiR99eE8dtN+/uqPlzFdLj/cDjl
KrAtcK6YVoxPjYe2kqWxsJV0k8aiWOXAc1qRXI/toOyxxSerASttaULu9FWmTHC4nlH/Gvqccq4B
rURX/2vIfxjxv1+S+qkUZ9ARYs9jyRZdiU9du1JClZzbcrpRB6o6USzVC7kZFXKAyeisgTvHfeMU
WVWvNc37we4vmzcGPQK0LzPiRO5cgK7LJu2atWYYLv/ABNQRIyVgWTXmlszeEwOMMrey2qP77BqL
ycUsdZXDyQaWgdc/XLjJnyYjNgAyyzLbUcIbWZw/7nYKSa6oupfpRhYjWE+rJ3Taz8olliOK9gK4
mltSeo961VFyfR0lBDBpczOr8yu7T49BZqk3qWo/ubgwL1QnFIb66QDAioAxydSml+RU5V1XNQGX
tpVsaq+7cztz0ZFOirKcdElPBpOCByGbD1rxzRBNvY0NNZmpXbGJTZ9ULjcC4yndePJw8bo+DUzq
UXTAeUdMgQDzVAQcylKfq1UpHD3aFHVqwbJtCKGSaHPnSnpVo/lHnieWo5KGa9XrHnNCt1DoF/2M
7ESFnsul2pHx6RhjsbPmZEroDM9SPS2UkVUvj57bt44WKt3KCF1pZ5YEb6u2dC0wE97H7jV0cu9Q
dHF4TBVzORggGkeiAVZJ2fYz2c37fapPva1WahYtGy2imr1Nmo3yUwl802pddA4arMHYhv9nRPrR
HHrlymzlrd7oq1QJy2uFo60NsruXMoyyuTpiGyWiyu61ZesOPzKcgHNbInIYRfOVXlkt3bJqY2jZ
N7+ugQlWGEbiUHE0qdprXSmtMqQO+xIo3TD8CkKyS2WKjYveytuFpQPsqpseqbEogwUcWwgladcu
BtW+UORQ0TmfjkWLEwH/nfce6fcnLWqakJRAkEPjqLQATDXJ9sB4d0UqxE4NSQsMCwBUUWG3t73b
0z3Tx90Y4ckI/fRWanpqajVlqVSBwCHa8q1MLCJGCm7Q0Lx2fsZ3Hwp3R5XI3fmu9TMvwmAdBIPg
/qoLZqWO5Bsp/+bWRFz7tqDeqlboP1Rr26n6bWSr1Fj8Fsi0Je+lkh/efxYJz9vWZnPbCtLQ8RbC
V5QU/+b9h9gXewVsNsUDxV02Jl1ItJ08xmYfY591qtpQjq2eDgffvcEt39ymdaKs5WhUjiT0zKOq
9G9ECB+sG8jbYfCMMG8XpkrMh1En4TqXjXKuKLk3J/2vWPl0bzdsdzbEUUbXtcija9X4MTQqEFyc
2tdqjOuLABoSsjVrIZPKteLlDuayWkaOP1T6lTnlJFyBG6mv/pO9M+tuVEm79C+iVjDDrWahwZNs
p/OG5cz0gWCegunX94POqcrqU91frb7vG5aQZVlGEES87977cTw+fVdn8kLkB0uxKHrKE+gGrTpw
a2vhNszYG5pev5L3YGjTdKWL9OjZtbbpKxL3daMgiyqum6NFUkSQidGlFVDpUFPSZNMJ4m3xiJUn
3VN4dGPZst7y10k3T2RcW+O5zSqgBso8pG34WfT9q1eVHgYmviMHiysLeZPQ+KHtdlRaPuzYB1RY
g50cB9s+JwCpzFy7RlVX0JxdsAM5BZHalU8uneW8y80zHApJ3EgvnwSwEuaE9dVsynqvabX+ogo3
ZGT2ijWp9TvdcKKzXfE/1gCjr7iWh41hkVWgsulsuIlLG8SiSejI5Fiajdirqvsuu6g4Q9jF8usr
qj+kzPtwxFEsEARPCPWMiS/CT9NbBn8kS87WsmmB/hzCIb6mM1RnX1/Sh0udYdYbnxM8GYFm6/Jh
FAh5k540lVnRRi7gGRz72Jwfy0KKx9ChKCATeawn9Tk29fSoiDN47Lv8zU/T06wgnM36aD5botYe
5EBE2bKHf/VWzCMHWS/9B7wXxJpC07Az6MaR7z7cN3bUyKPvZbSeludmv/D+/EFK/ZtswcEDQchz
FNMA6M3VuM+Ncj7fX4wIQm5sr7C2EJe8Xe6yeqyiNnqCvBE9ZdBPjlwkaMyX3YnmI+uzeLxYRHzc
n7LEQgOirNea+QDQx4v3BJ1HL2kRu3sMXuQeGpb2fN+IxA7ibJqvYnlF7Al1yLwuxFp7cVvTebxv
OoMDOlnTz/te3njzlX9vA6eAsbntKyJG4+zlvhn78APrU7Gji4A9DjNIiI0d/p/bWSQF5oBRxrp6
9DPc3faIBCtCRMANdj5rVUFenum/6VIQRDy0AxmFPalS0VtV5C6dZ5IflJ10q9JpFcVrDOPCb7Wr
alO1AkxC9k9YVx9eTeyg82uQqXztJk5i0besnO033W79tVfmRIAh7FmpGqxMbYw/s1L5jw2FUtf4
jlCxf+yJIVHTm3K6k+WoPZIs0jvIUiuKCKpvp8M88e1NonyiL8PkOHJdbLXWWtkgBo52Ztfbdujs
rczts2oI0pRu0+xTi6TgyJ3hM6CXBBE2THsQv/MuGkj06JNUP4pK/mEwtO38CliE3SmE6APjRAOs
Yk1yZ6nRVDQLgGRj+BRn+ffOVAQeM/geqOivYC1411KDMa7BxmlFD++vAkmuTcZr0lFlYeiqH8nS
f5JiuIVIrLdD5HtUleIw8PWy2GSZH29DL7pksVxMhhzNzJo1UEGkoNMZO1aQjVYyebeV6h5FB5e8
ptxzH5/mzDNvE+dy037zBFoF7lTX3JyHE0RZ4OLe+OI6A/mBIHdZh+znjGeZujvbxhyrYBjG7xak
wZ1FQjo142itBgYJ4kcIJfD9dVsNhCsmRFV6Xn3Al7uQ5IqPKJtfnCiyzhKgzbbAa7dPCzLFx8Gn
wie1gOCoWG8Jpov1/MT39+hRhSB2npBdKumrVITutobKQ5XMPdgZGVRLCJFiKrwvQqxclhc6TDSg
hoJzguorieHTYnLxGk3/IUDOM19VW0iRRFVjWj0lvYlqXHbxeTSJt4+94WxFW9hO81VX/akoE+19
Bg7n57B2qZ0cPJmlB1NW1xnK244FWbZ360LuLI1azwBGJ+3fZUmUpjeGN2FS2E6F/ZJG08ZSMSmV
na69RSryNrQj977qoTrY0fzo1U+NnRAY28po51ZjxZ/HJiw6jxtrP5+8sUmPgA6XG4GePQD9cwI/
my/UdtdRGA/HtM7toPJyZuARd1ZAYf45XuYBubYj1KgJnMiyg7lFQi4wuJY/hVemGzFUyQHz8aXO
jPIq/C8S+/ogDM1vTGrsY2o3XzIpNeqSjnnUOv9BV6Yb4B5ptoWDQCjKkuGgXHN8dqxZPxVg5y+G
19Wr2UBqI7qxeWwUkcR94VifZetVH9KN3/p0sIHpEYs4WBV0lSwnwJkQoKOloiYgdq2hjbr3WmKb
PdmnR1E717qncS6jVdHis9fa/FCkzqOe5OWemOKqgotW+xUAERd7tJtQgfHcEJj58uG1LmqfKuVf
yqgCQ1ej4rEnTJ4dyJ+LnxMNFuX6LvZvfQ+rG9m1hONEah+z5fhgy+QD6TDxjMDfLf4zuDvdg5XE
BNNaMj+N8eht/ESFu3LBIanePPhm/ZA1fXMY212LaOuIb5R63fjV2EV5GQCmbOaw+aOasdYMETfw
hLyWfK6POmlLOy8qiYEqTTPgplZsLb68ta+Tn+JE5BrGKcrrtmUoVOH4bvQVebAT/0Iqc0J0tZL0
Tmzg9/fowrBYQ0OuiU3s0WqZBELOCWIHIyK7hAZSNNA4GSPUCIwrPsgMhCFFvQ3p6pyzvss2c2On
G9W6W04TAny7tUycr8yS82Pckf7rwjjoYBA0CYGf1uQFqlLGKpbg/iS1ilVP7jpxctlNDRu1mHqi
qqlPw7BxYW3cGkW0c9Ss8lGV7+E8VLtO+jdDhQgSicdTAwwgPo4JAgy2Dd215FVN4o/GjpwV+KDk
uVEE2beT+dn32rye9bwi06yjTQuvlOT1vsKDyt/JbC7dTqXcmqATOq3L3NTMk4MG6nBz31WqH8/c
WZaamHeimKVdezsdX1SeH1PN3/b14Fy8Iia60LGJupuc8MI01SDzIc2/wdx+1Iak/zLd9kjt4eI1
1bg2LD9F8IgSBp2AvcB41Vb0RjCyjLs/I4fBOXkGoZr1bKZb7OdVwxnHa6v7b6nq1PS+RYC6G6+z
Qg7nRkXVRomUNKS8G07OwqSRMcskqzHY1cJfvm6gUhsqsZN2/p1+pnbqIxmd74/uGzeGNzEIF4YN
JB2w1IKCqZ/Q4DN6K7i/pJVpMNadth9n/w93oe1iJblqdmIGjuYYf26KjG+v7uERyH6Ju2P5NRFn
mmxsUWYP3iw/RA0sXINdwJLuyaofRyBNjxqS5KEMq2eRGfahpoIDXHaqnu/PKXts1lHTe3taUhpT
aVhOeP+bZwCVmM66+vG+RyyUHjjYzlb33ehgF1G34zQuKIfncut4tAU5Zcyn1DHMpykFGpnS5yU3
mTx8NKgJSC5c/6Ojj1cxdGeFlvkl4m9w23imfxIF0PkofFp8nKbR67Pnp696OLhnvfOOnjW4G0uQ
uyKiWH/uUl084+gnGZ8PCLbXggIlWIEZ0ZbSFGnjarl8vGJrVO6B5UZ59hh/1zb0E2QO2oPe+iKY
ZiECMiRJ7L3v4+8mudOqACDQFU1YIJ20yfPWgOPJG6WIFlha9GwqDxquOXonfNZD0DOxU8M4B/dN
mXkq/7f9GF3Skjoxbw2OM7fMCbOHDvna0Q+OW8fQ2uynrFIwVrmITszLewKYYxL3yJnkN5KTG0eA
3Nr6aoRQZg1pf9PEzOXgimLDvOE4Fg5ADenhDI/ys6Gyb03p/AgbEZ00WGvCTxzeTZ77Uki+2OhJ
DNBCZ3ltCDd1OuPGDO+Q6IqGJR910uEpZ7nOEAllquMu4NkD4d3T+L3OYnKLjeRdE9ZKn+EWJIm8
oQalKmAeTeZoICXpyhDRySXo/7Rn69Od3cPg9a8weuCWzh+5cGDCYl9ZR7e4Iv0UgUi5L0ai+GOP
0NahndZ6OxwSq3ticvIeL3eYDNjbhBBMkJJa1QdDT45RdjSa+DEtnHDfEfwmjHscbAT2YMDPnk0R
iPjpOLjtpsUeJ1rxWapn5vnhNqyndjUvKXp64+rHxCTQ0u7HQ49zFeitph8yh2uqJlVUirJZC099
WZqrdo6dwgmnQypc7522eXcsaHCFzNC9KHOOlNrWE4FJCTWlwF2Gy/smtzdOEzsHPfG/2pn/M1Ht
vjado+51YovO58mRJIV09OKNkpgwrai8tWcJCFiomMnF0zZVYhwSR3vWzBhMad2727HMfoy+YhK/
lHcAaNap90bvQtuGDr3juh39jTPN/spuInpzMiV8JYnXsmc5RO7bHyGHuhpARcwa921NZyLQpfVn
+mEmVf5YiZwc0XqEhkcFuajm7hcDxwPDEF5wzM0PRDHYq2Jw6wP41T8Ge7RIbLGNnT769lvkmFcf
sHwpO58KqKMHRRZbrK9i89Xxq28NjdBAViyBLZ8k8NgfkrNRt6e2rnDWucvsq2i+y6Ks3vlKLloW
vjU1gE7Z1J+OAqacOfVMS8yGkddn4VrGqVgRmPTMoj09WS4hYx7CwO3k4pPUMp8EfKO5dmnm7tpO
e+sZfgrJqj2ZyIWtKm5fXljhmNVNxN9NGB+6TANpLJ79+Ur2XEnmalU9ScRsi0s3VyjbLaSfLMod
Y99Dt6hoy577rCKXX70KvRNnMeBB4hQmWrWoOYhGc7LqrkHfjSjRzpp6rWuQFnwbWBuFI7pmEB+N
Md4x7jF+2eLBzHQXmp5AL+U8esmxtybxWYmhJhHYtU4JgtFDIorvNXOpfdp7T2J2LiQGgfBGgrv3
9FhfZT3pkOnQIyi4DRSVD5pMgPlVYf1AtuuLa6UbbQ69M98aXG2belJID3DrpZSUE9gArpqdk5Vy
9R/dMa13xO90m/t9I9KMVzL6zCMThXOZRpAlWz59ZiVPngNcEBDojhbVm+ubA8nuBvJQ4F8Uqpty
PUsA04TAPelYarbFGBFqDnNKr+a1NMBftm0YrkF9eSszqh/6sr2mWl6t4S+v6dQzp5UiDFkW1Yeh
rY11WITeitrE0KXA0cp5wLA8moGuSu6buVvuiIV9paNWBUvpGhf18rDVJTD5FjaO7KrvwMnC1Shu
ZeHDJh0IHR2QegdVnhlBXLGmrFxrk9U/vJmmNcWIYGYOSHqFYXvBfb8wEJ2idjw6siJ1HkV/gPKg
DO67942lzxK61v/txwjH//3Vg+u3QOXiF89AWFIN67p3Plww5OvWygxn60D+zacCh2ed+4dmeQGV
qWAuCSCqbRwNfpPBmXLr4L7pk0nfTb9i1uCmwCShdVCrlDxmGo4G50FVdGuU7J+QpdD1TrygyE2C
pKv8c8pHIn3M1uO0V1pAaG6b+1CWZ81DAdRoK92Jh10UJfMzuDEkyeGc7/QhenL3xAOBtHL710Z4
5r5vwewKlNj0y330Jo1xgmu8gTfkD+6Lamir+L33Lsa8vPlEO99mF35WBLqlH45a6aTBYHrTNZ4g
BNiu1m5SnPORn+kcmiwIRUwWfoctamgVlQwSg2YrJIh97iDeaKOWB6RzriiuWi9EVxcV9jK/nH/x
ZZOR2Gv2Ed65B9oQbpCspm/GQHTREM/mPvOdioXiOpEzd+OmLVkBTtamL8FtxhmVFZVF5YOdtBev
LItTrYq9z5m80URBUneJN8UcY30t2q3hzek3hzTZU1hQbAhlS0Iw/bJzmhVXUy+1t8r3AAoxRzhm
oMufkIGRQ2HP3U8U7Xt3Rnczd8Qcu7SXuQSKQxjHxVtZhKeiSLRPFVK9Iw2vv455nF25RbNQ8nsY
7zL+jCpqPDBFS3e0PvoofnJC6X7l8bDpuwaKi+Y8ZKHZL5hL1KJiIrOrdX7khemx9MJV7goK6cCG
n/G2UhlUFHlZULubMmrTo4GSG06MNR8U2fP7uWDomMwMJJ/WtZTm5k1ZEVgoalAG0m+DtsA13hG5
c43qCFhgVuobQr+1s9uA/pla4shY7P9h1u2BBaVzdGokSpFbPKR6r98otgURBQXmKP50slnBTSA6
XgibU9tlz61pxyn8nyTNoFcZ8xmyoKUIypmKW8waAZwSq+CoyYnL8/pyb5HG6YRTQkRZCSAsuoDo
cy/khXMf0pyfeP6mo/29GNESowzRxxGQqS2MU2VWHBhft45DMmq7pgJLOzT5xUsKedYzP6M9OJ7o
TpZHxsxLryfqycidz5TshZjEvk1JxfcxES36+5iblE7ISu2oZ9VyMwZ4D4LLm3+1NRJ6K4QVrFFc
JaopLnYOkbKHpol3SYP21x1lezGRzW6SQbFKmAXQPIIVlZo+4rhjij4g77qXpXzb3NM2cp518VmT
nb0rypJbWOd9cyqsPnEVm4RczTZVjGqnDOSS5B/R9YzmNzkthpFpeOHbmo5OgXpepv28K8hKWrke
kjvfVQbkczHvdE4whohs7SQ+7Duqw23J67FlvPv4ctc9baR6EurUZ92ZMqd9HvUPV+UPhd02T/FM
9nThRN1Fy9tVbnFLawa0Jvb0MfnDFW2uOEcpeiAObzDJ4ls2e8Opd5xTYiSEZ0zDe1Ro5aOqw7Mb
K67AwUnXYqRlk07Og19heMBZsUrnqH2YKW1HLh0ba1CABcs6PnVSPc9OSiXd/lWbxNfbRrIZUF1u
zMSCNmQWy0q9ozKJSKjr860aTHePzRF/wtD9FMMUn2bNlpu2x9nV40Xv5D4vR3WJ695YZxGVNG2+
DLVn782pMQl/qeLtvXLQ5rkDRw9Ygx8hKye199inuJalV2MrSzkcmO+uMvfcj+YVyWpuh93DZPRN
MPXpSzQa8ppMlXFKATE7tQWkd/LxfsZVeSEHSkcWGBDP5Bw0S+7iiYVnTEFvIMxqP7cs/ykVV++M
9szCRbKbSY773s3HScpAmZa8Ohq9ZiZJxASKJhQPUNCZ4tJ5eoxbhkOz6bRz0mi8qRE9DosBDjnh
xbNC/aAIgt/pLEK2EV0JSPAcPya2zol4a3VSpf86oA3f10YTrvWmMF9da9ow8PBLVWdviJ3z0ZOK
xDiNYfLVE1+4q7JEw3H+LEdPfUP59E113GHdAjVirPMVW5lFPFwzx8dIEdEZ05+fclpjeuKY+9KF
rjEI0V+dkR4wFMYw6azzHFXu0R/LN0tP4rPdGjVsH8PfZlUI5SeHB2ZPWvqEscVEdoanzoASvxdg
EvEA9qN7kKz/TzC+AXT6k3MqmTOGHYWjtDfge3hRfbHJ0w/GmKqpXeoXcMBvIrfUgbHqjVYFuKCi
rNvduEwt9IaGr+HBI0wNzj7Dq/K1Pw2ENHXYgLg7aETVRSmFE0TAPbfewJIGmBsr7feWnM46042z
uWykwYgM8/wUDswIK0HCu6ItFUiHZnMl9duQZ90+TDTwIPWJSmp+ikwIcO2g/UEQak1/IqxupuX1
D1qa7m3vQ9iTfWu1xrnNFP07cu+k6Duyk/TmbKvw4A46oJg5CQOOCBQZ1ondVNnXup7p53ldCvgi
z095ZuWnOALXUDSRhRmrLk4k9bBAzEdQlEz5YmGZm8x21LgB4fvlwGDeqdjGhCgy7wg+LY9KOgd6
Eq4JI0QD7XBjp9xq8LDJCO2TKRSgkJIFfm0GDD4gyKSWrsDKb/Xd2EcU/dxksnBVR/0xoS7UDHXY
4EOE0hb29rgq0VIgSOT+MpPpZ3BHXFxctqfvkoxGfF90r4YpB4C2KH/paNNiygpzuJDHM/sMyWkL
0qlu2odu2dyHnYwrGB1KenDHB5qWzNVrTEZXd2lTE4LdXuzxwYjs+OAljPBJgahnmvT0IV4euVL7
SksW3UU3OADjdXqjfr/BUc9zYXFxyr49W0m295jGQt4Z7W01p/CMoZSlfRzTZXVZgfrmK+HZ3CYt
IcAkhQl37si5DN2YHIZcXNKxC7Cq5id/SOMjAlkCEcNqJn1ZB1nF2LzPyvkzdgkrEl7uEyYpL/i8
xUdoAj8gYqPYill/VC0L/zxXEA05kDDK6mJvNaUWVCL7PugG6uAB42tBlDFdcxfvRUZIZBW4woxu
EOVPciD3LrIVsM7EBaxoej+n2Gr2U1gOWy2GNUPf6GMUEbF2xLw3TEmh4UQQRMckYjrcb4GwN0HP
VE93S/1Hih1sljndAyahhUf1L1daQ2/ToLKz700IEkih/VtS+Bg5u/XA3PU8ZtQT+twIdL2pH2pR
PlCi36apUX2OvfiCwPGTGL0SHFw73SrK05QWbrIy5WHoKC7dz4f7mREKUoSZcmyrLitx6uXhEQYw
13kkOePb9NVqakGWH2KBtrCap4KV6URYGQzCCWYipTL6UN/7mJBdUqDomhpFc44S/UYDXEAqpp/T
s3bDg8/fyGh3rpVsn/s0t451SaUiGYlA7ptyfIMD/KW1M09lmdgzzzReZ8WstZiNeX8fhM2SrpL0
mNOBZ/gJkkVe8qYV+6mvy81U0NlsEkPDnOzal7l13+Ky7G6F8K1LbBpvaf3k0P9/ccgkufkNWvO4
IJUgTnxkAr4gDnOoKkFZgIf3fXzZfz2acWoH9914spBZSelzr+u4JcjEP5oEbc1ryBh1cN8UxfCu
kwe8IX9jb/myCpRb0bkXmfjnw5S29nGYLhSby+C+sZelmL8su+6PhMKJiJyWAjiXfII3xSwCjzTL
lHKJC9Xxz8eFhOwdNWZiI1HIjqEM86AY9L82PniBdOXUJ72rcY2b6hd0+XqbzBNvMExzEXRaXYCM
4ZGelg5juPOeuHYM6JaiWfDnw3F5KFE6B7XLaBTjFNzQV64CnZtWMC+b++7vje3Gclun9GqlnZbB
/Q3ub/jnW/3rucbyN7MblYecBdi8ztIsJN52eLu/DE4Zz93fIBUlH+n+Ef72hmmFOAsx41tNjTQo
nYEvQkviOvhzf3kyigFaDogyNkVv4tHOCghKPYt8endlcH/0ezeMAT6oCCTg8orfz98P/9+e+737
+3UmbR7CYP/1zqQPZNQOCsXUni8w/v0t3vc1rVoAnW0UcPILGpfSCkKrsYJsiB1c6naOIAO7/TB4
PqXDl/sLNOuHb7TVcXTHqj35ev7X+7pzwdlx/xNh2Rd0hvnJ/ZEee+1WJN3P30/dn/eWl90ftUvy
0OSWx99vd3/+z/csRwp/VoV+LjcYhKngEbjYOn89uu/ef6AkK/AsVdZaVkACy+nYVRhkp97Jtr7G
ZZXVeRswL1oZkZkd719zfD/dfn+tWbrrl4vqfiWNUtXBfdMvjyxnSumSyHirRcMY1FUxBgbleYp6
7P7e3J/L45mVoUbVPO1COIZZXm7v/0iUcJHcN5PbRFvcyCNyEa949Unt7xa9QLZkgaJzIXYYXRMQ
VxPHMpFSwKEl5T5fTFsvd/fgB1BseTfNI0yIdvM+yQvMxyCB8rpGHBy/6kXxjIE+2xBnSZYAs9MY
df4c6cgOpj0TNOPk2SzxdXB2Eyu8Fa3DVwJTH3IjASM8pb88n/UOjfBX0A57M++WziLXtFaU795k
HvuitdZFGMNhMs2LxelGQDJCvQgjNVXQN6O2Hzojic4AknbxvBSbZXgOgT4FLh9wNazcqf1BLY5e
OY3RFQKwtAr5ZnhDVATkpnXTtiPKOJ9qcBZU7uIsyxG1pM4RSw0p9VaDTQFOLO1V1eWr1kkeSKY7
WVNLYLhz6ruaHqmaNnar3q0MD/kU7lX4ioVMh3bn/azsd+wvDuZK/9hG6U9G6w1NQP4fgn8SzUOv
VU8/Z2hOmpXzddOYJTcDXGBlvxqD+6mJvWihrY+E9HodfZbJd7UVBANzFbbpDLKODk5ssFjgNi7v
gXyqWEsF+lULxVZRA7pEofxeyzpj6ZFhfjPGY4nYIqFz0+esLcPwERJLuSYrYB8XVrhyK/zs/sbM
LLWmm0NBBpoRluL+aHUa5BJKxizddHCcmfeSAdTUTY5cy0osCI3+qEWwGOkrxLsqzuif+/pH6ewN
f2Hi5UzxqybckU/9JLsr7gkCuHIQkT6+Gvxg+YY86541bdZ6JNkXEY1AqFGWSVYRYpvVWNeKjhVV
ScOQF78xX4gG89eh00HNmtNnSlQX/nfsX5NEUSxZVy1BEWPj66vEJhCjcuB3RuYfQPW6mTpp0tLg
ZoJ/tCJOLl03DuFMImNrxvu5h1HjKPGDBUTLJWvozYZzG/MA8YMb6vKrcRd21fvUmQU1aflDVsO0
QhO9QSEZbmfbhcqd68+Ta/8KnYWgGlSpVqwbSGRL5rWxDQ3Y03qRh/tmtA4WIq+1QLmzE1qd7rq4
G1+NTBm7UdOmLbNkY1/Ehdg0NRl8SUTWiBV31m2EX5gPojjNfowaIM/t21zo7RNd9d28LBvuT0Up
Lgg16M+imJaQddvftvX8YYSGfSEu0z26SZqvE4tywUxoyjGyR/emqbimg04WGn1FBJ12eBtRFy/u
mQVIV3CBmtKleGDryH0sYxPyH7RWRayFU8wvcYwRrEmg8E0hMx44QTsfjR+6FvRKJm00KhNtfxvH
Kbn2VfLKjaK/3TfdGIxjK16S8ixD3impTRh3ps8aKxxurtVQ7cfdpiXzVyalCgw5yEdpavhhoH5V
BPkneeYfXHdeLhNNPpOMFMQWkXM0Zr3e7k/1bNMj6JS2yt1nszPdZ8JsdlM29+B2jJe6aH7GIvf5
0UStejKLB8fCIzwIfTh6emoyajSIbUp93Oh5U21zv4EM2JpXnZVdXxbdCeH3J/MdaEiUEan7AY7M
Cms4u8lbXiUes/+h2YbtyFkw3BB6dCujxyJL5hNTJ1ixcyYuNebzi21MgA8N5Iojuoado00OV3IC
WrhyMsr+7hpnig4Bz3qq+57ukhONW8pV7arU3s2xdy5m551HdFcAHGq5wak/bnBKVJtGdotaPY+3
6MO/psx4QVkRv3SU5+Owy1+d4TTNrf9iE68e2+l7rk8gi/ypuiSa/nxX3dQNVUlZiiCa4SE5/Pn/
or//z4xBVFdL1p1r6I74j1TIuTcSX7pmhX+aIN+hp+nd5SEk5Nh99RAtvox522yaedrZi7hjdDr5
Xz6C8R9uD9xYDKiCKBUcqeLvhiy4dJ0CgFAdcg25U6iMBzdiBNCGGHpC4n1kBvNzBAHVzi/7+ErK
/to3cn2t4UhatzW07ZzC4WkRm4pezx96L7p1NJePLFfFdVGB3qtR//OB+z94IXGdExFFdumCOHMW
kf6/2TRxM2RmUo4cOL8jpNbWvWPUh1fdhLSNeMHa2z0s3LHXj70zxXuWTekHMEXdSn/IYTpjtPY/
x22le/EPxxDkecHUlqP9hUDFthi/mAJTjXlsS5scJHgd/yUkYPHx/O/mBo464fWWQ94s/8bfY86m
NsFkpzvwFqKCqbtFoCOma/4Ju6HJNokjqoxijeSp382Z+613JMODdUk6vyPTsQS+YHiksf6w0wSy
juN985cKSJ1UH1x5j8lYVfuxKod1m8f2vkusq9Vl6k8D8P+3gN3+qwVMxxr0P1vAgq+m/Zr+ZgJb
fu2fJjDzHxgJHJfsDYxWd8/Wv0xg9j9Idoa9tWQD3t1h/7SA6f8wHbKWFqPHEgy5OBf/soCZ3j8I
f1muiOWsWqIQ/58sYIa7XED/br/yBT1cyk44g/jhf+QDM1Wjb6fs5tCO3AkW6dwMooguGWXEpGk4
s5Z8HQQ63RYz5Y3iHZZzzsGAsX6j0rC+RT5BQlEtNglcq3PRDtVaDh02/gYc/OghC06yMtm1Y4WE
TDnfmSGGp1CKK/UEGzDnbAahjbBB0BWq6Zztydgb6Hj5i3awzJlmlLkiFIGq+c5Sfr4xDbLKfGlO
L/VnqCc/iBNKnlrLABjautcin4czK8k3o0STNmh+fcqYqCHD86s15V9tFyOd36usevQK2jMekjev
muEa9y0zmKhFJUL7T4g3wGXaNl7Cz+IRX8rCbUI4W6toZVRw2+inBp3VQqZQYbuPRoZE6Yc3VVg/
UZh9r02/3BN33T/WSYoABTNAh0UfBexqVlMauCmQGWEwr7s0OYsKw0zoH1FMbQW2XTIjCQMel5pM
GWnHxipuyQKPqS16DLaJSNpaONsR1bkmGl4nmqGUEvfeQgQxBt6Zu+qwihbz4yTRt5bc3Hot+hZV
FJYwNd0ax6C24t5KlF/MvOQ5J1EJQS+rlljunarZ5cpy17XU/XVVzt026cObreO5IF6u2haK9qZu
sNdQMoonfd370GULDuKm6WlWYfOH0dsa3y1ZILQxi7WaEmq+Fg9q1mdtx2TXy+BpJ5jWXVQjTNjb
VRamJ2QYH51PU9Q0IfR05TMSJI5b3pvrtmGO3kcwa3Mx4QzgNwbcGMTIsYb0EoQwfsJz94i5zm4f
u246CIPDAfoWmfOoyXVvUfNr3nB38aXEx6njc5oUrTYjNrhZzW9FTJffnsmFTVwSy1l/vnTcHQYZ
XvTZdc5e2p0HcEc7azIG2ryknZp6T+ZsOgRGOm610cWp3nN4+/zVcMdnv2mcHS0WdANpMHk+GbO9
3m3ngUuj4qSTunmmXCiZpB5SvJAbZQdlPL8ZI6ca2g80s/W4MzIDwjka49kL0DOS3I4G1fxf7J3X
ctxKl6WfCBPw5hZAGRaL3kl1gxApEd4mgATw9PNlne4+3adj+o++nxuFRJHFKiCRuffay2QyKhZY
nSkT0z0p6WtjYJ7sGZzpEHghYwyRKy0NF8HyR7M9tKQS3lZ9vkTeWFEKbwspmB4OxYZg0N1DBJA5
a36Wn677AwOL+WXSPhwgeXVTGRVMhIz2rnYohoJibOQilVv2YxJMVSy5bXgGpe4NGU7FDsEFqJ3Z
vvdeufdS4R6WHDuppeUWYCMH0ccYXlKWwtkH3YygTu8x0x+eSFggZ8aYDxgJPLUD00FsfyBK2Ix/
vXrc7qqq9MPMpYMYtO6QAGYE1hIZOSOGNmmtQ9BTWHYsHjIR5nmJCOrZjkPdnTWGVRAq/aiy6DqQ
lebIHNwY6vWRYOcY2d0F0xPUHmwk+VC9rHJLz7wVL0of15pcoM5vxIuP8MJbhwBYeK52KBnaPRVA
Feti+uO2SRAXPloY6fBtoylh0mgudvu0otsiX6sUyQpmYyDuVSYiBttsiwJpvDE3h87unhZPtuEC
Hhvhv/WJ7YVLb1zg1VbidZBi6yiIfyZ/YyRlltuLcFIPuQtT7InSCQcYcXuH1hND7aP9nfptvk8k
9xk0Fp9tAxxwMBhKBNV5HdF3dl5W7n1vpv010rCywOnnQU1OWv9dcyVL1De2J2jNUjI80Mu3dCOi
y9DgJ9fzCMgo9F2D6KVv//htc+ySxrk10Yj5Wf6pLcpXJquOY9mZNy4mNCFWvJ+D0Ha5TKGp5cww
PQ0rudGYI6fjARrM8qEdYQnYWcJzCqsjdiZ/jwf3bTV49c5V37SkwFwLsTDpVluh31fBAe5S7GN0
QW9a2LviOEOgupiWKaIUF2wluYPxnNavuKZue2mt58BiKTTtTrtpkgB8PLf9cPDI8yuN4N6ve0aZ
TGViu+0S/E48MutzWUS4QmCnkKd/Cq1Tc3I2Vaw5s/ku7RDFaFCzoMS1O6HydRqtXmPp5jQmi30Y
Z1vbYYbBtqU1eP626X2pW1vo4t+4d3P/O/c08+y25kw/5f4Une6ee0OYSM/g4eETqcOyxOXRrsVu
qC0SA93KOCf5lkUTiTz72oTNaq4EZzaVdkxxgCqhoz54s5afmyo9ZKLGB8gUYxxs3tMygYFI/vPM
aPFETmT5NIjOC9E3QoXS+oOdasnTPK73GHj2t46Xl3uIor8XzTpB4VI+5tly6CfzezML55zUfIjG
rLAPzXtx1+OzQ7IEWxPMmkNj2g0LLrd2PSNb0S4/9TRY9+XmqGVwrDPCZZYiCeu5AT5R55bSaQSF
uIfmMO60hO9be/Y676RpGc99694jDSWyd9GJGc9I88S5o1Avt9TzyzL8mvUBAQPzMjrkRQ83HRBi
GhYlts7h5o3lKZ3uphVyLKUZHxgAUPSwIlDjTREUERldH8YNCuPcjWY8AMctreo1/ZRAHvgq9ryU
aiISuRAQKjMNDm4V3HvJojyC302BbFYGugjXtI7aga1G52VZxfgg5sv91OjbEQDgy2egExJ5h2uq
9LFLk8weDds74uTKLMkr9KM1588jOTuuNb14C16oboW4TeYjQJPza0P/yjE0x82IkeLqS6QZSibr
XwWz5TzHZY/Et29wcPOF8c3BjPx+vQfng3fiTvc1CtxVSXFzJcql//9pWSMLg922hNMl8CbaEz42
R9tqfNZJ+dEiST6To3w9yqysGUEsYM91FEiO7L144TT3DOJWPR2Qx3KTk5HZLSEHTZysuFP5ubbP
i58i13sCqhZjP07Za2CjAV7zbC8DRlU2FzcqoXKRFKKtmJTYH50GeVwqpXF+1Rz7D8M2Dnet4ewZ
cZ10vOAEmxy1iaa2TpwDA3Ni+H5jMBG2Bw0AU7/lLIS446YeY3u3PQM+cEMnCVIFT2iHl4284VAc
wgoU4GEQTM4qxknPqw9eudkvLn48j4ZT7AdR+M9180J2MgYuZi5uSwPFk2SmFkzOueVsrjkbn5uN
VEMLI6vjoFfWAco7IB7jqNzLHzu7n05pubGjplB2QYFw7JSvg0KGSiCiQmFFZXteFXY0LYD4AErX
P5D/vK0KZ4KgPL/aCnviwGXCqvAoYAfkbhsYFQmTLfzWjtEorzQqJEsD0nIUttUqlEsqvKtTyBeU
FMBohYbZwGIciUySFVKWzmBmmULPdIWjlQpR8xW21iiUDe6zczcCvDElDnaGwuKEQuWolcNAQXfX
QX8CdKdfMbzrlxSu1yiEbwXqw/PLfi0V+icUDgiSq8dCYYOrQgkthRdOCjk0FIZoKDTRUbhitthf
zpqVDIq5ueao8Sm+RIde0FzM5q7RuwTM2c2xQzZPgxMWyB3OpTjlmyTCbsFuSupoZFIHTrOytNRv
fK/ddhBA/fDcY+X0bBjoy20XgB+zBzVeIHG4Y+Jv2iQJlw/eJJNI25hDS9yHmtRIj8Jx12iT4yuT
hijohXh3l9yLEIDBdyJ6F3obBX+XxEmTv1cpHCvbJEu21jCg4YjLkYCAZ+et8aGsGO1M9ofKpANI
pvaHWybVTrM4SrLZhO6BvTNaiBRCcTH1hxbD3bo/LJxaN0bQvElIi4eSTB2SJ4/O5B5q1OihQblw
bAZzuqfheGrSaV8bHodewOR34rBj6BKSAzDvim7y9uiB7H0B3SYcZ++1XhokKjnx9bi09wenTvdD
HqwMQ43Pio0irm1iC2pLtNCr7duJ52Zs/AVn6Q2aGNboPlfEcKJ124of+VRQILbkU7Cx9gQP6Vq4
uH60LtMIC42pkb7Mv4uLcLf6iVrEw9BKP5DKfXasV9cJxK3nOYi2VYUya92ZSJVXZJAM1mHvOJnz
SXEOYW8LdG41BIpAfoqys9Bj9rdDz7S8NCWeFv7YhAERkWe6qQWwjrrHtI6zZo5RjQQqIDsaiqNA
ccIj4PblCwSig+msNz61SYjkh+bY8v8A9b3qOt1kLRYzhoV+xP5pr9XyacnxK1xMHl3ovmia1tD+
QfjjHbMScYBx1sZkSdzgDbcB+OkidpoCbNL44XfckbosXQYaHgh8SurpnN4hhqZcnKsXZn1nbUgu
vkuzki/iZW5UFuU6/k45dzfp+RF+9nj4euYPv6dBLWHL77YFnZ3IspLEGe+Cnwld7GJONxjhbjvH
Th9dDafKoELLDMHGRdxLFwFLRj+bFBJ8uhTTcLOYzvmGx5TUvBvh76s0tZ5hD6tj0MTT06eWTfPv
Lm33eMjPhz5nmNdDVeiy354nQaYqLLgq31xQJNjz0eMdx4bL0Z2UmQzrsdHDSGUQDXZGe9tinyID
JKkBQ6gy9TF/KYebhVkEHRS8jwGPu2BCBGNySLzilX/A96qKfayojslcx7ILutsg7c6uUY8PsrV/
kggMj5oJk91iA1a26cNaVdoNkzMss6Y5ct0VnZBtkh8eePWD3NwHnMNzFkr7i/LgC4EB+ez0D4EL
+6bdjt5GhoMnXtMylxEl3BBLGyYxc9UxSh2DR97W3h3MYA6Sh4uJD9sFcSWc+HXNMTdghFb0xg5h
MpukqMxYgxQbNV1e4glYT+h8MgYZ3ujdbaZ5J7a8PDvDp+tNqKaz6c7q/VOOjDFsTIgr0Cnljuqw
vwkQ49BfKw27hPwEtCQjL6Gk9nvtiN+Zh7ninav1dxnn0Q0rMmGFGvD8PMi4hnsz4RQRNobEqFXr
eEan4M2wrT6mwPrTFN3npi3lDRuwG5k8sXGGfxDne25GUzFXYR3or07/5Q8QTxNoIUdGrLG7OTVF
Am8Oq91DK0jtnqcJ8ix96gYjN930n2ZjBKclwGfWkZa5LzOO8nSiaoTDivmhLR5Tc4K1PVQ/2/zQ
rS7TGCzw9ngCm/7zOmFHbxOLtqsGf1IxlmGmZ2U4EVUSzpsYwxG7TXeDz7NAbe7tFfnbLeGSSUQV
ZujAhPCliD+DNj7GvU2DVwm0HEGWUqfgVtgK467sK+PpXqzLgcb1nZPre175CEEZPCHLqcJCnxjD
8XAnKUpHS4JTLT7xDUT77kaYURHc6hfyptLIYwJ82HQI3ubygRkGRg3jcjAMELRB+QLr2x8bcjVP
Yk46WX+L921woBz5NY+tiByLg/2paJOLM5doiBrES9Cm0UII9HnWZn/N9OFTMQ07y+1EpGeftlEb
iBUXLSYRAHJFu+CaKyCujpSGtH7MLtN6P08Pjje9jEN761awuXANbeMCodyuNpzHbRl52ks7jbK+
eM9hZoYo8UzsBMvk5JSE67beZfP04Wf50JBIFiXtkMWk7Iz7TfvKRmApkV4MixcIqPMPcG2Rc3Tp
LsAvwmuYuDCEwyic7tU1SXnOUQfsfTIQwgI4azfAIGkWx97TUeISvFE0WUKPJENFpWr+3DJaZlMH
ilnb4rZxxyCqlZIZfA0YrUteV2Rl0ZrXH9curuhR/2vWfcJhhp54nWIG/JXNdb62Ej7e4tALwf36
N7hpy35pvQA5/0JaypM0gW20doJuXfnsfcwNxFaFcOCbiGqCTHooBJ2q+7tiYxXh90J75jBk5fFF
IGspDE3fMMSrgWpqr+mOLTEUeHdkkmmmNEIm7fONGO3PQptp7yXOOxk9cmO2NZPRG6960Qznx7Bi
i6R7tMRND+PHNWOmozDs5wG1pJ5i1lW7L8FYalDlZjNMK9jA+IO8rj4JtVNRPyZrz7Gd9TCYMC5H
wpA8VDROd3PLCB2Twi8Jdx+Je/ViT2uF/03xNLryPGHEdR5EOqH9cowdKMkWNgugC9He63Nt5R8T
vAZLtRq4ld4KqLa3rYtz0tr2cj8ZE4L1DquFmqgXu1te8s3fSdYIw+nmzPQ+HHzD+ctG+P9PMP7V
BIOz5X+cYNz9GtbqV/P7v8wv/vqhf59fYEdneyrpWIfSiTkKlkl/m9jhQu1Q1zJC8HEY+A8POwt7
O3QSBhMM33JRMzCM/PcBhvd/mOixyF3Hsz0dQub/aoDxT6u2QCfKT9d9CH8Bg5F/ejw2+lQMdVZu
x25TuvWZ6n2yBfY2elRCN43ahRQEKGukPPXU5/Mik1NVesh2eiCv1f0dEBNv00KT+1X8K2ezf45c
eXOe5fl4//IxfWaA/3V4STp4Nmqbux7xKzoxfSFVdzZQE4/yAcIH5189vK82jX09HwyU44D2lvhX
LsT/nEDyJih8TIZIMGGN/+ZCPDp4lfROtuCt0ucHHdI7wQoSBTi+c9QGpNGwC6XshYP757Nom27n
zEhntA+95C1WmJ2Q/PLSsmkhdEKQSX5KpFi41Xih4kmiQPCewWb+VQC0cun8b7MpNSwns1SNyLjB
OCH+5+EvGBuGEqs3Hh2copJg+pi9qtvhuHmsEsCVYnGdyK9ztM6FHqf64MR6H87uBq2cTzlq1SOO
tzOiIz7IVrKX6gWqfXeklzXtY+lQR1uyfpspARYzG0554G4RFjtcJOuIDditx+mK73f+NAazPHYz
FeGCeWiqTz38X3ONzN7PjzlJDyGgjjfYyh8B9zKLmQoHEVOYCn2z3z2btoXo0KbYczeoU1khEZpq
I1VzFVs6FTenk9+Ud0sOm0KvZRwkKGGMed0L9GV0+fRaqdNgudG9pKn2qC1ptwMiQXBXu9yZRuyq
0vEhvZrHcuDDV4lP1Vl1F69rw3Fx+tiba/gkOo3dhk+EE8gTm3IfW466kuq7B0zD3eKxC+g+xm1S
xK6UKV43OLBhEgTWZXrbedYOEWoQZ8L16dN/YDCUH7OMs6+CE4m6Mf0O0ra4kfWMnt13MEdKpksq
7R+tT6vQqwWemD4LK6fm1wJrjvAWu8i85dqVt/D3viodialV+GW8asj+MueBH4fSajvw6sweQwoS
WJYtR4ZOlwii9G4zfozBUCFSrzxVrQU9hXpdbN0jfV+AAQmwO/qLQxNwUicBpsHiYpDvk/kPtq2F
fQ/Rb5SdHgbSB4vmXC5H6irRmX+YLhFjralq1Yf/lwC4X59SjuZvMqVCXFIeoblfUt957Rnv42Qi
PyDYXZwmu+8ayoygvAx4TFm95UVJHbzio05LlTlKICroeFqQQv248iIhcotbCTUxFwU8Gav4WJzy
cv2f2uA2wazZUwS9rD33PJjqaNowlYdAZ+5KCt85mwlMczGKAEx8s3XBdKqw37W03PWU23vlQ1za
DZGSJZSDnmt3Hbn1W/btdemZ5JQ3k17F1RzsvqYW5amaVbVDvi99bA5Npn3eSCKLhtrBY/MYsHBH
J9TfJwYLsZHwlgy3j0eb7KYKbAUp0AKp12Bb7vz4+gnS3KOcbtYXWxINDBRMWNPg8GDOJFCq+77N
9rd0Ea8N8mwV8lVudRVpBuZzKbeupfHYhFK3si0NEN+fkTZnyRIvWubdNJKsmsQd9o016aFvdY+i
X8wdc/Y4cJK7OecVVuDR2C773dSqhTF7VKCbje1dWmNdPrQIreX2s5hXSTlpNtGSzQ9bDpVRLHx/
upvWrT+YntPtk56QpkBbH+atei+QT5+AFz5NAz13v67lPq3bNwZ/ETvHn3SCXIWEzLoppHxvVkdE
HRZqmFw4GDq3HfNLlQJssXqxc0L8nNdvY42sOa8UK6tZj4OGwwsCA24pMw+uF1eu1fG8FrVJB2kn
Fchwe8ZgU6B+ZSlxm+GxAgyrza8n4CfSEvMh1d6Jr/2aHDiW5DWfByYX2QA4PlZ77DXfKc/AOApA
4eu9ARGCfxVUF4QBjP39Q2sVB4a6uIdPPCQSDjCTFX5B5uJUZXTGnW7Yn4gka0w8VnBnnp1pRShV
LDzOxcPsyRF3PY5fu+TRvt6RaWRjljIDqdD+4Fb5DNMX8Lxha7d519jR1VF+9I2O9JmUT9dgSot0
emR349UzWR6QQ0Cy5B61uOS33XWZEpVEeHnF6LpGaTjES/u2YTFugzKBBdKIMMO+/iKqFJ7o5eRM
lrnrWeyHSs/fhd8/WAXHy3WZcDaYu1Smz5spciBQHo1ZwLMMfhUYmbd9+uO6RDbJblbp6bdo/aim
s8MaJ937Bvi1lz/TofiQUptLUA3lXhrlt6lzAHWCw2MqFnwl8KeJZuyiHIyHojl3dlBt0aKqG2i5
RFEN6JeDhwRoP7KRJIS1HgfqrFCzptEwv1KLbhzidR2ptW8lNRuBXeFN23JBfV1NQ8ZJYij2ISrs
DjCPQ+XG+kpWDm90ed9akukx/lu71SKOot3E56iAnIDWuJ+nl+sqsgK2FYIdfllZ+TAMKLoTTgmd
MQiADwucOWRFxEx9Xk16lqmnD3fhcfgTCtN2YG0PBTuZ5rYXU6ldl7TcD+jUVcBBYLKp1GqLbocN
gh8ZF/ranJre8XkP/B+uCydY01+w5gJSOxk54QqZnCQeATVb8UY6lR5wTbVRvdAMNRrI1VW/eW07
GtbyobaaS8exCrS4gg4nr7POXQFbxu6is8DZGEeEusNp2KmDI5j7/VjR4KQp507RFww/twfDBmXL
i+I3kWss4q5/E1zbxMcJwpvKbtc7/HM0U6JSp4tLuz7YpYWWlIY1D7z4emIb2IbEU5D9wZpqj1hD
MnSFCuLU1t5OnLdZaTpnv75c6wANFg1WAxyT3JNwq032++Z+TdspSjxJEbN8jMwL6c/VJEiU32U3
/exs77F2NGD/8bxC4SsMdpetKL+b5RVD/D5a+uSiLSyu1etU6YzVy9LuOGo5BsGOCaINp46NzNzq
m0ZHDEnVEqtrZunprzlHAadKD63bMWdao0rjFEI+ZIX94H/hFpgHE64NXN1Nck1z0zx47DZhJ7i4
f5UgzOxDvAhiZBVQnQXLYgRHWzs3wCX9obOSA5ZA+yzjMU9l/zKP23vgkqZioy227y3m0nnnYSIH
vynyFofqPuiPtptB9SE0HmEKkWGJtiNYiUT38m6w7tde+01TQqhDxaMyYbN6AJS87eyAZ9BePlIA
pLhT26qR8dmYXFcg1t0lSNnteosfhKMuSJS1MuLX1LUQWDzFXQ1qhgqhiDRPkW6oryyHt1AAGCye
Ajl5ZE3JbKJwetpmnmUt5cVsb/2d+gBHrs1GOtKKRBRiDpIS7U8A0Scsp+UvRggWOeyHEe6/FbR5
MmNT4MVWVt+ez9HqBKyfNtdqio1v+o290wVZPHAEr435YxyO3grrR/fSJ3jieNzpA6iHquNhVTD4
rF47rdr21sqHZDZ9zKb1RpjsyhrG/jG6nv242swluZ60+NyzNU9Za+TiuXoTwv4G1RT1F6ZZz2YP
ptsTbRJbyCa6wvlQCdaztd2b00+hNvaiQJznt15kL2QUTvIde3yi3ubvpOLR2WyG79YykajInpSZ
48NIoafYEt+++v31zIipJB9Wl3JXufXjNFSXomgeO+2zYkYemYlKab2eo+3jmOLw4PksEbe8VFPl
xw0WDDGWcEzpMi0qWujr0JxuVwY2ur0w9zJYq3CJSc1pKRHL9nJdfsFsk7ehxXU778DHf9VbCs3H
v0NMzjJS9Vy7AKioMig3f0L4TKLrZlwY/uu1Brlu4oXgcDUK/SmxRn6sROyql8PFTMkX51ZOk3gL
BuTaDSbpodX4r12dPy6NuBR4gCrXGA/L4eyNeVScbpQZQcrpXOs43yKi+LrWvkxAIORrnOGWdlvP
1OBMG9sj+4Eav1bfxEnzdFNwV6L8GdDehAYWNJGrI7md8m80LpcMDyga4/qpT+xIFhC07JOxDo/+
hmneBMmg8em0i0LATChHdMWUqJva/reyPKa9y9inVtWGTxaVZ/xMZraAYZiPSNIuZc1BSljkSxWU
TxhaCEqA6uIJfC/dIWJkSu+O74X0X7HhfV0aiz1ydG/H1blcT8dNo3E11exa5qdeoWO9mzM8ch5t
u7rk+JwAQ2J/YHaxp6r4qk5eCfCgGOSzLzI7BykGpKpuwCGS+lPwULXFN1UibQjnnmPjobXygQx1
BAQMYRV5klMMwMvdYdqkh2nu/DKbP1POJrG17m1TmY/lodPKP9e1f3XhzMEVw+t3VHlsUytHM4Bb
1Ezipe6HO69R50u5UbTkP1S9gGLwFY1mwdWgHrbcMq7VtfEljpGauYTOMn+246XsOTCvt3nLnkos
wbiT6bYfnOwxNXz0+RVWx+w9+IlcTMF7HUy8/azOO5Aw1O478UWgjrHmGNlrxbdqkWIwFTa0F+Yd
4q91rM7h3raP+srbqkFJ67J+xE/3LI2nVcd0zy8okVZz+kOpeSEsaEIFY+1rp/oeLZJR53ndrYPq
c2VGygpz5JCW75Rry7PMShvDnTM+UfkdZiq3WseNsFt/37vYbSAt/2nlztuo+7+yAEJF1T5WLs9X
awjJeLH63TjefCBVpNw/lDpbTI/OQlkxMEJCu36jqeaPgGMOm9bUo0QylY1NZ9xhjYeYzWvsMEDv
TXASTAVuh8IADEG73jrLFNlG+lfT2aZ7l9QQyjwKQqPL30sn+eG163mysCP3oaREzOvfXA5IhoVK
KlJySG44NLZMcw+9DWmxN9cDCvkzJjlTrCc2efb4Fh2z1Hog5eB7Trw1LCWmX6VT7oNPmKoI6Wee
GpIW9susE0o8NWcO6zPObuUefPkGg/lmFwwbDzueS2HeLJBjycXRB2Vkyzr3vPmmnwsv1N0uACfG
/LdXQlUlbR2v0talapO4JYQEq6wawfSyeSD8PuBx4FXzqbSK4SQfsd1qdUaQKNUDzb2/ug/9/Uen
tLB6syD1lOZmhIz88pitgS/iKov9oXNs8wbf3H5+s9Svvr6JxKRYOV7dja5fnBITRzFYijtzGbpT
NecPJKK4e/ye5hMumdjaOTCIU8ub4vIqhMWRsjld/9ANc5dXfnb8+0t/fYtfy6Akg9n/t2/URIZu
kwkAHXDS49oObefvn7n+7e9v/vs/ZiW0XdQf169d/3n9299fC66v/PcX//6e/+fX/vGqORZYsJSG
9d8+Xn39kLNTIEz9+/dc357wvAQ3z5LArf94Z4lenbJibUENtUEQpMi7hWxi1//5ogS/2yBfbqy2
X0+GTril5WolA6HaLnbGQF5rNFwVtrNMoLEo0ev136nnPk2d3+8TJU0NEmEeZAXfa2wmyDaXafTG
PddSnhIcLqNFJEtUZZWLfNrGQo/xunvifTun6xevf/RYAMZWWmihk1raCRQMY1iCG3ZCLN6J8Y1/
uv6N7dTD4k1nLjYaR8eAvtslODSuqXnShg5bLQCZU7LOT+YazHvNpcMUQ/9Vcv52CQ0H0hBF8p3o
vhRd0EBGbaAoRe9UHHhu+YA6rUitSfz+3ObYBlBn8Cs/uE1ZRjk8GZx57LcKxubvad0Vq3UahrWP
UzIHse2dMfbumE4zntnZRc6chFYeN7ZNKe+T8oApZ7gmiapBNEQ0WLeO2b0jIExljaYUXFBSJt/i
oc8pIARd5+y8FuX81M3kMRiiudcUH7oZgvtEb3de/pbq6UlW5K0ShUVOtERYKIwtOVq+tl+17K5k
HJPjABqTz/YlkvKxs2x0jL7BbGbeaGkq4M4S/8rJgeCyJSmW7fmTNaWPm0aeMEMsCM8QFXz82GWV
K3I77DsLdgNirS8ff+BI66GzzbL+jScqAbf9+NWTi7zMy27pK9SZTnfAse/RKaZ7gcqGPXA5E49O
uwIXA5MeGXeT7d8wJsDmAeMo0dKUWnKJ5fS7Mtb5WQhhMbvGaaarMYtGawkI6Z/8yju2iYH+mIlw
RBwovhxW+7DUXs9WTQW4phh0Djnhcp1R4tAdHEblv0gQVAm24+F8MmTPS+26FC2lfUtGAcO6Cuuy
1J4mqKsEjEr/xVEhaUGNeVdGAhza8445ASZFvoCwC/0Rr10bzLde7+cai0csP6CA9sa+n3BytkcS
H/30Z9/PAdKD+TYIEKC2s7XezBXMjA4DO9DbEI+si2FjUqOB4srgBc4/GjzqY1POBritPHej5e/G
zsf9pOmPnQXFtXZpMrtk/M07oF8xEniuVkc6eIpEnnkzFAuMvmQGMX492HoG3wXzpzQbRt4G9Ou8
vNnSfHwtArNVNv7neYyxaqPCJ6MbPE5HJunvZn10VCJBbM0j/nmi+6I1PKYdtH2OxkNJJUbIGQrc
BCPbpARDLAZ+VZ9Djnczsh6M20z3/Xvom3csIHKWB73nEuZ7U5+PDq6dEJrtvSOgzkyOcfGdCkp7
aj/oMtk3Ai8aQxh1CIPx3R2zR2CENzfxD5PFZgH/5rF1gzvoSq+YI7fR4DPfJXdAaHJFa6h/0rgC
qbjF7aS1H0bGjBE7qcdOLGBZhowqu1Mc3dm/aYL+kyTpoyGDLNxWa0KA7d57Y1BEDEd5WgZJFNty
Q6fyCTT0mW0F1lsWTqiwqfLm3r23s2LaD9Be7g2Zcxgrw+vkrFUt+wwkSIjXT6IufxmYIUVCpCxb
LKRcYimWdA5HNNkAs5JBqU5WLXX5cei9j3XxqgfT8fcKnWvcTWC20f+pg3o3q553M9dz2YAi1Bvy
yiDvw2JbEO8m7uNgdcOxn6z9amavY1ffBQX2E2RsgD0GxoOcZ/zI5HTa2LgtbDwjgG8eVBSRToEp
roAWlHQM7+WW76YOAuVsR/jZipvMEYek1HVow0V2Z8r1Bpey/Gasy0esEpHowizftW423D5Zs+28
aDndWeHO+wRfZX0MAJvSqtqNq/vu2M7bwkg8oXtpxbzTMHMZTfm+rsEjlVwcQIXCesJZwwYZaS5+
JdudUxevfWsf2OpesVzG+hXsr00+PIZ7keeYH+MM3ts7x9HFcHtuTzgaRNas4VhKQQKtp4xTq3/p
ahl2jIKS9Tjm7R4RDBMOesSaWV8GWcXsYE/6bryZ3qOe0OKUHGK+szxVIvuy7HmXJ+39SvSzP60h
TN4KU9OoN6oYsmfU+9VB9tQq9vRVYCceQn+HllsH56l3PmHmKoVMydzFY1KCMXK5Y0p2j7fQXdd2
r6NrXJrafGC2RbLReANd6ZMsyqOjlrSRFvvz7GvZeWwt3AcSHMQSTun6PHYQy8VPAzrg4mmPuE8/
+LaFN1j5umpsG1Bn7nDptGfzMzMpg5F1HRvdeJep+eS5/T4ldAJJAq6jrtOHtkFZTtD2/SL627JQ
FvboBebxpK55PbTHfDN/GEv3aGBggyr5wYSSFzpQnOOtNU+tjRtCVT95enUeUmq1kSMWY/uixEme
MCQKcmAq4gRiUXnPFj1XOPNcVhvGjNmyQ1X2runWbQ0e0dj2u7o16qVyTx57djYfZMwc7gr/h13q
kOV9ckSG+Wfiu19L771CYw4m9uTFe6u4HdPS/Vx5hqAh7HzjzYET7kAHIscnTiqHiRcGJ0aFFHxz
Tx2WjoExxUaJwouwnTsw+NC2jb0PBD4t4422XJZ1bmML6LTy+12ZpbG9pL/AU57X5zWt6Bn1wo5B
PGEmIZkgTT7bgmetZkLBtjQeqqqnVcXKrdliyYVfK3a23HsSfv2r2UjpaR99QJ0KBqBT9BetmDbA
JO2XYCfD0xiFgI8B+mYQkcjk/s7SnMNwNy7mWWolZ2BBsrDRl8+Ls/4BE/ugVIn7rvsa8lvMV00Y
qUivwA9uiK5HDofhfQ0XkdR2sjxu0U0ne9coZzpb/2kF4ICal9FhEwoAqXLXlEUfKQdZTA/1aKKV
BBStz4nXF6Ajzq0LvGbgsaPxMEv7dix8b9dU99TVGDC6Youxu7r0S/+nW0TkjtBk8KV1Y93Y9bVG
MMWqH4sO82N05WrK1MWjv0DR7D9dwanf2CxCHdsfztSd151rY9kZoNw+EZhZ650XIb+zmZRZAmgj
4UA1TRqojaWT/pRI6GO5GQxWKQ+WQO6kNqdx7TsbwW14VU5epoRi/Y3mFW/W+n/ZO4/mxrklTf+V
idnjBrxZzIae8t5tEKqSBO89fn0/eep+M9dEd0fvZ1FRMhQJEsA5mfk6+qOmMI/FbNNexGW902Za
qqLNX2xc+S5dg8lxqj0w4b53NURoKVRgx52Z0ZpQruxlujBSHBEokmTyku3gPzBQph2MvW21DPhQ
a/plOmc2erz0t2GEL06kJce+Ht+H0ooOzJfmTTsPHxUAajxzSpO7qlrfdZQ/EGjZ0+tlvLKn4uho
7Ni2fdSq6nU0uUamtHgdAganGWnHyDKgH7mM29hcr00yYXbhNLwvcXwY9BxQC2fC7QrxYVsm2nOU
o3wr8uZZjCUhQz4Xeo8pvjdvCIjAx28a8EJ0jpNrojkyb7OQuYmnQ/KcqmQPWpbA1xt/goC5ys4B
69pUfvzUOMHdVPjPNjM5K/tlr9TX1Hqux1RqKeiFsyK5T+fmOIV4Q5j1OzQzPDcc3/jVrCCv/Fvg
RVCvE0ligsBNB9cZ4dziJODX0wFF1gaMl6lYQ/IIAZiMYe2NPmV7+TOfvdv8+++S2dzalPdtzhg9
BXfyC3JNWL95CZenl2dLMLJuanzv4s+WqNi//tSMa1YjyCLykADsasZin5ernOAkTzGU4Jz4Cy/e
sF94Oip5+dYkLcZKntf1Tp43ahb4qHhr8eCQ1xhi+HihITkUHNVslS9rhilj9oRevYXJVTM7C8Sr
kA2pjtGh8bVFQKj6Wn7Hvzog3Z0rx6qF1shjKFKNZti3KQML/dd0aittY1mx+r8G3qWrgI5zbDE4
CbRoE/D38pAarrN8LbdjwPPgUnbdjt3JQsTYXZr2LesQITLg973+IwdW9ksGRMmYN5nuMRJnNjce
ev7CSAkgMFGnBYxwSm4cZGvORh4hr1fH9UVM1I0cq9MhSliL8MMi3lpevG6JcpE3AHBtZfMZLHlu
Slz+zK0cl7ws8iMGn5jsyXvnORrnGNFtyV8TnnTbgmQbBRMTfo0uZysfj7w9+Qj/eqsBR2XOVHPM
zZqVZgIhXgKwVs02nL7x0BB/UfCzDgRs8TA14Gt5TAXer7u/dKGQV0wzeGiX/Xl4EmFfQ1BiyNNl
QYjjb781mGMxoWhi7yA/gki7RWOC7QrvE++GdaBDETq/kf+Wp9IxtkFpxb1abJe2/YXb/J08pTwm
qG7y9VYeIcdUVt/xzV8HFfFDOeCocs7yUrzE9TTif03znHaQnXk5eTp3Ggi5JTks29CiIHM6TTFc
wSHdu2WFhvFNrwCxfILqEDLAOcDhsLdA9UqSV8qhbXaoVYF8reSHLPcni7sqnUSnrKHGjlEvsd0v
dwrAr/v0h+32SZu5XAsHU7y4eIpSM7jUC/2Erxw4B7piNyVQBFnRXi+5FP24v07DcD5CR/ipg+40
z5JXgqz3AH10405Oc3LE661Jr5roM2Wgx2Zj3tMt/CrGuQBw924VDcJuuFDHApEeTdEgoAiMRrvq
CBsvMO1vuwXli90RJkqWkVnEUJwR64zlU7j6sHUQKzTUOIwb8ouuGu/lHwoCc18LTUyoYB2kITPt
CCU4wNMEwWIT2U5x/KOHY3VIvN9EmTfb1llesU4ZQWoYUetoT08rFZtjQTewWu/ZWtN3q4SQ7zbt
NqdhmDBrHOuPxekJF6IewreFO9UEbbIW9gxbdOH62ZvRxS6yYbUp7MioYUrp1tSefqQ/qXG3T8In
d0ni7QiuKoorTfBKQxAYBnb5Fpk4KjzrtODVegraKsa9g9XPYii8FMtdP2QQlfPqOsopbBHvOOhu
YVB0ZfbbbpNuX0V0j+bE8ZfflV8B1lr5O/yJva4hEXMB989Ta5z0AgDJTHQMcsN9g3lQSXjB1WQT
qRfWCbEO9mHF54T9fai29qA/1jkzbcC0j7AaACEbbLMFpKjwdDo1YnijwElq51OJ1RWuKAy6TXh9
mz60jis5HZsgZxsmGxfC7XK03Ko8mPN4qde5fa5b/bINGEbAxbW2k4CZjlldqRF+fi4qDlMxryqo
Yhu9nuD/jQf0E0xKQ2bZynR5MuC95dVjFFKkqgvd99D8DXh2tEbg7O05RDdDJ7N4Y3IsO0C/sqg7
Kixw50Eu+VrzXPpxNGJOc+UuuNwvGmd1GIlNyqgbNd8/lc4yXZOKvgNWcXDgwk5ce1nD+Xfir8Y+
weJQvXQzw79wMy3ZI2oiisuOyG2lvnbKZgudARLJbFU3X7SC0ld68Bi5WaG5CR2sLK/TNZl2XYSj
ecJ1MenuSz777bbGNnM/5M5hDKhb1uQ2rKrlmCz8pYcND8ZG3IkI8ixhZkys0Wly6GfNUEyGY+k0
T0XJqDmexLlrCS8s28QybTznA+c2eXXCCidqpht442LwbMTlcZp/U3FWmKot5hFOw2XfrZtwNt+w
H9JhbuRX9IGIgzCXPAxTeWfF1W/wbqj4kAL3sY0PY9iIFSiGSemPn18HAaVRk7cwufFJUPdCOHBt
a8X8DNcFhbbLGmBgMEw+DmWZ3l8FhihtzP0cw94qSgfNLTjzHzhVAEXFkioqjocib4vO4sOdrGuD
et/LoYj0E+URbgUpFLIzyj4EILFOoC+lke1OQF0jhV6O1bGPIgW4SIEGbQ4uR/nxgVoU8FeYC/Id
nt53zuo8FDAIAXsAbriBh9q86QfrxUlp4ErtqAM5ZmN1Nbrk3BnzQU9dMJ8JI+TQAxEgWnXTV4cs
vJtxgmUiMu7WFV5caVGVyYtMINFlaLzmdfVBItdjFsMDqoXFI7g72tHdShhlkXADFy6XWe7nh7DQ
vwU/U8ScdWQd5kUvHQveBLPi60jM4Dg9nh1neKxf0XswRZI+d46Yv1mkMOFw8WEaxZ1Vcy2UQfyO
q1C5gdG9MYfUO+QT8kFz3uNApO+ckA2/X4PhquvpQPX5NY6691jGQM4IkyeJHYz6hCMDCeXJEL9i
XCW27UxO0xAT0ZbGxJC4CCjx4Uq+IIhZgKoGQhJGZASHcCMMcCLcdjrhFIclIhJxYtV8oqXNK1yO
H1agb0aHXCDuyJtI5CTZYUkZQRwbniHd3q+sx7oLxCl02SWiWEOOE2yq1CG01LVvrcr5SF3zdz10
v/QUDNlaqQFKLOGTkVMQ2PQX0dbwvD8wI74pF3FotpDqyH6H04NEKGujzegLT0tgJoIM542N1t0D
kyoA50iafMlm5AgOn1zrgWl7/U+Z+k9/yFNT91nWP9p0n1Tn0h4us1x4sQL55QmBHqZBagKXeSdM
zyz2cEA1mJvUI4SaroU0EpUfgtiR/wcDB/BmvyzJj4CCrl+/dOb0iKSQYQ39BiIXZ8sgOMEt0r3n
unkocVzQNZvCVbCzAZYIDgpv7bS+ocbIsfMA+2wCQgIc/HR3Y54e/8Fi5+6PNc0/pnMro6p/dqwx
XAMjLajVnm/BO/9nVnBrcqPBge1PYQ2HYiEoElAU5NfHQ3/HDvq4Qg49FR1jRFsLGZoFW8VdSAc+
pFIDdRd6lC62AzMbu3CVcADIMHmr7jSB8L2IsigMvLP6zgkRQ5Zw4PhMmos4wgQw7t1rzNRkN7lI
84H+bQSODATAa8QLM5geiGl2/tgw/aex5M6/08n/vG2sUg3eeyDhxf/ghQWNq8JzrelPtGkngmNu
JJ4s8CCPamzNm7W9zuqfaiHhzjTQkDe+YZGQIpyLKuWGoJODFUC5UsG/I2+UJRgmwB5k6Yci5LPp
pABbg19+I2oc/zA4fHpqF2XAtiVSCOd9tjUzLh7HNuRGgIIcasmPlE2xXKeZ8IFmi/Pxh2svBIey
ZBREdtIdVdb71FK9yApXuCYtET6Wvt4kpyy+rL+bZL1ttdz+bz40K+BD+derhTdqWiSJBYC7//Kh
kTqfeSP29CctsSDAIQVawSixamMtEyx3xt3FBBZTZEpFjwB1OZOygG8gj6FhufIqUsiR8j2PJWG+
jXlQ5BhFa1pXFg/PxQTESHIc9PHkGDGxxIA8vmdM+v6HzWZbz6MJjrvSIgm5IZqS05q19/04s6nG
57Y6RDFDabkD/+ubxfv3a8ZyWDRQYfgwGf9NgoDBSmYGxHeedB0/iSQnvdRHghazTRRaBL41YtUj
ZHrdTJkJ+smlIulpFqcywXYJpxculHAJb516vbIab8/ihxEZS12BSKmGYqkKhrlZ7meYBpVsKpFd
fCw+nwy52U8lJhbYAjBugQPB+qNdhsUERkROiaIOOWkMZY62Iq/1aEMy7X7ysCOOfJhU6QzDI59P
hJadUszxhIeUTnZz4WCt6/pIuF3Z25BHBUcnsc+VELH8CJt+IwcGshgfJbTgx6CF/Zl96CHco2h5
zqAmrF5HIoHsrsBVNQV51sAn54zj1LeDx80ADPNrmFi7//qMmLonl9w/X5KeZSJasRBmWHh5/Yss
xBk0q86XqT2lCO92I8XqsfdTrOpJ9yvK6cZdXWvT9x5bKU4BrtvgQjHGP+zJ9QCx2eyj50U4dbXw
rErM7+OAABGiw5Cl8UdaUr62Js1/CX71Z1HqjLPt4kUyNuleM8xPfVq/vCT6gHt2mLrkyQzyHz9j
4Sg0TCM7NtTWBEOBVZa1rr7tKqJN7OFjLXDFx7qW8+G+N8LjtENmQ9qIk3S85PvC057DPl43RT1M
t4E37/u1v9SaXj+QZbDzW/xhEJc6lw501yyzilMLTBLz1FcjtrFhQAonqZvGOUTenxTNbcesDo/N
nCAyCgSMwDodNjnc2V09MW7M9WLP0oZ4o/oQDr7XuAw7WfCEGabobCSDbibH+pIVv82pkaRIc9v8
Jw+iQ++zNjk2VaBiUqnfmxRyVqvd62P0Uxa40aYWGtvuSxWUUVEjlwbBbEucmZTOQohbrYdZadhe
SV9MZs6bl7bnoAqfWSk/pDWliyYIQmZDcd6/EabwFur1LnMGKL1jiHQE103GkFfNSsUVkIdJazyi
i63ehRhExb8lrpYyzcl+7HG+bzAANPUY74cUDn2C8Hlag6+ljF6iNj8ppmoff1bR8EvDi3O3xvQQ
gb31SiQRTlHMtJvafsy4UtYYxE4fMMLJ6ETx2L9qXe8p02DwCqtLKs4u70whg5C/woiexO2zj8Ms
Hk2K3zZI31GO3HR6MdBHts0pgUPqM0TAXZxRD2u9HQM7ZXgi4UsCC7LDpwrsCe69XT8NBnz+psOP
UlphKtl9BzHy0A3WvR9Wb6GsQt7Ki+t985I05pu6weO2jlHNz/dxOsIAILwbvMO8q9M5vCA3xQBX
Ebq2gwt9++pH051j4S5u0vcgL06PDj25r7WUcgXln0EM597w9Ie5qR7IbbtbRDchFng97XHQsfnr
YT7tEjt80hie70LD2LZWE/xpu3uNwcloiEsK5b0h9MdK4w/T+RwniCWjTyb9mqYuW0IUDKNl9wAz
yi3/snZh+Ke9lVziOIJxAZrWqCzfpmLdNz5CtmwCuAYZfx6yyrgcoKc5Go52U5bcIYo9L3i+nCoz
YNDjFe5mWsfwgCCNkcWQPeBRzX6iB87RXuM7LJ/Ss5a5+a4OdQBAf7rCTx5TyQWzVASyVoa1QIwW
bEXE0mNJGjcsRy2qZa9n4pTA99TjYtd6JLDUPS5KSZ/YhzLuzO1kWuOeDt3fZQgrhiE/uj0ZWrOL
CroKZpmS9nSqNsBdL8QeSJrlyesIIxZ2EiZS9pJsUs7EflZJ2a5/YWV1g29WebGuibtrZ93azGTf
mEzNj/GoQWQpy3PRL+bFGqzXmD1nuJCZd9pg1DwdiXAF+dKrveoQut7qBU87ulcsp5zuZzb5qaMx
Y6hI7ruAkmZdeF7396+ADY0M33HN1O9XwzXFBuVU6xYhEi4WFJIRQnbI1CQu8yWoKNPSoG1XX/aA
QXimH6s4m+ErNtql6bWXUB7mUxOu2mXipd5Fu/6obzr5ifoKRR0gaGtDsy2XdM8+jmmJ5V+vkNdP
to1Hdzis6dEvrdekCbKrOZrxn16LHRbwDtAU1jZRV10P9D+naiI43vPSU56ScJbkA3RzvNwvcw0x
eTUm9ZYxonOJk8gdJDo8GeQo1VGQhcvbsLofws7hwFdlC/khAVLx8fULaUOx4bOcY+GPRzNaCKzL
SePpm+wKY5Zg6yS8nF4ll6Wu96c6Z3BuAB4Syw2Pt4MheOkXL7gm7gjJiM6Z17qXtRQhoVHBp5sJ
aUJsdm9HfX+aHP/oGYxUMupOgJb5JUh1cjeW3WyaX9aUEr07mH+PRSQi7XcDOf1QzNVwGdfzQCIi
DiWVu+wzcYT17BIwhynh5WRiZZjiKCBr8WMY+S9ZMiaI7HToLCGiI7zNh5Ie0rLSy2m5JzXipuy4
XeLAuDM1WgsmJvAHtS49zY+4mxgXfnKxcgBk+JQMhsjSgeQ0Hjsjx19q6Y964dIlN83aXTia1zHJ
ECsCQBTck4y7EobTBQT79IyQH+4xygVmhEYmZv2bDJEJKRIFp8RMvZ16jggq72lClrE1PZz5SWe7
SWCIU6wwAqUZSzYlpVnZGReKAZx1KFGqqoeZJVbdXcRY3YtPSsJV9T0T4Gz8IWOT+ZTWXKlVqxRt
BvTqrzx2n+1ifVbVRTEu1Q6c7KhU71HfvY0RbEcfuA8md/4hEV4Z3gA7XfQMTqXct3umPHtFjc7n
OTnGCKoWpzpMbfZriaJLRc/GMMzdehTSwHU4+JuI1iZXu4EfdVBHqQjTMiJaw+JujneQGnGTIpHM
xoAdUGW7DgHwV/ek6qR2YfuYogLHQehWeRi0W22gO2NMYzDw3jrlei/bp+KQI36B1d+y9vMuMKJM
H0jAhHLbZR+TUIN1aOeU6e3T2hQfwocV9rlrwUBH2ASUOO86JAEJIsiwwvFepuYTgfHs+pTSLs9U
T1BzqvyqC6kue0SIVgYOVzdbPCSI64jnDbGIwL1QnzPiETba0NBa8RMlkiFOSt98KG4/6c89jlEH
PJDhqWfT0Rimp7VPxnOJT8wmseLrNp8qDEQOSrOlCMJzi4yANL4RCZEPjYw8ECFS/lh1BKekY85Z
WPS3zbz6m8QtLowe5WtaiQY1ME+z1ty0evAUOStYpXlHd4s2xJ2eHJi7RZ78rE3OvQoENWhP2czE
wXXRDrTLx+jDUOmx9jKX5q7x7FO5uAhNnJNqoD1hGw+ddwtb4nYqOuswdrC4eq89EyTDNE30gAFG
p2F7p+fMb4poQRLhMl0l4iOod2tuPeYy0KxFXUN8SLDRm+ByigeKFuvKMeFN0emPHcoX/k8mZpWL
V2KYCfqd6thINSFTNHO+sEIrA5BBkhGF32M8URfLFbHGFrNIykgcJ+obiuhpo4Ytc0h/gtfjqxf0
xzRp35CmnSPwFXTF2bTTU+zyUw66OxcDdBV7pnrCGApPGQQD1rASmVIUHx1OQV2uvaoXiBwiHoSt
bBEQiKN/9ySiHZv1gdW2eZXaU80PQptKpCEiTupzbGgeM6BrRDLUvgVDmzSlrccq5YpED9y3J+8h
X6ybRuuvEw8WdNjCdBarVz1KINWC37oEMRKMUSOcSW8c0/UhyDOXHByCXnN8peZX3WCmY2LiBhzM
6Ykc8gfahQcaTJ+3+uJ9MdyCzz+JCKwgQ6t33W9/DKq9cq7uRYqaiBQJQx4OzQanUy2ixlMEXnzt
j9GXFl1XaM6ZVj/rVvhTayuGhvAnK+Q7u9mrqMmn9W4qOVYCFvHxi7GrssfqNgdvZfVB6oKBSaJF
v3AeQ85LlcqGvcfB52Odmo9TtQTvelH8GOTCgn3EP70R37t+cRr7+jsLs7MhA5CCyS+6Xv2cLe3X
yOTUkmOcqX9rbyAdAatADjGAOVTSfRRrFV7gOnIuLBO6mGvrNBqnSePWCULb2WnahBmOhbiRWGzM
qGDrWnP6oyYiPkwHHBXxxmMQuLMB3dWPtXjB1sl49DP/05+DG2ZQe6mX4lGy53EEhGvFJyDSoSr6
KB0bheSQYcW+XmbSsP9ZyyJO9FSlH8GcffpR/F3GbsM0ukZJPWC754XlAaO9JaaThyTOctihm1hA
Q62Joto61tVAgyOau47ktO3YeAcRrUg/Li2Js9Bew/TnRYhcb+DPLBUWoEpfn1qfSbYgGBSFh+qP
6phdO4pJJKkwFfPG4EkJp5QCw5CLqlm059KEmoScWg3g1NzalKrZ6xCl9BPqGwwV4JVGSH4p/AqZ
M2MYQ1IgNyq2lslpmLEcI930DwCg9Dk6OsdNCPsLU1aotNJ12Ka/TTryPs6t61D3UtmPhkZIKJyO
4GZY+2NRmeXGgHtyTjrCyTrXB8WRkOmFtMwyeR5sl5PhXKZ2dDZs09lanZcfUpewchviPyJd7WZc
3Ye+xtOTXEkwnn5k6m39XmSVzehBp74NcUiGeE6/hp7MrbmJypM9EyoCpVVPXG+Pm5nZcxaVIlZP
FnaiMtgjp51zA6sbzI8YitDtqUOwU1bcKWzebXIdlI+zNtu33Vyyu7IipQXNYmOj2vcY0OodxQHJ
xPsmXO6MxYCAgepiWIPybNW6t6kWhESINS6UQHSKTraDXbCPrfdjo5W3CuBUTa6JYW1teVeDloGz
M33HsPodf89DVK033cSNqlS3oQde6TTzcLB+DcH8FGjdvMN+UNzKSvuc6tgNZe5XhQzi0BfeVV1C
oMVVbz3Ui26dq/CXXcXMHnSVd3lSNh3LoC3Xpo1xnoMv8DQiLJGJjxNJwlfnl1fMpi+8AO3BzBLa
LtNPlWnwPz2SSfEh2Ob5XZrAEvKpmiqRGCrNslKexPgns6LhQNm8K8gNY8Jp5/fL+xoYV6m+3o/F
mm6gwjMYCzJhKZS7Jkjf1dhKjZyjePhFhOLtDG97qrynvplf7Lwk5dh9msLxuq0I1Zb+dWBUAWsM
zZb4OoSRVuGqBCAjcLPbIJbl4BWMq+n4NUxalGJ1mjHySSoI5w2pg+x3audL6/auI3cFGmlyEAWi
ursyC69O0tD90oS6lD3bEW+lSjEEG+DQhf0ml/Ku6Vme1S1XCCKjQA0Biobxl+caFRNwHfPB5SW3
6d17dg4rvUsc/ascuC/xXz2MLitnUOB2IJNj34PrqpPRqg7Mz6JfGsaTCsL8A0kb7YTF+NZ1p4Sw
S+0q1JxHhfSqcwjVAqw+ZejcAua3dXsePLCJznsCaGJnkRqp0lmZBh+5HPzr8zyT+CxgvKZr36M9
vvXhdM84DMAhiwjaOSUutwfxNIx1+UC1Nqn36r5QMwQNgAXIhydkPnlcdO9BamZIm9lOIRcKwOqd
z9DvH5WWKEDavNEgNTpr2uHmFS0MEteXeNagNITxoaQeZvbIsdoMDTd57pA+JDyKjBEU7nfwlOIQ
9QD3B4NEbAxknDGvV5FckPVA7yy19GDhp0APetba8i7wRdvLwmvkLL4dNVMSaTAeYHtTCM0nS3Y8
H8onUu78Tuoxq5p3uMXuRS+IN4TMvqTSMig91aecxvbrRN3pzwx8lFTRePZWjA6jDJeuodPYxTIM
G2l9w+FysaMfwfqSGH7K2tzUY3pUz+UIqrvWIKlp2zzR+P+UGpLoWfMufM78VgmLxYtXVn3Gdse8
S45qBoQl652aN8+RAeEUTEJQF/hn7pZAWIzsh5qs++Snmfr1IBAmVDMwL5/TUrR3yJvfOprbtcGJ
jth51HngS6FlXmd5/KbuocYwVAI2ghUs4KKK3K8ehYl41Igkzp0rLn8/ulPW6r4I8EXN62lfOUMK
VEzBEW0JZYbcmf5IvCQ2Mit9sFopBgBtY5n3GYXSjBEkH8aLgjjWAlOC2n1c4ufh21kqF4ty9p7Q
I0y3+ihpqTcBowv8GYCXSoKpvfIjKaY7HMeQW0aGwr9tDP0tuMdKP6n5VLcmCY+boiuvFjETKAgJ
ONTzkXD5orLpG+RiXcTPv5fplJQtYGQJ8df9QakKpZ5LxArBKpC/ikZR0UYcqzjkdsrIuAHUhj6F
WlM7WV61dVEF7cskZGycctXKjQXsc+HM9r0ZgZfp2jIdbMTOU22frKj6UYQBKPZgpmW/myxi+D7a
VjNglBd3yTpQoETuB1qYk3xkrHRvOobP0s4koq21u+Iu9qiOBfyWVS+thz1s/5LmKLI205x/yQxy
GqghlYKb/eMlwksHJweuaz9DGqyj9ZE6nfwhpRNdQ+c8udi1qbcQj+IOWa6bpiLwx4kfFYKhfKJn
PyStgk85Q2bNHgn7t49OFZ4AWa0P28wxP4KFdinnvkoq5ul+tD7MGsBZg3sRv8dbgDakNtGrRp3m
QgZG04JFHgt53mwio3lYcreh46X5I7IC02P0sYOzGTWExFwWqlhBCXVXloTX+vGPfKLyajHe280s
io7O1P/MpMmw3oGe4ZXrkKrBBHl1MGNVY36dxtTYlW3xNZCuKZXTmlGiUdse8jRBVVxy7QCrvOgG
Y5gQjWhhTNPGXF+bAQGux6DDlULCMW0D/471Uq0ZnejS0xRCU4Z+coOO5ZJ0qANj8T2HS6MHmP5H
Fk9lMw8erbPPLBezyG3rMiat5nXZUm2QgzDS7UbFTpwvGBMB74jCoWj7bx3AQ8PGZGviN9sWP1BH
Ge6GHsaTAfMUOjBbBLdOP+7gkqVoQDCkM+rxt5umR7nc1ZqYpQkvN6QHhYe4Oqr/3ANSogRTZaYe
+1D5nd9+hQRiKK5SG5No3y/DCzDN7dRo7k5m4MqywE+cA33UjbIqMEQUHy9MeYnYQmxEDanun9jy
EHAw5t0UeWHtW4IBpLGyPfDQOlpv5ikLt13SwuLznpemq6FxP6thgppjkCMYwQQyH5U5RpsvsG2z
DrYneqAxYxn1g5ge2iLdK6/uLQKZFkwJj67pR4fuabXZurMMZVbhD8g1fhYbA6RMQ3raOM5jDAK+
KbX1NPdcA2XJxq4Ho3GostMgNi+FV11rA46cwJSf/vStVOphk0EvCfjMB2Y1Pk2qUydXMUpd3x/Z
ClZ0XcEkSdYQA3o6IsbwpKeMLPBVyBgyZh2ywobtOukBFS5iA/P0uNwJ+q57TB9H2eqm+qVnSZbJ
SlExjzHqU0Nn5AWQ/iAP/6gGul+7R8saXsZpJk6Z85NlOR6fqIaR/fdvGqjtNFikpBNIw8Ry0000
GJ6bfWd1dV5ynRLQXTe2J1RfGdTDLnvH6PETs1V0EBgkbqcVL3UPypbpQc7QEOkQiWfXELmm3L1M
Qn2BUmffF8L4yKfxpmnNFbwmubF9OFjtCg+uEPJUTWZx6XBXMpzdj2wt0eKSLLAyfWuYku70gJQZ
oVz0rk/n6URXLkUKTsusx+H67VHYws1B9VJ6RFf+QV3X4q1oUGM4LS5ArcfzzamDFWsJsQsnYEUe
il24dARrsMqELEp2nr/NDtkHYFqdMX6mfbcdyPDeeu2HZQLIOlByt7KTCyamnHeI7GY9dHhSEqh+
NDLe1QCFU91Qlbwqc5Uka661anyUfbOBg87gfrjEoQoZubTwKeiQZ3Cbd1H+uxpe1RKq1rMy/Uhc
mgKrhktpv+ZBcgwT5gPuODcb8mGvPbDXA23+hxY7e6Oo7+Pme/SHz5q0H/TknLPcpGRLYNVtZw8B
ppVddbaQk1holFUIxXhNAMyW+euHdHdlFJz8ZNqMEHWs0mXIEx2b9cocY7EH6JjXwF8+2HVwqWnh
sTCyX8qUo9BY4QoZTaMh2LRC+ohC/ynoqcBCiwrMZzmX6ZeHKYDidExrfDH5yRuMQ4Z7M0bZ/E0N
1LNFT3gMRi85KWMoxfSaSErEZpN5HteAgH+ZC4nWj7JvKE9URiF+vXaTfStjIcdlRwkqa8cO/Dqk
9nfa5c9iYCTbpl6liDSq9suvumtIlF8KroPtd1y6+nX1qYNw3anxdhHfBsZnwhkae9iWHchuLDdf
21dPSDTPCgA2PBA7osU2dhDc4QV4G0L32yPKYKmN4Lz34aMUzPNMeV9hyAQkyTBv9MTBiuqwEIrf
YBfXbhaY27XUvtVw2HRFTjyPjKeGLQgJRFaH8250MOHL1odjLeY6I4nmOvgcoqLhMEJ+26qLFGCU
2I/R3RYSDQIQ/zDEsGfl0+fihtcDAFn0NcE42ZVwlVAvnFTtp3q3SrtJCtIpfTDN3E0cNCMe+q8W
4iPEbAuDJii6yXG2s2Ofuq8EFSE7icJfmNeywBvtPuhMIFLqEKv1H3x62otkrF97w292wDvbwO1v
4JpBhBcrMenSZrFEQu9HjGfyLjNfAlqwDtAYfsp4veqeOryr/xBZe3EaUzDqMJhfjl2Wu8H5yp0Z
RaHYSUhnI9PRhB2w7PBjsGYPWSItW86vPZHPChXEhhqSjv7tMujXcbVCFbDoz2ynucCtk2W09D7l
hkgLqGkmuhqpohUBLuuotLw1eW9u05aGopA3GksF0A+32slti3Ifzj4uIUZ3r/y7yMsogEsP8OZ9
OkAT7z7g1r0LNbyrrJh7OdQO5YJw2gSy2tYDwk3TfZLp+Fp5X6XWfoqjlfSMAB/PaFpOTd7ciadI
lThXK0MPhsjUjLMNeho8Ylv6hooQHSYrOcsd68pdsepPyvswl8MPNMIeNX3fZGiIO3Gjw0mkOIYW
NF0ClfX6U01ZjJmVI+5WGtH2uWLOj/A0gQZIuox8hMua4RKejg++3JMVhtAAKJBgaLWsvHzJdYWq
KwqlNJ7qzl3FXU96MDV7YkZxYVG95Hbx25L5qXzKfr1eF7V/4dXAdav7u5gaZDJQdPXiZxHPI8/+
IhvjXk6P5bjZIQbeZPgAGOByHXI2NIZMYDYNYbAD59RuHpDwsaED48mvTUq0GZXGppHKSj5mVRHL
OF3117PHTa/ciuTRC+5wsMUpmVUH2GOvgPI4u1xkoZAdHM1R1uO8N8wpJIk6xZQN520UvCyF5KgW
9MN0DR/okt8dSQQh5Y2CG58aPolVSm1fxvd4Xd66M3o1YXmuA4zrtvEf1E4ywvLB7kinlAffT2sq
ES7RdxfDwmItLmxsr+VNjMN1Vg7vstaovd8J1xsL4tEenqi9HMSKbYCOQ/J08hPig7Fx9OTSqPE2
TMr6ra8eF8t5Ug5SUvS61vqRl8ElCjyxHxT/6Ch67W/0Ln6vNeurvrcPmV05u7bmhEpVoTYbzUcN
uiwHKJHEpVGqCqBg3nSYJWzscTyn5XRGJnULRf+lmwKJCuZKnx5i3MxFEvHUmKYFkJiydGUfqr7V
SlvbFnipd85z1WJzrKYOhsEwwHFQNpqR9YcF+f8djf87R2PHNa1/YFztPvvP//Vd9gmI7Gfx/X/+
9913WXZLPn6Wyec/uRr/+cO/XI3tvyEgccEqbAMaFlE//9fV2Nf/hj+/YfBr0w0cS/ilf+Uymn/j
Ry7ULdMyAolz/H+2xjgeG0AmngHZEA6wb/+PbI2pQ/+FJOZ7tm1ZUhPanmG4PN8/kT1pMzroVvoC
zlA/Tum07sMifbQXBC5AnHXnBodIM7CTIWba1F1k5QCddAiwtcrcOaHpzx+QeBcYHTArmuwjgEaL
Vt2O9oUbUc9jBUFLN85XWPveT4TVUw/09W6O0Zj7sb2Nr4qRkrMNAaKLgX9WRA67NT9QiVeHwHgt
Q2ZuhFCx+QmHw82z+ADB9MbM4/7CvmlyJ7yrfqUwDM9tBqHJ6QDREeCfEki0ezuXRI7STncdHeLO
zgafbHvSAbsseg0sIlFyzRkuYPciKJlE49/1z2n8wBpVH7H/OMZ9Op4i03uPw6E9GhTBy3+wd2bL
jSNblv0iZDtmwKysHkiCk0SNIcXwAosIRWAeHZPj62s5lfeqMqvKbpdZP/YLDKREiiIGdz9n77Vl
8nsmaE7aOhBe4WWlXXbrNHhpC2sxNkZZnss1VQg2KUhWUym2mkdLBBuQeFHDiEmymtpzzm0oHk2F
PqqgSKUjD3yr/0FK0W90k92usY0Xz5+6aM3FxK2UeRUZ4qdqSp1d5lkXP0bxFOZBfsKKdCnsy7xQ
6Iadf6pT5JZ2Hc5kfa/YSxw/OC2FlW79cOxOqyXmiKZddqdShXCZ5VnjTZcscYYb0/uh2W23uO4x
Bds+Dksi3heQYlEPS+lAHxg3jpYKThT69rYWFHkgS3zSs7aqLen7DRP9HR1G4ehYCjvPPtPUgK+7
kLvUgK/fZC26yGYlCQRx5CePhIsJWfcxbINjSiYUFTmE38NPdBvf+0WjkEnJGHVchouxU6tgcSUJ
CkADqRqrjtcoydlwm8Y/+jp6I+SuuZDF4etQjjhpbxcd02GQ1xHq4A4s4VrJFhxsHeoR63gPSSUn
14EfanUJKSQDBAIoEF1SQdBY443SQSF62hUpskP2tY4RMXSgCH51NGUJISOFR9xIpYNHRh1BEugw
ki5968km6TXbsqok7G2/2rvMarsCrUCxwCnuqflUOuSEWMJUh57k67QDpzWSb5qwMJ2Xdi90CBsv
6bZQ9r1trCNUYDqPO89JHkYdrzLroJVVR64QRPRt0CEsQsexlC3BLLBUKJsO4ssCJmmLAS9gdtRd
hN+9zTrYJSfhJfSoOCUy/lYZ8y2kt2ckJ5xxdXZxdDzMDKkZdI0XCUsIqi32l7Avn6UOlUGns9Jv
72moQ+Dry1YeGuVdmu8Qs6Bf6mgatF9KR9VQ+30M8UcIs2OSZhFmo6rkUGbUyoj9CwDSEkSq1zZk
4JiUQH0ycRRwjqgaBBxbs/5d4TtcJV3adI1tzhf6jMIHfJoQ3aPjdrDX29tak3BULW/4sPYj3/KP
LJ/PTc30t+aGFJWW/6PziUzVkT42wuHe7Kmy0B7zdOyPF1bDzVC8hOQBzeQCofNCPgCX4BFaG7lB
hCnzIXSUEO3qLfEmxmZuiRkCS6/TknJKazqEKO6II0ogZTdQeQgpGnVc0YT1qSK/KA4mbOAD/cWF
ItaO3MAfRHusZ7Oj2L9MmJhpL27jWMNyLZTNHjMj06eAVBcYbIWTzUTFAfZjnkATnHilLMFBqO2f
jc6VTKa7dkmro+VyMyLq7QB+4yjpLlHrwcAY1i+lJUNEzN2BlWvBvDDtUY8K7g9ueICRboHQWndZ
nFdRFXRf3GCGRlPaJEGhueqE/bkpydgd1Jjtx0mlx9mmtQ6ZuKdnWrxOGSm4qH2xedXwxyd5UuRr
bBcI8a8rvU4xD58GlzCrfA6So7lyu1ir9GbqoBl6dnWvLOfRn6z93Mxq2yZkyaDkeWlLmKMZMsGn
L0g0qKoiWGNddlLTwMKR5cxC4cXX0VvKZn0fiLOdl/BFQHY4yO7mIr9bFXSKcUwagEYI/gYXWRff
UEjVJ1QVvszKx3bpHq26ig8G3bfN1LN8lQPRwB06QRJOzwaxxAj735zKfBKuD20mzg0KKubO8/Ck
d032Yx3smmVN/XmISKxBQgIkiEJ8vrPNfjfEXnBC2DyKH2KiPDTY6cFYHblrW2IzGvRfYTye0Ej2
IFRWvZJCrGn/BncIH44bBomgWKFQAK3mkO/NIDY3o4vCgF7GJV6LJwsuAFe7FW7jnpqFlV1ch3wS
xInj0ai5jpmIHCZB/Serk10r7ZwZNiBPheiC6HUAce2mrQpEXcqO8uFumOLHro/3TkWRzg45iVrv
0ITmV01QihapUiwF5CQiAT4NYlbn1CJy1qX4NJfBs2jwIFU+gXHuQDNrIRByJR96DyuQobh0qOvt
Ava3Wc13nHjNoSuYeHhx8tib66m20shJ28elXE9Nzimn6hHPQ5x9m4TrXhKWbTnQJeguI+qzkop6
t1QQpe27KqwJQyjWLeERZOvSRmdcQukfzvPPAHU6fZ+DlcffE+W/hEr3Mbo+SlzE4QKpVdGpn4UB
2WMguYjDgyAqdHZDUvycceuMHiq+zv2cqeCnS7zIbuzhOBPAVAwPpjN/TqZVwfCVmN1vuSnE1IrD
m8HL7zV7e6hzA6vqBckKoZCefemSwjtlJYOsT+Rwzb0AvzGGVDmoaIhZ7jHbOJRtfEKN5fbIgRNj
ppql5A+ag1WWMhB56RlZ863ZdkxHnGQ/WnlyWw32fTNNr4Wqpg3ZKJdk4OQabPvSxGlyyOmUb0kc
OyUQH/rRLzY9dzfCK31iguULLne4Qqp4s5Yu2JPIeY/r/2XN+4bKQ2FuQ3Js5gW0VDKoAyd3FKQU
JyCEcNxH5isdSoiyfKqhP7D4fDNgzRdVDcc89ogQHjX15BM2XGLQKp9QLRV56YyUJeXsc4oe1ywo
gThqbXgRlUsRc/RyFub5dBZB/QLKdrYJIyTVp5nN6nzdzINLMQEKG32BgQF3NjyuTQpTcTIv576t
//Pm+pwHZ/P9B5wATDm9ibjNsaQ2+89N4AYtMDcuWSPZ0/xqzrlbNOfM1xig62MuzvI00XCvukqe
Y0P053XySk07As+QNYCN2ueqGB1UchjaroJMmbTD+boppPfn3vUHbjt7u+s/gg06KKA6aDIetnIg
fMiFiZA+SceEnKSfD/TmunfdXH9Djt1PN2eK/fHUde/6Hu/v+fF2wO0ZJVtVtKe8+7HmoI4oyxKX
F55wxV1Zo3dpUpOUVMWZc77+gr8qcciC+ORjGSgoZ/PZgrVm9/1P6Mcw5EZS7QRGreAfsL++8mEk
Xrl/1yc/Nn977vqOf3uOKi+qSRvPhuYI/ncvDWKNXspX7FUNN3LKxStA2rY793qTkB1wRgTvY2TV
j2mnvJYtSU+zPqIfhzVPrOZcioZjez3MJUVlCvT6l4CyvFbEuxAOpZ8DcdwcpRPqhuif58R1729v
2BdAgTy60xSC6/b8saFb0J4tvbk+x3Jei94BZF4/wvWt6BryOa5v+L6bxN5nq2jAw/6TGXnde4dS
lgMQwsEe3wj45pwpU3O3zmQ85x5Od4qc9E68pjwlpsxd2A3UMN4PGzYODsz7/vW7z3XqbeMO8e6d
vkl+X3NuNY3zuvdB6JwHbICVOFmrg9tfaL7m+26iBfc0wjFA4ALs/eHz9TK6bpCNcxRafUXViJ+x
+bKowQXtIgrl0oHJIc+Au7iI9MPrntAPnSnvBE0idsMpR15JGHxc+97RbpuvRhiMN/DXkDLxjCpk
/8DTW2m0/SfXPNc9txJrUN9kFx8KtS5Pprx1VF880ZM7uH38BXlAefaNOYs6ptKUsLp+3/pxHmXD
eYYX9KlubBK2g+qxRt1KKbvOD2mjGC5Hu9D3SxZzXqaiZtUzD4tKtuOWhBWMTNDAeOVHSe3OgrV0
nAgCtwuI2yS822c3F3fdWJq7MLMDXC2YJ0yam0gmDOBpIznLnoSYONpIkae4urOA5h2A2DJ38Vla
txB8zxrxurhJey/cZedRbr8Zl+nrZNUZfYly2KVJL6O8tOxdhwrkjJn8N1f4J4eB/tSHrMsMoomP
1PaJdwYWtqNLQuKufBik4AbmeQl8AeVcwoAEHkaFTZpM2Z1lMyM0+54A8tRrqmNB8hjMd5aarT79
6GJV51mfc2rqGVquux9P/u13rj8NM25wH7/XSO8r0P8WB0x4uf6s7DxEutfdlabOvlmsh7jhTMNl
jWRbb64P3zcsS7ZhSZh5P2Lvz1nOII+l4HpKxQHSBUKUcIRo5XEFIivE5L5O++sbyZnz+LrXF7hu
i35dTt7y8PGzuK7BmBjFvLk+1+klvlDezfWFo371x1t8PKylS7WRduFOZhZDWRGTWK4SGRUaI9ti
XeQ5vfuxKYNcAkmaT3lJfprj1vQmr+d/MHKNlHBdWYKa7899/OC6d914fTjTnqhBCJItfv74QVKo
75bMBTcSLqfrppWtA/CHMb/V39f1e8lbH1dm7Ny0meAYOp5zWxom1nF9pK7HASkEP7ge1wSNrkI3
x3FH3lSfhe1+Nm1sBL0wwJHqjUL9d7bSNNlO/RrA0Ac3O1b8a70Ld3XOW+sYMHFys7Y5My+HKKz3
QmKU3/c+nnMsk64hgpqS9jrCJ5N/o9bDbzhf/+Wiv+l8L8ujeH1sKhwPZGNpxeV6mtH46TsxKlI2
eo8ABDRExnxMbIuRwWvVwZ2sIwvXJOq5NIAdZogArp9lveKIG/3Zrh+mnx0LyJhIMUfy1xdoHPum
tcHjGB1+bUPCefymcviIMwj6tiWtmmzV+mx5Wb93guDR1v+h1DfYHsz9cHN9DEWtoc0QA9fMAR+g
+HMrGtHJqs5O2cOOLH4NGlJ83eTvMF49IogrojfRtN5QlGd8V/X7RuK8JkiHr9vUZ9j1ddefjlcM
MImPjAC4XtmOyDB3qWYG/6ff0m/08RcJpvnzff/H54IrtvjjHa5719d9PPfx8ONtPj7ex3O5pinH
mqss/fw1/njn6y/7VxTz+2f/eE2qqc0rjfSPp95/xbDgPHvuMGxGbRFbNQW61Tzoti/urZLrvVE+
pEqGXpb4XMqGPvsoXqXN0dGQ6euTzbq8zMMAezrPveOKJNTXXOpGE6qd3jZxOupT5nrmXs+Tjw19
z7s+zqx9v+atiObHXLOwAx8qdqb52LMmZa9XaHat+dmDHofb3GcwMfXnuX4I0U/Ps+XV+yBQpBvj
bvUMnD8EPPq7IGh1dqOZnfkX8CgOZ7vqslPq9Lm/NWaMQJAs4S/iDTLLAZcQQ/Zm0Iag63switNR
nFd3OPRmyX0Jq1E2VL/7Ie3e8+L+f2PhXzUWgPRR6f8///5v70CG/9JYuGR1/Qvh+l+7Cu+v+rOr
EIR/4NADz8Ak2zYxAeD8/jMrMfT/sOyA9MTA4x5r0oz46CqEfxAOiE3fcS07tFwfP/ifYYmO/Qcd
efoM700K3vl/01Xgz/y1qSBCE/G85Qe+xecTlin+2lQAaEgVzakFVj2jSZHvtP7U2zeNM4F/VDIY
4huvHexf8QIBd9dyAQQ2HYAx9T91uVUl4MHs2X1DzN4YL07sdcHr3PaD/J0ogoa+M3eajLcpD6iS
MOlntmivIH8WpDYFE64AsCIqMd/Id03rlfK5d31l7Yhbka+ZVU+Y+2Sbjselo6kGLL836TME5RSz
nB/Js0allhAqkk7lPVUAuwV2SOzXfmqMAcyLGJf0dgzDrrnp6gwwjYAc2d5DQIAh5UEkJ8V71LE/
/CdJthNjWX8DXWwYmJBY61MjhatP459eEfC/xMkE489ggsJekDlIaagFXggW8A3m2MGDIeSMYC6z
UXq3qsSZkd6PtUPhKpoJfpSSv5bjJT6lOGfonuSlm5nf/bQvkhMTcRxYxD4jwu/moiAuL63m/hCn
zpMze3Rm7ZUBmMo5ZRpbWa2x75Fd/YDwMtJ5dFhGXIZkImaL3iRgmSOylLI6VGuKr55+cxh/ZcJO
wq+IJcIZifwTA3pmKkbihcoSjXRXA4x8ULzjmvoAv+ags5/5xbB981JCRhJG7J8Ckoo8yKKThN30
fZvtB6i+vJVrDwQbFWMc2eEcU9WBe21Zsf2pNsmOy0y3TqKOFQV2uZqQqy1/FmSiQwGx9koC0U0B
6ZjScYOvg9m//zL6JLrt66kdlsdwtDCUpthR8p1lKWGee50oRveaGTrwVmk5LW7pwWtJJZZuFmWA
4GGjIrvzdgp/DuBfmTdqDxB6lWqTGRPC6rIzgt+uP2uRa4ggifSSoaC0zQSpgpRJxj0AwClLMhgM
iWerXWUh0906bbsG7a72JsrbYyhnUukt3wkOeTB3gA9pc7gkNsoquUvaUVnHPCORbU9rUYq7tp3M
59xpieGYkTF0l3KQSXIxcPH6rzRh8NupLgyCc8wdxabAlBBWVUSZaDkqMD0LCQxiHhdtqQPlZ03Z
GaGG8aVFAPg8+bb9ZOLtjIw4I6KxcOYH4avkliuA5j364HuzFTDUYO1lb6VjFZ/ICpgPM9W7A/zO
7Ec3eclhMSz3phIBKcTSiaMwqOqD1S5D5GPQp5DrNcAxRN1HaTnYN05vdjSkWPOtdW3fG8VqsEgy
lk9l75ETgOEQkGYHrDUVUDfiGdMDSbDnuHOqE/PJ+dnrknjXD9Q1q5x1V0Lq2onYZvdVwJUAkBBm
7p1c7V9ONavvI1zYO8eYnMdmnOPHeVoh3Jpm/UjRK+H7kClovkk+Bhp2MJVmexpFZj+nhZAZ2Una
b1YyX/RYoxzkMptfKtQ2Rxta1clTXCrkG9MqCzMCcoIcjGiFRPQoSUI7GmGvmGd6yW2CQRfoGE1E
3HUyuGeGUH+rFzIUujFMHjyv9w9jn2N4dQlGyOosiFa19EfZW/JIXGf9GNrcXaiQ9xebU/EwGdAF
UVS7DxPe/u9Whrq8G5uW+nw7PAQUafZ9bah96efT/Zon5QmYYsm9AbuEC+TkQbgD6Rlu6lR3RWDU
uzTPxe9K5PVzP1byzlwCvCKeyehERHdlnRy5Gp9Fu8rLQH4qRhWlvAlrQtE+pHbpP4YsYfdKLdgM
7coHoB1OUYVfMAIo7KxkJNoyIvpq0NIf+N7msDytXjfuvdg2Kb3H6KkH1SoKf7SwrHIGVA8CNgqk
q5FaHbE22ej729ld65+jaeWcIYLbrRjT56npvTt6ifIOUm1Dh7uWRytr3VNcAQhFC2/sgQoauKVs
+9xlJmlYJfL8gMnSxcitktGKrOpgoH1EsqYP4N71fzL9NwACdNmtsHO1r/rWiMjHbQ9z0LDKz0J0
H77X3wX9YO1m1aYvZFyrSzoybbMske+7dVmQjcFiDZuKagBZKjiruMY8h5TtkksJuKvjX8pKBa/U
A/LDEuTuzZDSvhuImT1Y67w8QlXr7/gOAMjZcDZh6VMkIKw321Ex9zBz48UJ48A6KF09biyaUaLK
M2TdTro3ErM+dTQNdqYXD3e+AgDrlmo8pwUyk7R05/3AfTNaEt8G6DSZIHmm+DKaybRXRG9tGRCC
w8IVvSerLz5QAUY34IjiMqjeeiuTub9zcwLpWt+dAbA31SEQabZtC+jWBukUyKXnBWQEpsR8JXxi
zO0uIo6FI67UdEqNGVZjNeq0CNu8NYQvsL/m4WcfFMULNBHr3oiZ1DNg0uYKc4oYw+BQh4WWzOXN
TXRQcVQOjBatm6p959jB79QRyY0JVnJvrEb/xDQaQo87mlE+S4f2pkkUR7XaRKZAD6gUvYyqCvMz
FlvdYIU4Exg4Foyxmu5M7hyAI+EFIN6Jt+sCqDtHUorVwQd/J5AiukaKubSxs+WYJQgO6bvk50m2
8tKiOSCu1B53KQuG3RLG9s5uVk6HcdKdznJeb5LGK/WAi0DND3HgeBNGLdNbT2M+x2SEwUwgUzPf
+WFOO8bkyqicWu3zqsdJBDyPClvf7weiy7ZeTeu+zcWIb6DSA8jcEEiGUN5McOgsrclZWuXJrlxQ
rxU50kwKNwOr0EkwhvZgWTI1jk+GQQfDrVa8MmbjnQaVDXvDXTjs3UocWc9tRtqhcfRD4BtuGC9R
VnvjYS28CV0o1bnvTd92OyQNzqHGH4qyeRlnViddmz5SOm9PZRCkULcD2X9ux4bAuHlt75wyn0tk
Vo7l7/JknqFjFVLGJBk7A5LoDNToPkXf4h4Xc5nX24AvCbxMt3rDpwXmSbpnftkPrNDa+cKgTl6l
baZM4jxHsfKqOotuZk4EdYd4up+USw+hT3AFitvRD5wfCYmx1lq/U5r+X6+CDr8arTqS/6bf+GfT
qp6Mi+Hf//pQvj9OfjV6TfGXB9FVuPQ4/urV0y85lrz0Y/Xxf/vDP+VP/3J94/6r9Y1k1dFnfxFN
mdcXfSxvAMaEjm95rF9YW/xjbeP+AY3OQhjF+uSfWinxh2ciXNLLDZuOvv7jf65qbO8PIRwNxjJN
EdhosP43qxqLe/DflzW+bzGeuYSy2b7t/h2o1YMH7cYuod02jKTGJo+IEoZDcW0bAHM4q4IkALeI
D6V+dN14qYnWWOQEndFnmcy3ayXpugkahZ70uit0qVMM611BhZAYr3WTDaV3zIPm2yCQM4RJ3d9i
ltildvWLYMgtAqL+IjrYaVM471UV6kob1Oisym9jRthkQaDjjeZ9zPKfZkzS3Qp44XU/t9s6hNes
TF32H9fnCRfKoV3Xm3GkXOgVXniii6WpflC58Gp2kqW/9EzUjSHGHLK1ivuiiOimnLs+XD+Lhdob
KcYIqG6bghfX8Q8myB6u2Ph2DTfSzhjCJeZFAg2pmGdElFqBqncBwt6NPRLwZEFu2MRxO0U0Gil6
0MA9pqeJsv1GM3C2AUJHy6BRoBv7BLEOe2L9iCpMloNpxfdLkn4n4hNBRM9dbmnFL9v6FEqTuyCx
lBELKjwoiIA3lmsbVG1H4gaIf4zIZjsimnnRk9ctSa59FFhqPzY3rY3QKU+gVOb+U4EK84TPb5eB
eqXD4j+UafIQtOo0mLDUNC8kKTrww7hiTRZ++HAj/ErpfVKyYoiE31i7Sl3Xiu3OU3N8mWNPblOd
xph3/oNv+CYYdFaWYSEhEyJ5zUyUs1PBJ/ZXvg/sVp/WOkebas7UiRg9quYpN8f1O6S9pZt/IeyJ
T5juG1zmtGVVXxKIIVwEzOWzO4esr5lHI91wMOaO6SbEwLQpwmaJVh/HbsCkklGzp0tsMBSnRkmZ
61EFdQr7sbxavD+FVd+f48E4OVNw0RMd5or+jc9s9SZx7V8TWi6dcmruEGfbW8MlOWTiY7qoi5V5
WAT/XV+W09HvpbcPRx/qWDHlx9hBGpG0qHug26jT3KgsKnrzcV1NNP45mTOBAW0GMc/W6uwFr6sY
0M0Mxr0gedErWOK6YvqK803tbEoi2xKRTW16dTSrnTVLsD8OWgzo5s1h6pb0XMv6LSsfVVrSRy+E
ugeuiKXAcF8mNA272XLPcDaAuBM9i8CNoA7L3NIz75+8JLc5aNBNB66zACr8qXJd9dQyWx4D562k
z/otlSfZuTc4GM6OQkxsTsWtY6La8AG2rfVXsx7Jjsgy55iSqrSXzVPSqmzfOPIY2mjKOoNEVNSk
Gwtjaw7YbA/hwT4wWQ6DmaOXoqEYBLQWCpL4/ZW1J4zoZsooNmRle9fgWqZ1hXhASeQIZDv32KGT
B3vx9pbr7T0HlG81kRI41MD0O5xLh6HKj61Puk2nF7ItWJXaI7V97pM9XQnyJJ0Vg054gttRXCxC
kayFiBhnm2X2fFepl0Ea68FtezwzwdEC9fhs8+uEquR3QgRf/Sk4UUzoyDP2CRhyHnBWj3o6Nd20
lvtDhCDf16Y9EKklt7cZNuBtxv4mcOlCJ9lLNstRV6VRmVTyMSZTBSnWNknSGRYu3CFRT/W2HA3W
LRWRGZX7oKZ1vZ+k/AIt8HPu4ACT5CJEq+waNGrBvuE9Wrf50eckmCGt269lEFlU16OEaQprdvE9
MeeN0W3jKqN4Ec9I6CiBptRoR6oWcaHiO4skws08pdbGLSi09vQdt61a050lsFzECpVT1xMeIJvN
NELTdhxqUUMLHbv058tgZEes3v7eKU3CUrx7G4UgREughwWkX6cymn0Thr+yzvkydkD+aOalJBu3
96ays226rN0utUR7sGf0GA7S1ppb206BC0vz0WCNpb7DXbW3frse48kHylkRKCuy9IJc4WaeEpuR
CEFuhje8q+dhHxT0bXpiHcrMesC52dvxMfdFc2gHBIq4CvdWm6g7kqGG9dVfnAH7PHErIAfeZjwL
jcUQga37Np01kifpIE6Wb92U/czrIL+Jp3TcNEY97VP12R+KIOpVkO/cYGEHSZbjrt/7DJOG2SN6
gJERknOK4rW1Chf3VDkfCzH/VkvTRGbhXGaJ0TcbxK4k72M71auhu/LdiaHlUTjPXdO4b/5MGk75
BbZl8TxnobsJXUZNZ06o7on51xBWE7mw0xMZlwGuyAUjkR3eyNVCnGOKbxnav6AAlB2fBb73heCh
fqkQOsbm2fQSCHNlq411IZYSfIMhKrXNME0/K/dzgpzzWaT4K6TkrlLdKfSoB7FCOFtC8WrLx9Hu
SwTSqLKIrm5ZWql1E/4wg3Vj4greAiSdDorygkDKcEfDjBszZcqhXfy9ZpuQEyS5/DoTC3r3zVBq
jezSwkpEhWwvpraAS0VGQOotL166fiFukNzdLNvBw6R7mxMGE1h21IjhK/bBYLt6iUcHwJ+3LCP2
eKT2vg3moy2xZLjmCl46BdqmMjlsQxODms/C2vWMNwSX4PCQnkU9VcQdRhtsVmHX3WWKxgV5Utll
DsvIhdzOutZ+aMy5OiU1h9XvLMp1ENRVDirAa7H/FHI6uw4rH39CRl60rnfAAEseFhlCiRTxgbH2
3u3Sc0AVGNxgk56FVZ6M0QYNkITtbev3aCFdeex6YgiLsfT2fiNeRzF9sTPBECLrCN2vQHCJWbsp
7J+pmmB3u3cGrU807cWBbAHg4R7387b2T/5oPHnB9DBzGm1dxKS95DLOpPGTLDfbmY1PocjvWc8l
l1ViBRl25bAO9EWRAaQIZLho1i9Fy8XrWFMILTMnE6uWXzQNAYNTH8N5YDDzXYLaeoG2fUBCCTah
33DbJPEaM5tkLR77sj4DdnE3SOnO9VDOEKVqCSCD7v0iv8UrfsGeptW5d81f2cA8I2Zllhsd/Ek/
wfXfmChYAnGC071GbgU/gOzFZus7Ji0gTb2Awvmy4Jbcrz7CLt8S8V0/12sEapHOlr8Wt1RGYCQw
V9imXwzT/sKnVFsZrtyrTSN5lS41LB/hKDWCwzgxieybmgW/SKEZuPmZy6vcZAJPl9usJ1Fqig2j
9Q5iAXewwL510BdtgiJjFGwTA49pwYx0topHaC9nlzgq2h0h+jETjw/puX3oeYd6iEZpukdCgc0j
q4u7PMysG7HEaLtd560PwuboSSj0LjMWwFOcn7joCOgExoZQ1GmgL04Vq2X8TicGb84Me9h1VjJE
QRjUTM2O9iTSmxAIIraEjgmMYf3SxA2AKt43Z3BgSF3X2MV86pJll9QTHi1S7fdt0ewZc1KgFYmr
jUqSFfAakYOF6UjfOksf1YWQ93brfFsszpXM6W/WsMp3VeF+q4NyiMAhTZ8GkYqdRckOwwIPu6km
3CPnahw6wQiCxTIfmZwi7jkNXBw7SnqooEiXEL2DidvP1ttZ5yrJMgy2yKGmA+UoSs1z89TBfxws
chbBPnWvVaK71y3L9W5QTI5lfiNEfckHJuyum+J4wK3YPRpibndl7ad7t1htMtZWFgZdfoPE6MFk
jbGNIaFENoectAoXOG8WcxI2r1NXeZc1zu7tav3cGthHGghJNyaMeguzl2yOwWzNke+5BhERxUHG
2EAA2+a3q1X8WHLKCmUKrBERVrUrQ+vGMQfvlonIfUhVNjLDykO2rbb2CLcgGztCp6z1Xna3yUK6
QSHtg6NR+Vgp9qw55Oe1JMSwqMobRUn21IvmmTJEHJmpPYAjq28G6hq3M7jBSBb9wfF5cywJVmA9
obP/KrMQNrn/VTVNuhVFam/HBpd0YyUImrmNLiDtwdYAnoMeu9pZyie99MDH7gQC5zKA3eYmK6eZ
lNGafEtbpc49hb+YFQwLhy994OQHaTGsWsN04Nb4E/um81ia1U1PGWrDfOlkDwvsvbb2zo7bHhMC
a/34gDLnJ02/4GIysGPeIU1COfGzkU9v9Im6PVYK8vSMpynph9fU9fDipW/SII1+7PrlFtU6CE/C
QtV5xSBAXftr6FaUhtN7QS3o4nczdE8D0k5GBnXfEzjSrV8mjtp3ldsob4v6dxKJfLpwzDV7xBwP
Ybfet4PPNZ3iArUwH+xLoPm7NdyPc8Sp5J58gUqthCMNPys7YsFLKATGFOSS4KflQYafDYv4M487
YzfJl6QFjenCXDK5SFMybHeW4jxaydGA0FcTf7bJgWEeOxwvjWMq5OzyyRDwgsIldL5XuQvJuYFL
Z9RvVp5tvYk8COpRHTNcQiTXiiuZNXCUzMXdosiYTbJ76rflp8GjtwjWgcRH00CptkyAdqz4VBq2
G/W1YK7M97LFF+/vVkE6zVqazaHwCTxR8h714fOYpQyRWZschJhu42Kxj7JiWFUNAVXz+tVuwV0I
C0Y18Yr7zEKmUElnWza1nljJmrpqzeVorlEiEMimUj1aE3i1WpSvld87e4/F/eJY3h5PMlJifzot
U+vtM8ddDmOVzJHnkWxJTmeUxvN8MkoLQbT5U5LOwHVa/SZXcZ/2JA6b03RvsdhmllkYmxFB6WmK
p09hYXo3vTMQKF8wxi82RXzmBbe1NTMZqzoQ7TAPT1OTkNklf7We4ZHnhhq89J+zkS87t40yKgIc
C9TxSeSq2+7S5el2mftX+mJZBApi3i+OZ+9NMZmXAAL2IARYIgI/B+iyS+kDr8M2RRrx597TMngD
4gTWhedUMxzl5J+V4QNnIBMjzQ2mWL4hNwmfjcM2/ZKZ+SKXxDnhUbX75IbI9IzJHEsYEWEjN9Jd
CaJ1R5q6exit4slRDqllqtvPdNsiahAD2nSFGm8hZUYUiC7wTJM0IFicN/g8jUIx8ukII7d+sZrs
12rxdpUNvXS0ufiX8gcz3++W5eZUHIbbBGAsSVxcbaJC109t0rmDc2VyOzpic4LgwOSt80cuB59/
oU6geLed+Iwre0rbhMm9wpzf9feGzjEt3CiPg3GrzPGhxmBz7q66K9q7IF7141VLsK571w1SkXgk
bTvwJInSxmPXN/kuNFLzfN10bmeeG725PuTmDX4X1uEWXrl1/g/qzmM5ciTr0k+ENmixDS0YQZFM
ZrI2MKaCVg7AHcDTz+fI7sr622YWYzab2aACwSwyBITfe8/5Tqs3aalABg0ivfu+nx9tN0WEXUZP
flzE5/Wv9folrJvW6foLtpY/L8IcAPF7eFHIGo0XfsZmffS/20VVh9YKTVWgX6DJYPnSBx+NCcV9
3VmfnuwJhJIUP01hkQ4XAMIIZiC66yteHzlEwJcs8w8I853q90+NDGFwniVnBv/2pUpG+/eH5ORo
5C3bKhDsExXtDyPYvcgJGAWkT4wZ6M8MtrubDXDEo6j3K0G30Sje9VFEf+73I9rJ7fovBhYAcC+R
AO18hXiM1SwKUy2/cXoEndIEAWJg6bLgXCEbc/T/N009BShfkxtHppZA75q6Q7zERPL3ZmK+DKbm
7ycldxSOEmgH1LpPhiiIUEdwzDKSR5He/HmuZrV+why5XcXwg2+py7opDSkQvGavE2MhRoTWS6JV
vXT/motMlYVOEK6xrTVJfzaWVlCxyEZAGAG4CE0cbKrxszOBJtgvjKI9zdyef+vrA9boHNBwRl2B
XA7NU71l4TX+3jUKSOZ4FcmQ1R3CvMJ6U3Amni3/fUwSdTGB5GGwIyXIadRF6s36fNgUzNehLuMW
DRdv2wy1XgFrpVekZVaE9Iwcz8XA5K56t/KbcsV4KYCp9qc2y8eLEUDmV0ohwftbpr8+KrVwqmCe
i/S0fl6f4u/nlygC+7ooSPVEoFwWY+wvrdYE0q0jRWy22mPSYO33CLbOUZ1g5kbz/2dT6z/auwNu
+PXJJ0f/BqtLUGnpX9jpVzHCn2ENrfeFgcGnLgOBwad5bTyOO6YW1caYsl0CaGsIiOp0TMqkumYy
GyaYaNPhLVIty/WIsVhquX9BTIEHi5VtT/vhu93RnUUTflaFcYvxa4UiwFcSz9NmKbDVeYzfwQ52
/VZ68XsYNM9JKjARSe8AEPxT50RfZvIkGI0ejCxPj00Hzm+WE6V0N9zSwYWo6Ps/cuOTG9ndfqrS
aOt74dsMucbJ3fIwslon1FRFh2r+UWVTeQw5jzHORjByy3tpuLCTQMOfFOKdHbHu4Sl3Y3sHwx2b
Vr5vnPItCbEaugNd1LI6DGM0Ul8QgOeK8lPThg4TveEXS7rxPHqsSo3iLcNRCZ6K66V5lOUM5Ryj
ydbX7XImAxtArBJVUDA+5g2/NjTChi5lc3MmjGAVappDLmp/A8cHwihQttH5MeBQQ1RHPeFjiMht
4901OS7wQwacVfUWAlu8A4XjbDB/fxjlW18FpEsIH3NSScFlh+0GAooBxSw491HuXcJcWOiChX8L
anEucvkW1fImRTNfuobyzOWdbcq+G0E1kq5tOJ87kE0Qq7Qs1/gCcQzURLMwudZVZo0DlSga4ANg
grx637wj0BkgdpOcdalq8SXzyhGjhE9vw7DPgWW9j0jMN4FvB/umnjALqbd8UOKVTtbGt9WxiJYR
nTWDxC4un6eEuO2+JpkOIyU4IoJ1A2v8Kr2Q5V5HA2rwPxjYlN98Ob7XGMMxNabfhiXINu1iROTq
8WUYCT5KQ9Xf+MC/2GW+D0syRQdwk4HTHBNp/5CV/JQpiImYKJMkflqQwO+mkb5nZEGbj2iAaEfc
5E/ZUQRkQlQullfGG6xkGkwfsf9Yq1NsTmSHShyeDmEmx8gFqyESkR5RcvxESeFtHBbkzBZ0d00+
Lx3kK8suiJEYqexMXIkW6O3Zzbud00efqRDI+ZwoMQfWCFn/F72Cv9SkM5z1bFTRYWQUwq0kzYh+
YFxHl6M3T07INAS0nxS1jcJV0Kiiv4q1Pr1W1pN4gVHe4ohWN5bg74sTDgeUCGBpR0kjtNvBHFQ3
xynyvWcTpilunFocXZ4LHLAawSp77y6SplM9vjQV9CrgMrDaKpfAgeGv2BghlHhmSW3PYdaDx+B6
xsKnMQ5pWr8nfDHU4d6uSVL3kA/gUsl1PPT4zUXdQYKfGbBanR5CVaQdIR/bxF5IQlGA6Ax91o2T
a6NHGWUwEnYazmR7VMHZccr2UOqk3YBJ/otLXDrDbwdtnG5tpfRinIvZhR9J2JgPWi9Nee49tja8
Ui/HaT7S6pt9IyEM7q/ZDY1L3HokYxHIm2RowtLSerZi86tPVByN7RrxMCG4qj23+ISvXFv3dTMc
WcTtUzH4e2OitEv91toB9t+M3HuP3gCTaLbFa8pghdLkh2Hw3zhFTyahwGAyA1ZjOv4hLI3vHgh7
CMTmL6FQvCyT9dZkajmkNkxs1kavkElSpmqSaXxcjPvAjfxDFU94WST954jLMOtpXPw0uoHQVe0j
htSyni9t6n/GUGg/mTh3933DkRe3nXdugMvCZPM/6r75XE9ExQcDoOcO8GISdqcOCNC2Ljy5y2ZQ
OAsXdrtMCHJNwr2TcDvNFFfwMZUH+LMPtuPduWCRw5dR3NjOyN+mNUlxeU/LN09qKYro3uwljy8G
wbxdlAz0Z7PlTUnShYcYyiuW+bOw/Tt+UVq09gHP3nwiMP3BzaK3os0EHHGELFY6bOiHwEOds5ss
4FIKlp8uOgowRN8StEp4DZB6lxLuiQebPHUM2ljTEdUD7u1U7OUwSDjiyS3LcLSY0ZcRajcEPwgO
/JO3NIZrNgcXrIEUIy3hxMEcfFIuwEgsay6h1ZuceQwFH8i5NGk+mlKCKST41kpxqATyI2sUhnxh
vfTTQiqLbSAKiMW2ahL1IM3xsa/KnzQDXVhSqRbBS5e+GHNL+Mhot865fm79wbrJtEa/0oJ7pFVv
9DXzQwrh7bJuuo7F6chFN6xS2mJk6oCUde8KIJMZiRdgAeqYeFvRESIqxXj0G9YM6yY2Wa6sj+Z4
ALaVWll86GNr1077EH1P1tqMVkZDXmeC448IkLYhTtoxM5N9Rk+SMR2WCcafiBcZ+SUuWSPA10iK
j4tbRYDiOYrax3TiNh7lMEjg3YgJIbh7LkyTMFY3my4wEQCu0bjdlYQ8XLhJ9qxQtIYcgyuhtg1A
Bp7vlpIwLuKnWqwOHe17uOKMJ7PiRcWDfzCdKro4fsTCmnCGwcsurT3SKaxwPaOHys+BNrr4fUfi
yeApEvUaQmdNk2Qos6yuDrjj62KN1dVNFB0RyqtkzlrU6/4AzogIEq2x5dyze/JOUOdeMP/j8Ph7
o/DV0E3X+6Qsod8/SMSE1zqjMTQVjsV82Pq52mFm/O9wmVjAzVY2QrnqfyQmuv3BgIHuNeiP111K
vXbjkxcIHZr+h/7Kgjj797cVSFzEbi4euinodqEdGdsF08cuDLDnlXEG8Jrib5vpP+VONb3zBJ4K
Hwdal2ezygBpuH51ymNvX80sA/9sHPDAl97WKLD14fqT2e8OsU29UBRpdU2HZGFQkt3rtH1fHUaz
iTJmW2TiZtSKaGl9nP5+bvD7m7TIgplnKj9/GZLDBEQTGVl9WT0X6yPm0cN5rN+Udo1y5XQulUw4
E7CEak/L6lNYN6ttYVm0RTCNh13kVPRmdBXxX/YIL5/sjaWadteDDrja0jjmNX3qLBfOxqGfdzH6
Yx338NMiQS8PktnWbjHX0dZjWe8OIJRJwuEY00v9dRNkRHfYSXAnBdC+DFn4s5npknJbP2PyyHDV
sQxnCVdnHDuNXoYHSY+FwsRDnmlNBwM7fByTtniOLcpCy0co9ts/tJqI9CYKzfJkYeSa6hSXBp9h
tV8y4xdKd+wjOcbTdRP9/cjpMDs6AceoN6RYq7PxXjjxf9QiY7cvC7897eZ0CcytQvZyGgDBS10j
AjblbMPAv50T+rjrF5FoP/JvC08vAn8XMr6m8zEohvgsyduGHJ81D61zrOvACIgGZTUZx0W785J8
oZ8atSeSD5i8JW0jjyPRd+Nq4mvjlziKIL6vjp9KW9TU6hhCduUeYkc9E2zGOCdAOKxjIhzPHXix
0j2FZBeotRAyvIAIsOZrr01Oq73JzDzWrREu0Fy7g1dDVKd/uu66tRiOTjScB13kSf7FLnZAkKnF
5ULp6FowSjv06C4sHtmjOBxSBk+hpCnsjN+Ie3zJgWgfVjNPoN3bZZHAdFv3J6Tsx0xk186RJPkQ
vJudW9oKqwRnWs1d68PV4SV6DMdMD3brS0+7r7NfivP6ShsYOJAF7OEW9HyFstCOvtUqhO2d4SzE
JP5IA1DhnPqn9Vf+w0W27psFtjT9txlV6fhXNnY/8UL/7Ev0sNvaXZ6NsfgLlP3RV2l47OXMYWbr
o4sjBFdjCmA5nvTFRT8nXCDuAVOI3fqO3WCsQVDrzyE3+q+La4XwXsBL6iI9fagR41yCcvQvQ491
WhXO73NzfYly7saND2R2hxaEtWUVfovn5nOp2yN9NydHX7dS9F48Zz9IT5f71QcVMz7cuik5FIQk
0B7QL2s9adbddbPoH6gxHXEI0HNfX/k0Gx0iT/sB2eA9cUvUJXy7+eqC9mbkm86hyCgCpRrPmPZw
sgIcZiHMPLydv3IHM/A6V+WxJe/SKA+EKn9ySPk5RcV4t2pLO+iIzqWm2U30WjZDJG4yM59YQdCM
5Mpll0TFC1naTFuTeeP4tK87K+UcNC52w6dqQwdu6WtuEPK/hK39NR/8d/we9661IrK+CtBXLdlN
uHYeynxZjm0OCNs0h4vXNtc+aN89ROi7zjNfDM1PR7/OKhCAzKav4NzDVR2lXe3LNtvWyB/plACj
d8LiSGDH53G+Ol18a0BJNTagwswe7+gh/2oImGe4cRtVVQNybb7Tju9fJL1KCUVUTOn8UsbmaWA9
BqYIDv5cnwOSW3b4d9DHl/6NNv1TmJMaFTxD75z2rVtgKPYzsgZYGSMVr/fh7O4dm8KYRSoLlUER
hd5854wkf8lgUWZn4P9skwTCPid9OOyRPzAtqK/ElsGDcOrzTMDkt8Z88oLY/Q7bBKP7rEc8DWtU
iQI1VOZb4hqPEY2LPYAJdPNq+GVFrOu7VD5PXe8QDmlEh/VkpOk8nrRrY6qFiUU2/G2rjOAmLdv1
glJMiX3uZlKvSq5r82A9WuViHKK0ji4TsvDzatD6f63ivGXfRdM3v4b/qdtctZh/RJ3/P2k9Xc8n
CPb/7GV7FD+Tpv4fSs/f/8u/lZ7oNv/l+n5EtRT6uNLcP3g8y3b/pdm05JZaPsMiD4/bf/B4/r9s
lKFexOXABn0d8Rr+Lfl0rX/hQneDwAl9N3B9M/q/kXxaAPX+S/LpYZiD+2RjnHe8EGQUP/9HFnLR
U0OpMcqe6pgUUxq6te7vAmuatr2aT3OZHOJmfEs5Oy9LFBIgJIrP4ZSxQmRuGmaUY0ToQWT4exOu
jIzceZh8z0Js7RB9oZkieiOc4jp0Tfmf6572lU5gsQ/gR2/rtXbdNAGMhqXK7d3QgJiVVMRIYJv9
kNKBykvG4+AziR5KcK31hWQZ0FdQuh15jR33O87k+AnswHAYnOgNgQ6ZVB6Eujh48qOdSNT8ROM1
e4Z3cI4HVxs9wge7r24eQqxzLZ1vGcSZVmcLJq5CT0C35tBZIV7wdVVBO5dIRb2+WNcRvj29tWiO
dl2D0knW7dErvTv2heKKMr7eotX6QWPsOxWff5lKzBFN23Dl0S1fN4SRpSQaUMTbhzXStdW5rpFk
xemUH6pKBK2nxNwJV9TbhHdj5L/t4n+81evdbL1wWHX9OhUDGff6O6gT3zgN2CZkR1pcgYxDo5Da
TS1h3msn+/oeEBvAlNAu2QJK/3Z9c8zXgfeIttxLNWTocMpX5eQPeWoyU57tcTejsdnYoggu1Nre
bjTtR2b8iOAAhVrUUxbaPSacNq2XPkXoQi+VMEOJJkZBcqYaEZds8M9Ao1n0erWgSB1YGnujb0M7
D8Q1XriVBAXBxFUSHnBMBkda/NbZif750f/XN/Hn20Eq5e4NMf5y3PpotnN8wkNP0yaEWS30rGHd
TJOLJrbxfiJinYlHUf0l8XM0hZ0nLr4+GdZHfzaTkfYXu2zio4sVfrXBr5v1Df3XbsYdhaDK2N0K
24IOyPqJgkQvhH4/XCb7SZVFicbEfl9LidV8/aeyWHd/lxcMP09hhU5H1x7r6m199GezHgzrLp4p
xIgeA6/1jFxPxmAF2KR6Obo+uR4dKve+OlXm7PE3/vszXT+/dfPnOSflblLkv532/1iMO7qi+lMv
lYvSpCsYR2tlsUrG181aXXj6PCfznmqj18gYTyNj1oWTQD6i2W//WUj93i9JJ5qHZ7eHwr0PNY8h
ZUyy7EX5gb5ohNTSQIg0wmmDKHK5kG2/4C5is+6uGzticUJ6D00O7z23qpNlxcdW1sWJeYOzCxHb
bSJkjtQ/urIP14yMDinukSi5K/LXLyEC4pEAhx11lnHBrvxKFHd1UCu5aH1RLvwzcq6wDQEJ0q/S
0hfBdeP8/WjdjfrGIvPGPFoBX8Ks/wc77ukeMIzmBrErO8Z8xZDg1qiYa5EeghsRqwzvm41pGDhO
O5UdEC58zSoRXTIjTS/u8plPFlETy0l5iR02MmX8M3PCH+LU+9r2Q3IVgftKqmGFdISX2OlvOyUB
ljWQXe0mfRlbfyCzvOq+BmZE91F1PgmRKn+dZ7JkCgsOYrE8g/WvNo3CzTjK/p4v07dBGO7WMQBi
M/DPEmBW+k63xcH6I4us8rywdDx01bCzY/GpDBH1JMX4ZrrdCb0vjeE6+qhalPeLqp5poQNdvGSV
+aBomB7qjn/RZcOJ/GaEiYpgIHC1N7zUGNWm6R1Fwc6ainc6PNHZmXKHeQgSw6ml5LP1oTBNj45A
6muN5nuMHWDfWJW9ncbxntkN6aZ5WLBuZ/RMgml/THh3KPNblyabn+iW+KNGV5ftUnGJkLT7MB9D
SqzQmd0QxDApbpdr5hm7qXCz8zzYN6ubPoVpb+HQiwEGVaigFAKm/Txyf0MMSvNSXde5Zxs2ECum
FP52Mb8RNFlv59zQuNj6R+G44D3D8bthJkCpWouk+LAkUa/HTNHJ5zg00r0dyc/Z0iEjy2cwbOFw
TmYlwYqhoNKR6FvfSB/JYHWuQe9V55rYrg0algRqK9Ptyt975AT2Hr3r3HbxdaDfNwSddT1k3XpT
3x37kQhSBy/C3kNFu0sUkr3c3ntwdZAHki8A9XMbTmjkpJeBZae3CvA1tLiGNw4YKseh2Bkd0vWK
n7O1mFDR5texnB8Z9qjX0iWIc3GMw9A4mO+awTmY9O6QrkkSee3xBLuuPXT0+RD3lTq7AMl0UE9X
uy4MdCtE+DnJj3Qu/TtN6nLXxe1I96T6PGF83hdBbh2sxv0Lph5xxYtxqfGB0wUfkqe5bK/OEBKG
S4fBMARRqX4BAlyFhD9USNwkgw44waI/eC64oKSKtjTq0GrQhcfMRmllsU76Vvokyy0YtEkPRZZl
p8rG6ud8UTAzgTXBVSfo1j43qdyZZvajSJAIq4pgmjQwbhRCW2vuZnpWIbfoiRNI1ul7j1uUyCQV
7CTj7TOdK+q0Mtrb5B/ceDE/AndGGGFbxh4OaO8uP6zaeQqq+LluA3Kc+Ex9E0dN1L9jKdnEU3RT
6ADdgPO2sDsBZS25KydFyF4GJxaXuMMLzs40TeEmIm/uK8v7jGkCiTX6e1KG8UHU7edizpkqGpdR
EIHou8a4K3F32jmjIZUimhrd9K3xo++lnXM7gZZHj8kz7mjAxqrJ6VP7nJNWRS2vTBSz6bQ1x3l8
ipAp7GVECWVJ9T3R0YMQyPLTQmG2HWgtWF9Ub9o7FHXvkw+UBe8UGrnP5L0uaA/dX4UIvOdavIo5
fWijhGlcMhQwkv2ZlPEakUMjebk5VmQHHhi5tdUeBC86x+nJLqJPvNAnErlH5opYynOH4cqcnPvK
/5nPztelTWympeaDY8bh3jWl2CagErLUvY+gRVCo2mSrVYwURGUatypmwBGW2dV0ul9tQ1UmkFce
mpLhZ24BiXeAXC1AJvdCBN8mL37MjQjNmtndsEow4pXkeE2F9TCM092Ze+34L57toHjBmIi5Xw6v
7sgkLn0sh0xcUx9VVwDuMvGaibm2ZIxq9QuHCjMNETLU4tKf4DFERt3hXmCy03+hq4M34DFrCtq3
PnYpRPQWKtLy6BSjcQs958Pz/gLPHF9F3DEXxzuPtAzODCAIbrXFkwpYyphETNP7OGBp+Cb1xCxY
jI8F0W461l/TJGMlvrjZrkQ5CBnyC8o4rEvYmpDdAXtJ1XgaW/MKDRrbB42yfWF0P+qFnhgfBJqz
/LH1GHO3hoBKhdrG2KZB7t0AkG39peV2ZGQBaKhuQnsx4Yspk+gip4zxTkuVzh37Olvgn7N4vHMv
TchYeBIhiA4rzoydDZd6ZKZD51GHEJlY1oMsp8wxJVnXzSHWfcyUkh4kkm7srPvroxWyt+6qPt/2
s8GSTC9r1g1r0/b3o3WXWyJtxb5+m1yGbrKq8z0bNM4qr3crem/drPC7/9oFqEkqLp4zm/Wew91k
1y3zJxw6NEtyMo4Zw2XXYAzCXdsxxluRdiB+SqokhMS9T9sQRObnqS4/O3ToDkbUz2Q/sPLqrFYc
xjL9vuo4Vq3FKuZYNzTNWAGHLINQy8S7SvOe4KwAjoDntam03a9eu7h6Y3kSKhzalJU2WM/yo0iM
mRZKdc6UlMf1aWFl2yQgvqxCpeE03cx8AsQTNcZ8ybDe74Bp6MMLtlUY2j/mcun3Ye2OrAa1cV2a
l9FS4h+bQa/K7aQKdFmHBJal8Lppdbe9agkCi9CxEt+AjgcWQXsZXG9G9qb3ozKeEVgHjyukr1pb
puvDVc2zQjHXXUtjKLF6U1hcmE5m5tbWD7l20SgzWRiOivk5YZ1zb16BRlqfPKd5i8tCnriLoF6e
zOSWyO62uJX76iYxksDwyagaDm40wY95kP0YyUM5dqoJrjNxHIewNZnhDvl0D/UmToefS4ltp4Tp
cjFUZe4tQX20pGNErIm0jGMaY+CoWT5Z/vcsmWF4zLLdVhmMYE8fIkzguyMRI/6jJaEJ1KwX6tT/
GBvXe+hkjG8zS+41vTzG1Y69KYySGDNfwW8X9sdEyRUonFsP3BraTwbOP7hbX4DxJq8+brXN0Gbe
jmrc0Mg277OMYfT5dgaHWf6acWbcBgt9YF8CLy10vWg6trt3PbAHwMnFYzom4lH5noblNuNR5N6V
I49k05RLpp9ZNWdlAwAwI/Zp5xrpdLOjGUAubnK/ufNFRKem9PIn1/rp9KK4ux05E4i1CbOCSVDn
xJ9zi99giybPvg9QqkczkMI2mx+h5KkDGICtLPBI9c00PVcj7hYQsDepKup/DpiNpwwcEh1OOBLK
96a5VFfGuuI8kYwe1664R3hF7mMz9Yc2k9zPpyy/Yb+E+63ET2+maRAl8THYDt0y3IbeIVBsdp96
jfRwSoYXDH2XPYkXdwgwelLAJTiJOJZZ3xNHYC5X5jHnXobm6xwQm4p+0D77Tf+jsxdScyFknuBc
HXB/uXtgD0ScZZKz3JqfYPd+xcn9BOPHOoOBRGXiec85KZH4n6YPESV/GfXsPA1zJ+9QH7fEZxk3
j+zoYzS6P7JhKY+Na7qbmRrr2TEn7ocwFytWLUeWD3dp1eW19iTrOUL3zKFBxQ9jRznowEiSt7iy
4fLF49E9VtvED7JH0iZIPh5Ra9jG1RyL+eRO1Xf8hv5+jkqiWcM8x2tWEmoyltMzyYX1id4u3ZRq
T9U8PwTgbkxWFHsJspGBomWdRfkViSnlCcOuDVFAxJWOCJ3gmti7tCdfdOAdkbPSBxxcWALSNIwY
dPNqMlbwNZeZY7/gHTOLmHcqSNwuGIXZNB1OeNG+NIA4dqjCHiDqGUVMRLv50tGlOfFrUUAyTeUu
X3NkgiupmwKFVadwbWEatrMefUkcP4TxBASqIk7X6p8Lc1IPog7Uw/qIEsVG3pCbO4An9ZE03gJ9
bN5S9+DcUnN0ouq7GWlS7ubyhaE69ILYzK8yogdkNDlwTumiWp3lwUUFf4tyiNWWHyi8wPs4V4iQ
0CZubD+6uFXnfwL0k75YybT5Qv7PEbzQ9zIsTSih1DiE4xI78DgNyqRLLgkbis0Xs34fB84vxP+H
TlbmXfoNoOI6LLa1+IahhvGtL4ZDHZlBurUrmIN9hQhDjqzJlFU+9mVSPYZtWtzL/hv2DBgFgyPO
KXCo13ZJLkbZhedO8CvKvPmhrIdShgRA1uTbMv+ThzIRzd10vWOOc3uTim64Mmz/CErLecDYvWyh
K7u73ILsWZVoIuh1jCevMX4wwpwPJEEQ21f7b4Vo5Mlz808jk5C7lXrNeXSt1/VC2y/9C1IuE+ix
p+5WXlHez8VxVeUOtdhiTJsvrllyIEA+2g2h9QSSPsFmA9m76QnedOCaeuIdXYK4AL5/DsLIumU4
odMhxs8JioPpZ6X2yKdIEAsQmc8lSQdBEH3mQlOerdk+UwJ/bz1R3uYE8MXgB9OBnL7geCZXutvn
AXHPCDYudpiOhzIkdwu4UMA3m2Gnbr4WLsWukETU97b1mBXoQfJCwvh3UVU3RJ4fcFpXGGmV2LW2
eGSCNr7obipKiDEPvg++Og69v+ec6tFmoBRQTaaPYTRo9TdXmSang4TYjhh5sr6xxMClWM/NCXoA
EK60Pi8+gan1iPGiLrrtZGTTse6aU1QGPwGi2J9dVvdjRxWZGoZ/szzG6FV3muv5A96fR3AHp5Iv
gYG5PWKrobXjzyg0Iu+cZ355Z6jqPbO8JnVQIP/K1BBvDROlGdKCXz04HxTfKNFECGyFmRC2QoMh
TYxTcz9a9WvnJJt5mY1tmAIF8XAhkZTtu/spy2CQ4YLCF8hqHpUmYl4lHIKG7Pu6FDOHYNnA7oWh
2PRvQxn6u1Q0aMQ9xIdcp92BPHivGQmcahO16UbS0rmVPRDPljx4aroWSEMvMM12w0Df2osREvmL
d1tsz6LpY+yKbKmOyVh+n8QcYZ2XL6is35Bmw8fENRTl44DuHMdptSDADuCFhOjCXke4bLtUfbhE
6V0VJKYNQjnJZSyrHuXSAjlhTBbB9J9dm7C4KhU70yoQv0RA6hpxs3pCiBvwQaSZHLxQzp8SJzgW
fa5OtKKwZEeB3Dd9zLwxK9N7Ca1nE4BXOkSUrx1TPGGl+FxaYIkm7IBNGKkPT7QvGZDkvaeNjBlS
6k04aakcJnmsc5iQ3Dy9RUFAwyGCM5ItMcAAIz0vLH/weEZUrfYnKqlfcjGnh6DXnPEm15Rr+xea
SNomNqrdBW/jbCD/RenIPaOx9s5Ao2PEFMw4L5tAOzD7EgLPA66Zz8I0p0fsCI+++wEYZvzijjl3
tqUkLTTsv4cEHlsbrpJ3A+rjKao970oS0sExXYlFwJzx99eMkS0XHW0hjJ3bCtqfvfVCNBbLyyp6
SLBezyUpl6ojvkUZbIK46cB/pVg0XDw63GfMG8UR98OpbPapnYLIGUvjgfh1SSJNL05EyZ5aC3Uw
pvn61RH2rnAn3OntdHMj/O0FSV1mF4qHRuUpw3yBvgz98+hXoC9om53KJf6okrb9PHMiZjLkIutF
04vRqePSYlTP4/qkeo9jrGb+YeUWBWgfNkcPq1IWka+iKkz3JaUtIB/UWMitcpwzYmJk4SabQknn
pNDjXlMB0JnbvLGLBwKjM/1Xejq1oAgWbqTAtHch4sGiyiXddc96daC7oN3s1TZkWEP50I2XLH9p
/Dra1/xR9Ay9DSOAFSpoiXuY3KdSeFdRAOgdurKER1E+W0amDpHiCwiiwdupxKAEGiNuAJTY23A2
xnNmE6+UpOWNxsRRuUB5ZGf3V0fVw8HtcWpKhF6MggLrPPjNd9tjUWTJEHmk4cV3P6IlUXZWcmJV
dHBUwiey9ChnlpDWsS3bMznF1GuNEDt6kHIXKMMBHm3Ux/WDRle3JX5hvhsdUSBObF4DbFEW5Znk
TrRoQHXehShGqoc4C8QzIMmtYsB+ypRHq+sv+IMd4cXNq8k4/eQljoGUjgikGeFFU6l3WS4WV1mc
svHk0lGsxsU+sFamQdoXX91uAkwAxumBYKno2M3Vt6EqsNfOUXCKpFnSj6yZnDj1Q+azuIhpr+7c
SeTXRqFhJf2R1jcTy3MRtLhnTYZOTf7IPTm5hkNc3vwKJ5JRNPfBHA4O7+zYosCvOi95IVwwuNUm
n5T6CqhNPYQFuQZgzEiDDQf/gv+TIq0xXrwcisa6CYUE+2SIfGs6LkFHRC0dXFVxOU9YQnZVKI6Z
CoKbnfn1jbcdjpnx6Ob+u+eN0TnWe0OQv6PME1eKesAXE9cC5fhfqsCo791oNvfcsV/aZBLXPBvI
8qNm3QcFA38MdC+13kxRjydvfIkklWo95eKxc9/aIBqvrtd0O4oH+8GANoUGuvHoReXddcms/NxE
hNjUpfVkA6j4ZJJ8tQGznu+yaXGOGmy6KfnitmnfBli283Cbme6h9RhYykVkxAmwdo24dm07wlQu
RbU8Tj3nLzmF31zZZSebL/VeJ9irKsSjUTIi504tgrvy8bsiifA55zCMuCV/kkCb0tK8G0lj3al5
z4sZUNT5OHjkwuK8PBPT1z9GVlgeRBuYm7ofH2kQdleVZDP9bbfAzcqyETzDtpyjEQvarjMcbgaU
puQp4T4oPHFuKy7CFdjOW4RYLKfj9BQOHEQO3C6WmQ+4gbpbQOsw8xQqydZ5VR5EUdGFRyNPsnMS
asVJB8Mg6CJ4OjM2yyCRl5J2YF9EivzUJjtXxGeKTIIFxk28wSyP9nZ2Nwww0cpz8UTJxYhnwMa4
h3Dp7OGKSq4fEee19H+hnPtJ3Gl3jOrwW4oyVvWyujcDwbGKOK9tR6zy3hPLXTgYWZcIJ2FKc3rT
Mh8+Qi0cjm7JrT6nbDqoCu4EIIv2kBntMeyIuwFgM75VnngYSTE5OwHz5mUOsCoDH0ZfpNKrVw4v
ZjiSOdUMvNaJZXobjq9tHIUPNHBfE4t7SRnXzHozK9r7I657HXDatVATCbym5ubgGKneZm88Vh69
XWvpBPe1yqB6DJ+HifaU8gq8KoaBD6v/X+ydR3PjTJZF/8vs0QFvFrMhaEXKl1RSbRBSqQTvPX79
nEz216xWVPdM7ydCwQBBEqRImMz37j3XYtTTU1EiofKXEU7lsagdzJJWuY+TYmOoXGTavv1e2OWr
iuvSD+bxre8Z2bpTspH/R+/W1s5YnO9jVLADQxXbj1r/FLlDv4lKX6HtdrsEz/ZEzMqg1AunQJA7
kUfn1qHxdFV25rcqPQKRml5Mi+vO2Ji4YgiYkz0+2e370ve7rAuD/ltUF8WWaq4I1Ba1JPQ3hNO1
5aYPaI2W5OUt7hD5NJ+KteL1GWeCZGUqA/pKTZhQM0doEOT9BE0XTSvS4AhTuJq9kSKrDU9aGyOG
76Y5XSUdhIbYjIeVq4b3IZzJVReBBpR9ewnPZgw17rUmAmMbI01Q87fcAL5PYureawh9Raog8etS
7admnoPcHksXvKjxKiRHaV0bJBQlQo8ob6IsuQm6jlAdSjVX7WwOG3Ni587pYh2DFK0nQ5p7DpZm
Ndj1s7XAeevNmIw25jLlMck0dI85GbIk/lLGsLWqOs4cIU6UzocMfSBF6KX0Ex15riPCWLyFK6++
eAv5896TlijVKhQITs/g8hfUaHdJCTR9piDkDwmQvLzxxEszUeS7rFMMPdmSTvT0pQ8dGIySUmYj
lsiTkf+5XCpF5MzlrlxyqjlZNwadJKaHjIKlI08suf9Ykg9IAWep69+Wrr6Jaqi6eYUWmBN7tpmt
KCApgRuPKIJVZijWehAmNnljcfU6LGBhJFR8cZnvnRWylTC+yRspmF10BqMJfpiVmU+nwU3nYxsu
KuMAvgzxiRZR06SeL513UqQAhjehqk7TmG4FA97EaJj3udGurdQXyDTKJhIGNfL1Wgx1ol7KGAQo
P2krPfrXbUNn+SoXLjq5RFQiA3kyJLdtl9zKVTQSAVA5z1gr+yupyJU3XQXyaByI3huEFlcqZUK8
X3mJ2zZXKm+12PX74FI0I+ENk0A361eXG8yBp17X0IsCU8KIN8TMq0RFmOagtvGMBAzrYFNGpJIZ
T+ad6aba9v8FYhIp+L/CAJnZ/zuB2HVZdG/FF9S5fM1fCjHV/BvSK5tIXk3TmWOQX/p3HKAQj6mW
pjkMiWh6ami9/qEQ8yD/qUBOddsFaQzH5qIQM/9m2KblOcACUZfZpvafKMR0Q/sSoKpatmprBn/o
w3TXBDL4TwqxailTPcBPdGvPglDFKUxN0TWiE0N+oaiHpSidbZIZx7x3k002xD9cAOgABGwNEA2R
e3V07PHmbYHtJOu++HSFZQqu8qvudg9MrhLfGciLnAfKK5qSwfsk3KyvHcAr5X0+WlAwdKYjtFrU
b+ncvS9LtimdZNlosRiJNcZrlE4/C73Y2SaJmFk6q/cR4C2AcBS3U5dTa++uLBt/W8YMa+hosI8Y
ooz0rl6WZ8XKvxtML3flJ0YLjADNrnGFB74HMsLUZ9nVADz9MOBSwMuw0+Cdw039AvCt92Nn/phM
WBR8e77LyWNPegstspazgzdfhcPbRGjOfU61lAE41+elSU6O7pDXGSFEX0iYzvo5RAJhlszKmGr3
7rEYMojtlkrbbq3prbpTmbaVE05ciEqb3GxTn2dMO70iuM9K7Ss14pITkUy6MjVzbaFQxWvW96cE
52EoyGgKsL6wyl2EFOlGt4C3JPp8FzH5zCbrtuZCplepte7MkNGr4T0qcYw9o1HvkNpQXFUKCiZp
VK7s6lEUvTaKZi0r3cxeAGeDXdazN62HLgYNJNyCowKiIeROgetujaR9hVtL53Yxyk3Rq1e6V46n
iihIzQWKq4EqyLOm3MY2RqCQb4CgWuAZk/NDy4YHezFNWs25ilQc2TJCeIASCzKG0p1v6zFqjgRL
QHZQlBWjRXONhToiM2TP+HHcLGnz7FSCGu/k3pqiyhu2mWnPKXKDAWg4kLRLdCF6rn1m1eKHnW4U
AwUEwYTrKQYgaRSCZjS52i4W0aa2ek0D4l0LEyxLqfOjWLrCLwHTM2nrmHpxKQsxVxvVG+kAyVpB
WwwHJ7mptUaAoBZ7OxknQ7evlLDCBNQkpA0j0vczqh1qVB2ivH9R6W5vmglXEP1YpBEMV6gNAG6x
Q0L29m1Jcl+XXyWFTr8kKosdAs/5pIpqbBzp916ZQrJuhuIhip4DUhOPgBth/DFQ5/NEayXJqZy0
GoNI4jyn+GFqibuNoHCbP616V0TUBdTmlrCoYhtqdFQ7RAI5xzdDYgvrOG3mwY8aMz3M+FexuxCY
SCI8VOfAb7wiXSum85Y3wUfHCcxXF00B3wTtA6FVO9OlNWfrF0KOa0Mt2HYyIvCr+3410TiETIxc
Z2g1EBO4VSj+dKvBq6o9TSgUh9kqJJ2TBNSrSEteagQ1B6cyljuQn6upLzrE7UAvzdxlTuFp+Bkp
di6gldd9tudXy1fV5IAmqRv69C4dNGAxpQO/0TW2nIH9wLE++MYLrq66dkxHAAiwczSX37YDrKOE
iNkL8zCxzzbh3ghQKlJX0yn3jW8U77Zl2097q48RrtotkbqqIbreJE1mQzkeYD2+VF50A8S/WUcu
lo4B8sSK4pm6NjMCOt1iWXulGSGioa8C3n6rmsW0qzzAgz1If49G7qrMXpj4sYcVk7FjMnlbqwgL
Gdo37XxASWpkJkAHEONb3VTeXCN/oNb1ZhXxbZEb1q3iQF0eA3SgOADukx5W91Mcb7KMiGYtoZo6
McDGAkl3si23qh27O51SGTmowb4xZ4oX05qqS29l9PHoRGH6xuZT9ANNW0ALDDiRATLgxLR/lXlI
JbHjZDs6F8fLKvkMgn9V1JHn15wfEy/87T5YuGY9L8x1ElcZoPXjLJRLQAfuFsX+MKDQJpGh7aQP
RMokwdrixBDOD3mTNjaFydD87LCmIZ1y2mk3t94tcxdiKtMSX8JkcSy4Y3hLR+Bg69Qwh2D0/Doy
T+RtNGs7ggDu6o5yE2HvVBcVujV957Pi2ZVCwIvuuSVkx1/4GvyLjlLKbC9iSvmARi7uuohg2dAI
xJTAZXTEmAW3gDNhsjQPRkwgXU6VNtSXb1SghFHbvVmsZR+1MalaZn+rKgaMEHFTiXApM4wOPcKV
XdFo6RWETvar9Cqy7Ds7DL93QX4PFKaDKYSJBHiN27lI5gATEZ9Vhfm+SZF4iGZ7bGn1tunCx8km
9smX6wB+8mti+TuM3VOOefyKYoSbtvM+zOO9rRf45yb3DVEOh7NRH+HKf5bzbG0UF2JK4rS3X2aG
qnODsWw5mIZSlGTRYjJz9J/eYAd7Zy63ITIBOK4Rnfx/nq70mEZJHRIzF63j9NiEZbepjdnZK/AG
685WyWKnnTfS519VZskZN1RoKl8me8RepFfmvWNNj6aaD4yvryLaLivk3vA1NfUEGQmanzP8UDW1
3OYdwaVjnW/VTNvnBZqtfKTLmZsYxQZkl5vzHmBQmPc7k0DyP+U7fVlHUaHBAajDCB07evtSLUu2
/OQvFWkTcq7cxIAy87j+9cWKJ11FX9ZxZWy2QPYeLjOkBToqTWHMr8lSKrOPF5aZEAb4CjH7VO1y
yi+XeYacbBgEX2wcTX8p0imTu8MilM6haVSbWtU/9VmnoBb2AeHuu9Gd4+g9QkiiTJE7+1JRetGR
Xu7m6VDke/nI5BC8tJEP0ZUEubAMIjfPmVPC9eQz5GPISbfm0EZCX2PuL1saCsLNbR1CrnyuFNfK
pfNmzm8hlKyXTZ3fRt7v8/7JHZHEfnme3Mz5eZe3ujxHrivxo5ozUblIdZ0fXx78l3flA1+2ef6o
v32s8wqpvf3t3/htUW4F3tHCCGRKp1PWKOVvX5Z8+Len//E/+fPjf3zqnz60k5s9cN8ekisD8xr5
2XGipXMsZ20Cvqhqu6BZmr18AI1tBRZWPCdHBAadRyzK+1b+xEHCIR9Zj06b1dtwYW6MqlXnov7H
xbZiiAfkUeSUMJHXYHCsDRrJmP2E71hBwAiQRrxU3pc3WlQM+war+KQNGq7szO3WVTv1K7M+FqP4
J0xCfKoWSbfKZXRjDgOa3wyhiNQRzdIgaXIhgvpVUTVFCCbkQDJ91xV6bnl3ikVa4OW+XKlIjbp4
9peXlGPW7UnwpneP5lveQDgqz0t6CmDbTBgHEJ0Dr1FspCRHhw6UWByCKAB2IpwauVwrF39bC1vy
pbAYkNjtXFMA8wgLKetXW1s4GUcoVftEoZcyVHTNE9dTNlOqP8VD9BbqNvMgoQSXN51YShgMIwIl
lY9y9HtBhQHGH+e+hY6mWaHo8fp9JDw8GpqMbvD8yq2oDJbhOYvX6D4gsuQHuUEmpnx8sdUAPQY1
moMdjx/L6N3VOV1a+X8Eqf0YCMxMIU8Icp38Gjj3Ogded/l8urhiDvAIz3K3s+ZNBu7KrFwgA9Y6
sHJqN9J4rXgvg6bSGlzoXwAXQXFvCrVYY2Qv1aRZG7XJ0FLPotaiKhNaKdc5zIHxQHNkx5CAZjyG
HIKmJpQ7uMIJQioW+pkhHD/4+Wv5Kb20o7CcYtoU25cfKbDj6dDpt4tB+0k1jfvzE//x08q7Rd//
TJBYrjAg4NwrE5y28l164SoaxPspMgRQ3j9n3+JewDE0Ux9qR+RgOaid2eqK8bpXHZN2PoVTqV4b
BXyKfeGzivL8/PvKX6KVmxY/x+WHiV3jV0Zh0SQjcw2FmzpZ7Rh+ItOB3SGAwMy1tOIrk7+M3K1D
dTB8i+lFUBLjLv4v+Zi8AdL5+1356HmHFvvvn+7Kl8mn/PtNdQVFs7G7loecTHuWH0bezaX/8XJf
Lp1XLjE+TzV0svPvFSq9vVcXC+84h5Z8W+aaHMlycZKH2nlRHt/ywzHy++sATOUbXT5yKPSGE+NE
atTfiIjh+BHHRqQEyrKRhwllE2IuyXP7UTZ4wiB5piCTI4JO5NPPi4H41mI/sHrGFDJ/WO6pculy
c1k3L7BtZpIfK9SVX85B8h/rEAjOvlykf87oRy6eP321TLdWco3aPtsOLLflvGztSXRB6wyohW2+
u/KDmOgsXV09yC/bEycuuXT57i/rnLJnZh5aytcs7z+9Vq67/IyXjV62Jz/u5bVx8dSnMPHkdyFP
nL0TNcVe3pdHHt942h3l/fOHxzFBIUUZVfKc/vql5e8mb7zlLVQUDLvyiyda4+/Z0VFPapEvd8Q/
L8pXn09VE7kWe7fK1pmAKFwSreVdeVY5B22LR+VdeWMLsbBc+r8+Tz55DH6OWlMczp9eHHO4utlt
L8dMIFNqzzuzXOvpRb8AavrruJNL52fJxa/35YvOW/3tWV/f4OurFA06ZWd/w9tBU1d8nfIyIpfk
a/+07vIU+aguR4Fy8XIjf5rLXbkkX/cvt1pJb+blJfKJX97qT+u+bPXLO4XihD+pm0b4+OUx21FJ
MIYako841i83i2tUKMrF9eSyUi5d1i1nvoR4Tt0ZHO3nZ8rTrdz45am/PSIX4dwMKw074XmPts9u
PrFzywPlt/vnxa9r5f3zKUEcy38/xDzHn6D99OmiUdJjcFz/hHVu66p5l5FlxOSp21pF5e2AJKsE
Dz6lE5pjte3VJ04nk+B4OffUhUtCPPr6qUrbg1mjpl2giLwWZrG3a0N50rXAuxt0uut6MDymCdGH
ZTN5GzVJo0MMik61rQda8bBRDHJgsPtXp2XGUISVgyxXMz8B6aLcSJ0EKBFoKHfI693oUK0bSH1Q
5Dnu6z98Pp0sxYwSj0mVYN4S9gKyTl5e5YX1cuNdrra/XXLl4p+e/mWdvHTLded3+NPrzu8wpt7J
bncqEqFcDunEjXtJmJYrZew0EDNmSJf7qHiZ2ciVf3z8sjn5MPm/89qxnWqldOKkJl+e455KbuUz
h7SGHzLVdCHZ7iwPwT8v0h1Gb5qVP7W4sX2oywAQ8JZlY0eORGwKHnT00ynokFf80CWwHNPZx8UL
6GlzGyNxomBHWx4uvc88CtpJZz63VXynNfbJnbwbowBK5SbVD1cxNhiwrVertx6Ah/1EDGj5Mafn
DZ1z0aIGTtguQBvNuCCYvFjadQ+7Agmr0q5ret5+beWYjZOOuiZ1xl2n9Mfmhx1GFoQcRoa14na8
xV2YqVBlR9D+2Vw2sKaBi40RGVzkUO89Qh98zaK9zXUWnyj/ia0v67h0rLWi0BXv+9cwmhQ/zNBg
WTiUJ+psVPkI/ioohK9qV1Tgg7lB625zYEwTLb1gvhlIb9sjI0DrS1LFNkhxpQQULeaKJagZKxBP
CxbEllZ3GxCuZpYfiubdmoppM1XuiHRXPnNlmje5osebKuKTZxaaQZPOMIW5uiqduyFK3oD+h3tC
dbBWFkDVgu+9Xd+7gNfdJK7JfeVbHTJCkd/xUXc3Pe5O36vVrZVYW6cJ7E2WFx+zi/BJGapVGU3T
lklyv5nT4q4uVe+Wed9Px4sUPK+Ou3dKkJGCm6GN8LMyiL2+SHJuC6x7JuW1xcYlFhSIwd2MjjRs
ZKZtVM7biBzIwt5njQk9aAAYN6nNdixThp80Eeh851utiqr16GBWd5HCkfGeaxjMDcjwK6UwHsey
do/WXJtrpyjWTd0+eQvpco4TemiQvMdk6mZfxFfeJ1b/EkXEBkIF+lYS4EBCkvYN1ha+Pp2IWk5Q
ybHXgutiaYotyaEUtJGKCHDJsWisZYNd3vL70dy5Xv0251a5rpYUV9pkuqi48vaEzHvc2QrCaVQ8
czuT3di10EcVCuWa85TP2huzT2aVxKFsi3bYT0ET8O9OFJ0Lyky9gsdCG97tMcPDYgKgzRT7VBuj
kF2h7OHsH5FyTeGFnEXYM0iYqMlmxanpQ8w+Wn/oRvRXiFRUU9koVfwKZ3DaphRY6x6d4a3ZIVTN
bHoVntZAWWw/kNkihdLsbyao84XQIKfSovfZUN+TaiL/csDxXVhlt7ZLbc0up910M7Vy+i3wH8aj
t8Tu45hpJ2ekSRKYFUTP8DQ1pE6OSHGnkg5br5fhbu5/hU5c3KVj+uGitIhbt9qgqqA519k3c4OC
3B4f9V59X+xCv+ZMkVJBgGTJZeg1neYeKg2n/6auX7LEMjewsQjSa2Imh8nBEqQg9O1vSweYzDOy
K6+Ep9kE5ku51UtAY6nd/rBHWgnJ/BKOzrxaOv1kj/oPxe29TakABSSjU20f5upnUVvRfaLmzapC
2LANW/SWForXwWiak0PGJXis8VXH8bDtqRHPaGfYpZ2fWhDZSGXy9Na2QNjaRrNxSq3yDdX5Nodm
vtZavdyUwYS1bdZ9r+WMoavss4nwC4leYoYu2q8q7yOn1JZP464K5uWURcW9U6dHyrEYG51DCjQ8
1bLvXszVEEFL0bD74V99dFGLUCndlzp1T8SsO9PAOIjwkmiZGy5/NiJWXArOIeR33Mz1Y6k2OnbL
FXLg7yMoHrJNInU7ZoHf4mpdKVp2HBPotg1vtw7nZ90avntjrmyzed5MRMPBCOvvcis/jqCZN4ay
ENJT5dHeNQHFajVHbY//lw9tPQ9WqV7VwXcSr9Zg0jfg0Z5NxjtCboxDddGPbkP4BibNez2IN2UT
JFu37+BELNWxyUSRXFX4EkoMuH28ByA+3ZiTEmDwbLlCzFyX8hDSGw2A+cR4ZlUPzadZmva+HoiB
Qhy+BJW7Gwx06LFmUqddikPXNOiMx55kUJMZoa2bPQ1NjvKwxN6YIRWEumVv53ocr4Oqw/FBk3lb
0bSJvarZxwRkrxKA8+LMzxGIN50XhcTNlglnF8ekKTuZaGK916qjZ6ojQFuFaviphN1PYhYXvzPu
h9EAFVoOOQcUKWdmCjkVqV1hReG1sehPllrVEEjT9NgriDrmN1KZlZtMR+dTIXgdFQWSNILbA025
VWnBbJwSc0c4M94O/FxOPuBzItkaeHl7dEMHrCf1/u+cH4/oXkM/VNlRC9R2vcHJCktxtTEwm1KN
X3d5Ge9UvrF1angJ3tDoR6Ihr0R4vSJJOWWT5bJC5XWtK8Pd0iVHr+H01gf2OzPmXYttZO3F1zTF
dQxpNlTRlKuREoTXuq0jiK7dm0BVYt9olmjVDxrdKnu6t2Ir2sFh5N8ql71RFN7xSqvoBU8cjkdV
eco0vt1QJJl4ASIeI/6utqO7yd6CgK6+suDCnkBRAqDo9/H8PJBc5w9A37M0JoHPvp9mY0djLgU1
tqV4hEdIn0/eyCFeu96mnUX3Zup/0N3mAA3YUElQ1T4gQtvKNTzQUXcfBiAO9FLf4So49BnfELF1
28abkiNJ3ISeBJumOo1T6z3gBhgPjbkqY2JpdBv/rDMNOMDLch144z5RZ4SgWzIZgJOG1t1sxwOn
cSNdc4W60gkC98eM8Thu9E2hxyXQ/XzaBLHGqW+JH3uCrFdzbjOarvEWz4VHFrhChLWu2AzS6vop
0O6cJbtBxI284ofhLak/GwOlLQwSRkT0h2pPovBjWfSikgpG3Cx2W0U0LfujNehE2qZHU3mZx9TZ
hcbIUZ8pDSEQ7esyEuXWGMs3mGZ3cUuISlGkgHk0DDBcu3aFDvp0dK1XALrQsKvjqGTgJielXRlT
nu3jYSTuN9prTlEfugTBue2kOOmMQ+DUCp39qD94mLgtL2TAHGNOnxRcbTBLGTdh9F4bWrU8kEBC
ZTiLFHO1hOqNowS4J8d6C1LB2ugJw/1mfhNmZiz90UdVLKfJcIIN/Vq+iVjbRofSAVpcxmhTc3Vd
GY+oJNxVGwumQ8cFNbMbQvTIwKmr5YqrEp3gvuYQREgb5O3LgPoC+HH16lrDgcw/baW27trzos98
Tl9RmhCcQF0C81f3AJ3V20bWQHhriFg1T79ZeZASj5KQ+YyicdtmBJ6EmvUYOd8RAZOF4eAbabIK
3VYVn3Lr2lF+OGFUIxilHIzLUBmX8QTW9QfWCJuoPcYtYcdQjLMpafDRQzy0R6dc0JwGuDVSYiri
mZMyxkasZUAlMsjesDGQOed3OqiIwzj2z+7sfjbAP/wqtw3fG2quUPP1gAwgberIt4Hq7hqLsPAF
+ULaV4dYufN0u/aBB2If1puD7vRIlElpWxFOc9BbzzoxuWDOkA9Ul68mfqp95pbmVnkpRp2BeumV
Rx2PcZG7WP4t8zHm7OC4B87oT/nirkkDnY9qc5dOqrfN8vHn0pufhHDiN0EChAg48XPzuiNAZ03Y
JUjdwdvWCZ4bgb4tLW8+jEFwo7aDjncDAS7D7ph+5xJj5S2SGpdMpNirMEbOnhviDMTJz2jHu36a
rvBUJ4yqst3SziDl4DCtam9kEJ6qO2Xqh5XRqfspyc17stMQvdAIjfaESbwSgHWDWre56QrSW6ao
USAJakiyi60dVdVNxwQajERBHuq0NTsxNRlrP5ndH3mu0yA0Ujyotluz97tPESDsmRHAFFQPiTPv
Ss0EhgjNrzemimJsm6wzezxlZDCFtCXXia0/wzb9cBZchJWFJTZ2ggxBuoF8Nk92TBte6hKrTY/m
IFMJ61RS8ondkcsnAmQcMc1u6lES4M2f+PxX+tI/wWZ0rorkrlcNMUK3I98t8rcid05OTAGIZDQI
rzMqix53+JE6vL0aCJzo2QtHneBXslUfp979abnW+FK63ve6wdHSGtlHnCj2Oug11DYOaRAG+1dm
3jSppT9njfO9RdlDg1TbdKFNcmeBx64wCl/pWqLCJnRJQR3utSJ5rjozf2xBgK6JVvOnBbFTEitP
RUICZUsUWVDO+UZ1qaJjW/luR029UadsG7n8lraVsOeU7TpsiJsLpj7a2owHmhkolYswDUPS1axF
60ExAGiM2L6MrNpV8zCsCgKqIbX7o55pu9Dx5r2Naxc7K159m5yn2GSgQ2zH6GP9cddOkwC9CO91
rjdbklzow2RccuHyMs1YqZQ3Eatoq2XRQdTA5OByRoIggECXoLiBIUfkpJuRDlLG1f+qAdE2plXH
oY/1ZO4oPmcuTlNMoTE2zu8506WEUDof+4rrWxjJoWyz9QGouat2+d6ILZxdtMWmZkQ2mhApCv7X
hF7T3HYJHp6MyQdnsowsGAzp1jbCdMk0cQauuIzClr7YK5vg6PXgtrs85qyZ52Dj2uQ+tx2MT950
4KAuCW4RitrOuYXSEmzdyVBAUKi+UzXDfZKDPg8Qb0WOSeekQZ1GfjLy9KXjgGMP3IIlJua0wEEH
/z3aBnP2rCbkEulctMbIVnaeE9EdIVb7qikfprF9duOHyOyek46oNix6pZ8CMi0S+8Cv0YStvQoS
X4EZQlCcu6xT2I6dMCQanQOOt1QzjIPec1S10Ya+972mh/YORVmxc/AaWxpgY1yoaAQXTbvV9Bw5
XcBgRmt0MsZDfNHRZ8Z36dfK7O2qOP0Vj/Y7/fud+IiHxO5/WFS5SH3KnppppBo2d3urC3dkpOUr
Nyia9di/YMvbDo53iuGtWoSop3VnHT/rWkmvgiDkP3DcB50pyMoIk4p4+pzRUWisrIWftLJw0nIV
DsM2wqyOz8GaBkj//YIGr+m5DPRPi96/5Fqo35R8e7fd0tyoUyw6AnjzNKtoCevMCnx1xmPiih6s
7WBG7kQNYr7t67LZthoo8rieQMoZWrgB2pcdXa1b/b+2+P+kLdZd+99qi29+vTdvbfrP4uLzi/4u
LvasvxmaaZqWCUVHRSfM9v4SFwvdMTkVtuG4GjRJHQXxX/hJA3GxobuqbcCLdE3jN3Gx+p+IiTXd
4Q2rMpuBZB4+/vu/OMGZOMk00/Ac1eC4FzzM33GTOBgUdQ6i4VQMZgfHCZdOcy1VUoFoeculy81/
vi4UZXFPVlX//WY4eskhCUthJteMPNnK9yplL1q+cjAxOA5ObM5VTrBudh+IGJBMBII4+rjDmIlR
aSREYXwu3VLHhDI6m0HEibjkilCnO7CtijI/kSMF2SOCw4ROuqrhAb9hWCWeBFqZFQNHsfthp0aE
0RjDshu96lvgohYUIScNaScdqScd6Se5iEGxRCBKI6JRRhGSEpCWkiXDM9WAQyZiVDwh9OlEtEoF
6l6HSbiNAjwhVSk4IoGCPRCQQJg/OyS0jCKqxRShLT0t5UrEuFgi0CUl2SUXES95R9gLGaSruTc+
NCb3+cgFj/dh1qhj4BNRMUgprj0RHpOKGJnAJVBGFdEyXbyoaH4pGM1AMBOtBUm0dUQcTSKCabqq
eNaTcN/aVn/Az/M5mhFZImPxmBKxR1AFATeBiLpBBBqJ6Bta0c8hP9TGca9SEY5TGqO7n0RgjrbH
cVtZClLdsbhBPO3RncBKK4J2ivkjEME7g0sEjynCeBZSeSBGP3sC7VUyyNoMzbeC/B5y2VXfBGh8
PcfAL8Yyu2uiOtr13XYR8T/4Wr4Pifa42KWFlqTatU5+v1TuKxJpqAgiRAgTH5f9fqA9IiOGyBqa
yBxyyR4yRAgRzpifQ1zPm1EEFFGQ+ME8JV0HI+FFmf1MtgPJyCLWyFQJOOpF1FGE5zfpERM7lGwK
7SZo1BOzBQY35gLWq8IQO9d+iiGeiTJqLe9tsAmmKapI5zpJrm8lLFHqz3IYBHvoTXGidpupOdYX
G5tdk9Ynd8jytckBCcajKRi7pPx6ZXVb5Z69hp+qsEtH9YYEh1ug6za558DFDarq5N4e+hj97TC6
5Sa0y2e8ACSBAa7f9sMwbqsMglgOFKzON2ZdJ76+WA8T/JBViNtMzyIT3fzMITA1V1VNyDYki5a9
DWxTXwa1n9tYklU9usE/xQw3U/aanfQ+HzVaa7XznjX5O+biNXn3aDdN5yHpsl+qKlrgFvh+Zk+2
NcOpN98KZsMrh8ndZpDTfutAWMQHZa5gY0CaHAwd8lQJzC9z7zUms3qY/UijdKNq0/uSDa/RVDd7
YkHxD3bFm4vPyW8JwFYM48mtKKv3I7+VotdE1HVHxXuftOpRnF9XwKU9fjRcR0NxDcRx2nc9mRWB
PsBnMdVdwbD+2AXxJ7iGB06Pm8ULk10JUhR7rYcjj8DeMdLL1bgxe+ObXlTfoBoGe0W1GNOgPTnf
OAoyevN7nM89w179Lmns+7RTPAYmUU3AL4kfWu+qV7a+SwIlvnPSQTim6bvZKi5XDwA6uMGpFLi7
ZErXTYHyGadoYqTfwDD8TDi6TGXZcgIwLO1BKRH797mf65p5rBXCyuPv1kL3Y+laPJU1KXqA+44Z
yv51fBUy1NhaBrZn0ufnE/L6Hf/LxxIO5rWRTzdo7dk19Hrf16YfdtNdnYUUTMLW2TvCmemkT7NS
4WxzKmONveA6dNx38OKQVZhRu2myV4PWgY/uPpTYAbZhplOAwBtp9Qu0UeOWPEl3RaeBGVIKgBf3
N4cYk7p7ShHFbVCDc0QrptbkY+nJq+mhDa2YLUG1QkOCmy7pZsuPTET7uUsciSvGesuvKrf2NqPC
XTs5xUY3zR9VADa5vyYvmJmlsYY1Xq2hz2ZI6C28ZEyOqF/HDTmp+sj0sU2t/MZo4gfNxq+KEt2n
T2Axslbee9MlYrPSdF83W5y5AQnX+tDH68r1YDWvg0EJsdOCiOiEBt8xmVAqs72hiEgURu8gAFO3
+hJ1a4NiLHjJYCsOrWnpmSla9rxJkw89R+NhmVBqdRyXdkH2UKn8qsfhhRMSaxMCwnrtVEblR1WO
t1wMTg2tnBXWCWLWzOzeU4nyDcuTl8wUK8bPWEfQV+TNr4ion1UXjFwqu885mEmAS6NvSddWe2oo
61ILly3i8U/aNJOvuC4iMcc8xVaFnk3bpA6NaULk+7UtZmEpSizKh+7n0uVM3lAGw7sD1Ncx28+B
kSjgQzQPBkOfWbfgJewbg86mP09ReU175H2c9Idmnk90QfpDNMzFaQi20PFoSenZs9bB0ylSY9h1
BSmcSTzfMQB/qtUCTUuCQ9+i7GgtKPzngCgkm0H1PAbXUKyZb1QcyAgTU4tgrG5ySIj75cUFtNRa
Yeygkye5QPQAN7aBEvPajdQNgsZ4C+rAN3u2HTr9JxJ/sC5mfCo7e0F3Ht/P+bOrh1B+sjsIHDV+
xQyY1mx/WhkZ6a6BlHfQh3UQMZ3rLOeBTeIGAOoHXzG5i1XIfkxYTulYK6ehj45q5QmPfeTtTcDx
JPnueDKzvbqe8fo/jBWjDFJeoE4iCsgzD4IOxxNoEzA2cTnQJ/TadaVpv+rBI52UGu5oVy+gAGKf
OPNPb9B8hGn1rmNIh/idyafXhXu41/MapOV4pFfiqw09e7OBopjqjUuZiupyS3/BrZkm2ZzYUJMf
45BorjgFd2bBBxYxekY63DGOJKp9+h/2zmO5bqw727fi+udwIYfBPzk5kBRFiQo9QUlqNXLOuHo/
e53uPvzktsuee4LaiCQO0t7rTXFCoCqCL4vX8b5LplPvz9/ICJo3ftV5h9GafuIuZFTeqSuzYFet
2lcsKpPj3HkDlhA+KfA53rVjGwScjIUIYrarbZ413w1GSufW708hnjkPml5cq85/t/TmtF0J8dkN
kU54s2bshsIOdnawHhfS9k7UMo8L7gjKTwYoJwMx8m0MPBfKqbmFYIDfL4V42fwcBl4YllUx/E/A
knmXLRtgwfipcSxulAYpDmz49Nh7Bf5piIENowREcTHo1BEqEZNQ/PQWKwPhGHgXnfQp+b3kSjar
Cb97KaazR5wCEA7WTxiwLNQFASx8J6Kuq2HX7Wq40DaLc5xWZYgYefs0zRCe8XcDkke2oJbNQdep
rXRTme8opFA5m/X3WmfV8ALj/tBil3gc0/ilROXw4Gi1ErzQYbDd4ZF7gD5Ifm4QuuGQhR66Lsff
vS77fU31713rfQhj0K8a8wnguuG3Jl79/TL4zqVNy55IGTPeO87yCnKZntyymB/b0PoYrIRxVwDO
WwoWTjj+bkMbQcFEYvewdhvMMRADLfGRbxjBvwlaeGv4YfYRckHSbwpyNxRq/rEo/Po9aX1J6Jwx
wyRYpQTmjQL/samSCpcXPuRrVI87y6dMsloRLqg4Mbmp3sBs99od+iztmuMYSRYsxhWlPh0dj3za
ZYqJqCaHFzKzNn4kZ+0dRiFPCG4oR1k2Rkm5DS2A75oeklCJEzwvxD55SivAi5WQC8pGeCu5WoGJ
T23w8FaYVFKnJcHHjWFiwr3hpZzUD9jtjISwND/1IGuunRJZSGswp3eWoxtnU8O5svJwp5k9kpmm
2LGAsqbP2lJoxylbHmx4FU+xx4NNRPZpSZfhPPHZRFuTl8dUHzU47unTXGQWoVSq2+4FGo4mdOXM
CuNDLQofydydd+lYOwcycjapjaU6H4qHtvP6K+aKyakL1/dLOoanOQu9zaR7l9nrrU1GDhN0Ye8l
H2tMLBKEY2Ha6J8K33rGYmc7G0Q5Z2aEp3Hq7ReDivOiW1dcDtLHJvQfC14kg1E9dNWqP8/UoC0D
t1diG78iaSMy0w7DE8adH5tu9a9F3Xxwgpp86tI7mcVLp/vr86qvyb5Zi+ZAxTLcBwGaucR0XcgG
Ic4P/krcrat90Av890JGFocSATUKIuNzb+5Hem7YbBXT02SWFbmKDxFGr3gU0DmVRNri71haCaz9
ZRleQ1g00uOQgNoaZwNKMkNIqeYeUavX3g7EbTop3PkiObV6XuK4c58Hx0vQJ6nxg4l4aSyWZl+W
0R+3XNa7i2dVRAspWYQFRY31LemtYYvTAuosTRkBBEGhmspx8zbfN98iFHQ3+riBDStxYYr1DBK3
a2NPuMR/ThKr2WkjyNpgz/F45UXunJw023pzgbZKGI2FHZK0IM0R035suLrPwoQVett9MikOnMwu
GvCc7bSHoSPpbYjKCIdXWJJyDJnovNgZgHgY5UGmvE/GtsEsY4xBahRjWo4WKqSYxD24uPeFgZ0A
jBPsduel09eC1StkPywR13NkPLyhEb9hzQqtDOvU+bDE2M8o2j4DD0qsfTe7x5n6QaaiboMhLPi5
tJUhKrzzrUTbkk3LeEOybaE+oaFQJMJYCZpkoqnTcR8yOAcmQb30GEPQjUy5OgTqUklrLqzV2Cca
+i9UV8JtF19TadW6A5Bsz96XgTf4XnxMXSWAq2pqfCes6lEsk4/GdwEdA+TBS1aqPDiZF1NT+ifg
rJq1nVUcQ69kXtIi4GM4OR66SSUJ69REWnnbY3hvzl9HtWmo7/q+iG8ZvnIHiqNs4iul5whsgOEU
ZA652yL6OgbmCZw9F0ndiDUAumdl+0SdMQlXzWUInLk+TQQcxanhHsVtVyb4HdaX2q4x28JCGEPB
8iiL1tWrdqjgGQOXr/CVMAgBNP7ThZcgDJKa1QSfSzzvrOF3wk/6Q0CqwH+iX974lorSuShzkCxQ
CllFmQ9EPybseZmXicyuWkisVlsGkN8KhuGw6SHXr8MDg7jwIDeOxpABN60C8pGLdlU8ceWE5Fzm
l6FSUj2JP1gkWs1UHsI4UxBlBXvr6A7uRWK2Pc3rLkha8xaChXJ5NF8cG6fFjUQSppgjMg5gkvGg
7KAgYA+oqP4y4Zn+s7W4KgHtPi+rdVkIyjXtg4Ux8t/7uUS+w3xS8z12NO2XX462dlZx7vSfcz1z
bo3NfXdr2g2OK3wr6JuohelI0lPRJrzn71uOKIAus5pISzYcZ77DVG8WiAncEmY67GuHPECZwwjh
zwjCwGq/NEOvTG/Yqs0ote31CANd6CIORuFlgl0XSB8ujX/u4ajWL7OuUR4Dl7cKUjZ0+vfDW1aH
P59dIxpUoRDys97TH2XZpFZI6582gUnonIiA8XYiRqXMxG1Y4eC516LWRd8Yq2E2BlhVzMtzhitD
/QwDM1zjeLt4wr6XZrPgs+al7iGYn6sFgBnrEGj4d8npTXtIGbfZrY0StFbvNbmaInd80xTNKYHX
+FzH4xH5JC9JPuFMq6C0TxnZ6JJKYrmjv681/TOfvvpy//dlNpEAt7+ltXHdQAIYIG0G+CxrOPNe
biFx9/lwIpXUH7Tj7XTU6Umr5P05j2aCj6TR7oglGm7nLiudrp03BJyVgCjKin2h9mfgtsIDFLcn
ac7EYmypaffbXL18xW4lVS2ZnaOWEWiBevzS59/iyRjPd2EkKYsu7yblvTIZ2pMZk6nwrzehmpUU
TbknHepvB2Oyn9/c39LsE0qhGblcW5mtrTg75oZxfbOd3Nl6j02to1mHNze/bHP/G40BsbksarD1
iBc19gk8T+Ws8hthZd3+Qdmlc5Whwqxovb5O9EUqtGXJZJUk1lh9B3+ZlRWIh73t/yEy/xNEBizF
AAv5r+PAPlRDH//b7ltW9f+Cyvy541+oDJlgtm/wNQ4oRNhi3vIWlQFzsTBwsT0VAnZHZZx/D2wb
i9fANw2PADCgk79Cwcx/t33HdD0KipTrVJSYZK5FP6vnG/jS/TL/b+VQPFcJpsn///8ZKL1/QWkC
jmHqGNK4Bh1KRyxh3oSCBXpX9mHYaNcUSRSW/djslj6V+8GELDB32bmLeK9rXffFd1Rfagkv6Uz8
YqE950vobengL5DD2w1Zwt7BHFW57LRk+yVnxO1H0zNWi7mXrDuoo5hE+cNm1UkEtOAjaHaeH7DU
oLuQ+sc5wJF7CKDkVvTm3eGLtRLVQkQGRfbyKZ7LY9P4zwb3+Ebn1Xu2WkMZy4bb3Ai+UnL4QG//
lazCp8mef/h1SdSuPRyGYrnaZFBj1Ex8Yvng4AeOSSVmpIEyhjazF9gR3610jbbrqayhhzRwRDMH
FBW2s7evB2zKeqfatmm+z83ZeTBGdKVU6BABlJtRK/8gK/Wo2zPGB4eyHvdrN0Aoyanz5N15nPGA
CKs/yM4gPSQHM+9t+xWGMaBv9ok6P0Uui3N2GEdlU/eeMXvFwLlx8WYwf6yGjT/E1GyyxnyB3Hbx
XecDFs7zxlJUxXQIdlAqf+ud8WPdlN/63Tj2xa4jwsNI23ZrWjB2UaYRDN6+GnQAdvq061c87ZwB
qhg6TTri7qPmeaABMyj7+Ai8Ad9/wh+94HQzfoVOw2beKMdn6vtQ0+B449gRnzL97Kb1S1/ORCOY
FHmG7GFNnRlqScjAw0y+NUtM2XtJVkjY2e/UtzLG6040fLCH6OByjAOkIvxmiMDeTeh0TQuvoGiM
GKpq2lOYKRanM39vC8o0McQ3vEKTQ7C+5MlL7f4g8f5xqvOJPkuwW+pqflnm8pQuY7YPvvtZctXq
FlrbEH505vU55lrDOa2OE9Q7R88A7mZYsoadGRBi4BEbi4dnTPwKAOafCFN/zGqzvkIDxZTBxus7
H07G6mRg9HBpnA7/fC4m0vqMWzk1PuOVgB2z1UFa9LMHt2rSg9GqKsj7Dlewk9PFT4wX4G17IYHb
Y/mFSsUXIIcFkcAn28s+11mdb7PRJoDSMz7BofyxjI96UD6aRYajO4VY6KuqgO8Nm2U+1H31oZrc
F4gvxM5QbF7q6dKC9nVuMWytKKSQ1j2ZJUy5KNkZifNCD3reYtnsrGB9jgUtQO9X+k4Y4c2TsbV6
K3u8Tzo3saGWcYqFHxHGlGUlD/S0fAn8jnA3Yx/6/c8hQ6Sf+bjzrsrYZmmK1xrNT2BiQEbJdWus
9tfGCkaouWNHXCn+OzV0VUL33uf9aNPf0yB26dbv8HihKyzEAbUxReq+PLR6qROxS1Ly5IWEfqnW
fZnW4DZFWoga/slksOnQS6tTLfUy3kPZx7WJLQaJNm9IW6cb/aatqW5kMZCXclv35nC4GcByVjAB
dOHLPPXY9hP6J3PQg3sLO6qUOBKzwn59htlBxdVThOw+wOE6xgJvSH54sC55fWBCc8KN7oDSGrpP
GW+9JAxOcVrRqw+Uvr0Oqh7UBHm7tHAUel4WXNvui2Q5hqVPyZx4h/v2idpJNlv4luxWJYvWKjpo
pk9XjdH+sVg989gy8iJmVy3T1UQ2kUkZUSmL4ESpne57ylboZdkrwZaOlxsGJGrP25F6OZ4sIEjs
JQrG9uC33N3OWH3oBic8ZGVif4RFToDgsZ6y9BukQi83SV2KfOvrVL2G60DSfYPpTFN5zbPRhRh5
9rN9LYgUGRpoxtNYfZyWpX0czNg80Yt/knLBIG4gdZmcMS3FpmOD2fL6jTIF3tQ7cmczwGGtPiCh
oIrcpE9rEdoP8zJ+JHWcwvwIVS30VrJh1ty/tB4wlBlVr52vAV9Y+gPA07Dv0xrKZJISQUkIyPpl
NiipM3oIL+H6pbWQOzgaygof/ZvWrsd5TvunCklcZuqYuawd9G0DCVBpdadiqb7bM4FEPZVyLF1G
/zUJQqBOLzv1iebSCSeYEsuJrw3yiTIeuheXEuKzOXpbyyeEGFnXx7Uckstalc9DiKeLO/fVZ3fO
9sUSv2DOTjxE57bohNx033n6l7GPiXCIGpDzgA9uR/xFjF/+3NIJft9yd2GAioMkiQrdxSixcFxK
UJowwrfASzY8xgBfY4TTpk0F7uia4VXKLDJwjtuuKU8y7+OcZY3BeZ58vaD+z+hRJmsSvhtHOtNv
BNY9/D2y/YABATPwjrK7jiGJ55HxmKdUwZQqWZDNdUjcnTMHDKGVul8moRpxgJxzM97nl1o3j/Ww
HOO5ImzYnFuMgNQEdpzPqFpqDeKUMCNAcpUKWIbiMij/ZXh+n/XW+pNWzhq+5RxDSgq34foCIyCh
r4CpnBciOAapk7W2khwmpjVviz6x1q1rdNTDlwQuJKMLmTiGRXnmrtv3Leezq4ZfUpxx6BWY9lie
pZC04t5yK7LcZ414KrZhhB6h8F1cl2ZlQ3lrSpFF5gGXx32a1T/saGWQ6+LGnlKl4I5k5IwrLUnL
+eJBH1z9rVRgqmXyN0EK2VGu602wKgU8BzbwsXEDXEB4d8aEqvMLg+SpIcf9Kt+rI9KSFfmSEYmi
V3uR34qEWCZyI9xnpbU2A2SXeo5v110sFWQixRW5F2oxfQhbNzoUbvMq194WtwtpGvQbMBTRui9h
2TnoT/T6rCffO+XLGeqhvcuistrIL3qvmUL4y/ZDGWKOrn7GeykrSjvj6MwKFaL8cJ9ISes+Ky1Z
trpfmyrtzz60IAbkfxdQpZUVsGYyDPG299LWvRx0XyZ3noecTufBOo6AUZxR7r/LSkSK98ApKYXe
ql6ycFKeQTmeQVJdvV272zN6VxgzHODVli1Yafx14TypcP3TNbSGgB68N5zk2tzU4Tfrk1vbSesf
XmpCElSlr/slkiv2yzKvDKBCUtPe3p9WsVy5OZXI0yxrTC0O902sfzKk1CAPb9upgFA135Ebwddn
9Aq4TryW7vVMeZSkyCkteYykZUTG0etM+yiVzQ7RRzaUW8fDCkwKmxL0JOtuG6hiZxX1+C4y+N8F
Ou9DXTkheX+3flmmtQ1BKvTdN7avwkQTRg4HL0cbNsdrew2S9Sh1PUtVMaVVBrEBx6P9TS6hFCrl
CsrsrYYu83WCQrKDeyOPoDySN8+IKILjv3EyKuzA4KdWxO+39+xTMDXp7ZHEcRSXyzVF1KVqgG6n
2KpdHmMDrWZvcmj1hq4t432pXKTkQt8cDuRplcnNEKBt4EtkQ8YIRJWhAviGGGdI8z7f+S5ZCblO
x1OcdG5XWBmvSEKXLguLsUeh1KdQt/96PTuqhiSz0pKJvLdlWYgTe1g2wRubkzxca8QGqrZ2a3L8
r2UQAbZmnX0QEbQonV2xl7pprN/opwszwoxKtsANpihO0pTd6IehrhDnBNWKxCDCdLXvY13H8few
z4juUKc0GnyLpHWf/NOyUtPoYt63iYqZat8/HWJmrLInZ+wPOUwu+yE4uDqOlRzf7PZP+/6yLIOU
vaNEy+2o/ldZq+feN29ypr3MVXO/RVhBakjb/46lHp+j0gAjsFURSiZSwLovm1IFHpi6Bj0bjdc8
5ddCG4qjRSQfqJHaLVoSmrKL7PxPh5EVb/YJFm/vpNZDqU4+bq3PRmz6e9nqdrjbtqMUj31+DcMi
ek7Wy0SKZre1IxHWesGNotm1EiFP3F+1QX4XX7dmOlM/W/bjUJXtaTQo4bqqqk7oGN0Ciu1irSYp
xLPU4mupy/eqRL9+qBT4oKlgwEa1IqnnR1T2W9129hKmjDgMUns9PTSq0BnW0I/aIgnLh0UBBa16
5MRuXCYy68ubV+ZTBTjMCnoQM7bbRF7b0qzFLsJXecgKwpjAMgoFavB/89yoiadAM5n90xi9fPUV
MLIoiMRWb55RwSYjvVU5F1kkJySTSAEuI8hLLxhMpz5cseolJOrT6CuwRlz3xI9P48PAUE+BiLoC
eAYF9cSC+kh9ViyxpdUpeGjgRlQvUCfXvzoKqJIw7U4hSNJCLLKzExKcxGtQ8rWl1QKSQ5NaT7es
cMGvJpNb8OZireYn5NSnBZ2aTTQXDviqeyUF98JEKRxF4Zeb8aOUp8XT/NbSnQifHqR4Cl1L1XnC
QWkBXWg1CoZLweNSQebMx1ABdXcjQlfBeKUC9Gox+xaUT1ddtEqwv0bBgL4CBKUmjbgQ1ZftHtd8
gkMiAd2LFj03TkXYk7w6la+YI44et2huqfDb4UOjoEmp3euCV0pTavulgjPLIT1JBPekvuXSupX2
7wt1BY8OLUApUs3qcp8UClBdQVbvi8SisVcAbK+g2FqBsjPorBxNzAKldZ9ECi7rQXiRwfp7OVAu
+K80XUGFbSAOSwHFvWDG4Qh8HIMjO8qtTCaN3GqgzZaCnXVBoGWFVgFL++DT4mAvd5sv6LXMO4Jp
xwre1mrrmwneXQryLTefTBJqhPq2ACOn2NeAUyjc3AFBX8smOTcKaQ+iab7oug3Sfp9HTEzOFWb3
Yl0vlv6VoPYGUXvFRpYmScI/55Q/sKfH4z4g7ikKmcjsf1qWtuhMoAwU08OoKASoY6enQdEKOnNP
v4ZCEXyDQBEPVkVB6OEijIqUkCh6QqyIClCXEZ4o8gJp1M1hUYSGVlEbjOJlUVQHG85DDvehViSI
FDYESauk3iqCRA9TwlSUiQnuBLpd/XlQdIo8OtWwK+hup4+DIlyARW0MGBipomJMipQBO3mbw9Ig
Yk5HTgNxI1MUjg4uR6pIHZMHvWOE5zEpwsesqB8tHJBMkUEaRQup4YdAiA9PE5mSWjU5hyTS591K
mDH8ROx0u7Q5uV5MDvOEcUwwd9YZ3+ynMiTgGLtbrI0Xejpu4+JwMAynIEqgZDaO8xR5K9bWgEuR
vnyeIFVvJ0V8IWWPfAVFhgFXIvIHfgyVrebaKsqMtAZYNECXBGAhp36wYunkkj6QaXO8ixQBB8ol
fhpDO25Lp4EYiHJ6q6EwxgfFTp5yDDI2hiL0FNCGFMEH7/bqlCrSTwn7Zx29d7zOpo/WkPiHxUSI
RgQurh6KNhQpAhHBMdsY/J0yCJ6vjqIZtfCNFkU8MhUFaawHyEi2mW5rRVCCHPloKcqSp8hLMbUZ
ALtcSE2wm3JFc/JBiwxFfCpgQDkwoWCJTHtKrcdBkaRsRZcKFXHKgkFlw6RCx10qYpWvKFYNXCtH
ka5CRb8iAfN1VoSsRlGzEOwhJFB0rRTeVqUIXENp5NuWyvoCt8uF41XB9aqF9KXoXwQYroiItmga
HvFfJ/TTIuGitXQqwXn60igamaUIZaGilpWKZNbBNmsV7QzWjrkrFBXNV6Q0lfA79hE0tQDStiKu
zYrCBqFtbytSm6fobUTcYotAYugDgOGwcen6HyxFiKsVNa6AI7fClRtzHMN6eBSqIK2lP3UjQnlO
P2+rK6JdB+MOLn/1aCkS3qDoeIgltU2uKHqzIuu5irZnKgJfr6h8CZy+XpH7MkXzyxhgEkdR7QZF
AWwVGXBWtEATfmBi9STYl/hkOtAOrSo3d4i491bTBYiMIRiWMA3JU7oGinqIfwy0MciIGaxEDEaq
baWIiv+H3v1P0DvCFSznv0Pvnn6O337/F9zuz13+imowkEyRTeq5hu3Zrh6AwP2F25lAaH/Jp0zk
U77lgtbBKUGqbPwN1FkOqxyXpb5tmr5j/O+AOkeFQ/yLnMpVSKBrmoGFlMBEzfWvcqqYL+tYtrX1
GGMSk44tRY8W2RJ5siMKiyHfYoSH+KZAEBgjOiL0qc9i56FVHh2r2b4SWgde5eAW42rhsezNdm+n
VEux4+8ZnG97hrfwhbE20oz5mxGPqImmbj9gIL+dbFAcHd/AUVsZnRnloZq917YIl32Q0okIjPI5
7CrnaFBVzaLucUToYVYORem25mW9Jik99vXSWQTSt2n/wRrmBkK//dG3GLZjb94DmOjRVp9G9V0a
z3qv6XhCOMSXDXP3qY/aj+giP7W5Xn22Auxyyvkp8MMONT4mrtY4ETSPqOPi2807nLyBZfAjxxIc
DyOkn/sQFfmW1DHjGpr2JdeBTKm8bjzKa5SNiWHAPKlAsZC/12xML6jg7Oh7fR6UjMtYr4GTnyrS
gL5WVQfpenlcGSLuphEgwiyni08XepMgNd3POl/F6asTQt7lluggI8LEn1bjJYjGaSN74LaG4b+L
mIePQMK7DQQLV+pi63XIwPrZ5aWbjiMExWdnTWpk80W3t2AnJEejyCHjNjY/dv0HH3cUsPqwjeHa
M84sD6tVhofA/t2FXrvtfKDR2HKvuJGFT9hKuMZ1JVfq3aT3xb7M3tkN9i5IbvGlDaY/vG76Ojuk
dmLesY/ShJJIOe3wP/F2MKshCfLhU3WY7ryG9sFBd7xx+FZtPWXn4FT4H00k9AG5IrQiV3ODurfs
yJ/o/fEyDkjREy9Smlsd/eyKwnXUjOe6nUCdljbd+23w6OYLhk9eZu2JN8K8iv7WcwQq/UjkNjp5
fptqTbWPSJxqAmI3a1XUB4wNeA78hTQJnBDqnWfm+XPdENiNo9GD98E3s+gUdRVqo+EPpx3Dx8ao
vgNPZMdO5ZTgHeFucj+eGMjpnyO7CyggTzY/T3hd9aA61xO6Ki2yiSEbrSeLGCoim9qrRd+2Wifr
M/1HujpYobVOJh0rAvGsa8qYcluG9rozAJ9xMoteAxcPhqCxuG17vd6FxO2a8dwd484ssNWdx8eW
q4ita3CMExPzDS2bd/jq5Secks7u5OibsGv9Z/7rk++iKIqm3NnjAZYh2C4/Ey7UPfgVCujO+mjl
8fC1GcoPeVS+6sBsu2rMnVOQzN0Oj995nKJriw3MeYlbaLFJ6G/Jxlo/uWCxG6wMtG+alTwaU0cK
uU6QXm3wDvHD8WRo2jmzScRtlaVCuGpIFJLis6k+qIWJi0WN9IzKfuoc8zC2nvzCf4htE4CA11WJ
xgsjmggO9Vds1h973R9+Ntj2PXh6+LDCejpQ5ce1FZulK6my7XYx42qna331mGhI9/Gi/Wo6dQjj
NZmR1WER6HRYXwFGWnQHXJvx55y/C4Oso6+ZhOektvNHfKYmujJo4qMWybvTa+MeBBdvgbFCHO3G
fKYJbd5rI6YtkCWMYzsG4S4tpmjrheGnnniPjwPxhdiQuVvoTHRXChKbKh3CU9QBLls4Zln8EiYK
omTEtqdKi4cY5c1tkqfpY+mE586zedy45JrCCYyp798F1vyTwpzzIYsAXLG0I7hlGa9DOUMq64mr
1d3fUBDgRxYVV979aFbskEGGQeSNURLpJRNLtYZYWebf56VVwvQiGsyn2H1bv2ABzO/FvKy/z962
lIVeG3AkWfWmKatm1ESHbjae5RCyiSz/5YgDJI2LhQG1/01gx0FV0IJVrKoVnHNrCuAYq3lpyUYy
ue+TCQgpq304F3+imLLRfZ/75vcVVI/tTQgWuV28fFi3svU//wea/F+ywe3PyVHeNG+7yV+5NXFK
uvK4Q1/9+59/c+j7Pyarb2tk4Zv5X85TVs9tWG1nD+LG/bj37bp2/LA4ESL9++8ou91O8H7q912k
9evmsvDN2f3X/9ltzzeHl58ApR5Ogvf/sEafxDA/R31qavzScnyZ2G7TQYZU2PKbf0JWyUJp1YF9
rnOnJZNh/hrhRXTb4bbVbCscZVTaUxIesr4kBhu3yMe0Ko1tFZF1RyT0cMCV4D0p2JAqF4pjaa0c
v+fS53aRpfdVPYzBoxtql1+Wy6yjdpYj3NfejtJFLcd6c0Rklpu0hqw4Nww58elOFUWVWF6KotLU
Gsoet/klwZsmLhN/92ZhGWbjOas+3zaRFbJfGC8GgYTTuzBLAt4DmksNsggwsC+XlVd/nO1yP7g2
GRAJdFaqlKrVKvqtNVgIk/s83ZnFBdLPE0AzISjqeZdHtJZXQW0+mb1pXqgLXNtgxRI/45rRBy7P
fkfWYTf+9LqfvMntTVkuv+VaDYUIT4HysqrJoupYMnEp1v3j7H072Y2rUW8Ih9jWHgDTPNfXueu8
sw2pCOH19zIO2kMruE+wooSxrelrWLgfKsReiJYZYwmgIPiCsPJltqGkbeNxeMK9zaKLQ7wADGqd
cRUJfRADMHWBwBZF00UmnWr5VYYUoyiAUWzlVrgMIxvn40VXLZmt4UYdR786a7MbX2WCUWWAsTdf
8wq3bWSArV9esc4jk1BdUoHdZIIR58acQu+GlM6qUicT0mz/qA1q8XVVY2ofhFT43dl9bqcuuS64
v20XbOmhTON+lIfaKZ+pn1AkPNt24FGp1xz4Bi4BJ+NKZ7O3UjJcTcO6eF5nES2ltej0U/yvVZUU
ikhBD9rAAnBsvpLQoLKSGz5nXKp0fsFVk8AsHOXMvZXZeOE15KzjqBKeMdB3ltW4YGdkXBD5evZU
0zeGUyJYlFhcS2tyUawibrulA8wmvns58SkkWXNPFdFg8sXS/mwFLlRZxgRYSlnjRa4Bd3bDEHlo
UB0SRITpEL8/sefjZep949zkLwKHCfyO0Q40/zC3TuBx0/FuvZ15DrCKYJ/imp2vJV0DunmCdpkK
tnZQExUnNAhY+SeWKnQCft2BLmlFiwo0sQr7adJK4+DdcS6HjO0VauCC5hRZojiy329Aaf2ybOmH
fBfPOIz56m0YeFVKn/HQ0QtUEp2/4MA385TCkj3js4QwJfVy+cUxXABCOeWgxnGwWKfwpn6R05Mb
rlgXHk0BDOVG80MiNzz9LGKXXwyx78v6jJLKRJbEL0bRN3Plu8s8iB0i+75rdvLUyS0krfvk7lTP
14TuamqfBM8T3UrU8NaXyX12AReYoihHgqg/9wRjr1sB9m5NC83fhtxLG7tNECaRrZDyzF2tJr/M
okc8FNDcMKxW6MLfuhVpLQqEkFZkYqvFbXHxJ2vGP3Qyf/b6gheiSqOVSUyQ834OuV4Y6YUn2y6P
UYdON8nsvYCp8tMJ4iotWXaf7fPy0pmtoaTV7nEgfQ//Qx7gFb/gBWHmFWWHiVlDWu9SgTQix+iO
C988OSGbR9qpDBwwdcWQk2RSTHrynYl9KE9WO19MYnJS3HBH3Xznh56NMNxzL8lim0QUUxnLYj2/
zlb6ECXpx2nqif7r6nxvtDaOWwqLGjI/Ip1PvdB9k1gEZQR9exQ0fTeWI/rVtcMYuYmi60BAUhst
OCEqqAKxeXYAwvwoEL9ceGndbwYPTcvF/lDOZbltATB3sxob2fm32aisS9CWztVTE43BoNYQnCwK
jV6+asGUXPIaF40ggPNPdnqix4cxHj4NdaAdojaPdk1u4VM4xlD0TMN5APWZj2s8pdfeLgew/vp9
k2FTaK+exnOeaxsY2KTHNcOwa3VsnUiEQgPgVdgjr5B3Yj05GXV3tlIimYYSwwUMIDhNRRm0camE
K6vmDQVDB5AzdwFoDJV+ksDgijfbwKfbrKu+9qy+qp6JxV4+aJ8s0LzSHJ/yAhaO1wXPfkr2mt+2
Hyf3aDHs3d6OblcszuGF7OTvoM+1to3+UJTeLvLaZgNcvDV6eFiuW+2KTif2Sn3dBd2MDaWW7o2H
G8wpy2Ttmsa4t3b9x3jgXbOu0WsY5uEh7aPq2tnfV1tbLmYXGdci3eDehnYH+8ZL0ozoqDps8ooy
REvfpwR9rhA81A+AtqhDNW4+YNf3rqUusNdXD07vH8TMVNe4Gb8YXbTs/anfhxEV3xGHuM1MvI7A
zTK5QeGIhmBDdgQCk5PW6R8QUiYn0Le/ZUzSEm1NGBjgtPaAZ9f4zlMR1mkcD9sSvgAeVjlmM7IB
Ty/muN+8sR0OfYrHxKiHu7FPfGUKMd3OLa4hz+nw0jaNC42rU5OxADodKbLs8oHXzLJ+rpb2U6T1
K4Pt1diunsHP42af8IJF05RBcra8ZHlM+9LfWTWGeT0sCPl1ikW9d+3ExIpSqwKwHrzd71yCNy7v
slCoBlq3AKHr8VE2NtXDJa37RDZz7w7xd4ZClpQ4FaI4kY3fbCdN3XQzstLdP277yrIinc5JqWeg
Gj8yHUvvKs+b3VT1EYmZtrbrnPRDWWTrY7Aa2csCkHNKp5e0JTTIMvEoRb1PCU1bDlZodZjZzhtn
Cb5HU/FprRfcFPOJaNF5dDf1OmrccpDVZ7f+HA3lsfANYtpyYhPjAUejkop+Y41YZ7bzFb1f+yOc
sQyZ6uC3SsKB4MRuwrHxoAQOE4p6apKans2XaVy1F5wqfhjpcUZB8Vun6JZ9NIXvwJDaR1AjY1tm
yfLNa5OHFQfCV5Pa14kSE1mSozP+lmlXWT9ZOZJxTMuJWGrDD40xvLrzOn+z444QzSL0nhBudk9l
B1dIlVy+Yb/yUpohAXF5FSmmv3Pu1wlUQq3sdIjyQ/atC7L8MKxufU4jr3xt4/VJjsqvxq2eOPZj
kOCi4VAXhrDJn+t97WucYlo41a15cWwMQYulHjABpF9f6cTGz8H6tTHwfChLZwBUC9ZPUx2f5STQ
AGCV2iXWQ901xjOjH+W+pN40Lia13YLjbKi34XtvTYwrjsXQvtR/u1JTWAM3+1Ionqo398bRyIf4
C8lPO/mvhiWeCZpwzevk4YUDzwinCPl1IrCOBE7j8xgtxkNpkVorh1wIIRpnB9PJEm+CaqlQsnb9
9LUAVpE944pg4L6zrEvneNkH7JF+k+V6nmDfEYXzO3MprMfV7ScUrfwyRlw9+bnevFIZrM7d3OIH
r7nRNwe8RF1gu+F2StrOPY+TPnxMsvVFDjjV+H6Mjt8/xUvtPlWVH98uoOOXr6aO8VGDwc++G4bs
Yjgp3ovqJ9G7axCb028r9qZocK3wZOqegz1e/iBHXWPP2MothsVx+E5uO9nRbkgqcCrzxdaX5Br7
uE7Iv18S4t6bXvUpqYhNKHTgvaa2Cf6ugvdpRIEVmQno8WBfyFIzP8/+SuqiiZ9LhBfu+2jWsGVQ
W6CIPjuuln4hbCE92EvbXGpeSO87zTF4BovqB3HeIEvJ8mVIyuA/2DuP7cbRLUu/yl09Ry5400M4
elKUpyZYkkKC9x5P3x8UeftmZVV1V81rwlBIJAiS4G/O2fvbHs31BXkm1VGp1LeWwoX2cxyYQBCm
s+jGakv2klAx9xJZB3dzZ1LaXI9D19BLRmG4ZWgKPcGA7T0pRXTXNGGMI5N7hHnpkv8U3FrLqLy0
yscDGwPpQpmYzND1bBuSZGG1dm/hLPNxBzITvZnXFxFOye9j6FhH8k4z35baoP1VScmxKKlDZ9Ey
/L5HD+FyWJBLm62muEmmdkdouOJZW5MZfp5lYgywEvM9K83JRZerHFs9qs5GCzb050StYasjfTr+
3EGs+tY1uiY+dZ1hnZgigt/3ggJJOrrxMfQ6sGrdaE+p2S1cglJCCb/NPrM/T6iE+jmpo3JS1LE8
ZTyXmzaj9EFd8/f51KLp9IIQnQOhCY5xTH5urajZB0r3n/ORlkpxCqyk52poxGMfEFsRLEQRD+rL
zx2Iq5idRqzVcyfN1VFtc93twk48lz0fDwxvh9J984uWDqXIsRPvwQBXzG0LUvKlGO4XU0CdLen1
rxbwWab36nut5IKTxRyj5vo8FJyjNwBDfRa68P730azooTJL7TkQMsGjm5UeDElQz1xMAKAiM3g3
+bB+7poqHbSSPq7vtVIdtmUakIJTltp9qdPQ+LlLgY+koDj7Dus0cau0RlguqeMh1Vo8okNVv4hZ
ffdzV749jz1ws2dKK2DG+Ers68WMLmNpqax8ivZDIUxbXV+xwqbW1tFDXKV5lrcsnoTNoivJgxFS
kobX3/wiFw9U6CC8JYJauKGbwcAGdDGphy40Jy/O+Xqpi3r+eXt02YQK3sTPatvVPhEJ0l6Oi+Yy
tYIIZalaV0YvP/dc+gAw+iBJ1ykYrO04g7nvhuYw9XX/MBqgf37uNocEkavW/CYkFXl1AFdP+NOj
49RD7u4DI3pd+vT081qsynoVh155MiJh8JfCxK8tiuJFImgZjD0XnDScft6gmp0coYhLcx1gre8w
7c6bDpvUQzygL/25S4D+2aRd9RZADXRN2RpPhiyUx0CVCkRGbfcq5dLh565U6t7jqGCezKEXggHO
N6tAYqcXlnnVl3y2o0pRP/scPZnVCLe0VwJ37Mr2CIgpOmtJGkO9ybqP3LzOfa59TkLGpGgZwkXJ
RRlomwqOtRz6F1C0p59jRZ34LSRh8kh/ARr81E/bfmHqNsIel956jCG2SNYLpFdLW/DG6dF0SJYi
vORtScrPej4/Nz//7UNLOJsiFxNOWmK714etj/+5hxLu/6c3/l/pjVuQWv9frXGXi6aJP7t/lN//
cMqszz/if9Mo//34P/vkhv6HJVq6ZaqmrsimJNN1/7NPbhh/SJJhWtA/aZBLqvgvf6ti/mFZqmXh
w5JMIiF1/vSnv5U/maKlyPxR1wwZydN/x9+6Pv1fm+aqRQ9eVBVJk1VN0ZX1lf+VQTpLRSpF8yRu
BfB3UOXy8FtbDlQFfbHNbSkfocokbgKVLJC+sOnZ7fDQE9skLr9kPIetGHgxwpIwT7bjeDcyFseX
rn6VVqplfPeXt/lPc+5fzbgs/v6Ds1XgnNHhB61lrQbkv55tyUK+MpG+boWJ5ndktnabV3ci8A6C
V15nqzq2+BtDIBQaBqOc6QHOQ7WcZ3PY1kL3IYOvG1R5C+PeC8eU9MHgFJcmOlJ9N6uqPY7gK0rk
MFDDrIuhfLXoXdJp1RpdOExN5noaMGsW1d16uFnHerL+jnswEfpqXX6u9xlS4tyrtdBMTLnGmIml
SVwEDm3CWkMvqYCZ7H9+td5lPWRdSZv1DNDN+uuhRo2dmYkJEc8KR//nSdWM7Os5rSf4c8L16Jei
5ukGZlBOPOZwYQ2TfwQjvgrUSsBtFjkNscx6RIDYznJ4DJygU+3VOdmGcEdMkZZgY0e57jXapo54
KH9WC/A8FQ9Z7xryOxIs5pq46+4COW0n97mDfM+pcUquj1YZh8Q8eNPbmgBqjhGXhVtHOKyAMa7Z
tTUV1XDeIC90MVid1sPJhA0N7VZVBn+9B2kE15p7l91M8g1PywT/LcOWDVM8m+pFaw9q6bc8Ii04
AM/xc148eS0ZUP9/v9T1+VpWjYYlbX6Q2cN2/ZOqRD//kksPhwtuplzT3FxfAMdR2WkAgtysb8/6
2tcn//k9efJ1kfrrz+tbGKw/8zf65XgT3SR9FDk1FnzPKrtAuYlID8lUnM14Bim/YafkqyFP4KNY
ypV3ifwYsMQSYy4HjExWYJNP5q3/Xe/cSpMNa207i40t0hPBdemoYAd7iut9XxzW3wcwDgf2i8ny
hn5wsx63TQcwcWR5cLj1EDI/W+gLMMUBcOW5Zcn550NNuXNqlCbpmHhxTAOQn9e/1ethvUrllXG0
VI1XHmv3IGaDD9TSWc9gfdiY+bp1kxTBS1EyDvXsD2Az0NqU7zmoFYuYBFWHmkf6R1cdZSyuohK5
7wNxDk2f3hNV8whGhpwKpXpL23wNXVoX5XdBnrGX04GcU8yHtUmJ0Ti0s3GqG0oPYe90K10pkk89
zDcgrHgjZyKgum7td5qPafEqtxkV5RgQVZqYM69p/CzU0M2jIrF1WsZIdqI7RBEeaA2us95Txu6K
j8apkKD0a+RZqlwYxML/oUN8/VfmUMRiFvqs/5wOcf4a/7F9z2HGx83X//rH74OuWOw/H/nP6VP8
Q5ck+BDMjn+dOuU/gK5AeAD0gAaNOfJfijMw3yIkTAvcEbhvTfmX4kyV/9AtIoAQiBmSRmir8t+Z
OjXlb5ORaaBUUXRmdiRsAML/NhmppMvgIjUWtLjtJo116K2RZ8ae8FQfs62hO4vs18Y+kD0SH/vH
7l39DB+7Z7Wkc+iCwg9mf1oA37101aEPNnwXQPHAudMIZBK3VuLmJIPRwXhKO2QRuyq4zza5K/vF
O6o2SqtU5PLAjZ6kX/XBco2dhYL2N27+c/rf/8Jh/HXGldbp/y+IcvXnNbLSsHDWGPwj/9sJtwnk
GaK/uZAWbDz3knQf9cumNpW7ZGSh3PTfgsCGq0rjmxZL93+5IP6D6V611nfw78+u8knRWxINUVP+
9uyUwKaaHfqyNZ+s8SB+l/fNRY0c8a3z82+gG2tp9tt4UO9LcrsOtKLSB8E3T9aDaTjLpa489So1
J+lIe+Q9Py+79Jr2bnuOG3u89pXTevF5fjcZAhH1PBjJZknccjt9ls/RUbkTN5X5FbLiQH69PKdf
cKH0O/VGL6K0kTwxYmonzHGLYdPKsiE5PuVPA/Ehyk6jjWp47OqVxSb8jHYj3FJyZ9pjfiSn4xdS
XmXLCG3WLqVtyuqm2zzUZyl1pEO7MfeKm7+V8Cjs6DN55OX400vxvWzY7Md+fAq2xAKmsj28h+Z2
PPYXoNCmn3zN29zt3WX2CPlJK/tbPgDi7qzQToQdpfL2A1BIb9iCm3+AB55UV9g1b4Pp5rLXPJnQ
ApjmZQ8QUPi49mGfgnaTJdf5bjGc8BTqTmM+ltf0C6UX6xHhVD5qm+XeBFfwko+P4oimx+XtCI/z
a/Gu+2PqBIAgvhOIrSed2pSE6cKDABnCMGTBRQJI4rJwVMB6qGiTXoeca/q0YPonHqkQr6rok3hn
XJu38aB/lHfBpSvP8gOidhOlPRaXEFmfY93HG+Gc78dzuB+WbXinH4gfmWkVI/NyqvdsX5vEhNjR
tXSV78QLfeDLxNqJIJE/usRjtovgaWCqdgImEZrQd/FjF53Mg0puKBU2yIhe5xWHZaP6kae2Dpnw
cWFrN+lXcCIJXj8try3hd25+QU34Fp3kk4IJctdWLjz4RbKB8gZAoDfGcUJpnmygzL4ggi9UF0xw
9tVcSb+ZznJsqxfxJqO8ug93Bosxkixip5QddNnW48A7gXWlQ0x4hJUub5P3ftc4+UW+BytgPoUf
+rlvDx1LzJfgybwCeubSJvKrc3uNMET9nF9GJKNerhwNROYe8ZPVtvgYAbI4ybbeZq+Wy3jCVhIk
/cm6s56RPpT0kCpn8jon59thZ1/DmZjH/iAnj0np1Bd2zpd2Zcizk4UzZRvpfnyldWRcVSJJIXXY
dGUzr3vXtzHoUFvyrMhZaBs6pW9dtT0r4ejUVo7Ocn3cSR6YDv0TUdv6AnW/8IzdgHwXDA42Axrc
p3kbVFtWV43TnHPWRLvolCZoMxgDEYbP2AUGzFgONqsBhSaV6F/ZU+RRoLmljZ1tZHveTnd0vPQN
6DFtlzx1b7O7nbfRkwrXEwU+SXAXo3PDztYeg/f2W6BNytr5NAy7+YXOkIfHwbr2RNBMtrCZGwzV
9oSdFuitbV6U/sm6DqfuFu0T3TZu8734Iro5cGhbvJcuzfj/GZz/vhky190k+Z2GJElMc3/XO8vZ
YmqjDqGhDTu3AMRL5uGLGbe/JfL/6Rzw7wbh9Wk0SzYskclO1v+2Q6TQNPdiINVbTRof16ew5mk3
h9MXdGZsdXnHPqZmiv+/a4H/YOiX5X8/u5qSKou0s3XVMNmmMo3/daunhLUK+KBtkVTmL2tymadN
RbKtoJrZha4Ib5LW4obI/KB6TkKL4ArznRSEwg3AMg2Ar5HQzI9lgChzMWW+avDB/V4DPBvDsUj7
6TIhDiHurml9SYFoHoux6pmTbFJ+lip/WcoRrFB77iaGjGzJXKtUD0hNk0uxKPVRHWc6X4mxT3Uf
I1b7LFe95qCqBNoqovHNipJ2kbncdzkURK5ySDPzVlYGezbLJ0jV/UOotfLJyopDncDczVNDgIwY
Vjura49A1GPIykxkgVjdrKHc4WnJwtzwM41a+OjUBRl/jS7UGFNsocxRPXd7MU+ljSIuO4M4K18n
YnpF/KKnDHpnRDdH5zh2RsL0foBFccFL4GPvGA5Mu7DoCCB6RbdJBCeJPy9y1QguIqjVGRt/902X
nuUR+Xtcig9sANRTPNR0zRd9YKCS8Z9oAgD+eavVzVXP4hQWVu5PMQhsVSsUTtL8lh8RrzKmFtTq
uOQC7Pxd6aJCRxwkLER51bmJvqvwBTmFEp2IxqlrjRPxDqRgiyMTn6Fe5kaZN7qgfozWpKIWZhuP
xzTAR7UdBplYj04DNtJK3jQmd0opfFoyZ1Zoy6Mmv4ecr12a+a+mVIOtVunMZ4t8SYbuFAl0TLpS
JyY51p/7mLxbNWeiCGZUPDqLhIGoJIQDSP11/UFbwgexakjwkM4iUWfCrN1J0696giVUCcpGDecX
2n7P1QR870LNJPfaqb2fouIhCcJHOW5/JUCWbDI5nxe1p/ffvqw/q6OHkt0klE1IfC1X3HBa80JF
gZeY0lxiSiis3tOo/lKolV1VpoOZJ4mCKJ56b6U9AQM6CQK6d9XikzblfZmUwkbIVGHblI2XDDjw
lFQEGd2Pz0WFJMocEVZWoekL0xc5hS7bz8epkn8Fxrwf5wIjhIUzUEw3QtpjAApJ0o16ncKLGYJ3
srPuPPAJzMGKFCOUczlRvHerKvT78aFSK0gWEeeRuhUyIBUvViHCPOMRYiD4U/ZlZaFvEHapRJo7
ojRuFljuZr1V73RkcLlG5X+VepUkw6Y1XLHe0SSyriZSDppd38T0mMEVS2/aIDhGI9opC69C+0pI
w50elkHD7DU8me14JC9rZxqiryL/X2X57TKzZ2aenGL9kBuNflAQTW7iPL/MkZaQVBoYsmca66TR
9MoxEHr4bKFxXmjIwAjZaZ0KzavCuDsXUr0j23KGw99v4V6p8H7ohdJwaO6FEikOqrqQTA08kKWG
jAxltATL1cKOopitaw5yuCVDbS/1LRt0gmiIdyw8UxJjZIRwFFp0Yz83+oyWLIsb1myy1UWbujPv
gg4FIVq4Fog3mkB1VipvjEQU9+qY7g39PcGKSGzG+qvYfCno9+9J4yTcdv2NFlnp758G+ZNvRHJY
tAImdwjBN68RbYQN/vmoyxg+gc8E+6iXv+pQFnxZHmLvLoaeYouX5b4FEm84LAGqrem2p/JKBl68
QW7AkjG4yU/LVr4llde6zSk7TSfpPUvt9tCmjm651t0CvIec4tv8wHe/PqL2mL6bjeTBxM+PaOVv
dnmNTFu8Ud1RL9F7e1T96dSj+z+XH/mBJbtoEzssv/IZ6a/moX2ItirhuOjtGecvRoUkBtsL+dJu
rvJGUYRxAc01rWOcxTv0CxLLU9I+UEquiB8bFZ0JA+2KMnWFa9vNTWqRSx/xHvIwgwWiA/tc+zDv
zF/mrv6Kh1tEfFriqqgvex44fNcIB5/Ho4xSgxqERceWVY+Tdm52tjbGc/nIQj68M+3p2dgYG/ES
b4zGMZjEChYaynf2tiSbwjE/lrdksY1N3XqlzEob4DrLZleiOXbotkgYMVmsQYPwOvbUbCbRcszk
jAuPeh6uFiqdIZEN43YyfYXV1egp7UFSd6DgYQ403WGtT56agagCTxNtpFBtbVeE3OD9I+2SZBdv
1O80iSBBN73WjE2H3IP4Y/p4x+ke6iHziYPXZaqxoThh5YUvWbepXI3F6dnkzMmR20Gva17laqMQ
/D065exQm80wlAL3u8h7M95xc0JeUWKwCmzN9M3a1t3xlfc45ftF54d0PmUr837otJV8DIPEAeSD
Nwt2R8HKi68l7xaryy9k7UpzaD5KPDgfHKYl4jUFK2BnF0vfpyhxQuD69+Owm6ybcGYIs86attdv
JP8OWy6LXNjxFhvEyIQPxln9NXSMfh5bMjwHzRqmTF2KNaP5aJwLKqrJ2YwP+i/NE67Lc3Bh/9Te
GqzUxX33SLIszx2+sfR9LY7VbvjFnqxAivyl+PFZP+XvfUmdzO5exqd4cmK4Ime+NjTZyq05wix3
yqfKbx4itlokGtz4BigfOZu1xCVrgpg+q2O76dRPdeiprnZOnygd80HJdL0Sz6o80glfBgM7zLbi
/Pecr9if8GPxnWQJJXhTZxuiTZCOU9e2UW/qJ4nicrjjZXLoYbgrpVfC7QvTNs1jqLlxCkoJR6pt
sJE8p40D8rH2jEOwN9mBmuxr+KR8jlGnLh9Q4YrBMyzHENqa7ujQYfuD8KEWXnwfSnTDiMvc1CzE
ztZlzaSkKz6dpt1wTKmdhz5XLmVKqtCb5tCjttvTKzwlobvGSvyawfK8itYxOwbFlr2tHjiUI8Vi
V34gF8MhXtoRa5PQNl65rjAbTyAJCffBsLQl6e+j/0g8dUvBvj1G24KSMcqzV9APusNigA3Y6E3P
ECnTS7cJcozZbkquIsxGktplWzAdJFSI10Ldg3XBhrxwkQxx1bBFpS7gZW+NwMbFmUjLubIjJ50o
fRw2rPKsR9Ny+hfq9cq0MR1l1zrSq+TLG/0p21DMueFRXJg+dtkp9pWngrqCZxwPqNyXhzH3iAQi
CvIuu7KfuXV+siNSRD2lDGMg+FyLgfsXutlwm59Vjju84o554zVc2emaxTbaD5thobTPqybqavGs
HTnM0yWkTNw4Ivqa0hfPwT38zM7p2dWRcOKyLe/u24twqw/aA+D87tW8WqX9Fu3aA1Qdj2XCNZg8
C90go/bwkMy+uaENE+ws3/qQvfyZKbS7W8NYjpNfnsNz84kgfKZUfkpjx7qAXldZbj1VH72rnRhh
1UflHD+lB9To8j5U9iqw79mW19ruNkuPVberxDv9qp6Mh/KZrgcLzLhwi5CgNETZWzQCxJlSUGl2
0it0k+XClu7MDEMphD1i/NFRo5ZtnI+EkreGa/RY85w8d6tgz/tOBNhrfUA2VCHVeqVurEBLuphn
rXMatNDCBoN/JGwnyedzCiKMhXaZXsXpWKJcTRw2qaDDgt4vTpRVRjoF5ZFdpfSrrT9YVVh447qj
eo0e4dmbtuSbV3ljPaCuAOoBgS+kBb9K6BzQBr3d7HBgETQ7HeNtzIrAOtfnhg6cekZYRnqY+Y37
T9lx2YUvy2d+/hnmgH7s8zeqK6ijpTeCI1gWWd58l2+gX1zDeK9IH5FAIMs1HE/x28jCKzssK3+e
TJWDST8k008M/v28D9NDMD726HhC4ZuAFjz2XpncMf5Y+Lky6zHd47zx0KK9ELHFjmA8ZTcqEMqr
dKEAMoAhuGS7xa+vqLJI/siv4RvzEoOBorxb9DdOw6W8j4m1+ez8EDjEiyiCeXBJRLV4A8jSZipj
fCRKhHlYJzz7aaqeQpNVuJNqG2vNKPWZVCRGu1vy1hlOepFZl16n1yB4IA0vZQG6U7hiE4w4ZLN7
C92etzC0wZwWkld91E/lWxkc1ecqvk/uzAo761bbJrd14Ymq9H0iLQ+hbOw2hL7vk8uibBcmihdp
S9TohgYQDUIKIltx0+3YnvYnWItRs6llv/8yNbcjrlVzMXeKZOHezAdxOQcPxZaEpFv/RbZ2xSrg
cSjtVQvfoH21w7Po5U+G6AR35ZUQsPvquBIA38lTrL8Vv3+rqG98z/v8XVauOU5WNnWoBk/DYSSK
mkX4A3NefLWc+W4QN1q8o9nkzW8qapwnRnXCvAqOSm3snB6aB+SfzCLK1nwmuxoLiHWhoPSu+OIX
/5G0zRiStky0MnquTQA4r6Zv4wSPwNaLg3ZfUSyJ/Ci75l/KwirWy780mk/pdbEOQDrR0xS+YpxR
Cg53g74LmBZn8Q0dCFuFj2ER2ZyIthq+LjTGEOza5CqULbl/VLDY2I4qI91Ia7AnfIYlUB03bNQ9
AwZjmwSU1STZVk9IurJXJNbBqVG+2+azwY17x2siFx4uYLALv1jDFBdSBOOrUthB6GSsEvZG5zWN
Z6VOdQOxzwenfmEwQxKupWw/bHKeU5vrOHocjsMv43N8W8FfYJA/6i92jcRAlY0TfLc6SHOW1uyZ
MVfb2ks42cxZYuGAW9svp9nNj/kmZ3Xpjro9nlOWGQ2iXXWDYlkaXALvBrs+xx5ZM5ib1F/ijiVi
vCEAMDyop3pLwY/hpfbCc3YrdglIR6f96CvPoKz5WBPPRKC4zUxxARZ6Ns2DuJm+hi/zzFUphE7+
uJyiU/FpPYaX7oTIWf2wdvFzc6T1Sf28fp5mfy6+peVuJuMuA+ThgEcGDRhDvfk0zE1Fm8JiK4Pv
lwtdaN0pBhIymKGMPnEmL09WeZ+nWgv3KHycSDPEwxhm0mH6+YMkdqchB3QmthgL8AO0dr/+9efm
534/P/08zBhDBvI0hSdc9tLBmmJALD9/JrSXTvJ8l4XddgTqeW1FyQ01oMKr7jWOGGe6ulVdU2xk
DzkAIE0lnDZ5pRMBjujejkzH0JJLGE18sXNitvJKil0UmNfYig7gyTk3grpAbueij1dD2y6GaK20
NZVAakIQ5CHNqR8h78Vt5MPPZEUlGLA7ZhGsKE3qtBEpRlkadc4AZHeXdDcp1YGH9O34IBFLF+dF
5tcyFXbRYsENjMYAOJJM7ISbhxYtmFsG+EEjYjkjoXLDWXGNrAnRBgPKkC2j8cYMDvAkB7mvxFP0
HMegW4gmFxJDwmPd4YlWgsavNfwyNZE4bkmy+X3N6sikDWuhFLSbCQ1jNqls19rxoPbM61W6UEgx
x0O0mvuDmsQ8UQpOUavcdHUhxJDxIelTlLYzlUxVSO7Jv9ublYF1gXE0qg8DycfSktFarlkhj2Vw
zeLgTVXSdt/JIBVKrCV6wvjXLppPniaJ3aRaGOUuDQ/sr++6SsTRgTTNndEkAP7M2YnMLCryTt2F
o/UU5UbkwLjxo8Hct0Z4DKrpVU8LGcmrQJ+s0++C5D3rG6y7lvQF84xt2YDmbZiTZCMGaxCGsEl6
Nbsh02EBkA4WsUWVgHGoQ1EdTPdLeM0RFr/m/WsroLyaxO5GQDTlZTz+SfBYa9/4wRvipbPnIQJe
DseHWNTG+q4L4yAhy7UFIaByUnAO+YzKe1K9UTYFtr7Li4DJf9utnNtajL6XQKOMxG7IJJM+Godo
G1DLq/vlqTZUc9snQktYtkntWx/pMITjy7w+mSyzO8UUJltBTgUaI3izWJ4OP0bF7uzEiSxCb5G3
YkV5OlaszZICTUmLqMMUCqf3hQi8l6GIzghsvMGC6dIM5UvXsRn7eWyeaN+iuUulisEaCXtLPS02
SJudQG5mOjyDZhYfO1F9LaZ029ceOY2r0lCsmXXmxXpmVI7s3gw5A+NTCtqXUhv3Uc6GGB5x7Chl
91TUAvYmFS62MVofzQR6O/hQdZbG8dAfDHQaUpXTQVAJ5FBvVia9Nj0VxxQdRYsNyklJzERg54cV
WwY5ooWSrBD6GMK81MDkvY80mkrlzI4ujepNKcVsZhCly7Vxha/3LCRoMgejYT0t3tJq/EgmZhqz
CPAcUQ/Kux2hYHB1Ebuv9FcioJ4wamFaVRhSMpHdcoST18UT4ZG/OAMWkrutGdfoGIpYh4TIBGCE
j/2kRhtD2QzsS5NuIAdJEK8T01TbWp0jxI9BlLxrKBSpPhFhb3bdTs6UdKO0SLAytF+OMlC3EEIY
tfDhnoBs1evI6ikz2oom6F1Rod8W9tXFtIprPIKvr+e1TDab9txKIAK6e0Bb5BaK41OuYl8h74Od
jLFiR1raFkEH0bSknSwa0K9mSrC64FdSeVV4a7k65WLbqCxptYa8wSHtX5ISSlWQ0YthDM+PVv2s
mGzRpCK5GZ1F+yoJ5jOaIScJzcdhTI6L3rqwRKCzYz8sS/bS00DAkyYIM8KZWb5U9AEFEaiBbsUw
JgzIU9YS2oiLHhIT1IqUWe91xs61jPKnCb1kPPBZAbhqILxjsVbT+lxRZui6gIxNFcZJ/wJvmCza
GW6LDlXAw45BL12diFvZm638Fk0sZKvuJuqHUKrO9DW2lUFiptm1X9ZE4z5vXRHmkiEUp3JWVvtP
eHLuS1Pb5XX9IFrmearI/ht1Om2dOO7ypvlVZXtrFt/DMGc6LXoCguMFMUqbUWwyslsq+G1K97fR
olO25vHQS2DBwxZnvr3rszU7Gq6fuI1qeN3USRVBPnY9VZFGWPeq5ngfmwULjyS+ig1Ah0zLt0pN
23cqIXSV1kPYJLmf9TMTa1pt23bZdTpokKQRD2VDJEEiZvfT0N2GivDOOl9Ynsghm2XWRHkxXEtB
eJ+G3psjFDBDgfQZAspkIZOx+tbGPkWgaGubAmCurI10R8WhZ+u53GyDFF8pOBIaZ5BdcHwYbmnl
T+U08quKslozDgdoYE+iMaFEGyCSAo8gDjejtYrSThzkTctoZutmumqKlbO0yM8ZaJwN/BFyMDKi
d4rlfdHiAyGpwi4RpSuZs2vBuXoap4xNtN49TAoV3GA0rj3XqTOrDPCytVHUNnXNPmPfRK81VNlW
DYa2aYPKT2sF8FS1VRRhE1cU+pTMkpxYKnZKVh0GM34QeP3PMcXztExfcW9GzMQRq0UmMqnAal9Y
o7hTB5HsQTzPspJTQk7wAqWNGvtRxcYeDT4bzADjVyz05S7Blkz87poQnsQ+SeXDhaC+/ZBgIdZH
eEWhbLnRMkpweyAVzRSAcFCxNdQxeKRW4oxTnjllle4WUdrmpQn5rOs9U5Bg4vYpVqZSd/VlckcU
G+4YzU66gJNvRT5/PVh8JWJfJiFicYJEuJvVLt9pFcLOxizYsuelD2ae9MNR/h7rgTJuBsblEeCy
5pkw9+o5YevQ9qdWJni0HyJvUfGWm91Dm6O2ErpmF/TmlhQTahCNdh1zptxq6XeYds4pbxGJk8ax
AizgViGTDU0roMUPNch4u261F3mqCB1O81saiE9jE80bTddo1FkvhhhS6BsmX1NQLcZWm++GUH9V
sUE78IBdjbgTmjRwy7Do+3zcyCEl+RUvJr4inZqAudasNTm7XwThEFXLQ5PSgWBgB4uJAZwVgDo+
mkWJYcKUfvXEHZxU3H3U8SubjOPaH4LuPmx3ZWZ86HIsui2Z32E+fydlGPkQx0074B0qVWieE/U1
SWDFFquRDFIWdt7Et9qoP426ZmbTuSSiFh5mN7W6m/pSntaOPIBqKGTpKRD7kIRaNgoq6ogy6Acn
S+KHNE96nwYNRhkTVVBNKzsdkEAgWcuwKU10NOaRukbYGSfsOigwpOpkiNMaFXMNYE453bwsm7gY
LoPiCyZgHDnqlc3SFOq+zUd1//PT3/47ZSVW+JKNa51+xHSGPEmptf1oRn+9+fmd2cyWF4vhW5is
lOD1ph74BjBgSV5esWoLJPkm9hheW7341Eqx9a3UknHsCqL9wwvVooEKXwSuIoSy84NmdyeCOBFV
UdPM2LmtgNEhDMudStVJW2EGaZ39edPP1VXI4cssK9+gTWZi22WtNPZyBPng56Yo0J90Nwv7GKm4
/7yJkReoi1bvkpaYiWy9+YnQ0khVw+8u3uejSVVM0Yo7MRjlzdBr6TGr/w9757EcR5Kt6Xfp9URP
aGF2exZIpAJAQlBVcRNGgmRorePp5/OTVQwUhnWne3/NaE53D5UI6X7OLzL7KNnu//2XFPvFdei5
qpc2gRz2qvl/3lcF//5LbfNzHfEp2lpvkue26qof/X+71vF79fZL8b17vdJf9szR//h111/6L39p
7AXe9zh8b5en7x3M1j/dktSa/+7CP/B875f6+7/+8eVbQeTtD9D8X6F+hoJ0/QQGqCP8saX6E/71
DwUSfPN9Tp6rX2z2pxCdbqEjZ7sOH37dVTjBnwB7Qw/+CWrMI4fm2zYOUi8A9p7aSLc9tsJEyjdB
PfwJsDf+CbrecH3LAJoPNcf/T1CCfhD8FcTGXA77Dwcgg4OeGWrgr/AT4GbzdYrK9K7DAwbGf1hd
WdhSHrN8vkvFskAEhWMzaHTyYJ0F9gfTHY3RRJx0DVhq59kuYsAEzl01wXjnIzxdCstOZvCFPnie
YvlcKNFqq4bNH5QNLgdSLX0cqfdSHULmJlKTIvNAy2qCGlb6F5UylKit5qEphumg3BFupDDEi0Kq
OGKX56T4JvZ7otArhafoultzAMuM6yEDmFDJhotWbznBAa7QyyDgpqr9Sna0LEihiegzHE94+EqD
YmtKLSB8HofLigsrHHTR2d1kd6XmDIy0B9u5Fa3dWdmpSpEomd9Jc7TDmoCmUP11iPsSkIoE3PqC
KjZTIUpXZDTGqnrKyZwewtEqGZ6NSFJcqh7OwudsfnLqFvEaS8n1ivK1FNJMk7TE70b70Wr+MN2i
M0fApvNIWTlaOsP7A3wShz4WVuH1Wo/f+mJ50AZr4ntdMgEIClyuh/s21aPD0o1HHxXrK0/LStLz
SX/M51HNFo5G2Oonwy/eDzGplTpu304G0c/Fa+AIpNEDpnlN396uZYbAgKohRlwdoW19wSlq71ma
CqXa48HKMu1Ky9ZiX01rnjDGTXN0C+W9LdcmxUwiX/smXEnG2R/l+kHBSuCx2n7bP9j4KpF5VA6a
00AMLoQzvat093tfld3eRdjvBo+I4UZqwc/a1mfVqFVjvfuXdbbmtp306SjCKCz8uG+XoT5t6/1/
dvN6sew2MmMSxFK9LCf+uabti9/qyI979Ruk+Z/3tTW5mKxcGeCqsyJF0ep/1F71jYQ3j5oTHCrv
8OpQl1Mgp3L78181wUZB1RkQqpCN48mojy0a52LalKjnS4pS6RdILRPPxK0tnW2ZZpixiMiBKi4r
bVvaWDgsPcGY2CQ9JP3bwq259W2Hr0UWYFtnO/K2ztaHO0ePSdrcX/9qX9t62/60aAgObRbcbV3b
plvf9rdtfVln3rcuwm2XPxdvwQ8V1HwG8n9Kr9Vd1ep70dyCm/yniNeLqih/aUt0nwKSPpgi7IWw
rgFdFRaEqHlte3vVlN1eBMdkyQstsAWCxqkP84to2K+2k77LxrIf+SGXPWxtqcmar/qqYjbPBC6r
8zThylUTtdtPSgqCGSQmQUE+65d2ksP+RtmRRS+qogiW5+o1+npRPZwKlJxEZyfx1MsCj6AAFRIS
tJtGTCufhBcrRbLqph+zrSq6LINrG4clc96mP/2DRCFHis5QngsMwIcDMp6P0ifrSc3plDvv1hZL
lK257QaFSfRwlKFGrJMACkrc6cXO/JW7uVMpIxd/LVFWb8YbWWXtO5UfB2kzKF8F3tAvi1/19Rnf
yBb8uJKiuQhiqZrIGElfJjJGsiQy5lNtj8Zx7rMAPwvkQG4W3/cPRpm8fb3yZTvp1eRR71dQ4iYe
a2nB+EGKYUTHo6ijcdfHf3U4V/r/TGAa8oEsuNih19UnvZ1RnlXyQVKYQPJwuUixqXCC6LdZnSqr
W+Nd3VnaTURgcD8jS3hlG9ZCwI+XkzPw+pvEdfZnIX1x5XzFFUWBgLGym5Wp3aiK0uHvLccOl02m
AOIxLrW0D2HyVSh0KlnuSRXG3AMLZGoQY19PrGo020Nkr0+oBgLxJwJ8cZmS63txxRHvFLkRBrl3
HDV5IQ2aRwnbWwhsZqVLbGHzMCLuT3yXIC2xOw99T93G8jywMT6jFhMsu9QWd6j22VBhD1ggTLcT
jSdztVVuTwk/6chHMTOpiJbbenrtL013Mmck0Gd7nd5xovDoszQCvIjC7RynxQAgAN0Hh5v4G4pG
/R5bK/LWaxLc5MWgAcWBOj37YAtMNAD9WZv2okJky+jtlSrRpVOWyxIpSmZPcCXNHOuuaoZbIe1t
+YuVNqWjPNdcMGD9m8sulUTpdRCmhI00651vTMA/kZBBK8zjdSKOYFKACd2F9WSdjOLkGpFzFjMg
KX4pBiYbbeugfEyq9NXq2zqtS6zDxEQVA08cX6TAOE2JiKn2xXunVsPdXy5fXKDjqGUQtf7rOrL2
v9Enq1yOIpuEyfQtCqJ2vx1OatufOs4o9dhLEezkj5Kztf25r5ryh2ba0VkfeyUbuhWGsiDcmpH6
fIVKXdLAkMVqZ5cbVkmMMsnka7atKLVZZEC3bbbFl90muVViTPLnAaXT69RZfXVYWedv+1wG8jsr
tw6ujpGr2XKnS4F+Nbt6XZV2qZQrf7lm5yilu79f/mKnr1d90b5UXxx6NmeeOm1wL7v+f5bLqmtS
ocZifHtxjF9Xf32k7Udni/Ee5nJ6ePELpLqt8mIXsuR1WzpfbH5Z/uLnWPnR7ph34XRuvijyn82i
AgnVaIBXVdfWv23g2VC96zVHXeLPfYR2b96YTk46WKqyZMh943KIalEyTqDYGareSCGyYKvSBstS
GxSRVKVTFhPVRYx3W1NqmM4a10teIii6LXYHNVmW5S92ZyrpMXOqcRGXqiy/HEnaabu+X2twQWje
BMZ+21xqL/a5/STZuyzmcj9pRokMe4EB4tiaH+VZ2Z4IadoRTpyny3PhjmkNzVw9hbKWXtQecWdG
IXi7lEg4tUyHYxkBTUp0biv8so93QTnoO29u4KaItpdogUmhjcjxXEm1WDNH30k1+N4OTnIzB0oW
MlfPjK0EW2c1ZtuaxXxIUwxg/fIo3jCdH39msEMEYYHW63fD92Wwv6FXs8ur5jhnVUSM9R2CN3jB
DeNvYA6K26QDp9Ab9ud4sYO9zK0zdlMFtwGSeHuxdJLp+1bIDH9NWihUEZ8ZbSjTW30wQXxEDHDj
zLpxLT7mrgLvNCm5VH04TjZwOP4Wx5lvOwTydJ0hKvcOib6csDTJD825Rknufpu7SihCZrHFjKRo
45I3DCZif/8TsPv3WL2uic/DfxOwq9pfer6blmz4R8gucP/pKO6uR3DNQnLQJWT2p3eEjq2E7fqB
bkL75L8tZGcTzNN1l2iaq5uIVnhbyM7GDt4ydCJ5uulb8HqN/yRkh8zuX60kbDhVtuWh18Ev5N6X
KOVL8hFM1bpzZ8+8g5Yi7ouqyMXCtMc1OEFx4mgivXcjLlpjJv7BP9vS2eugp0atdK+hnKME3GLo
DrUXpT3bOFcyuMpbhB/IaFtXjj3MAEarnHmS3MNtlsxIS2r3EhWTYhIj2cQag3O28Alleh61ym5W
YmOXYBhmtJZypR2UP20DFnXYFU+4AANaiouPqEDxyFpPepTrp3IklWmsKCEne3cxnHNISgpz1+sy
hdrqNvUHTJnfF3Bu7sjVnbXJJMOX6FA1s/qQxr5x7UV+uYts/3FK0ls7jEnbrxbm7HV12wRLf03u
YUA6lOfbMArgLA0K8UUyovXcPFsV7z4m2g+oLv/W+NlT10SPi95/yp3GuzadpuYvTPd4P6ExXyAJ
qiUJUAgHL7ASLhWpoR/ufF3wJria4WnQ4cOurPs3wcBwupje2L2Db9LqfGqK5d7JykfDSj7D9kHg
cCoeS97EaNjlp1V/csmRkTn6PAY4ROE1NEFLnQAhE45RO+zj7tPsxDd2whQWQ7wrTBJJ9E0kWLoo
WA5FUoPkx0P9qqlGsI/lU6VV4OMqAyAg+YXUuov7EsQeZ3X2InQakDG+svDMgBn/O2om78OleWc0
7YPfeR/ww/zY+R4A9Sk9BYX7JjBCzntqAsx+NBEz1jryPzYaeghFTxNwoDhqvjU9gIrKKr+BP5sJ
XZBiDve5W577aXqepu7Zt2CpFGQ1ouwYE63EBBfnYwf154QRen2w9AQ+Vghx2HPPLQlzcAmghUdU
+feV3fxAhgZRSJ08UjxAhooeA8+8z3sUYcj5mnn9vhiZCPblAvIgdn7gJL5zUvcWkU3wW16PCMVU
A4nmjwZZdQ2sg3PpDdx4bfw5mdAr8bxqgXfXWwePPH+Te7DUgq+1Q6q4ndr7svxt0jHxC2rwf+g5
McFwqnfGp8zkVBF6BvlguwcU2e6wdTqo+6nGBa/SQbca5MVzHS1DHK0fkvxcTtp9BtRoLNwbzXPv
zXGBDbU6GJon2nGqFlQ0suXbasxvcxdxq6hP7wdfB9qJv9FucNjSKB5bwBxgK7KP+PJ9ssrgbT+4
2m7QFywlmbdNxQBDFAKV3evEekEawo9oMkxkaj89QXTPdrYP8HgGuOXX9Qd4nN+GqgP8WQAsH8Pp
Km4Bcer2ipFIeg7W+d7yAZVXE1ICppXcaCMMwMb1riALPZReWBMhDd86eXMqouxTgzPJbshOrdXZ
kPAsUJLJm9bv308ZvOw8KPZ2yZ3smj08KTf/WCMQdgXw1tVAWVbpBF8rPbXvphHcT+9hVYJf37Q4
b5wV/RecTzEMdKJH8ExMlfVbKMMOJxXDKmC7GTzAvF5+cIDfi8R+0GICeVmbfLWL+ayPOHl07bvQ
Tb9ST5CicU++pgU4pvF7z3UyZohqpndJEz0BOB0ZBIwVdhHq7+kcsMFILE08pAoNZcNSRLUAkyyk
FbMyve8MfwRl+yPttVMUvC2D9n3f6vjK1MA5DZ5pUvQPAyCMFrHWJO8eXSv5qELiWhcGSL4M50kD
oalX04NZLk/ecMz5SnB7pZ9HCzRW0bk/Or8HEwogEPDffOvm+rsg5WaG3togrTd91523eOCd5siH
GZ18R7PfuKrz6am3QGxnZf8e3d+BqR5cuGAtY9BE7t5f+aTEQ/hujMfnzqqe9Hr8PNf8SGst39rI
bO96LTjyl1/7nv0QB+V5Sifo0UPxRZtB/kzW9WjaHyrk7jsbB2uoGY0BgnPM9adQERLG5Ydhlqgf
N0c7SX/MUYkx3grHsu73Q8TXBAsPnDsqBHARksgHkOoWrHgEFMzqrdaAzjGdcYcC6Aed3Zu+h+RA
CHQws8DiK9WgcDiCGwye3ZR3xRA/pL7zvC72vJ9jn50kyZvAz5e9U/L+WxF8uyIB9DYZ7dsoL0+M
0D+Fif7dC2EqVra2j6FD7mPbuwvN8RDM0623GOFuLNaHJBxuZx06oj02/KZ6pxczjiMQLNFV0KMn
PczyXdHfWdZ5zooHuwgrzhkKFUPtAKUPbpLK3pnIfOZ5+ZiP+fcoVVKb5H2Ccf7iW7N+7c/VA7ZF
OzBdqCQgRmlpyG0Ycfx9hQ86Tg7iSn0ISj5or6clv4aJ7HYgK7MuODXArtFgHa+zrETeCdgzyLLn
sSRGCMsQiu36tTejj/MM9QVt9WpMi6t+aKxT4iqXVk//rQx7H6wDkD3NX85zY1VQ/sez2bR3s5Y9
LOgQKfkmB9VoJqegst3pqDvrk1HAy2xSFAlJ6rXuzH4z+w1BCP867bPjlLqnGnBJ43if5rmNUVca
zoGJ5hQmSDBMoWtEs/l7NKGqEHXQiywU9ya0i5L0GBS/lbF+8pYZiFRPptF7k0/WBzT73xGvg1sz
D7+nXtgfV5+05GqhVeSWV5XWPTWR4tlP2rkPTgYTjd08gy+rkAhd41sf6uIVICjEy7ND0LoPhtmG
QPqIYpXvgyaAMp19sSfwo26SfqxXbkQ9BdbrFrdIFCrHu5r33exAK4azVJVVBpgT3l7pcN+MVYLe
dj/uENuDeZo3vzlTAf7eob/WuXPLcFH6lHBpKySmTO4Qy26PUZmf3Nq+cQnmjS4/uE7WD8GMs8xE
vjINfk+MMTmnq/stziDreE1+jVDo1wAG+6527h3U8M9TZr3p89i9Qgfrcz85YN/q9Oh3gAGzyd/p
eqYDgG2YkBNZvk0c83oYzOoKh+v3aJuRFCyaLxaGOnCzwYy1zXdr6cDQNR9g7Ab7VEEsyzyH/8J4
KKw0HgfrQzXyuMa1/xHGn1P7HxKUnNFnDj9lCoDsxO3vpp/fLy4ex1GVPrlF+L0sCQFpAcMnDwv7
dvlEQu8mTGxANjq+m9qEQ2Axf7XqOt+hZvW2tr6uWCXaU/7eCGoLeYPi7YimFnATpDjbnDdiYXfv
ycMrR0b9E/xj3l8jd0JIXnPs2ESv/E8g5V0GP96VPkJ84I15Y9vwz4ZhGiG+FOhgje8Mv352ggcr
0KGl+N86YCi7DvJu1vkQdmx0ILBvNKvqQxjEM3wj/aHzQN6kK/QmK0avoXdJhcHQRM8WbXk/ujfj
E9jf8wDD/2rOot+BWn5Nm+hLk61vYyt96s30rRHqb0BHQtEs9FsLCGXfQUgAX3foTJQx3HhG0ldR
7dbm3epbn0vNva3QTQCmmMOIcu8qg7+xQyofnzkcMRHDq6JPeNsueGXFt05j8d6F/cLrD0EL+71m
xph5udCLgrS7LpP5NycF1FT09UPIwJo/BdmSxW2hqAI1D+LovnLMCdLeMTBPTp59Kw2jRx0DMJLH
R8tfnlOognqkRAQ8gOb+soIEdW4ZkYNp968SnOLUc95M4fsER9Kd3+uKupS80QOEONbYsXYeaEAL
FE7a8YJb4vwp1OByAIvnAADxAB6FXyI7fu/6K8OUMrR2zgJ+zO6qT5kBWc9tnvG5fALfBcoxj7/M
/kTEYPy2DP13ExtuRtpfk6AEXqxzruIwfRo0rNiRWLxpA1hp4FRPRjg8GWZxXJzpzmjDW9dUHkVR
+3mIOp9xR3tIqiMxxLpL0xMubL+ZaXEbNs2PuOcTuxj5Z1DXxCx88NYM6NG1fzRQzN/5rf8c97CB
9HJ6Y+jZfWAALfVi92ufg4orPWhBmfrgzTu+49WAkm00tYgduMUZM3fzuOgNn//hnV35X600jBn3
+kdeuOC7r0xDybPo6KdNA+I6iz8/88J5gs+OocnjVENgQbKhRHAmrOJsjxdZdu1lzeOUlkB9gwo6
Peo/Tvphtsv3SxTx+d+FhZPvggJEbDYBT4wVWgoPiVsGBAciPc5V48znxMcctBrMe3SZ76dQvzdr
1FdJJ5z7ZmYS1Lm7xC8OozncNdX0zmyneKehnjOsJlyJ4BmRgqfOwvqsHZqHZTI+6rX/e1indxqi
1zy6PGA+GkEukAbwUdy8CBxPGrj7hGeqz9xvgI0fM80/tjPxvGxN7uKSN1QTfDSNMDogZ5furQQ+
l45uQ4uiTdYbHzMv3ruovDXhiBTSVJxSD4nl8D2aUqD2cjWqtaH+uCkfwGS6ctBwHro2PiTWjEZA
NZ+shXdUEMDRCX8PJ6M/g3W4wsYU2/T3mg7lo/QAXneLH94o5vhUeFdh4X2w7PgjJm27avLe1pzX
qEZZrsq/D6Z+NJrxrkQf1xy/J3H4LVqn3wLP+TrE7sfIZrwd+IDf9Ae79n40Wf0Y+igue0l9nOMa
JCIjpDgAQ2g4z6lZng1jvmuT+5mM1D4Kq6NPqvAqR+LLQrjcZLAAmLO8GnDO2ycuCnVRVb/vGmL3
qasAA0xqAx18O6YCX4qGSeQazxozvvj3GP0rQLQwrPnMY0Zz1yfZE2wX0LdL/D317cMQvXf47pnu
/nlQSJvZTrwTRntXscptSZFJmEGqZNFg1LlGspdmUTTHuOZen9diKU5lPe0wc8Z3XMUrJSkbRPdx
goN8X44N3OL6m2yXz+jY120TXQdi2S2dlTp8GaKX5LgkOLc+hCWGY6qhwr4bB7Ks6oeJsco4Gtqy
m5cctjb6yeKxIcXEkza0JeZ0pQt9smgmfKDRzQYoiwboHt0/gIdBosKp4BDHibBrIDlPpAyKQ591
70aFgHAz/35CcP2wXoIxU5KdnQlHSRWgyb2lv+rjpL/ecs6l+rscp4uuJfsseWqp1RK1lapYhTix
GZ4sblqEqcFCOchlMC5RVVVUWlRek7FpDICvZT4BsZA/K+80OK8vqrI2EH7cdRIFwLpUV7Avbukm
F2uSuevmXYjOQ599Wmco8wp9dTlLCaS6ysmXazmlclaynm9+1xtEXdRplmsiW0hN+i63g7SlAAyN
eNYQnxo7uO6n4Uku/CWHL6dmuxtkSTtPzD6DfL2WUyEnxZTYNhYbaHz2hDsWp/kK6JX4ch5fzq9d
euO612zrUAShw11HCKSEPWnFh3Kt1uveXJ5eePmkLi7t0XqIogZzCZ050ClaOzI0hHYQHy/m4ubF
gV9XPXJXV4YJjVbWvFy9JNYZQ48Y0UhyPVYIswG8vFJMv56f8jxLLid3JtyHt8X21PgI1yw7OXmv
zyB2zm+r5OhrawfmujTWfUpkXBvQm93OsOln0J9UBP6n10yljw8FcPmD/JYxbCDcrPqh1p1x3XUF
D/qE2ob8etmPbCm1v+0LhnqFlopNi9wJY5oTS6hC4j/cCObseic7RLbq5+2jVnCblRVshsU1YkVy
B8+DM50W1EBWGD+YiqenUFw4/va40GXOIdBpEhiok8qx5ZDya9f0DWJMpECsykW6Rd4r6tGUO0ma
W1/l2Xv1RnLMFaqsh9Jt7OUPXoRrDUo8gAWl2J7WF7fopSrLV8Kgp0DFQdTJvmzSx85R+9h35eFy
VcsGBUczas/bEy5/nmwifdKM1F2oj+OhA7UB8yE5yDJbbnZZY9v+9S0obblqUrtsI+1L9dVyab7q
u9y2deNCA5ZF+LsSOs7hyNUdfG3zZCCuuNNHF6qDOj9m4CBWY6JJu5iHFJU6Xwk4yxVHN8zbux5S
Vv2jh5pDWPl3JlyJVa+u+il7LH3rNLXDraOAkMQaH8sCoimEXCMwES+pMr09Wfgj1Y02nDToODdS
YIgDe8pooW5LG9MMMlW1Hk3XXuUBizRDnNbLMSYK2rBE1v91tfRhaky++S7L6/Wcu+8h9cS3kypI
qPMVkHZouthKSHUw2/aUtPpxsuYpOgSOG93KgijiQ+H6w8EteEO/spTZmpt9zGzNnGKxirlUZdEL
45rXq75efnGZUd+/ZPaqk92a6XznzO16kDVfr37Zs7jhvDjI5dAvOrajbnv5Vd92dFk6u87nMoRr
eLQ6Z/9q4bb95XCmeh282j3UgOhQJ/2Hy+62k/NqvRc/ddtNTwjsajKZS22HAkx8MvA6i8scvYNM
QbleVJH4Ra+zWILTAE9S/5l+MRRmRgrpk5okZ6TZzdlhwKPqqAvSI1BZ10bhN6RYpDPKIGB2c4Tm
g3xG4p8g5xftrKjdHYEqBqHy3pdsohSBvPck2Ri0dXuoLONRMjNOMfG9l2Snzgdu73RMaiQLOq4p
MQ0X9QJZ0Z+a9Ga+5HSaC/QtU3aLmb9nvkxeFIezWN9vYGcdNlmVlO7JW0nl5naYcr4UslnaOkhh
VDVpklL/XJA72BsKaGOqh1ZqjCSOU7y2RCqT6CrRQfFGTG1ynIfQM0J1LroumxUDKr3psC/4s/aq
r211j1kojK1Oucn1yk1OCiHyXvpSfT5mBUI2q404DiuMdmAf44axpLqe4IybG6kZnJhLTfoScX1z
jAQ/3RSyozhdov2rJGwChfJR11/aLin3sKrCvaTXJPuWkBkBG6wu85aNW2qUbJhdEzFW47pGFVIT
DPurPuzWOwKDzTP0Rj4rlwzcpS4XeiyJqfWotWxJ7S0j58qn6NKW8eXK0Avk6kmScYleAU6R6lKQ
EeGdDNglS5rvY1LD3ldX1Bbw+XZFpTMtUSrUGKsOgnNa4xY+Em95LY2bmxfIdGljvZkemiL/4Ci0
Xj721XQLCbI/L+7voU62XMgFW/GrPiIwJy3pjGNsYNkqsAAp+pIwQOfBsNr6libqb9KI6HKgh2hn
KVTemny1oqA+E4N09lM3/uYYCmYk1ymSSyRV0OwfQhPW1IVSsF0JuTDb1Ylbg0mqtyxIxKqB/c9C
MqNb8/JQ9i5IuyX7LpdBnsFfXSrBH0yVWZ8iwl1yUWo3ONh14R6FVnC5RPLk+RB/keuaSIko8OOo
IuqLt5wwPYMCmyoEoBqdn0H3QwcnlXaVZPVzSCZhP2k44EUGpz0XZoe0L9UgQopCj5k/yykU3tPl
fKszKk3DHpk7JiTA1NMCJ9vfd5n/SV6Q8uygvBkoESMeqMuzhOvM2a2In9W+taKS5s87i6sP/IU3
Q6wZJjaiiCzGOu5+cwkaUygPsnRVb4oQ06C9u9bworm3hNJQQXq72ZpSkz6IuyQeGEDInRar06Cp
ffwPtOLfglZgZ4HA+N9DK+4zshhV8RenEeQd1UZ/wirsf2LkYXiOCXPJspwAqMZPWIUiSbmuB+ZC
KE0sKhVW41//sBQTCgl1z/WN11YjFuLrDi9XwBt8pFBO/09gFSb0q79SoegAogF73VDQD4vDsfz5
y1NSRt2//mH8rxZfjHJ2De6vxLuFYYhA8FLfeB5eYXkYf5ywo63nVUPlcSYsrr3LfMMiumXgwYb8
ZFn00y1YLBehQzsnTgC4uumhEae2fQ5CTbvRbR4/20biDMHC/WCe46lMbiE7Mo/KoNSHNooN/de5
QQRq7dB3LZhpo9EKI9Q4BYggHsCq+DerVQSYb0Qj8mUz2gGV693UrvMRQ7UMK0m+9a0O03DsIBJK
bSs0ezebkLIIUCEuEiC4qdY0I6ODzqOqzQQxMSsiJG607GOQL9gGLdEfRdTV5g0ufMV15jBmkGZW
QPzFgdTcbSvLAikStYXUZC9SW0p4/4EDJ4mAMxgJbCknDN79AhSInhe3UujGQFpjDd2Tk5oAQJCU
DJTC5KWGJitytPFuWTPMyAyvh9+77tJ1zW/9ImCOEATa44DywkHJJvnok44dsw7fIrO4FSnZkh2z
FXRjspBUV5ggxTkGJLdMx6xvEze5IwSIIPTbwsXNrulM5PvAo1ylbfFgTv6zWwP/GpsV5XU9/y1f
C+Qykvqz70PcRM3hMZygVeux61dwRrGdruDJt5F37WMmOPgxXPoxP4yNhrB6MK8nEgx3+MAlV8xs
vGt7bsw3UW8ab+ZpQRAl60NOW+Tqh7RNT3q8ZGcNnq2HOSgyiIMR32nLD6s0yjdjkGMzvhZvpk7J
ztm3bWoNd+Ey7NPe/BpNGLglM6qFpa6bbxqNptHi1m05lfWmbp2VDD8flyRHNYvozJwFC956Q4D5
SgePV0MngPgJd2e/5ocpD7rTZFunri7Rc8MNHJ+WdjxakMZhdGcIEzrttCCcqx1nG1UEX4/hvxfT
HagA+85ye0ADc3dLWtO5w2PQPXr++lGW4ZzM2dOQmgohBcsKbur6ZxNrMYM//c3iL9YbQ/3qvos/
jpoKPCd8vtWyVRVugk6q6XjXsb5+cDHsO/aEnK8WOE937cSfNbkJ58PJyVloz97aRzAzGgNeBLKW
zjK8cZFsIb6hDGYRsMXDxe3+0je1v7dx9jbpcejNs7i41cxAPy1aezBLvpqtmm52HJwBrapK51aU
sUe6EsIXL8AemUHwWobNkdN+uZWWqaYUmY4057yi/eeaEWR2lKbRL16d6MOcECTm3jBvUdyclWiN
M/OwNJaLDpFxbemIo0E50Q5ZNL61smC+GRzk4IK+xYW4SZjfuiVgLx/RcfhSN3XqmyCais8SDpnI
65+qALVHCZleYjlSrTExbo2swtauztfdc+7j/w1AbLoxVTHlX2yHK4fNRX9VQpG6AZjAuUDrvYNT
epKuoG1IWjOg2LeW0e55JRBvVugG9A5idKjI2+pVBFazyTBRCZoOSK76oudu+pzN6Khf/NLVOESo
EqmqSd/sj8c0y1FSQJj7qgvRN1sN94QGT3KqxwANPyw4r7ww+GK1CmqrBojyk9Yi+mIkLarMciaH
CY0XiAo7xuftTWnn14T3iTQFHggXBz0nwIOIc5VAcGZu7F2Tw6nXCdfvLBVWvLifb7yCXm/csxse
hD7S6aVOMN1CKCMBGOBE6OY16E4G8aHQ4HmNaf/BWhfexoTxD2ZF6lU5RyNnTX5PQx0ZdMNEBEPH
GLkir+H2VnA9JS65xcXCErCD0heVeE018cFJtG+lAuUlhP+H0jnBOb2EX1yZFkokRoJaW/B0wpTA
8hOkIyplevurUFoH3LjXhxryPDNyiQa7DjIwO4kRh4P6eOWgG4RtUXj9gkoR2VStxbzYLolzWDnq
OlFv4W6MqK/pefrewcnvYK3dI4byIV+izjoNA0nC353ue6SG/k0RLaCy1SAWFV+HJ7UMsC6fjdja
xb77I8G4eS9r5pVNkLSGjC9rg2lbrsMQ5dYQJTWvSNH/ncwEpFN/aJdzQzIb4jAeqle8Dvf+smjX
qH1/QpZhamAUvQppSnO8RF3X6M3Sxf7lNHQpmQ3MHi/223JmJEbpzO5dbi5fp9IAFZy6qEVC4907
NSqnQC11wgkJWtFNvMv19abL1A2aORVmGbh3tCZq2shepVe4EQY369vZswgCawZhvnK48cv2bnIq
ZEtNKM2DO+f7AcwPdmgE84WCRXLDS5gopMqOXCdoOwPDXgJGAfoYv9N7XhADJKt9kE7tVT17A4H8
8bpRs20pVgJDhMLUjNxzCB8EqAozm8Lr8JKZKNC9w3owPOWww0/QkP+emNKtw6Metf1BXm9SCPVo
awrzqEg0AoOR117HVcS3FV6tPP2RbvA2kKoUfuDg3xx6DgDV/g4bQ59YHqJF7hxON1L0xkDkFJ6p
vIOKlVd6DK6jxJf6qjPHeyZ+KCXZ+ucL40m9b+W3vGquKnJTusUBITYGhMHOAAdzDrOaOBw2UzhJ
+/mnzrERE+sn/UaKDkHz667gjFR6ZN8ZaGwczR7wIeMvcEdafGvi5byW9XwC+6SFbqaT2+fOjO0I
FeWRZ0mezUumyHbR2/P7BDcDweKHjXauHaytYuicE5CBBtVbNkx84tCdh/nCrrGyW0B72VFi9pKs
KISst+UtZMm2GLoT1APrjKvlH2Q/WVVWSBEMP3vjZ0sFPAizO6cJ3qe0hIwoVMWtealhVXrG8+Bq
aNwIlr/atMoiwutyHmvHrcbbtKmOZFuco8VfXJrljNFurt+lSKrfOUNwHmvSt5FXYBzTlt/RXjNu
DM0ybpqaMIQRBI+LilvkEmZStVTVykTRdaQqi7d1ftXndTOKJlqU7baVpYZwS3si9Xq99b/aXha4
KlYitWFuNLQRLPvy6NV1kUz38hQ2rYuQCv4NasBepLuZF/owI2wT6vlptpCs2z6hW1Nq42rH6O2o
j6u05TO7NQuwfcW4Ljf9jDNTaejz/gXZTKQEpI37cn3CsANoKQI6V7EKA0jh63MHNLJHImdspt2E
/MOdFDOw1+uFL/Iud/HtqI16vgrJDPFF5hV9syzDCJ+wCrsTwEgkylBZGlDFV7QOt8YWYHdheLxi
fLxY9KKaDOmk74UNIluV+0GHcbF6vH32EkrpVM5gC3eSs+r+WFJnLjFEWcSspSEzrGLbogxgxG5V
nKS6SGR424vZOSCovHnMbyOVhqokc2FItuSy85c92y5fyUbMnemfB3wwVJb31Vox+d/lsuRSlaNf
foisKu2k8VhL2pcjbrvS0xIJnsDty1vPw0Hm1f7l75K+y8/eFktt+1u3FX/VVxW3qdfo7Qh3OTz/
X/bObLlta1vXr7Jr32MVmglM4GLfsBcpUhRFUbJvUJRsYaLv26ffH5x1qla8crLOA5xUxXES22wA
jDnGP/5m8keIOfEyhGljOqtyDTmKgK1+vOJUNZCO3rOSNMqTiHT2oD0eEd2U3aIQdmvuFbe4sDqa
WawUM5ja+ELIcx0PxTuj8Bct+h15frmewGdW5aRlm9zklxu5wAnUJN4irNXrYGf6qiURYO9400JA
6SZIDCZtXTvjOgm9ZtPkzdXKQ04aFEGLiRNl4XTddeohqLWl/ubkxDxA64cxJA8BWh5NhdUC6gMR
XPPHFANTQN/Wm0Tj4HPkpunHeF3Sny6HhgAEDO/YYNcZieS4amyLrPmJVVbI4wu5UendN7MZYIdj
4h+RkyWLCAgS+ExU1WYcjO+WRppQt8FYsqXRxtBjcojdkq2zT3lcdnEdA37xvSW1OOR501L6QnzT
m+yk1I9+/Eg8fxtZuJ92EQHEQabemo5lsMRLSZQMpEQ4Yzltba2meDKKoOFS4d9UB+0PB4vHQvfs
remDSMC42gTQStdt1bxBJv9hk5fizABGOnK28luxZBsv8YD8Mt7YFbrwuiCNWiTOWiXWB+nRzx7Q
xK1LP/S2W7e0XE9jC+ujotctsaqCO3MuAR/ZAuDUwc8qzF4zJg7RFhiPf58whVoJolse8jghEjsR
wUNkET7OlL0dKpj1kLoRX7ABqxLhbT23uetTTYx3FdzqwYsOMU4jS4CTZlUwPq4zo9tqInagqNjr
ocKLNCwUVraWe4+45/cRJ/US+u200VV4nQZ8q6Tp05FovyLr9+id0Ww7s0bd3/c6XC9VDOwSA+PF
7SuxtZL8QZEpcQmF++IWyQluE9N7gBUzHG1WI9EW5lK/mkxtTa5eQZyPn2xDx9tqPXzkIG0fM/w4
f2hd/cjfkF1j8i7rvsqXKqTA1YKMhklRJkMaLDQZWH+i5LAFXnKT/uSxIMR2tKn2uowe9W4cn7xR
ix9SLTkVyIaHmvvVMCDxicLZdmW5Yqdar0U/cnO2k7UZTKhzrQdFPBJLEQgo1w25svNs6WJz99AX
b5pwKavEkBFzWa0i4S7tNMB/OGvsozuR35B0CvYywDhcrs7alp28ZEsrGvWNlhj+NrPj99KyP+za
vgiUB++4T7wVlKjl2GGQ7JboAvthqrbm1HdHXT+GtRhRCrK/ECaWxGPH3iSxFr5fDSdCWIXTNss+
Np6dvCXnPvtiDfSSj7VzoLIudAJpDvJKrpjuxZeqyB/KYBAAWBoaCOOWhf4mUWrnFR6CgchFJRA4
DeZFDRubGONptPk/fJXYK194L7ZEyF4e2qgmykcQg1DihLEIscPk+Mel2BE+j5u9n0C1aPNcAHNS
IVJ0G3UCCbb32580uahmBuxxfIpTnmJ93yTRNmwlWSS1t09dhYG8HZ1K32jWThB/ZxnNGeBhMaiS
Cn4YlU+WNKENuI9ZZNUmVv5b6ncRxGhW3XayU73+UkgNd5QmhlRge+umFIdYR2OjDcJaREYfb2Rc
/+gbr9761ChUFKTshA0zrhiYopv6hOHKOegsZ9M6yEbca9/GoFIw5Vauqf8IHfNgjxb8lz68T30y
6z0QcrL+QFpj+JvM646+Wd2sysY8VR+zzdjxRZu3rku+ihDTBNer5C7vIDSj9RbFHZiCz9ThIS6M
+JvnD7vJya+GkngI5THyEaII8kkl22hm1CphpS+p4248z1u5htGeE/lYW6w76jy5dOQ+44kI+7QP
GhLaipBENvyGiwhFgDIwNw+HOylT3wcXntnUvzZBsge/gi5cJy9e2L1qI5yY1IyRf6rDqA1Pmel8
dNmmSSg1oYz2XudYc3buIpd4yQ76V68KfdUb3ZeLQjZWsymqJzvYPtx+YSEXQJnTyZi/oMxV8Yas
q4UaINy6sWDnh8YHhQjZwYWVQeOhP1oNbfhR9GsXoeo6arttHyNcaEs4mwGjp8tRlWwTrz0mlu6u
LS/AzD8U5VLPjB9jRvxBFL4LgaDFRnOAJr77wD2HTBiv4LkggCZURj1r91bm906WZP8WsYR0tCww
sqydVpyCOiRuLmDnOc6uq4TBNPhzeqkTo0xV34R9nFIfkR1MQdVDChJ++w1T5H3ONLypevvQOo5z
MjJ1xIAFpz0PKUqcuCfwZpw6UlRTQeChtwEexmqneC4TY8cpDO+uEZtIhtbajCZCJCLoV1HjrDvH
zFaKpnGBaKZYhNA4nDC34UHivaCGuzCFvoq4InWd3CqFD2iimT/N/BzYwFCCOKPVIEZK4c2JzUN9
L1T0Kibtjrsr+ya/RXk1dRhQDtVp9MnTmAL1ZHXGUShyS+3iKc2MsztBWM68CN9EbVhPXpMvgyYw
CNemGCu/3LSd9dqUSJ9axbkMgHARmvUqfQpkHBb6cxFk7bbKSLOyAu0ichhUaYu8q8M4sm3wule5
6JALkXOsPH2L4co5rvgXGc43xPQY6ul5yHXAai5ZKiVJdSwSfZFg9yjlQcsCRdxFYUPKwK07Wnp+
Ej/R+TXLQMrXAvMsorXPpLjVB+R8xJQgUijQPgsMjMNmNBE0ggWqyMX9GKtG39ARYDb+p6GGazvx
PWpRWS4Tn4wRzjFoAFhWrrySDrYjq9G29nYQnSYJZViziH5W0I5hMgcrI1Ir1n8fCRKvDQFq+J5F
cEY94kYs2737URcCotICWl79pI+46A8FLuyW3EZ47gd2Hvxk5gDFF/ggvVVadvHwdVkYIhyBhMlI
D/d9lm9J10r2ZvQrpA45QWxam6LtL0y5HNQ8dZWhUeFsiNbQvwkJDZDSG+OVYe8lN+v4scfTsU+w
NUEpSjX3jmoeQ6b0YjN1rmK9WxlujOe9VTwboW4cNLzti0w71BF5G0YF4RbpLAqqqSyeva4Ca3YJ
NQkscqOCYlhWZX4AEleQ/OhuJTOf9q5JELia2WsZixEJaexuQJuycxB68mlEv9jk3nfKEREGNPOb
ojG8ddIOxqmrcPfS9b3ncYKHBnbwZZcN6zYJ2cD0azna1kMOzbAQ43CWlk74jGZUKzDwkNyTAod/
kMmdcFiwG+0Oetg6yNL8gBzjS9rkArScSSu9zT7zSPwINXqtRLYaQhoAISL2hqd+6Ndxf81oCbdm
XjhrJ2kfil5Xyxxm4M6iNFAQPf25b4ZHFZewuDEadgTYbtJ7a9okbWl3BOwwwy5Tuz7FQlXMXgNh
qx0ApSfJHdD0OsRnGovzUFQPPb7iW8upyE9LCsKkhpWTWGLZmKGzydnccHZ8tE5KvGFCVQ7NGqp8
7T9G+HXSaKmvsD5GmbFJOV9pI8nHS4uL5bxIzzCufkWCQdDj3ulK5Lnxyi7Lb3UHcN425k2YNPdk
Mj+ngf1WWPUKAO/ZcEl1yCF2rgdjClZD7fkrPZ8uual1GKNjQa7zjY9Ka0B8sF2JsI1KhkPX4v5r
Sx0webi0Tg+bLO/TlRz2slWkq6R4xrPoXDY6PPvMHVedSwBcAo97qflkR+nVdENdzlxA+HJv4RqN
PJm1j1ajImAzZxRTs0IzQgvDXgwhDXJNxcqf06ZvkuuYVsNSYnRoZZKoMPQVzGNEtOHxhzNMaQLb
/TRV2iCn8gfSAVoc1bxdXjn2qpJsB2OVF+gYymQZSZgeCRRophz4Nm1EUEx6xEs9hGpiQ5GsEfD2
1pOO0zJdV7xGcBSt4hCHP+zuv7fU/qXVQuJRMaERTdRS8Fw0BOTLGFV7d4bmGmPzKkpQ9ZJAKtdA
2+VP6wovrIU1DvcxQ1Camt5bl0ZIH8h5mgrMytsJK/tIEc9otD3pjwKXQrQ8rJiA9AGAUheReaXN
nxIPbDt68slOI0qkr9Nunx+6MPywQ2QnXYVA0jZvkIO+qolTyR7sjRN0P8U4ndJ4voBO8cA1Y2wT
GcKgatz0Xv7qlnMeU+q9xZOxLWT3s02HV1MFDznpe7T1eBaq8SHwaJYzz7nodUY443CNsRt0Eq3Z
N3a7xbN3XJFyaceE+douD2QO2X3VWcMxD/o9yZ8lINDdnPDELfrAW0+FCQcqYNEc/JJwB7nx2Oom
+bNOORwacWI1FGDKiPOimtJXPSZdepoVOxYhjGMyPjG7gATZ2qGhJ6UKe8A1etPepszKT0wpZux3
eDLxlRWjjxKtEptRNZ/sbb9US5JCPQE8Bia3tiNeqRI/cI+3N0WKPrcLSh4MZS4IbO4Wvu1iBj1g
B6x1HKIBIj4260iRWS14drf2tPKGS1G3WUVa4F54enq7wAe597FGd1noJeEPfVLkrqX2N4LW6hGV
SBYTc+SFHxg0A/pxT9aSHL2BdTXG6hJ8ZApXmgGYWFf5l5pKojwU2bjh+IHribksu+jB9+c3oHfZ
zlAVwUQZUlPtvQ1mXqiUJ3qEN6uxXiqzO1uZ9uwa4ZMXcZXSKABKTftPi5TasuF8YpAvW4u0s1C9
BtJHJIvQygpid69GzOodTTEhq+DsmTm0pFTR9yniebHznqML0owOnLRgdBcb8smXQ0aIVuKNcLzp
3tsh4wuZg2bEHPCX281yCNjdqBFZkj7m7SLE8+ExBmEIbUh3iezvVll/c1ttmU7OwI4MlkvSR7fR
uCvT+BaQrokczMaydOR0bsQy7Iz6RPSSTDQWJYOD87K0D0XIqSyIB4ZOMbHuP4AFIXSHG79Lar08
dclALmD7Go42STX9zBECxjDNj7wVqPpbcg00xnh+1l/GQm6MRtfXXRx/eRX7aa3U976EillbxItA
habXtHqCPEYMS9PGAEkc5SrR8pyYksuQa69t/+UpUG/HeO3xNF4mrvtds1+ldDjlLPJfRC53fsK0
yJ5oIVsqgAx4/Qrf6SXLrwdVyJNd6CU284HxmI0dv4hOFUtbOgdiu4acHE2jpoLoGLekbn1W+NaS
+yYoD9HZU+gNW/3DCPxqO/IWlgVplrQWC2W5OcEoj75BO1p5+nGeUcnJ9slOMUoeSD7SoA9vLYT8
haMbm0ib0y8Cm/bbKVGBumfs98O11ierFoH32pi817iuvpo0/5o5JXYaPnUZgkUmFZ9rjPfuTZFy
sjJD2FwhOSC29m6FyoOYaY9HGX6KJD3b6WQ/lFOFMT59ZzfhWmeW1lGvtVcsb9gSO1m26nxcvm8p
ibqIGQmczhH0GY361DrMFEp4Vkz3yyYtrhyaR6uYnmXA7Zmurfk6GXHkLfvO4jOiL1h2pUk4fMDd
os9qQBma6wA1e6d7F6s3vuVRQnwa9BfLeSgiJ1oqS74oAOiFK46xDcUg8VkOBuoMHodQqo/P0mZ9
Cs2irPurM0bXsJsu6I1J/BofwqY4NXW6qaqTHZvfsBjHJA9/jfKzQOcV9Nq5tiduL+1xCLFryCa5
mQfTCac5Hlwa2sB4suLgbvrW62S2Bvr0dtsi+Y6UJDyJKYGgH+TL2quLBr6w9WOHz9KiClGI5j4f
1y6d70TKPJtcLcsXa+RcuhIv7jRdSzGg/fvGUsFKaBCZSpcy6hDvpNwxlcjypUt0V0PgSahX3ycp
vyOUBUIwjrqRfrW1991q248s++hrn/gpFhyp7r+yRnoutRJng+zL5M0mU/EVqPglsfMr0o8JohxO
+1j5fXjcz9s6br9lNNikPlGSonKMF1aT35Ooeqgq+ZKFrIhEAlAwPIgxI7eneLHt6FDV+ps06pde
phs1sCrOXf/ZHYjsgMfxFbvxM2kCvWifzFrDDCRCiJp8FjpbpUpqh0RrN1BG5FIPlNhUXZku7dor
VqZRvmnhuZjCbzHxFGlwsuoKKlNREMXUuEcMm0loV08+DiGlZh1lZ3/ZRlpjyTKDVaZ1IgyZ/JfC
AUWi01bFupHh3m/eiEbYqeCdLCDtIW1GQn8YBaUOAy28TOH/Nzf/+f9E6JOYkf8doe+i8h8//+uh
Tu7Zjz/Zm//xG/9J6pPGP4yZsudYjueY7i9DpH+S+vhfrieE7hnSc1xJPPw/KX3C/Ae/A+NyKH2z
IbrJ/4KnMLP9BH+csHXDsy2D//x/vN3/Gcn+hyl98DP/i4h2R87G5QhIgjx7+PE//80ii78sXVi8
B96XJbFy/1c2X1kFbZV6Xr7TJOwSgJvv4145+pVcCJPQpfzMc9GsR6vqll0GT4+0boaQLHqomCY2
bSJPmH4E6dktu6ubT4fQtN/dgMQMK3x06xmpM7Biie+pHx9ljmpeEws3OqoU3738ZNnhM9FLp55d
OSYDw7bDcMfz4EOVuetu8Q69QMJy90bx3PRik05soKYctR+Dxi5Ik1OCBH3VuLBnTStJcWehgiat
fmuno6xc2CADOGupiX1soarRIkgDOhY0nWF/NaV+yDSAR8pmonTYs87JyzBTKScoOU1G7eDgzztK
XmZGX9HIxIa7D2k1HV4hg3GOk2TXCPmj48SuPOKuwpqQO6cWO4/5wGTjEJsE2mg9yajttRG8NiJx
T6Y/+3G8aGXFgif4OdoraREu6JM5Zrc9LATtRToYo8LnOsZ+fghqvk05aCvyD557nYy4Jjnmmdi1
ZGkv7GIlSh1np/EcVvKkhfoBhcAh9/Sz5+s30tB3Vjae/RJAydxUqXGrtJp2u1rX9QgknxyrJvwy
mEFJlX/z65GgmvaKw/Z7GwfrdF/79VrmLtmNBLEN8ZE4+rthT4ex52PG2REs8KJ0/8EMHryYECuS
Ihgij1C1zyIaDxHWFl4V73sv3FcRnBq0Y6Grc1eEx8JghwJES8cE42wV0seYSb+1m3gPUHjqGQRz
ibHUWBPlM571yTk245ueYBHgCfVlpdwHgZMfMHZ68AlI9kux6zNs6yOExBptI/Qcsml55bz2CTQf
jBWHJ8e89R53yT2wk8egX3uucS6UvSsatY/ItQO83OtVfJyvsOH3t7Y2kUTHH9i+ftmB+iqb4TJ/
jYU23fAoOkoxXQ2CbWP9c9RR+xsQPfVhO84sRvy1kix+KEm0AR25eBmGH3ACD5NTwD0iQ662vP1g
9OdhcnbtGO5TAkoN+5RP9slUfIPFcDCU2AXBeAhV8uUGKKJ1DtxwINlRxEfLZkbmnpxKe6cj0BaQ
VjDI/3QL8+i66yEero4aL30h3hWg5dQThFHEx6qM7r9eY2wJVB6tcw2WROuARXUZfPm1S5JTNmwD
Qu8JITk4ol4Lrgoo9QoqKTSvY96QSmn1qFHCd7uNviri/kZ4QimgsT4mR7ZPe+x2jukY7vyctXE1
3uazNEWHjinXOZziY9wzfEfcq1r1EufrLhq2VdldRNJeKy09dnM5cD8GNd28qb30hLMGw8XkklRO
cq+7b9iT7Zt+uslyus1XEOOmg5bEQJnpff5i5vsRx6CLDPuVlk+3emyxfRoRq2NCxkfyrXY12KTB
SbGzTS6NVk7nvtbPjdlvMUIwhxQpK1Eyqlp5fJ7YkwhBo0Xf2+81Oli2tzsWYB/o+idFTfBF+0Lk
E7YF4TGOh8P83pKAWtZ3zTU0Bqi35jaKsmNEIgTQ6XRw7HY1YUSzILJmk9bJ10ACTRi+9+xLjHC4
mkazmW8mqH0bqIg3n2xDM701fFNWJ9+Hgi6a+fymi4daI0OqqDeVHUH8n3VNLWV6OstqOCt7wANu
jjBdF+mAldV4k1G/JTWIKpOHdzfQ3joveH6sB/skKv1TsSsJ/QBDIoIGCew4WXL49Gz/NWPP4dnR
FyZhB3rHJXYEBy0I181IaDkwOEaZ2tnv80cLD2EHr5rRbHblFM9T0knYLJ9L/QwoB1+Mn5LPak0H
64OFzrOeR/umslDWJ0fk8pt84PEYFbcE37SDZKP6XlvVU9tOB69orgRkgX5BB/OHA47Mx/lv3OU2
ObR0i9trYF1tB8ahtNvP2h/Ow8xhE+21NHnEIlFsfQXAIkGQKVYh2z98zVpS0diQoLm6zgVbkPmN
0cqTx8nWRNPNiNJ7U5avJkHY6XC1fPCdUAyfpvpZh95DMDin+ZGca4LuyZOKuHY8RLXJM2YYIM9d
4L637RzMlnHSeGQTt/aOM1ExKjQXR/DMU6gWcXemvbw3vEaSUd1YfqgBmKbHZM/GLSryep4P9Vip
0/xaqUnu/fzE4XWG+06w9DXxvdE0dhL+DIaqpy4kptCJZjbLOPf8cKcDSHV7XJ1xRhwtwLqA6Hi7
eXOj8g5+1kEnNz6jwJntB20MXvzi0ZoHfbN39hEl9hFgJ1mHI6mZTNoWfnOw45vXJJzwnu3qVapK
8kzb+D0dhrOXx+NhhD3RGDVLf1ssLN9t1iRYcOhl/ZhxzjbaMrMJKBWmgUxUvw6zkb0R9YBysz/6
r5/9+m/jFI7bnoS/VjrPoYrMzS+mIFFVRCDNnMFfP2gCD+9fPxPW/LaxC8FU1nOhRP5yhfVk8NYB
GIMzNY+gkf6edAaNTUriEzCqQmvpVZOBTSk/9DPXOY2wLvUxIjQwh5rG1t/7JOLiRf+mgF/XQQOV
zgWrf0i7GHyjKzejHt4MaZDrlLLdUhMlpNVJgXU2hqutp6xbdVNMfqy2hmGx4AyARfru1l9O5Wxi
6ImzWDvCf3FYlHBpiaBbj435qBWqX6c1rIiy1epDMebNHz+0UIgPvLlpN8n6JFU1bGiKADzgRyjw
9URT5ywXObtacXMXXmITyObtFKfAulTuvcoMl1m+c/dh1n4PB3eZIRpawxzD/1ACkzsDp3Eibhhq
QjIoeiznNYdVg80c3dh42GTc2FNkfmI7vMdy8OQKQoXnBWFcuTsCld7bAmhi4jGPKooHj0A2tpfU
my5BNS552NbjHLTG2uJboqfNk04QNMXGyDEcoPwNZokDQSzfpeac0GpezWq8Eo2Jvx/xYz455XZ4
D8VO60lOceI/BE1/ynb6r6xNz+gwm1nG8u9tsmeyynaE+0tDY+Bo+q9tchhxG0Y9dO5WxniHANEn
V3T0V98diPFmVTgeSvqogSCXfxkn/qJDN4x/a9AR2zA9WDZJR0DtvyUPeaJvM2eU2c4PjDMrmWwx
Js5DgsUU9YVGJ4zq5YA7g+Y5p7lV+g8vz7Tz23wwq5BcyTvQiafVf3v5XsoBn5wi35kNTTy1hiTS
jVYWW0+/xEZ/cazwTvJMMzyHNloUQVWjsVXR+McE+n+/ArOs6M+DCm8EUwaHps2b//nnKxDgz4jM
08/YZvRXe+guNp1Joh1cZt6xoDFImotkje6WNkEb1TpL2ks24nZgcPokNKyegEAu1oV8+/uvaJ7R
/v2deQ5mtqQqGoS7/vmdFbgCTdHoZjuiFjNKzcFS1rNWgzMM/ezAZTtrghA/ft3eRU1/noyfdGLX
oD5Dgbjr3vBpKQrAr/bQtadzsDUd7Q3ZwK3h6IJTsnRG2hB6Oycdt7IctnML4nj9NoZhqngA5i5d
B9B2k+GSqmjvpvp5sjAE4lr0IM9g3gDB3SVqq7Uh3hNX35Qcfr4LAt+O28rF523sd0mDc40Av2M5
qDr4DU610eErllYF6TC4acH4GU8wxwZxgmmwlFZ1do324hfpV+m1/PHRvWJTxBm2NIUEaeSuwbgT
DmzC/JfmQ4xhTndVFQDk31+Fv7o9hIHhsOEYum2av92nJoy3NDcJNFRmvRG5fm69ZJ8mH7866+Fm
NNXD37+gYf3VdcdWeJ7aXSyQfxfCeb3hMpvyZAbOeKiT6AWbGieyblHeX2oOvo0r4vs4UNSmeZ3V
dlfGXfSZKfld3Lqd/WBML6rOyOmGZNBdPA800syeLDnfDDoNKSmaZyITGSTMpxqfucadFoQa8iVy
dPTZ40Q9bGnF5j+3d3GA1RZ25+wEDeg8FSTcCZ5K94Y5HMi6XI5yunVMVamNJiNCGJbiekhKWdtv
me+3MIqPWdhtwvrDVT1tStyuPEcibjLilSmLXTjiSDT0rDcjA5KcIHo5WKSBWUCdS1j4u/7Rd33c
Gfz402haNlUdAfMFu//gKYuHWy9xLQvbZccIRgduvZtInRmI1oltfasYR/MkvM9Na1P028hOTulY
v1Xt+Inz1VVkISO7upTVQxgyKQcPHd8xa60jq6OjcsW7mUO37vapGLFZjKBRFux77ZVL+ORYJHcj
8ffSXDXWmaX7To02EqTx0DXuu9MZ53nco2M5jGuNx9WWf8xJubMz24myq/Zl9jyYHFp8DiQ4J88J
Tj3GjobExdDoDvhKffquOEkDmODv77TfBJdANJ4lsNGWhu5KHLV/u7UnqeUl/IpsN49v80g3cNmN
G36xb/NHJtxkl/2HavtXVd/WaTldV0rPnv3C//W4q8wxlAno6M6OGchqBtP8Px+pf/HISodljph/
hPbw24uEapYt6VAvhNtlmMLVgDjJdK2GeFsGCHSAgp5jvbxME70BCv/BYBmj4q+5y668CWNiZ01C
9tqzjRlp2XmaeYoZezpTvEsKIQZ6+0jxe6DT4TP34Tq8TNnFR5eOTuDVORfiOB1ubQBjK6JUVzjZ
EzqyLsb0WGOWjMzjYnH9Wz++m954aJrmkOOiNs9l0ppuyhOnuBAw02nJWW/a8jL1w85m0JnfpE0f
Al36NFrOFWdLbpl15xavbDBpFoGnkZRZ0dHr26sh7fcgHQ6uEx2zyjoqM1hr9XiYxybsrI76JFGT
Vo/cHocpeHJ9oI8avMCsmJJA9xYDIeBGK0u8AOGED7Reuhl+2RwX2shMEsbHbsCvyPRYWcd7N7FY
/ond/HJ6RaHpIvs9c9prWlfruJTvSK+W81DiDQkuDMHa9/vrXMEF89rf39yG/hcNDreYBwmS9kII
+zcEMsO/dphTJnAT4fjMUqzd5vCAsGFuqqRwyLkjA5mF8dJQXCNtCNlgo6wZtBfTWyYrdhGnijGv
YzRshXNqhQud82bniDuY0OfRrevOdTpclBY81q75WLrRNw/nShjLQHI6JInwbXTje2Ty50uTr7TP
2gcBaRIa4ldmE65rUvNKIICOJ59udG4q2gpag2+f5qpaTt0nDP+Zx3EI/f5TUvnZ394RIR0FaeDF
6O41YdN8DFsDcAH0zteGi+d2F6NtV609bNL8+zykyjjaV9pAMEyzKQBHaqvdpjbdDviLUwy3UuFF
Lb4PvWBZ2m/nbsyPcUxmmGPHfyLaIjDavajqS9r1n2M7bOcmyK5nyMJ696BcOdiMo5Tboj67odiF
bRfwSFj+cwFE17gfsQ1lq2ia1d9f6L+oYjRu818Gpp+m8dtlxi1VJk3P1rl3s1WNlR4ufOCafb+d
b3KrGc7C2ftF8B/uL0ya/709c2mfOaENw0Rl81v5LIUFg1O05N4o+5ZWCdHACccjxsrtute5GEl6
9PtmNeNncdStfEvguV1RBABeQDhNHhSrtqERmKsM9/W5yY6BNSsd5jy9mOF8OAApIq8Wc7/kApTK
4TyjG1nsvndevZkNY+aS0YfHVtO2dedsId7Knnko8ejC0vEz8J2TMi30zC1jX7Uoi+Rop/ptrrsR
N12EFXGQ9YsKQjcWXnWUHkevJXmjvwQ0PfQTeTkhEOQwyriakXh0epafTXzMYPEgPrsMyXhIJXVj
foYDK77Pn9ma9Ntk6Ldo0o9ly3WJPzSZHEkEWbT83jiESCqrtelQfatkPzc6ctAPDbd9zeSKA3tb
JqcGrpPtv4MH8sR27vuMUASdjhGf4rgV2DSmXzMc4nYwTOnMf+Slt+3S4WggUTcgnSQR2oL06Ai6
DnKOPzFas3wqUawtsUPVwuE0NTyVc1s32dmd9OxF3Y9PgfLxNBWwHVRpEDSOyyvjLrrW/YgMT7n6
sUhAYiN5aof43o7yNKPWBnjdjDbh4LHRRrGeQThmr8/5Q3sWHUtsnEsthFsOmha1l/mED3k2+s4+
YaR4nv+9MEeST+ChJHvyPY8ZcHIHgUDVxGnOnMwwrgl/xhuxScRurr4zsgaH9iqa7smAtjYPsWN7
dcf+08ijF7jFC6PVX7T9XHUhrBx1PzriaLxFZH0XYXQ0spZhU92F4F1pNhUa9DXtxiXpgjba5QMW
EO8z0pZm/AKe3ky33znCD1HC8UF3WaiXqHQe54bJSMYbXMr3KFDrHHKVEU+fneKoo5voshRf+miv
PHBED4m2M0GqRLsabGasrWkS4MVyHeQ7utt9UYxYBXDDs/SY28iQY3jo+T6pXgJUAAN5yEMMYHAQ
vKRZgSEukbU/zIdPJhomSPvUzY6QwaeugevPN9yMvkYcqsXA7FCXmN8MKSsI4AXiWG8J7qUwezhJ
S4r/1EHvB3WmHM844VT4P/++ahmW/KvyIfEA1ok7EbCM/9wKJaMFCVXYiP7kiDEuX+TUP1j+KzgX
gAfBtYt5GHXb9BEYkx1ND/MjW83Y83xj1crDUaFhBmgQeKHiTy4Jga9z2f71B0jzo4xocKvwK/dw
/3XRo9rDicP7hXjt/2XvTJrbVtos/YtQgTET2JLgTIqaJWuDkK6vMc/IxPDr+4GralHREd3R+94o
vvvZlmUSzHyHc54TmsKPEbHk3ZV50LjrobTi8jcBYE8pnAdXc+dUneHuzGLYBJOaj07blKjN1GMp
adJjjHQmobcrYvZW1emntU6RiKyNkEGU3Z6w4e+mCxLg4cCXJUONrmYWOtTMNk3CVTcP1UqjE8SC
TDbCU/StAVNuvPfvQUuLqP+YndOgWC//rOdLsiDGzMi5b0x0KuJBuMNlZ3M4rWfOS2yYD/hhNnWX
fJvQE309vjvm9Dyt8ZjNmqJ01nW3W+/wAoJn5IDXEEPYjpR6672rilvAE7l+/noZvFjOi2avUWTm
4/rd1jIpttfWOD3nd6OTu5qdwPpU5NJ9WL9JwLy/Y7y8TgYM1gm5PZ3XTsPt9auVw9Co539QDe4U
c/tyRm8YWPtj11AF1erZJM5AmqE1jyDAofRU2Fja/k8xqFdHoDzlAz3I/y79/3+o+P8lVNzxnP/z
3v097YhgTv8HSOe//tB/79y9/7DXQHEW53RQtr8WHP+1c/dB4kjpEinO59r3AofP9H+DdIL/IOKb
QYJpOkL8J/3mv7buDoFHDtMnUwrp27YtxP/L5h3Gz//W//D3O1LyPfkxTNLN/+fJ4mtR1/UcW8dh
aZ9EYLUblwSMnbx6Q9qzisiqbaAq5j1QDxbJOonZDDmaosQHtSmdaDjP64R8tGaH7MWHGpcDnf54
/AvVqwGoHck02gV04eeyQfzUpbtZG28sOjr6Z3p7zECFg5yNxVlYCCofi6YJclWs/HNr9i/Cflt8
tOt9xZxR1rfCEnABkof8Dy3ZRxNNn5FszL0TwOKf4+lr7B/Td/gnqIXYcabaoJhuvrI+/vkLuiqT
AOaxeE5tgTSgt0JfODttnGYEy11Il4itqK+QrkmyLo40xNs0tyX+M9wZMUAQtgXiXlfSPvc1LBWf
cyD3IkHQN70AInkMWy7tgpApQPsGjFswL1Daqz+S5Rf5ruLedoHa8EqP4aza72wdm+o8e+7M9yL4
DYvp1Uk127ngbaKGRXELlgNg9nDm7XtOcRDt479Mr/VL6SGfJ8rA9LiduhLDWa0gsLuD4W/rZCHC
E6sPuvscybKxQtam4CxcmYS0W9y8BnDLJSNadwFnREwUv99xyODgsX+Lkvaz9kLlFtVllv2fCYn4
tUnFpaCWPZZKGWdMYxscL+mjrfpu60XsiTRZhyRc6BhXUnx05ji9l+bwuxnJX0lYuQLdiYL3GUjS
+7xYp2a2cF2ye7LH0jrOY5Tt8iUuQ1yD1tHPnljqoDkOxn3rJ+5dz1108olb2TodJXAegBlnQ6MM
B5mVQxnYVG/NzCsVxNgWRWLxo7gxEuPJZknIHL+bfOvUTQZ/TheHOgjdBCEiD/+XAoOxiVbiRdnb
715aJXuxggzTqQtOkzimkrffL8w4LKFfzlnxrzcGr2NiHQAX/l584yfBWL4fbdwAZoSHp3N3WUFE
KAlTXJrOofKra7fCDG3iVPZp4p9pFzbpQsgvBk+egCp/ri3LWQEwNJtlOQKFIeNhdOvTNCeXvHNp
FrrC2oIeemmWjGvJmn/Q3I67vxy5QOlrLHR+kOtHzZvckViqjMHvCgj4+6Ur8bgC2wHiujLdGKPa
ZNxgmdQW+Kth/eIqA6op41yCkMAKFL/SLvjlmuU16pDrDqzGyuGfHE1MPJAMk3U41HrXl5ChcOni
IV52ZDj+KdNM/ecjm/bxleMl5YWufxey/OiQ0u2jYherlmK+9TKyB6V5GsFzCrQ/579fIqM4EamN
CGMFEf4l58HAXshMmtYUFm45tlLIQxnw+hN2Qhk66wtjlO0tK7u3PBuOWcfMwMy9fselvQCny1C8
kmK/G6sOQEYa48kx+6dOifzAiu6BGYSA7u09tC0eOREUIW7CR9l2FH9e0m9HWqUhRgvOtA14jpvu
iqFYTvhF9kNsrohEdU+yAFkqgt2NbrDrzCMNRDF2KOghQWPn6LaixzSmXdLqM+07CPTMe9uO2SYF
ubBlA3j8z58z9V4QYo6YkiFlwfJAM1nrQ9QC2EvG5NtPerXv+U1/uZxdmc/HkRTc5be5coPs9Uu0
OBt/fEbbgHxZmQ7bse1fEqcj/Ycmlry0tDR5nZWnqXC2/QST0FoflNawirBEgLNhR3wOxi4+SIPE
MKP6Hkun3KvZeiTapQETmIotHPWfWdrpvqnlHPbMJ3iW2ifP4qTBw+xtaTrkGepjvbXtbH5GNXwV
akGcUBrLYUCiL7pH1/adBx/hfVHI5WJltEKTu/cnPDtLE792yVThvcO9GI2j5ERAwT7OMCVc9yDA
kZEamv+25xFvuICN7kHCR1RfpGELfmslb/29iLAf33rKy3Cmf71OU/5S5VF0iPr8Ka8RsTLVq5+7
IDjEVte9z13NuYWO++9/xUmfMWhLgT0OH2MF5cu2eiT+HgFibWHEh9rKUfgo0tmrCKVHzgYxjAPT
CGnioIm09r+DTs5lV3dPuX8dXZctvD8s36Q2PyTdGndSOuaGF7sPozZwPnhpN76ah8tsNtMVVh0D
+Xy4KVbCeBwR/XcB0k1uzXSdoVixvXHHrN3Gqz1ztpsD1EkscPDaj3JCP8F6F3JRYUTH1bSJABsG
HQ8+5pseB2iPIPsxTn5cFsu077i0566xdsmkHrtl8TnyW5D+aMU2Hp+pWz3FP02U+exK8/GYW/7J
88DQ2QFAOmz3147Aw4Psxjqspvyjh9dy9aLa2xuicq7sgjUTjD4PwQdiEajpGaKC9rmPWRvZffYu
5iLeZE4/haMXqTN3OjaJpPDPQZt8CK+srrFixtSkEbv7hsivafbtM4wBghB0MLzgEHCjor9HVXMn
RqFmQ2+KQz7YepsnC1l6hHOzkAGzxC2CG3EJ29y/jKmrTqi9XtPRMo8ArXGmVaq+LL7lHQtCLhBL
xMUNz4sI//4CLyGhWQ0eGodPJI32Ixv4x2xR+qVyKnGo+5g8kmhgLzrMDyKoKmht/FdqZs8IA9M9
7NTXOHZO8EfQ0+TRV08iC16AvLl11lbrLH9BU4wKxNVn5L8qJP1rOPsyHb67+VCYo3FOlh4leE8W
BL5w5IEly49pbqO92WWXQbvkk+hGTEiW+pOUxmM21th7Rt/B+dt2l55OJEY1qYF5gynqj/XMu7qo
jjLOCpiPDa81/eROlyxg/Ln4NhRKckOU91x0W+Xp9hr7cr5WzRVltrNJPTK3lJxuctAiTLrA3ePA
uSMEGPdpfleTE598V8eEifObFkFd1kTjL7X48aM1VIfKboOdN7Dyb3hkI+288Badl4Q0nDkeno25
WfbCMj51WpahFVTlG074W5FhtMmz7sosOtlyCy0Xs3tB6GBsE3ssHjBrmeFcWvXF7t0Xlg2sqsvO
uCfmnNwMwdHqf+HgjR8pIhi85VihaabRR2XzhpUqYUp4Bt+0yxpVdRnx132q3pSfe5yZyCwxH0K9
4NM2+3X7VlqfC0vfYzzy9hAUXyadvFkk+6wJXLwdtnSnsHAyccy85WVIU+s65Gl+GMza/kjtg+8o
Qe4tEV+WnLwruUwXI7C5fHGrXrNsuUWVNs5NbzdbnQTLXi05cwnATxvHSJpD46bOddT0m9EUXM3J
RPbpDc5by/NFxIk37xIRf3c0I/c0I/QN8rR3zGJUqz3gH4znaX0qyPd5mnSH2WZ+0kvQvYL/mHat
dNQtl0Z8TkAaGsWlyWZSpptMvnWOjROOuMsV651OA9abueSfzhNHFVbu8B61/GdaXGVb/pNltbF1
DALMlkx5n5As8vjLzit9TygRd3OPo7Hs0GFa3JDwK5znYA4gAc+W3Bk1FrfGSwSgtAYkBc7Yg9Gz
bZiX2D3HE+Ycwx26oxXH6HPz1TCP1eKlbvh2edVHT1M9fIAfrDdEGzVvpj3xg2k3+e1phGaasKtu
QeEEmNOYZPdWAeHaIh3iVG+X5lefIXqoLCO+gAG0t5UUdkg42I8sO32OZ0dvRF0BUunbtyrf+o2V
/GTETXp1GaYzB71bA2iJWAHi/UNro3whuT3IVZiA+Zwzod4TXG6nyKmK0POQOrDiPghOO46pbs3P
6Zdbqv7tS4D48ygpnpL+7Aw5BbEWPB28roaRBPuqpEiOuo85srqrG8e0cgoyiTaEc2ITw4QMwJud
JeLC9ioP47LCa6mk/5mUEaIA4T3NUB9AmXbXvCYmKQOdfcgZMT/UQfbNd4kuVSv8Lbwh7xu9nn13
EoSCaTAiGMClukST9TnQG7ZL/BxPsbNZdFUd6zKB6Gaa/ZpoQ+kYo4EY5PxYrLMqo+pxIJErG5qN
s7ILpHXwiuEPCKXkBREjWwY5flSdHkOMnsXJJGjO5eN/Whbn5luMscCA8Bh77LPGNHrURfSkEs/j
k2P8qRonOwnjpOBRxBmElarMuyP4qQUtHvk2yL6wd8fMZP25OTZRbzDynK8Z12fPYX+XCE9ggiY4
BAFPELVatuSOsKA2hXGj+rrHeUJnZOcuG/L+xCWB+k/V6anyvJ9kXIC/EfawweJXsOTo5SHVOEzJ
8ahvU4F8TJGlGTT5kfIXraxuANiK+Nq0OHoH2675zgsfiTg49gvfWRL+5UUESra2uQpCCavkuKHe
aKz+ucumBrliorclJml0U2wJhyiLzpXDAp3EWI2ptQ1CEcUPU+mrh+gXIwhmhUHfHUuGGCDtTXJl
Stc5DbN8SntjOE5ThV9Qp0BtRAOwhUxw8h1ui9emsC6VvetVjfQ5kZ8sqA8liZhvFelRBgiCqkzK
a7IgpCzb/AAvk2gj3rUMfGU4MLAM67FiLZSTwyI70z5DaETIqfmoE9NzHsv8GixuclH5wouMF8fI
cvVkSB7MzNqllWnvnGb4l/Fne9F2zk9fie8uBuIyupoQzWowz8YCwQLWUHCyoHZA/Eb7DHLhCczR
Lyux5y3e5piqz7E3kI2Kg5GhxtazTo5lgdEwz5zjvAKN/EazUjX9FHJO+Zgm2t81dW3vLeGD41z8
f4Y5qMF0GGqrCOOLPILehjYfrzIa7y6u5VEuwVNQZOqm6/zVwOZOKtsLk9X01rrWo2mQv9ZoguG7
OgDYgd4e7r97m0p9xW87QeGQ1zoRwT3x4FhWpFmWbXqYB9e9GPK3iRT6YkOj2cis5b0kB8GsXxD1
OWwL+SVoITslCqSBRpGefJKJ7daOL31sYHvsnejV9dUmkUG9m5bma8D6U2bWI7755Jde85jydj8l
9kOv8fdYxAIjEjUzRLldSTpGzuZlvXExXwpOzHI6DrMJsyZWTxOAyy0dpXmMfUxRrui3iYA81IDN
3VTgUHXtD5csdYDjWBSIfv86BzMUggGxioBZEAI+tHe26aVk32E2H5yCGXiwyQYv++KqtnelVc1n
oUbovbE6Jb0bZnSBJ4vId2K81CGfa4x/dkUEn8m0miB4Y0t6JJVLWxT7KVhzpnsJPDVP3nG7U9YU
fJ7Yt8k9V8Cm+RnzeHqaFohXi9a/LUTDSa1cyKWYGsbW282p+y/EGwKMJ/tQWuU/bNy7U8LyIcBp
d6MZZuGP3W8DV85+d9xTwobyzQ6q73yM/OMSLBSvVhPvfcVIRbS3oXLwwCGwvCirwsLXq+Ybggih
rvan27O4qFMEZ2nyVAEi7rl+GCUUn8nw0NrV/BHFOA/5zGE0RuXzXDr+Kajj+WRAKdJavVvMPpBf
BVwHSX2HEzxcDCK5kR1YpDkPvv9UQ6fsA/sUI4b4hy/hQuxt3jYYBjOHUFdibkcW/FJ2PPEaxin7
fwieeXxP096GPYHUM2bsJIz+kLu8ovPI2DAS3S8hS1AsOfDDBO5eTF7kc2WkL5Om9Jw7Izqozxky
J+07RrbOakL+P9zFtdtvjarZm8Yeut1I9LS3pimjLxiGlOgnFJGJrQewZLBoIsiJOJBhEvA2oX4T
DPy09d0uZb17tOX0oUdkEHKq12WR3R0VZnfe8vlBjb77yNHvPRJEC++i4KIUioC2vvYvwpRqaxs+
FZk3hW3XpL/sRJ9oqIqvco53rjQsMA5tcisDh7Qn2eeUiC2c7DZxeG2ZxJB5099R1/Qbn39WKMiG
I0Wp2C4daZVuh49gNsrsBFGWzJwFO4ThONvWh7k1OYw9zKBXxwWqDimmxOVM3txT1ljJseORa9n7
mpLMQKfB3kfXb+ECt9gphC0D1kdIHuNhLLqB25+NnRmk3i0QFtERs5K7wbe/iyXYkLp2K6p1WcmF
rjxOZZ9EOWGX9QN+9GtamPUFOPYBNUD56sGiRpSf7pVyX9IRbnY72JcuVZiqvVf2wFFIZBzEV4Fc
Sq9fElF9tXIon7ySB5SuT8TNvhgn8iPBYG9Ub90DI5TqjGELpEMbzRsMlls9xzewoJtyzuFYo7uD
UeSwj835kIqg3HZdI0FC8YRhIf6Bhw3Rrv2woOq0av6eUvsLd9mhizwEzl1170YWMM3CiRUMYVLA
kOFV1h1jkrtnN7/WkPl8YtZdpk8L9yB1DjsYMoxu3kK2OGmfxFhyd75hfX9s/ORV2CxxNtE6fY5F
/8cFRb6p62Tnm3CBCioenN72fRLkNtreQY3qwti626AtnaB6w45YbevjzD6ofUtgroV1arxVhQ4o
O1XC6BYywJIkfOTULzQE2CE8PMYUTXU6gn5whLfXARaxKSs/RpvCOm7qD4/ZiEG9QXLkoZ31FRCN
v7GIbcAcv/yy08ckoVJoCuQY6sstcQFrErb2jeh/DYmbHkhcfAcHDL85dw+5YSLvVuOROx4zPIQc
1yI8PqfItuGp2pn17M0MTplRbIQAuJYXgPbWh9dNGK8Yz9JqG34UR14Yvr3HhMdidasaJgQuu7DS
PrhzE2xiH0ZQ3Z/soujXgTZNZm3A0+eFDC0IQAro8bZmZll3vH1mlf1SzAc3uYvydNEOUZv8Y4dy
+VMY/jWPl5AsFwr2aec3V+GzXsZxQPqEOsq+6DbML3+UP/1IAzJhxfgAIBS102weu9LwLpa1661Y
EMTdB9uWaXI3tf+KNPpaRE/GLcmvYV08qMyXO2AbF2oGO+jOMmiPeCYvtgs11F3yK5qufOPN6JhK
Sz7WOVMa3bnsG4YRqrGXYCPsv6Lcf5Lg1zfmQvduBf2F2EJawPzoBud21IR8MmahmSaoMoNX3aeX
rmn+iSWF3ILbpGt1dbMk4srlxyxKI2SaEuzNTF28Mf2J3bE/5T6s0NJ5zMzZOlmtLzdtmoWu4ozy
pXMV/JIDyDuMktrB5tv/G7XeeF9wbJRW/M9ou/qTSiXjiEFelsrDiP9JUnNvXYPtPRhl4MigSNlT
kqI8Nqr9yiNzARMu8/swM3KA1ezvUeaAxR/izeAx8QbPzZOtHR3arIanBUCHl7ntBqWwA0XQfohz
mV8r9h2Go95XtZzQJ9mq8st0DMIIjD9GZquzWnjiinW64DkOXJYsDc2hRHHgg0pcVq/bjDISRap6
S4IJcE/TPwYS0Q9Q9evgGP4Z/Semck1lVgw8CKw32lePknayDG6Oim625s+4ukbg12tsbwndZ+W2
H7Rk3a9MNPStkzaOkbc4oWf0KOEjkOk4E6oNVaM6GjlJRkE5oG/yrkEFrihG8KoejSUKQuQV7cGS
TGF6s1zjTv15I5L21Cc0npOuHqpmfobOwmbAbrczvWdIMO6TIFK7rstXcwFOUQYAauKCYOlkxNdh
G0zY29p4hCVi9Ry8NsZKpeo7Ao/nxRyaHSaCfJs9lF3Jot92XMK//QSyUnKP21icer18Rbb5o2xi
O7uJJok+5ofjxhqIICWOmYzrHhq/RSRCcku1Wi91Pe8l8Kgt+cqAavo23rWRQxq6SOSh5/nLiri4
VmaB0pj6ABcMmTnjRwLeJCx6lBToTU5AKNLtUHU87pXekOL9J0qXP3Puuk84kcnEzKanXNFJpjmX
wjq1cgUkTJlyBphL5YZeZ7zKlsxbLgZviT8TL2bq3mymdnqyZh/Nkm1/kyHqXQBXP8IxwTOACqcw
rSF0K/Z3Ues8BHbzwxNRWmxcoqa5ucZSbnzTQsYUUFGwWIohGgxvo4YxMKuFkPiiOQH4C8fBh9gJ
LjIs6+49CzBUtTUBoy1LuRLfMpsgKnSMgxURBBsm8+9zLRgBLK0VKoTNe93N4iqbIVwG+da3SIww
38ImNOv+2KX2xTGzA3dddXCM4Ceoy/GzML9qJBB74iL749xWCmmYYR2XRSccTX10bE9gj2hzxr2d
yw+nLV8lM+ddFPTTxzhCN15YcUbpAdjM11hH3rZZkjdLt3CDLCM/dhIFEvHm8ZfVQSqbyvIuy/jI
WnLDG+GHc5ccq/RTU1besiDbzgYz2EUUaNEZmkWMEZbSPDUWFV7QrHRYR+1ahy3h6KOSsuxngzOS
/tB6zaKI+6ipzsjQzjNiKna6U7dvJmYJLn9To2axbab638pzseaJ32NTMjtv3CSscwMN10Tp35Z3
1fKKDTOBSjb7u5mykF3SUdV2vPVWTIRGGlVGDVnyKCoG2/ya+eH2kZbscOX4uxQJcUSlOT+JQT7p
nnOrndq92wFt8YRalyFj91BYcusjv0ps9TTbNaOq7hxl/L4uJ0YpWY5uBXV88RYMiPYhZve2HeNy
Pnl9g6JSI4cf1UfQgUF37fe+1wDaJ/mql/rNHtSLyOQOdMwxRhASlyMOUG3mj4028seMsvDsmavP
UpsX32Uulwj94HGs1o4w7uy+RHMru6G+6oFL1pTpSSYIemabVho9QvVZ4XlrLA7vvPcfp7J9pNRu
wzFxTr4RWw8oXfND2nBXlel77jn2tfybKBKZj3yGKYBb7i0uGsI2GqqLNYFTTGtDP0fsCAaO81KF
I0EZodc8+NV4Hxe6bi5WDDInUbRP2jGpC932U/2TlqY+Vov48gIvPVRmSeikKl6AGfG6pTDG6NN3
hsavi7ds59eMKOAUhNMCDQ2tQDsHdD8LEJ8yA4npzfZTZ6X7rErJDyYiaOuWmgRV3p7+KKIAq9ak
bgErhrJTUACiiLlDAW41N6zdyqxJsyA595K1f9aGRcN6pE3cN/KAt1xqnBm5A32Z0sucr8saztBm
NdtU0GgsIYvDAEHzkHhr0xHk3W3Gh9zHT8Ownu1pshzMqb0tgd2h37E5ndgCsD6ghufBTIafrLGs
UCZglqcRtpbFCV1b/QjV9gdiIYvMZX4Fwk5R7IzjRtNUurn9b4FTMswX1pOJId4xxarM+Xdcumsj
QXJORdrs/LiK+ccw1PNTyPQL6tt2tCQwmRVpiIhjYUIbtO/M18rz4AzvsrH0efK8e0pXyq6ldO6E
h+/wgPzO8dKgp/OMU2tIYhtGFI0ltunWe7YsztF+jN78xX+eom5msW7aV5iVJ1uMLp2xZvbZ1f8s
iuwFZ8njI8A3C6zBcGhGh3eDcrcPzGQH5PVbWyK0dFOGjfyepGLeXnwH1nyEIhqs6sZyi2cV66SC
fwPVrAEnRMCT46ReWBvZgy6TbWADHe/03TejJ17BvYiiR9KVW6RTw1GrKOxGGAsY2qotzy8xPPPw
aMTr5srzCfaABaGC3GYdhlJwcR7muZYH6at/jfyjBSFZSbwunXAelhz8k1rqEM0HOxfnidnvJ+gh
6DE0l72z85HJhUEh+Fu9x8ofks9p6cad0I3aDAWAPZOuHiO0CVgbDfaQNg/ZtPw2aohh5jz+5h9E
eqWjjEPSPdcmPManZYnHNxZee0/4zU0M3oPHCnHOPQ1WhobWi6LnvJQ+w856t672CG1uGfrk7YHH
5yZaTMw2fJ9oSJ6tNMaMYAAdcCZgfJ5ExYYSBlLVzk6D4qTS/oOQ8h17DrSVijeIJISZTWtwGPQa
DFy1Z5ZrEHaj5VAKySADfjShSjGN/yQ2WcnpuqKPLdESQ4c4JpPCZzrWjRglF4puu73rOvlk5YeX
IgWGERjIbOS9iLyn1sJwajrPqoWJy4Tu5sEIQ2LELEiV8Su2NRIR020z2+gysHhZBR2gWIEcDgRd
QPh83iquI+LA1eA0n5iGvcuqbaJ2LSiL+lHvag2J05i7PaK7AUm1qUKnVcAj5Qh92kfVKPC3hVKO
GjmxwN6g6z1DE7CHIs2vSGw/e38AhzEWl7ZU5wnm0KYYxDlOrWNm0Xa504QEpagvlhj6vUq7ETe2
+6BKJOiC/dN2ygKw0xVUwYTmKQEl1BUsVyJxmiJ0SfnMzeIrbk38yWZTfa+/mo7Tze3kvTWCC40X
8D081dZ7xk++yusbwURiFHvXRZyTjE/T0L8jiYf3YbzWgx6vRWO/msce+rhKupvlsKro86A6wVze
Zr14DlLc31Fh7Kwkz0LET8RDElMT+1BG4hiAHVhQ5gOagFNjsECDZPyAcm5uC/kHu7UEtuXfXV4a
0prPdy0SlmLxd0tzvXVmMBUiDQvl+fth0i+TRZEEudbcuSZMdssUMHd7D1QsoKtd4yJp6vMYKl3Z
r2+bCYV1TA3AT/3ymMfqJkeGolGapKFtv3jIPsAAcK3VUXWLkj5hX2Rbp5Syq4S2ZiPVqDQCKdy0
dzK5A66UmdajWK42AuOc92Tr+ePej5lgO9X4Pc6snT2XYUxPvNVJ+/WJ2XeYO/7OcYJm7xpAYh1w
xH2R8znrjkRLyzAN4B/Hv6Ic/hh02J2TuQY10UAuCwFJiRLcckDv/VsyBwAAZRKRfCq5tnC7b/RE
aFCWRfeh8r5NlO4WAUHwTmkaZhB6287b17rPQD5rcVp16p16ENY16cwSpW33PVkgvunXi13uAqO1
zfiuMia7flSsUMVs75rTb1BOrqZVczIdHIqYHtlptHoSsFsRSR2Bmka7zCqOGUsYdLFqO9QVUGYs
6rnhICEXJqojqLiVls+m6x1SKq4wUWnG7250aALu2y7ecEfMmJ7sKKX4BrI5dPcKfyo1SftiO+vo
JqmOzjBclOMfeuibOz0lfE7sxg3rqsh2Wc1PJm1c3Yz3XrKobw+ifVNLNYfmLOG9JxmD3h6+2vwW
lN4b+QHNfs6GA4KCUEuGRrgYV+32NyDI5Kh/hll8zmwfgCcg34FF+1yUmdh5M3ORIBU/iV8Aaknb
eqfqFlnxdjLW5W01OWHhUbK3dCOyLt96AmIKRPL+rvUtdnVxbx5VAD4gFfjqGUDg71m87zyb8PRx
SZwzNl67ZJhcxl/VrayIC4FMvomcovrM82bbVNnvyivP3RjLiyPYOgUUgRPXVc8cFBlxfgIwPb/P
7a3vZv3lJeTdmbmJzPJELRbwv8l5n7z61pr51WUmz4T5pQrqJ0fZ/dUmdiWCIrtx4zrfBrFD8xlM
RCxIiUFe8ThRdkEjmZv6uzMAstSdvfM4vU5GGhyU8wf2iHsx0aAncWgqwzt5DcJNUdrJNkWCwCGA
liu3l32cYBXDXUcpY/1JpwhWaorHzMT0Mwoco646pKUAb2Mo65HpHIC9mMGww1qY1d6yjVjJHZiv
Y/odCyQwGrsBvlCWH6YZ03InFZfU6P0qLXJbCvtpCgh3q+wP7gn+3RlIiNSJN7O3KGYqPjQ8iZoq
T+tx52K4Ksz5kNe8r03OLNbqFd1SwEGG7gxID/7ZQX9FrAwvi9kVh3lSTzxF5WGl40oot4XRUZzK
dVjLoqlvHoHjiZ3fwShu6e82eZd+QLa1jKF866byPjAn3lcjZmaumV3COo/IhQF4RXbjLWhfUEY9
ztEMIb0gc68snmfh33Rb/RqkT+J4ALHYs1Gs5FO1E5hZDVuwjppRxA5NMbPAd8KIXMk1YSkPZfdP
nxVsp+ctZfgZ25XHwUBAxrwYTzjwKCGbgGU3GKupdvbeUI5bl1jnrV2vnYHbF2QnYn2sy2nXR63k
Tg0JLYKuSxLftokWjMLINU23wFBgtTzY2Cf71coqy+VUJtjAM9tjuKw4UzWCw+0g6x/NhX9efB/A
BYlOKmO869rVB8EVObPt6I4aBWw/YYlHpgZ9Vx6LpK2Of/N6yATbtcRpUthnJ6tG+xKAZuj5TDhL
RexY67Fai8o9yqufMtHtARg1aVyl5lzm5XY6xk02jfp2kQbZOIlIEBBjyAkooPwFB0WOniqc/YYB
S8JHEJf+rcqaU41lMIy14CTwjFvflv9GWab3dNKT+atLFrZzy4SW9tlTs750shtO/4u982iOHFm7
819RaI9RIuEjJC2qUChLzya7uUGwHbz3+PV6sjhXPbfvhCa0/zYVZJEsOpjM95zzHGoXDm01sr6H
/7nl2kY4lIKnyHPNQ44xZmGAm46VX1mj7lslxVF2at3G/YiJkTkat1Q2cCW2PA47YFEclgVUfSQg
dmM9K5cV3WyZ00f4uuy7uvCT7N51aoo/arHzfKmJdEJn7Wig82OTxcpSW+Gmdhq8E8rzVybJMTFJ
nYlU/7EuRbaLgFduUEaLE2xX5E17Omp1bx0LxXbJEQgxcNON3Yr2OfdkHuSqDLilAJIHBLURA2E0
h9lJNDNgphB4Ns6VIM+b+Gh5tO2ZtADjjKq2WsNwbo5fzOTJ0UGsDHVIsDVvgqvFs2xq8vmdPFju
DG7XlMzkldmSO8GduWIh88hX2IYkbOMl84kz7IbRM8OVvn6GrV+dxqXXD7HosE9Md6R9qVsIGYBv
OtXz1VoLY/QQloz6cULbYSbJu36WPk0tXVdoOKZfOAv5xav7GzR9fUrG/pFhdxNoqgNek229ETA7
/XFcqUE1mOlhRljDzNes4WEI62VvsQgg6rVtGheYP7jeTUePjG8vNNLYVO1uTVXvEZXAegnZ3JkY
AoJKJN9qtzpMEyeHrVngp+OEIM3Swef3vpNMAuQyYhmnG3FKEwaTXbpdCQkGXVE8DtyH802vTKWV
8t1qTvleiULuyGnRVzmanr+6Y7ojNPZFOTGQaZznVQwurkPcnPSJRubesWCKxEWx61btTWcCgbxS
PvR6aPmAP5wdpy0osj5FFpVvparBQy/igQraYwIKt46rzjcj1jCeXHUYVBkLL8jDtnzMRO3uUrNF
EqOH6vrQZDGZrXreU8W2nKYs+WyXWF51cWv32XlamGsP0XxKEz2gXwitDs9JxFM7DI93rRt/Wp13
g05dXB1YhnPK4Q0rtblwWcdMlz8jje69NF+w/HmhorvBxMeznDIDa8xdg8WJZWbGQjLMYAq6lIWY
FrZtquZfDKlTosJFjjqJ8pgydz+FWeieCHH4snS0jWvQVMRMSjXuxYv9NZdSWRhpfooXDok+sgH9
9PU7W9xXd4a2tRTODTfABIDwAJ4qR+V3gbwHTd88Yp2edknhPHpsByx2JMXU74vIDbd5yVRzWfIz
k+cGuxNnH1g0/ambq5c1NqvtBKfH7mbJ3jfEb5y/X53DDquPD6/zwhAVlIL3wMaBxdPybmUqHNCv
2b6CHqp5XnRaRVAO0S1ubVrf1r7ZpqyFowj6dU2Z9xahmfrjkjoU/m/YTgNhcSYMqvGuinVfU52h
tWW1QWvkT9eziq6bDr5f3O1qEZ81M7w3eO3d9bC8up6vDyt9BnYe3kUwpShWeXAaciZMxMWJdF0R
SHd5yXVvDFh0vE6OSfKsyaJgseAjadTF6eFwhYfrJyoolWBz4bKNMVn9tG2Fe6VRR4oIRXo2lyj2
RcpsfLYndXdYvlxr0rUm4iUsIi81aYKNoyrhprC5s1a2K00Vfi4N7Sa000Tl2Lb2WDzm5BOguK0U
tOexxu83Rj+8cuI+16asMTA44xotgtFmqJZK7dA36uhOAT5G/MhC2e37ODIPcmGzbyP+TJSU9lYU
7pvVxHlpFEeP9RSDuZnC0GHdeCExxcO1Q74d5u8MyLnvWzR72NzQrydgZHBJ0OSEkqkxrFYNYNGo
LnIyexr0YQeFI++y20G3BqDdM8awJHocMwRVb8wBuDUBVXq4juuO082s8F45GXvUfwguqjz1X3k5
wDwtl+iNwVROJ/fyW24xAivAxnxucainP1bLDP3UolyopOEXo5IFyH7k+CUwbZ4wnkhGKKhmi/3u
Mcb7B5oEX/QfP4xJUzgcCYOIvyWt38LfOTWY8HM62nAF9mnHMtsgX6hhYOB5I+vmiR2JH4ctpcq4
rxgFxS2Ch0EeWXdXfMtV9FJVTxmn1sVJsvKinNCMmsm0ZtmtzaSM/iI6mpaY6dMc7qaYiLkjY+3O
VDgWJ2MsniTGqc8L4oSgCi+h6WCiVHUUetK3295NFzpCWThNWbFPdDN77HtpYoy7rcMQ7ogxfRWj
cA+6rGN8uViNuOUMnPDosaIow22vDeanxQqIBERbPMHiQaOnZs/YwjrmGaqBVbG2Ny3WP1HObTMy
W+o5Uj3gcNS+VHh4jeZYqSnK1Gi3ckYsLOI5wfwkkteV/lYqIIjSegYJFQj7qe2Ox8Gk0VvU9p2Z
1J9lOxWXKNaqc2KwsaHb5VGrW/fEGIJYQTvqtxTyRH7dJlwmLVKRo6HumKtr3AmlL5ZzePFSLXph
iJJHaObsuo3ApUICBBRTmA5VAsutsc/zEENblbpHAWIBVTv39pJL6Y7BT7/H/KBTii4+5xZ9Iprl
PppNvt5UDKP9vjbpXaa7GApX2gF3ndQsuv2ahWV0nnH7ngynBOQsc+3C5PA7twr9lC38mFnKEHHS
C/dshsY+cab54pRcBKuln29wCoJ8N607MTUVuEgQHu4Dd4nyHaMBpBh6r1AtrXcP0yOtTvVLEs7Z
RUOlxNVmctyH2SU2V270jBarQspnqZFzytf0C7GTg1Pn7g5XG+0Xo7m+Fh40Efqifxq1BJBbcDCR
R1nwT2fti+f0b3pOvrsdGYVNSy5uVCXp0QyL+0G9l9oj4PTrB0oOqBtD9nng0n26Cd0mbzhenJWJ
IGq/mAcCeZEjZ7qD+Mrr1wAvY2K0lPHHJwpHc3yb+rNDaDOVwH6WnUxqoDYDWbbNCsUF3SQZUHUo
SYktbwZL1FKGomNzm6kEjNwXGK3TqUSIjl2Heq/IWfHMUhOzVM0NvdbCF1kK07xmlrqyksIFQrEC
52T51E1nvEPFvSic6FDbxhZJfrl43gRixMY8Fvf20dYbEuRa+6PR6H32nK47QbYvqXsjsy+r1nxk
vYmrOrzLGw79YQjx/cbSDKIKHF/BH/aup0CVgEbmAiopU1bitGZYDAsf8Z9XGyouKDQwOwTvkNTe
WMqtTv3VXWb9bKJx+uTipLH0Ptp1GVM6nJnWOUlFkIcEXzK317kd4vB17JRZ4OJ8dVVXjCtH8xJG
w1OnRfXNPNromPpMg54xBX1NfYo7rIzyqjb3+Zu1QWiuSLkMcjQ8FUSJ1l042xD2WBfHpXGb2mI6
GRWQo6wazqnRXmdMxJspGN1EVUyvC5iwswPwyUecbgMMo3S+2OtXRrztFrNfvhcLcfvcTXwrYizz
DzeK3wPuBEAtG/qzy6UehNnv+LKs1WVod6I64CjYsvRtt6ZeQnGVRXqxJgmoNs1+tBzHJGZyLAMu
NWNI/xlhfpFc5Kjd6Q0bpbIkRILW8pNp4j/8iFfc0L/fy/gRPdskxWu6hvz9Xua2NkM+PFCHWU+N
XRcR1JhcBDy8XvIscnrWhqJIf4Rcys2sANyfS1anlqHdj+nk6+Ihh5YAI2qutuPq9vuxnZ0bG7Na
UrnWFl+SzqAbvYqZYb3pWNAz6qzkP9wF9d8JKJ5wheF6nu2awjM86zeCXa1hpRfLXGEbK5sbM7Lu
CeBtbDYfIGOt8qYrTnQRXOgn2jDDavYJTaIomhjyuPpM+NvrT2abJL43vyMn4ZqrGg2/bkEm7P99
SJi/I1PUT2pK4XpSdwzvP/7exBC1sKL96pClNkaoJiJsWAtYWNSxlVFDQqabvs1R+9D0bvu5t79R
fgxI0+7afV8S7HDD4mwb1CzM4ajtqSx6LRvnXJTLfHExce/ajFu91TYeC2wpN3NYsGEpa+sElBNj
IwLopi4cYz9OrfS9othL9hSvoT3/GNc7bXHnh7qO8EAD16BAyiYti9Vf9Ix3MgdjBJP9hGnSoRUo
edc/zX8F8v8pkG+A1vvLUeS/9+//7QOhf/te/Phf//35R1n+6Lof8DU+nlZ4eePjq/5M5Lv6H7bl
EIKVOjAey7Q5Qf5M5HviD4PeNJIbLkecSuv/SuTbf9gukoPLAWlCj1Knzb8S+eYfnmvY9AR6cH0M
Bjn/X4l8IX8/Q13J2akjdED1E573O9HPWVriPJNFZ4ruaNvrIOKaYZxMoz/2UOWZiZ4qQ4K3WAXG
Gq3BRNqpJ68fuT5oxTIyFVCB4+v7s0Za5NeHrx+4PlcOsGLngQy6WmARrCGyrIYpIopobbu+//Gm
a1D8kHs4n+zQPuTwGa+9xQxF/63pOUFMwWuULuA5jbvUNUoyUx21Kdc3p7Dy1t31zUZ9l8xMi5VG
2FpuKktrA7thoRBPqMsmNzw5RzQRudmLxQZ70xQ4IVm6bvr1PBm0RaLhn3TBVGGzEg0FDVLq6BHl
OVmBGBRdsyC/kDQxPUltZ/Suz/DtGe9/anUssH3mfNPuDFN8KRY7vl0gEVsE+GnDXcNDrJn1thiA
3NQ1N38x3k9YGXc5lT3bhQ3oZtFaPwFgkA+RsSXtLmAPpnsBqPrAroIalTkBUuMEbH9oKSvjz3Vr
nJc5QnNhggBCaL1xopx4l4FFPu/2iQnz0tzPzboGcvpEpWUcFPhNhgmdQEx1IAvzFUHsuZso1sXJ
wKWFEFJRzgxni+JhoR1oi4k9RtSsGS15T26kjwGo72G76u5ntu+bum7nnRXi4F6Ed1lGnKmsZbUD
t/V0l3QE1SuCfMHUKm59k+5YR6e0H37S4sepT7/kTJ7LhOG4iT2TFjkd7WvUA6Dok+94JoFsFiC4
z9AcnekC8vCpcHTzIJKW7V1yl4WDGYB2AdYIVSWHssY93IO6HLs3ZlfPB9PUf2qlZvtlIrE95vW9
kbXNg8xOFjXfu0Wh1xa73kTYnAO3mNoN+XXTL3V92ELBf3TIsARwLHdcmbV9knvnqHcAzLQJi1Vj
xvTKwjqr1EwJQjEJQ/vrpF7FXm4QZz6XYdMf6gQnoOGubwxVEhDJDHTUGbQ+dTna6CLne1GSAkss
ZoVxMimDq/kt6m2m3Aabo9zhsAmZG5dJKfdAXPaMqKnPk/aJzdy+LVBnNAGBX7S0ZTWhYnK5NEFF
y67o6AOOcZDZdLwcohHTQI9EKMaErufpuOLgqlt7viSaW/jhAxUzR4sGx9IdR6RE60km49d8wBa5
rBWOE0GEEJeThpBmclkLalbhx9hYfSTBnR4y5zY0mVBM1z2WLaSkZU621cxMTLMsisA6TsT+UNoU
EaRDTiFcBZG1bnTCOdlzK4xyl2j6WayHxqSuUKrZdFZYB7sSF5a51H6ZIB3mBK+Ka5CQI6UEzWNK
diKx0fxYbvpls6C4e/AmFo9dH0pp0n4erSE6qwyOmrbqeLvCrDTPOgGloV+mAJinjueRxiI0HWwj
QI+km+1YIO+T1TsQh94QEWz3toDBxQH0AO5/Uy9o85OS001D7hb1gzUgqLeDwXKC5ovuWJjPhW6/
ZZAsAz1ILJplG4UkBdCFux4Gaji6G+wpN4bh/Bgspz/YLjiqug3pQ5ZmBf6se805zA6OMVKZg6Oh
X+mZ1EpxDr0YXlLBRM270U3Bv6fYeGPPmNQq96mo6n3skXHR5JxSUAF+C8PB94a6uqL9jKZtsY8w
0gMXkH1ucmrE7KmbuLyz1TepmmK/jhOmEAc+UShoL9LI7c2tdT8I83tucU0FOjoAeJzHpL9d4HBt
x7aNjp33REKU0m5HKQNLMh9WvTy2HGPMKG2I9uzYYqksY0m07MfUYRdXbiyFgppG8U1mvFeI6D3S
tm1CG/ycJX5Ig5tbsDIP48clCrW9jLlyjgLHnuUkPktzGrg5GmNj4eqBk9m0X4wZ4znemHIzRxEK
q0sdb4Ts4UZYqLQSI4lTOtVunZqj3UsSIiEGh6SZwjPtdmM5sQebFspqJ/cHvi6T8duSHxYA6Nv6
iCCTveV2eWR0gn2/LT5b5k8IESQjNEwyPSkoSgfYatc/3aqUJ/r2DlqrD4R382cwEzSzam2LDoZp
Kc1jG+dQsaWZA4eEFh5Xuk3F8L1uovWAiesFs8voz5kOkoLMIJK1J3cc1WNAJxebJRoJ8oUQ9iMx
wi3Zj2Hr6jpQCYttrHS1CUdszzZSJ+u1pl/XmtldZvTWmVLZwpZvFPW+GW1qbEx96HySPZjkspj6
vLT8OnvT+7wEdaESynQno3lhXhEMwOOmOxse5gYIHwtAmyPl6l+YkE5HNx64y8T6MSzivcW8bGv2
pUPH+JoftHwJ920eHyb2aejDa3Gv1ZqLId8kvinDXeHg0Wf0Pfgx1efefO50Tkljxh/TxukD2hSd
xi9ob4prxx+PfsxxMxnLfsZ9TS1IgyAD891Ii4pDeJut9CmUtGhvqMB5bgruRaucQiLuOBWykovG
lP20orHcFZORb5eOcuRUDPLYvY5mffDG5aYe8JW6y7K31/yVLQUO1mbwcxM/JyCXn7Q+alvPakH+
xY3rl9xUom65WzIgr3YHRsZOF9oRCRHoTbNNdMN8jPRkl2rwELA1nblO3yaM9wKGYy+QF+z9QheF
lgZjR1RG68RdkgJf78cGi1zFOdGVXbK3TftR0wCpWCjgJUFBtXw5MVvz7ag4p2gdDpoHZ85noUSQ
pmZg3KKLeEoluT5kLCSyjnZgRz7WaCmUmTQ+Ph6WD6OFhU9JLinaS6FEmELJMZV6MFBoCm7pWC/c
m1mJN1bGRX3N8oe4pjTXjb23UUk9NUPrOQJNQ1sqg18M7e4mKaxnoUSimFm5ULLRhPKhXZWkWolK
kVu+10pmGpTgNH5oT6hQDGhGgoQqYUlfQ0KwvHFps3CqJgi976GSsqCC4Nv28IPMSuhiPXGYNO0r
13xIFGhhUT9aQdRw6bc1cjf25MXbzDa5ZykZrVWCmqmkNUhwg6R/IbW6hzLJyHshwkHNFRa+B6Gu
35AO6k1L/OMkS7SzpmsfDSW7TVcdsxjBPYcJ7sXJQOPLjEcU2MjXlCTYKnFQKJmwVNIdANpT0dMX
u9E48/ZwSu8S9EXHQOTN1NKWyf6zoURIrv83tAvNJ0cJlAh0UCpjK5jQLgkxT6dFyZlg79CJ0lwe
KnSFPnaak6nkT5m7j2XXr0cjeVqoFG1VhkEJptcfx0ZD5TiJj45XIKsqgVVHaY2V5Jq2JNFtqpop
dIcAoYTZwkOi1Rjupl6GaksGkFr5WcN4miHpDnLiumeCANSLU1THAPaUBKyjBQO+gamB+/lIWHHb
KMHYbvSQDBPtG72Sk4USlmNcEdwYhuYUXwlU4ZuJCp2uLJY7MtkY516YPzwWvcHQn0IrBikdjJwN
4UVUFnAVTBLJC4DDQ+hGp1jHPg761qavCwmoo87AB2g8Yn9DKqtwEe8ct3grkrbbr3l5WjXqMxzW
UT07eCsiUTY+Fan7Y0q4XsSiui1xre8rmQNGMD7NZLCyJntOGjLeI9nyE4lYmvhSFIZEWzerUpXo
IIagtYSNn0w1a3NOJz3KX1Zv0PnBkVUK7zPrwDjwZHqpSiJvGRViuRx/jFmoWjROYZRNtFzGP/s5
P+tDZZxq8VzTm3ekDXM5mWoTYVZaENudtc1dBmpDpeTJSjhbnDkkrstnCy14VwrWYIgTjqKnPGiN
1eytYtyBk20OmiBhFOYVBq4RYEFddsux8B4JDDgnqFfOaYq+5Y67IEivyGhN+WIYOi1jYtU9Sn+j
Q6JBCleqBnkEq9sbbNxMTN+Bk9dfWFF4G6vgYuOYfo+aDPuVYWJbrC5U3/JTw8U2sJFHaowOSdI8
jVMMQWtwxrPmonKuLsXsRKvWXDt1QEpYPbzkDeAnze7OzHxBDCB6Flkgpng5kdsThM7rxielb56G
Bd9Yk8+HzhrmXekMKYOXXJ7IdTpHp3pNNMamOdfyj5PanIoH0stw6WZig6k6CqVyQKBiZbj8nAVP
b6XT6PVGFprDnVbcbSHAL0VDfsnnnkuHrXlcVlB+wV1zdrsp0Y+eP1EI9hPhPXEPrQfqayjILMNN
BaacnJZ7wA8DJChezjGiZ7AkIKPSnnw6Vo9jv6oln8JM2RD4vdh5iRxD38bOygVv4SCxmrNdrikI
922ZJ3zvgQqifljSY4RpZ1N13kuTQBsniw73RB3mSyxKgKxdtvPsLw5BxjirmR0u9SWVOqMtkhRG
u55x7bEQsvRNUlPwkq6rdWoFS2qHDN2mni5Nlo/H2HwrSuJXErOZ37g/rwC364MQMSswhvMPU7Fy
jKq9K+awPx/yengZq24OJowJH883NrAmIx7r3fUBLwXMYcLeFyHIw7NI362G/sCNtDvpDO1ORsZT
Wt+807ME3DYBHDVrs4q7Wb1flM14SmzqdfIVz90ms5FSGUnYBV03cd7M21xrxqB/ZRapw7US5ilp
CuvjLTIA2yhruFrjgaDvwQIcHpW0fJYAGFiTxJrfR9Nw6ND9+6llW2k2914ZxXthN85hbQj4kY89
MeH768P1uTyFzR5pxA889SlNVYQn+tsfS51Sp3mpaBZLHgj6LXzHcPlmMlzZLoNrndIq4wZa2d5t
o0XRPlaKbeU5od9T+7Qp274HjK3s1Fn1eVLQNZC/uO4qlFl67n8oBIXxpR6YFRSZG1O/0MYczMSy
2Yo1J0ZQ5BXUQ6juknrMajdt+vV0fRDpuB5KfKlGZxdcNiqWsdQXnq4P2vpA8IZ0l7qt/Xpa9izR
OYeWwhInoR7WoX4ue9PbZe5A609ivsPJigI9lAAVHQ6qdOXiu3KMEk7BB7tm07lEJmciX6L3E9jB
R4XfzSvHY6RheJWMWL1ZcHeJbY6cwry/PhSa+CqG6snqHQVj0j8Bv0InssMd2DnM7GlyrlqLnkQc
Ffu2k6eZRekea9veoSTtBu6yg0oA9MvI4GyJ1Olw7r1khGS/zAiPyIkDShGrrwgnt568m+NAeDi3
ujP1wA/4B52numZpAGevjpE74DZb96FHvS3Iqe99q+1DT3UR1cOMi0kZ/Od02dkZOLOeVcTzEBtn
y4koyzLZGMyyis6tfFux37qZN3xBilC5QtKDqfHa1SmYLknh72wkFb2vWCnKKNtOaTdtB1fMR8u0
fvRD/hyLwjtYg1iC2SBOMrE9I5Y5U6eaHNeyfA/x3n2DlHFiKPC6yMJ4bAGG+FZK/E1S53ea3HHD
5mm+JYj2XXguYhrBv02FaKUsWLREVN7R6qVzA+a5CrxiIQ8FIeOS1F/1KTfO9d2cF+YjOxDpt2TM
gjbxIPhxRayWtT6mkp0v3mqiJNEAqiFiPbHYJb2OE1wSdrd+25TNIQvb9oL9OLxEZvpoTe8Lquib
NOdNL+hMSGfjGbXl3X3NI9275a4Y+W1v6c8xuZqiBz9AFIyNc1wuF1B7XbCSvN87S+dd4grWStr1
OHGoU/eiwtmP8YylyNL9sc4opzF+tnG5Hm0rnfYryxE2IOQi8y58rtaFVaxggZFCY7pp6J/cGT1R
otidvuZa0t1ZZfcaV665BdPADVcTjFBxhvpMLVkHqpuwxorytCRZcYhEFxBogysGznPrqcs/cH4s
PopPSWzj+foUa6HldN/k3sBci4dlGUYazAxcqHIV/qBmTKOa3/bqQatc3+ssTj6g7cayqhgQB2AO
oS5IzehTptCb7ehNh8ggFl6N5Qk6XnlaZHvPrn76eEpeh661tD/1UAgC6Yz16foAHZILiN0EVd/k
lKZzx2liqherBXwrHzK40586tmf5poxZKxAOxwMjiYRur17MXDlarg9y7vwl5PAVYgRoRGyuQIHE
5XRd9IQdv/T1rVxP8wBSwct1p1OxrXGKmFzFjFt+5kCxdf27DuBzT9KI6jLbO2h27Z1lBL28AhMW
eYxVQl0yblnK9FBH/PNG0Dmscr3hwK/HUITyaPqloeHFXD+0e6zvhPrDXsdy0aj0hf1jXGb9vJju
GSeYzvhvJR4/Dbu8eowjQOPEF0+8+kCXX/Zsr0bK5oXpcYL+SFMc1TN11dylDd9rbLBb8O+6j2QU
7kZUyy3x9/CGo7UmQ4Rj2KmkH0OlSHatu8Z31MzRVDbuK6M5R24OR5QhO+OjidSYutRE94Ph3MPs
y3a0neK0lfLopM5jFqU/GWple/7f2TwHdSzaXb4m8XapRyiXBfByUraLq6r9kBk3Lf+CTUvVBr7i
Uu7cTl9gx1OIZ/xAri/ZHGU4bCO412jdOOz2mQd8MO5CWglJbkqGi1wex2BuuEXjDqKCac9Qw6DT
hCQc08VxZ1jhvDGJd4Dmk1zLXbqr64Q/trM2OIiIj2x6g/ZVw4JJSAzfJAU4rM5X/MTH3ssvBQVP
SBr8+t76ak3OKc12jZyzO5rtmdHZuuXXXdwAF/drhrw+35nFTWbz1YO6hq20ayw6kNNhJTCiuEF5
TTogYXrd4fbOG6O+yIx4iaOl+l0FXraQGgeom1wM/ji2bnIptyXBDhArUeY1Nzaz0lxLf8zg0uLJ
ay4zegCA2eItmahFkAU+ZZHnBHJXwtTaeTFUnL3Xnhj0PxFxRn+p9c/kMOqjWsYSFRHsrjepFN1j
sSafI1ZFjx1hCiSalOk52fSbjOVgkkdPbARS46annI+pePzUrYqvFHLHWy0LDl7xbMvoxmFNPHZ9
fDOrf3SzmM3FIbULO3Nj2vKb07hr4PQvJQGzTV44n5B+XiyzA+E4mHh/+vwG7wzuBRufKuPm2waD
IcICSRb6FVP2cw5Zc10eylAHp8fdrNTgxRGPdFtSK2niHDV9eXbdPNBtrJk11yzuau2loRp+VliI
zJgJfbo6gSxM5rGWhgciEo9SIggkoxfuBHiEVbdvCOBtug4HUl7ULaDdaYOJOXzIwpsBbhLOtVbf
CVQTEU6jv9hm6S8gH5CmrZ1GBdBWQDE1oV2Rd6cZXRo/NK//bsj4VpZVvY20Kmdh/IUK+3iIQqKN
hLUk5HrB8gADzsQAy3IYHhNX4Xtf9AJCHAHLnVOQbGchjfGlF1xUwpOrtW9Wa/6cv5WohJucoIa2
COtSRPFrmX5jpxozvOuzXZ9xdPe5T3E2W7b6fklgEKweUytTC+aiw5lscoA461MDO4r9EtwymjLO
AyG3oedMm+xwu9qfU32aGA8YQd8tNIMSc/KH3D7Vme2LulqCEd8vd2AAPZEwdD9kzNI2/CpF6rfy
c4Up3U8z45PZy6+JARS+oaGZfoLqpSwYlesDfJBEj8/t0FZBD9BrA9cKLokO3Q8q0RJE0J439WA+
h4nXHkIH5hSQqswccJ+la4m9h8UPlIEgThek+KR8j3SYIbVFxjdusUKjnGz15tFhMDKx6unwqgV2
Sb4u4YZlIg8l9WEtqWN1He1RiLB/ik35Wi3elxLACVO3mDAhl/Qutm9JCf2MUpMo+RSBscXpzgYt
RTMqlS+HFVQa4cPsVArNyVl7dAuZ3RxNYSczMG8Tc2NvARBmGzQUaJXVbibdA1A4mimWBu1rB5aI
fCTRwI46iaQmqDDrJuENk4jRSIBX+8bJ7pOj4t9YzjZjBcnmOgZwJe+M4jzqnGlN+qlhf7ax27ra
47fGsUH0jnKZZM+e+bgCHYlKi/qeWQ3wssqnmeWSecQLpzxgTXPXERlq89beCgOegd3eEMcAQ6hn
T01t/JTtekBZ4+d3pi+T0ztkDr3hWDT5TfycZewbpzN+UBSgBlSR4/ESY1w3N6E2bTotf8NzwGIl
6V8REcDwGvIuZTiIo1mjjJawMHVF7taAtpHn/d0cw0TkBl9ss6JyApqnLPjr+OQ0n7O+bWObAEdp
7ObSQBlsqmDMvW+QIPjLrLV9E6XrESvGRceo7ocaJnmv3ThNzXYAL2OfcZ/obEa95JwJiMuI2hTQ
b80y0OecCWfn2i5U1XDYsS3nKCypLnXemG4CNSrbAFvhZp6Oju6J56RykIOgyxhqkRgZ3xIgufC9
xJFrjb/SlGwLNCKKVXfud2evlwUNEKWjwHFqZATHFRTZJhaCvFD6jsLWBEkPKYDpveWbWvrUVpm9
sZzscVw4xMSMYFdySvv9upS7vMaLnpXgUHFeP5tOdSqKNlV0gJlUAwpkXAu/6PqWsyvmouq4VYAh
N4FpuqIbnaLWCXInxIC5sK4ULNebmZRLpH9uckDYubSJm4/6TYLAOeXlu/mN9jnjVtbjF21ok00L
a/1oNfR8Tg5ZI5oDiN521c6aXRueZPeTawzJA0F+EHDIuY9QF2auGXtdFXTE67BzC+8rmaezsyIF
Q6dk2uPeouXaga5Gh9VoVrlLqBcCaqjWuL8eHLUMvnLGf3vu17vaqpN6ZTsWbZsSvsnVvFz2RkTF
GZyrUyIqHAVMEZotEg5YdHK75BMAMX7gyf/y+W0o0b+L/FN9/fLr5/zlzY+XU69ZqWGCLTk9rvRq
AKp3+qqvqHjqG6qH69f+evfjhzAU6vrXhz9e+tf717c+nlymWuwifeVSHaYTfky+cFLTnEi9+GSl
OBuu31qHCnIoyFUQcJWfxGrgnotEGZhR/42h2HIYKBfZNxU5j5LV9Q4y3Dd7oRxhfCVkyN3QSIgQ
wAmFqkauovySrtPyFudcpmPHubhysA6aXJlYqV0J/kZWQ7+/WTb0CzcgoHf9MLyBGOYT1f/t+pC6
No6Q65u4Djx9d30zJgiLzKM+qxNOqgoF8nA0jxQl//7x6+s5JRPrj1fJ1Xe7ftL1wZbpv17p40mT
UH5s07pecw/+9Xm/fqyP1/r1/t99zt89Z2q9e3S6PQbVhnAbiPiJUePGMRfwO+rdWKb8Ov/3o9e3
rs9dP3p99/pwfYFf7/7d1/7dSxV0lrFu438B7NqnoLhhroRuEPHbcoCr9//2SaNu2XP8+jgwKmJb
v77o+v71w3bD7mdwj9f8UztwSKNXoyKEYNb/fPP6oeuDRYZaa7Tjry//7Vtc3zXEZHwY9P7LhfZP
LjSW1di//sf//p8fvcH/4UL71L/H/2ZA+/iCPw1ouvD+EKz2XFewnQGuROPKnwY0XTf/EDaOMEsX
cNKFiUv2z0oYU/4h2FFhLRDKHKabeNP+ZUBz/oDSKgzyN44FMQOL3L9+tPsP/2r32/t/LZmWeNb+
PSdBBwwlxwLvk22Y0rON3yyiFXP7uFrc5cbWIUHmYLD/D3tn0tyqmm7p/1Lj4gZ9M6gJoF62Jdty
NyHsvW36vufX1wM+ebXT92Rm1LzinNBGEkKyBB8f77vWsxAmzCXHPxZ1o80Yvec+0PfizxXQcVAv
MeA41jEzi9yYoKZqXGBaORoyo6Wz3VuUlrV+3ebq0R+hmWajcKJS12+r1jxWldDvVU81V4KEnjcX
wlM2TnMXbaRUN8TROq8E3RFU5rD64JOVishlExk4mqY5kCaIXgNhegkk9AsJBfwtCAHO3/2wkdO2
hM3CrNRScQkmpR5T64+pDYa9NjnLX8KpMsvvlkVBys3pYVlU0ynpDuaU9y7VBU6qSFX+ekE4V2e/
v4o/NrO86o9vaVlreRCt4SasJ2nTRkEnrhYTkhQzm3tZFj0ud9eqGsBZxJ20PLTcXA1Ff/eYilLr
L0MTCr1/LKoCzF57eeXyosWPdL27PHZ9m2x54XL/fyz++3e/fsBlyacNvBvDathRey/2XIPjgpqX
KLf/tXR9osYn+P3sdT1fK6jB/3jJ9enlJcvdIEkCqhuJCATwn7a/PIuYc0LJNT/zxxa/H11W0HyD
91kWQ8PuIHZ+f9gfn+n6fsu2frzVcjeYdwpBVjtkIv/4e4pB5dtf7geeSb+26GbVDe5DrsDmW0TC
TCrUeSqxLCbzJENPS6psVb5ZHvpeMVumLfPayyrf21gWv1ean77e/ePpuA54n5aOA4qCeXFZ68fm
lrv/+umfn9JvPB+cM356XAbIMyOhzPDJzJWN+ab0AWBgmQCvWDXw977v53X410rL6svdSQiifX+/
vHR54LqlSW/YyHKfU1y2X5aur8zS3pobZ2xzedAUWibCqRzZFa4rpaAn2HDRiAzkuth6GZMtEueI
v+b5ARi4W2i0I3uaNY5G3RCmED1QpAmdG6vnVNO0HRcS9d4zacllYX00yK+i4sKcjvBcaGkAGmwz
xD79vSjNiliNbzOmikVd9ntxeTRojINK3uFmubfcLC9c1rve/WOTy4PL08uK19ctj3kyVREoQcEa
IRLNM1owH2AuwHN5FU7xXEGgkACaQIFle0nzdm0eKfXAoJ4vQ7s+D+1SWiEAzSsqLHN1b9EyAI/Q
gXOJM33mdlLLx1xLRldGjskvC+d5r2vHKqUNHczmcXP+u5el683yWKYrhZvLU4c8j+9jqhRs72mJ
skWolGc1AgdjG3ibg6pUNn7QoxLyuUnw7azR8j6G3z3axdvaeY+Wrp3rEA0ViRrEFoUV2RN9GWIq
425KWURt+CvkrqWAMMQ0xmRatnZoSrkTA3l09FnjXMzqEAPt/8a3WohL9Iml9klTOozFtP3T2i8P
YdYWB1SlOCYtCj2pqHhoR6cHLzEdvWjFLckLzIBFYqK02Yi8LNWUEbYGsluMB9TZwypYaTrWkHG+
zlnK5nUxm06XxeuDIVFAClgrOoscPMtNMF9hXO8uSxVov7WSqsRVstMvN3GAMsLIpB2iIdSFS7tR
8O9KsSHHqNILgox6DgGoOZKj+8ApBZGqQdWeZKvrv3dEZf7lrrvfsrQ8ViYoKI0Or2piiAdMU8nG
nI+CYqS3q1XzNcj1/rJUyu3Am1nVuDUVQpSMDqc+bDR+YYVwxSwL0Bov9wNyWPeIYPlVetJZMpA3
KrSJueEoZjipzF4gIXVSh/33YlNurbaWd4Cm1l5fEfhQmSXiOlGHRcQBGGTWPp4N28tNSXJyz6WA
jh9s31S1SUuDgLDQzEh+XC4qh4lIWkpFQoyUZqVwIA82stwu3ErjmcCf8YHmuxLs6ofhjd4E2bog
jsPMmZ4QyX3lARwtt0wdkWiG1ol/h5Edn8JuU/gviBcLemDidmxfVr8UKq7EDNdbGNmgszo82yuj
C1dyjXyFUr6xzUwnnG598SSNq1L93XrvXTpvOqocxXKo+SWD2zzBJK+ElRi8p8qxpcOd7M3h0JrU
DygnuRHK4fwloJ0wfcryKtIg/QZ7UNmav+uoMQlOTBMMmLIJvkK96OoWs7yiHDr/2fjU59L1RbMI
j1tV4Cuim1x/CjDCJ6CtViYSs/GggmINbipxV4hbs3LrBmgW8ucNgvCpbdxC2dR8nbJAA0G1VT5W
eCNBZrN2YJuUyRG+hqIG4EPCevtSDa40Ufs5eoT0QC/N1oFIIMJxRAaVbOAipsDIWv9UNL/1bgM5
4IC4GoSw2W20cB+NDsC9LNkFguaY5hbpQIOWKab4yCnO8cRbv9vr5rae6ZNb5b33J1rAG7GlnLqT
42Na7zpAwuItXHBiBQGZJ8pjqDyh30hPIxAxcgSsjZjbzZeMW/ulejKF/SBuQd/oQLs2lBhuUjS7
CcDXFU7a0LNz0EmQPJ6iw2Ct+jsf1M2luQld4FB+48QkeJPzOYeE7QZlUwQ7ekpa9dkYzpQc/PzG
nDv/29xb6xMX+h/RxDySYbIlm+koWudccHN9Y1abYNpXxinGvxfuu4njgsT1hAS1+Atrslrf+OxH
h8Kav286DaK/oRlPqZIIDIITNZcxTGA3HYI9mgFfgT9HmMNmKg4afCNcwb8xDQawzWWXSAPpi7Sq
LN4VFHfF+Qvje6J5bJP3yN4pG+j7dpGwSlEcU6LHuIimlpr2QaOYO6zzbA13k2qeRgEtIrdklVmE
MjiGeRAboiFd8VjcaxCt1EcrAUSwheGJErvZepU71GsjPyTTqq+YOhwNpM4A0AqaG7WtHifoNavh
bbjQzYm2koUu6NzIux45bNeRWQn0aT1s+DN9on60hLLLjtBVSLzSZ/SGEFTvBruvNzIqb/kes7Kh
r0WstlT/XsWM0ttd+IK4Upk2ereXZnaak75aCvVlzJggDE8FTGQxvKfWaE/gnThqq2gnhrQfAldS
1+oMQHOS1MVMKYN60WyPHEoy72FYk5KMP3VmHhyj6qNJN7FPG1t6bM07WghVtE2xyxJz+7tAJH4x
G0dbKbf4XTwCyjk3W+QT7gMPEtq6f417EiY3ETFtGdrfDZdF+YuArJyBswDH6YrA2RDaCpsIDiKo
ga10y85s3Fi3yiHdEMdSo8gh5t0m9oFgOxvuE04W3CR8EiBjSg6i+sKFEz214tC+aMpLiborWTXb
9l7+7SmruNry0Qys11AYEvO2KjZ8Jq/emOlRVmx0/hCOLsUzgjc13CjWISGqeuWJhNk/zE51ik4M
xVJ/7PrjHNT20Ya3k+W27U54R7ZNhw2cISnl4S0owdkdGznhJXtObyjv3KmPwqqZ7oNwPRm2jDha
uQvQFeYwUjLmcKBt3K7cKMmNNBzJ0KjAh+AIKi5jTpAksdcHKzl3OBRiJz1jD8GmIog2dWvk483J
eqZ9Z/3Kn4wDzj6MKavqIQsoh+/883RAeYDvdni2kOGNGzFz+3iFPyDlWBbc6EVU9vpENAn6dAJb
Es51zix2h/KJM5dZMEffsRAeNcFpp0d1Qgpw7rkord8t8Yhz0IC0TL9Z40emXA0Pe+1XiOsQJT6g
NnkcURaYiDEbJ4z2bYLbaZO1D7SJ+/GV9rHN9aQdBs9pTTeguZH9O2QRjsgd4lFpn8HTM+9R9SWz
OOMIQKpjZAnRKrph+d4XR0k41NQozVXMqdC0S9p3MOrpfxEHASEUPS/L9L5/m+98yrvgJVQPbD0+
cEETKDRYUG/ZEPGdctPfgwKRZLqmKyIEktbOuM5GG7oqkX98SIadw7LcUEp/hNhBCXcvO4JNyp7D
of5Li5ziGcKkfopX1U4l8289rSOXHNKTDs3pzds2kYMlxVixpxmQYB3xd8Fw8OQ/RqEjPhi3fbTi
k1MqowT5PFiu523RvvkX9WT+Lrb+jX/zWT23gq3dRg0la7vySOl0BPZY7mBndbDC3SPpcbwtKhcb
uKoj2cFau/9lfxar9hcGGXdH90c+KbfZVj6NDApMAC4qYGw4EM/R85y5SEP7WbvvPNKL7BRoLdDl
RxxM/BskN6za5+saiA381o2Su97JM1adTLt+bUabBlWBB0SKboTtDw6J10yhcpeeIc3UXcIeF2yD
xsnf6k1xF0JBhIq28et7LpeAznkQp6r1uAr3qts5VOVlDMYYJLLbCbwBMHr3w7KJjNxG8qpFtPe8
wzXev3m+oxwRtG0N+kG3wi/xCe9AF9r1u89hkO7zs7ZNz+LF38c3CAYQp5En6EFbBYJwyTd4oeFW
nM1XgStDRtxnlMVl7kwfGCF8+IQ2oJkg35GjC/CWoAL8WOyzduSGZyLrCWqfHYjPIkcYZSKuni7S
I2jc7kF+qm8zN1t3J+1IsGZ3ig+6o7js7OvWclS+NEc7Ksf6tjtVO2/zJuT2dJyO5S3oCGIRt0AT
j1awuuHwTicONu4OCIwfZ8ZiZ68nJghj9sAauQ3S93Y6auvgtdlp9DHfxxUIoP1b/T4c09vBJXfE
3DD7OCK5PuJCmdaY4RwSw1aJS1avjX7kxnNSm1VcoorX1lp2olOzIzCreIxvi0fhJbwHpvCONMiO
HomF+iqf+lWx02ygnfT1Xv1n4Hyaa6ErZ4hnCIANgR7Khhq85qzxzEjGrsM3PHcz4beQ9IF9Zh7D
+9N0Xx1xmBS7+FbYai4Zzo9QMmgXZxvrBLZxbbzSHxQaN7ghw296JdHEwSXmMEKBjPVt/VVQtuhT
OLm80gx0Nv6GSckODJFdP0WPzbH/im/NTXcs3zGM5lS+XsSvl/Q2vB9X3lfwmv1Ot2SeuowxMFYP
oJbxr6Lafcge2huoCOv2TbyEZz13dMYWu+agCu1H8ZOkekQayIgvc2/QfrQ+2rdG5peND+U53Zrv
6qV6HW8ZCBkg1Xeg+79Up7+F6zQ8xIf4IF90pzuVZ/USr0SHL3Uj33DrELzMG3yQXsPos66dDMeX
rR2Nre6ARXiZd7qt8Ew7nOENbQUjXPlGT7S9odnGg8jiztI2u+OUuC8/2VfzCyrTHUHw6/oyHXzG
mOY5J57hhrNT/Lns981zdIeqnv8HjiJ3OKT8XhGSaqAVe8XD6+8UcDYQL3NN+kmbuXnmOQ6mkLai
BM+bsRgmJa4OO+VrEvDI2MPH9BE9CB6AJscDHNut4VmqwMZEm7wC8SJ8iKRiM4xq62GHkYWj5QR7
djvsBn6Q8Xb4Xb1i5qpxsbG/Z489U/JfyEdGJ38S7iZcb/6W+Lg2krY18vOnXnmJN+IOH8duWHEu
xkOBtWUv3KBVycOVcZ9+jkztaoT6v+PRKX1Ar5wyh1P8TLKEbq2D83gvboy76diO5/imOjCl0IaY
Y0V8zR1r1W2902d47vmqB6yDtjS5PVPlfXRH6MrzsAyAyyiBDYtBpaTHf8k/kfcwqIi29tHywtLG
zpszfnAa/OhvdAaCp2aH2X+HZ8F8b+7KvfWRJiv0pzguSeR7Z6l6DV60Y3cHpYtPPR39yKnvCQ5q
QTaUdvdgPIuX6o4+fAzJ+DzPD96kj/KNj0h0LGjpEhnZcXrmhNh9TPyMeBizeTBmYGOK0N9AbHHB
IZJcYI/7cfXRbZnhJfZwr9yio7d9xorAIQLzjrGU0+TblIJU2dSX5I4hL7nrb/he463olCvh0Pq2
dCfvCT22mQI50pu4I7dEP1orc8eBT9gDLMYVTtYtJjpX32D12oi3+bZpXO3RfwZS5o7Uq+yAYezJ
334EbrHSNkPAOW0460d0qZzwIrxX9lCuJAZJ0RnWXI09l5xxPozf0ytcVu239KrdmZy7o7V1mz0X
B5TuBwKRrXsZc5CxasnrLTgPMh2kDsNOexm2CsNztSM5whUO0oO5KTfMUNny5gRj4p45Rf9pzn+9
v+8O+Wbatp8d48Q23dZO6QBMXkcP4Tk+a4ds3d+vsbhIzzK7ABk3ROpeOo7MM8es90RtkR9Q/VRC
TMMrshTex/fiVD3G9+ltc8wYBY1f5KU9Gg/SHZTtaYeCe5PemmdxFbnR60fkCvfDoeNwVrbzfyBD
g94m1Vd/IhDpJGirqLD7ZFvWNhEYwouYbPGYxkyhHNI8X8zghjON+AQO1GzWzIv3+h7p3caivLvj
euEcraVbppnstfLFkmzCxmD097vh0d+rO2sClQrtbDUZnyKpF6Z/jvWRX3EiE+ixebQs19/r7EeI
6x/ze+uZD/Hhb5jgzwjKdqm2dkysUB6BY0q4PlrKbsJciFzcPcvN92OkJ4E7wLU/azfNuaGwLElz
iWpZ+q5GmRKxCn105iqEIpQ6l5OXm6USdb27LPljD0W5V6ACz6Wo5fOYYrJvA6twe0N6iPtp2AV+
j9uzL3YKQSJSUxs7Yg/srAsPtfDWUcyZO+u0VFZlJ4dbQuN8AFjf5qRQ6Ldk4MywLv8OeUeAKxFH
0HLDpYsuomRf3GKL0WtZqms8R5MCfnmGN9bRXNWXkrkOX9XIWZfFuBFDzgK46PSkzndZoNtyaFLB
NC8+LtHVBFdt3WfZfT6V4BMzhQveKaKfNCrlqVKpDS5mBWl+aOiDbh+QzOY2Y/whgRpKJxl50qwD
KQYE/DlB00zKyQOIk5ux0JkGzf42qlp0BMQItYYWhygmPcTnw0TKlqIw4JbCHYXabYUVloGTz6T4
iBW1/HnoDMNp45Fok9nO1gCForY9L7aDTkkjnKkFS0l3KfQudd1lyViadX1ZHlLPTzeLZWa5WXxc
i3nm+lghtOG2Cvy1n80MiUWdvAiTF4nycne5gUJuOl3PFdhSB11uCgEM9mpZROx3btq0w3tOXfa7
VitPcsL1WshtH4CYhmAFUdPASDcsCub/XsIUSO1zfmy5+XF3nNdbXhYLBd0MkC5vkokSTK8/Y7H+
FAcTpL7BABDDfMVxz7mCBGCpkeW9RXRHU/B3DRQp9yNW/H0J9x7UwXSberse34UrtwojkUpVvJi7
OENNZ29ZQpJ9mDKwudE0nHJRBzjhlVQZ03I2QkmoT9qykuasVYinMt39kqo6NVL9yZDNdvd9b3kC
zwGed9TA9h8PLq/7vr8sdsPKyozioEzUXDUGfJlUj33jV9SPYfoG9MaW5eXh5SajV7mHz4rzcV51
uXt9tqw9Kq4ddN//XmN58nsrSluh5Ls+pffZ2WwNdOylgZhaDMmlRgR5E1p0QW25HsH2Utn0BlXn
66WcjiAMSKrayStLGl7zRKs2uaXurs8tS/5s7jenib9heYGil7UIfJMNLDelDCbbgUGMPbjoyNid
t7q8iOp1AyxkaSPOqw9Gwprfm7o++n1/ecHy0mWj0Pc4DS+L1+19r7k8eH359TXfm/+5+oDnEElc
9/DjJcsb9kYFtLaipn3dzHW9n5/sj/t/+8mub11qcbKRrYjO8/y9LZv849P/8dd9Ly6v9K7f8R/v
9L24rPD9B1ot15l6QtX2+pn/5XeyvLNRAx/5XvuPd77+nT/+mGWz/+MTXN9iepsa9UKb7rWezyQL
VQb9c7pfbn489uPu361CD4C61o/NSEvT6rr6snRdZ9lsXupcgV3XuT79d4/9fJtlEz82+72OoUz3
Df22dTv/febSgPWjMd+U2ISb+UTezufb5dkfd5Em01zE3Jh9r2guXdVl9e/FZf2cWhM0TDwQ8xv8
2MRyd7m5buZ7leun+Zev+/HB/uVmlvWu77Rs7/rYMHfB/j8BK2vCZvxP2iNNlMGW/mvt0dNnleZZ
80/yo+/X/CU/MqT/Ug2F7BNl1hNZmoKQ6C/5kaH8l6qooLF0VdJnxhXv9A/5kYb8iIdNVTNQmM8U
rr/URwiTDNmCoK9qGigZDc3SD7XRv1MfzdKiPxh7KJ80CZIWH1BVDFUV0UYVv97vw8yv/8//kv63
KREDF4LD2/q69Yuzj43JcpL6Ac13+Zd+7VuU9Zfy6U+lkzJv7I83U00dmAN/FfguC62T+ANO67Vd
KUNs8LZjJcVMxVvKzN2AqbJUwlU5gTf/jV1h11LFEscbKzNfSmHYJSna+rDDk24w005yza76unf7
huDLAby7GvuQLbPwEpqYwBNwFLqukKyu4Z2QyeBpK9IkVbKphsHgylELj7lvbvuaNGuhGym8C9Xp
jz3gb/5Q4ydccf5DNR2cnsUvZfDz/vO3GjC8DwqTly2Q8+3QmFQCIgKP2lCjpUIogpQkDgy8XwSv
fOEW2hZDdRLDLHUaDzNBWDQYBFLQ6ulXqqbHhIQd14Tb7+gVNrVMTnF7huVKRlEg57g6qlR6JqWP
SQgV3kTdyaZCE1Kt8QvCXqX9CvwqxmtSYLtXVotfXpBxt1kG7MarFThA34ExUxFBeAduUkmU0A2L
T6rysZuOXITeAGJlxdiXDb95GUsdRZZfbgNTumThKNp+BrQFOOc2Mms0qIqi8ZLwS4rGbVb0p07n
BwgAArikio3TJ+zTUyz6X3osUyOMw4eiRe7QDx3BCOTPjWr8mpe5T9hr985keIazJL37H36reaf7
uVMayO4kRCcaR+iPnVKE+aCkDTyjIMCOJZXeY6TEbxZ8mC4bCJONM4/iVNs6uCo12hwY6fOqJ3FP
29YCdVuvhX8Lv8UnmsYx4oDcNdTiXi/Lrhz2e/yUpJyU5stQ64kjq4jzRThNURDRLtX9TVXQBK+S
hhCn8Sw9d2Ki4SoNv7SIjgcwYUoYBkFpUc5+X3bCqup7azWp1kcS0KpXqvKFaNejmucm9gOKl2ZI
rrgWH1KQt22fndKcHc/gsigeuyNuh7day05ePdZrbZ93/W6UdVeWktvIE0ioao4awA+UJopY02Ds
ioDIGC7TW35FNRNJtTKtsyhBj/FG0hqDKLqzrNE1VBg+dfxl0nnjh7pPLfaY//A7/c3PZBq6JaHj
VCEGiv98SNWq0raj0cPo5tKWZj/dY9PXxrVEU7CRHxo1fvn3byj93UGMZlTRVK7ZtP+BBSQvok4L
iXdUBiy6un6aTJg/6nww6Fn7XITZrUIoMkqX9iUe2YPDnF8YLyK2QrIIq9D/whRGvifZZ6///rP9
3T4LwBU4IoOpbCmcN/4ctWWpzjIoLBbCl6NVo40wAj4aZ7LaTjVDg3ZBezijBPT//LZAEqE4Gibl
C/Sq//y2tAVlM+kFcwuY4WvQzEexYDww8+irLltv5Q/xhoTDx3//ppI4b/bHEarJPGxAhEG9+/Mc
FfmSbPUcuFsRYZsT+neolSoqR5R8CrFzjIIoaJWMOUe9eLXxGEcqV3kDGhdAq1+SZB3SbuqQnlqM
/kF6o0f5oYwYZDwR63LIZsDfb0jHpZEUjdQJRIOUmgSNaqKnJ5XJNwic8DmrhHOm6nuKKYy/0ARd
0AnUUcg0SAaqGgncl6joG/bNE04oIH16jVAlgTSvcwLwlUMm5rqdv4HRQzKa+XTyA0DISDftMlcS
WzerX414iQvyrFCj3lleiX2HOCl7Ko23BiNNrPHJ+hhxRsxUlmGR0BjVxDbXagdgAVwmh9TNClJk
zJhKFThDnQuHcR54kmE6qj4nA5zY4DH42QpSNnScAuFAjI2SjI9Kl19aaV6XUytQjvGeUKzEKYVO
tNvQelR9DjzP4svVSuVFpzkQYyLFiwsGgFJH5kIdEM2ABFNqP3mL9X8AawFOIf2PkPtZfP3Pu4Qp
ihLnWEM2TEig2nzs/jFt8WQvAblcDVvfkmfaFUE13R0T4GkjkB7vdNYZh/9oB1JxoygeKq2GVIh+
AtEPvGIcsBF0q6RDzwHxo4LCLW4lk0IZkVTtOo04ETFXcTQ8gj1pi5jQW/+Yy9KFoDbJkdO4dBIY
P7XuNm2UkfrSwdQraW8K2q/QmGEMQDbHOqVNZvZgTRJ667mhrTwyTJFFkX2d+8E6SMevJtP3hhyK
rqrhFBJ3VUDtPO/R4XVSgdKy2chgqW7ySf0dC7T2PW98HAoo2YxZxEJg9IpdKCQPihgcEy27N0vK
efpQKRDaY1pckvxitQn5Oaqx1tIMYTYRi6smElyNsiQ2KaZYvpQCU5GwoGJfFjICbYNOeNZ1DZZj
MKIvUC71lL96eUtPs9aeq3EOh0/ChwgRKDpT/L0erXgP00xCJV+vhdtyancw3UK3awzS5zPs5Ia1
9dtq16TELZdB/6BExVZGlmWKaUgjrr+pxqh1Tb4hI+GrorfQJwQ7l919VmpfiNXzDbWddVZUrS0V
1tyl43N7UXAOmFijIW8oR8XSOrYiYm0mspuGYCQYWubsRGYQ39XsFY9RZuFkU0PMWZ6CWMpn8oVM
aRhS9mRe68g62R0hJtSJhlHUkB/B7FRaq5KH9z4CfSoFpmtiOWl9vbuD4hmuuwmZWhxVbhkp+W7A
HMjewC6B7pFiNC7HdR8pTAGVlD4HUHt80PKhyjS0XfPJWUERYSZBszLVAt2ClL6MNJqioQyeJj95
iODYhJidYTLLTknQgE0kzRZF/RbztUspc90b2oaMEvpLWNxEA1VGRPOH3W5bivgwPTOn7ziS2OTr
1CuF7sGvS1oZUnVJOVztTlLOQW8IeArjg1TL03vW7nWw5bTCNX2D3uRJKwm0EkvYj1IAKg+GWSZy
dimHklEQBsZGDHrHJIdYyxGNxAO8NRACfS4qdp4Ul0EuDXeySKS0yL+y01baGCmRfSoAGYKs6Wlb
gjGs6QXAuwyZy9M668eAAK3JuMvD4jAFyh2JPCvKne9pPpyZtNKkj0kPU4hFJu8LRJfXvXZydu+L
/P5pJYoHrRr2tYFVsWOGqjFbybUiJYFFeFA8RuaJoFxL9QnSwuCfROE5MjOOJ7O/rwVCx4E+BLYq
yMepqvE7SBzVjRRtxzicHDqErwqHDYKWFD0OAjahj6CaRgzR6QbD5mulIMeoQ5TRejrSU/QKyKiJ
QhrB3gva3yWjza7qOY6JgtvUmneblOVDZmq787q3ghv0nrJtCtmNSB6zHiH3M4KnOO0+oYSReCpC
zJWK2xo9ol6+NmX7aNXyW0z6STnty1EG2mjB9YtHI7KbCn7+ZPTPCVC6tvGYdDcbLabrPlDcmzJY
QlFH12oE4FMEhKclHRKfxHqPCdGGBDA8JNZEw5GSpK6kOpoIsq8ThvpMMOW7pkomdwQ1tvJj5OkE
mmxQ40OdIguAbsCxy7xHnO9OP1Du7WoSJwo5eY0yvp1AfSpEBGFphfcVAIUIkb1/tmTOJkIkxudC
sDI6urMQRqLTDGVinXN1gNVzKwxNCtXMITscNYMx0oqRaYolasP2xf5i9ghyLKW7L1EMRCoHc5HL
6C/U5mJY2VloiApQCFeC5urSV6AhAB6orBHW1ZNxMbi+2U1ZqtrFEDJGTjWh16kXE6re7giTTVaw
pDPbCqJ3L3ysanBx/cigGSjnDPjADGlBjrVpBtSaxCQ+GiUjaVTRq7IanUHBg3ubWyNGXcqwXZm7
mqEiRGlxspMiSaW+vxTWqNm13NK1nkD/EaPZE7oRo88KB36r2Bo/hPCNo7xe4ZKMXM2ynsh3Pw8S
52oCNC51QRoR2HzQL6Jvn0UYwzudzNu4DA0oUmMOWKysnKJr12IqHkXQDw7zyDnMoLa1SXkpLPXV
VG2ZaGkmeJw3CZ0/aHq2LxT/lyK7RNr8SlWFjn1JUBKzqUtTQIFooEMg7+/3slc/i4L1y0vDrV70
XEZ4wlOsTz3K89zlWr8rVwBwt5BTX7pqfEwZXpCDmXeRQauxMRJIk5Yb91xGxjS5LOMrimj1aGbF
B+3y596Cv0Hm2KrPgttcCV48/4VUgCQLGluMCWyKFGsjFQOKgUDeLq/toau6aMzX9WStxiHRbIUM
O7zq2ugEmjOV8eAYfv8c6L1MCdCM7A4yr1ORnYA/Ci5zm6zDviN93QJPMfB8JjLmNuAyOx0nOzmk
SJml5xzKrVuK2kouAZGKKnAxxjhqEYAYQtM8DJX1NcxvNpk5hxrku6DAw0zEMfBA/xLIXK4pkUPH
67URclK2jRc83NqLUJ2jULxPCZteCdghbFkgSb5XGeKzKk1f41zYSJxz+zGKUFOawKcL1KqCJX0G
EW2XdnzPGv3U91CLDaoIhM4NLw2hwQ1Mvo4sVysTAmRewmUcJZVAPMK6+qKD8z0DC1XU3JwGEhez
xikuDnKT7dSZAidw5Vqra4+kn404U8+5APwLr6NNaIzUHABag4eA6eqEMBfltzm31NpJoK4zIM3F
n1furg2+Zel6488FijRCugaiEer4jNfqTGTDOD4gRNI0UuaWoz5zFxt6eosHIVgIXSRtIcbEzLls
zWxkY9OCEC011FV0lnwzRQSQNLcLeCgG4FeZEB8XYhhAas4cvYyyxADVEEfokBX5ptDA/maKm/Uy
SrdGvonkgD00vbCLc9pVY4UWETrNFqWpriHTKgX8LqLcHMiEA4wpxSDO4k/c5ad+SiFPmNmnJiU3
RnAmsJeZ/uifPG+4YZoEws8ITn1eX7IaRkEcHvDBflb9cAjBcEum/G62+puKQJHLT5KpMeLkn3Li
n2S0npLczxZATPgRUWjMMm66Vue83l5Az38yhzp05TxNQQYciROnPophpgjEc0TOBNCGwZQkJGA+
KdJIK33jum/cL6yhXmmzVUdLAuIaJHRbIySrkYms6ARAqkWxWXwTS3tal0ll0tr8aXGANAt/nh86
rrWDn3KICiG8wno0vf1yQ5izsAeZc8u821svHKipZRhLem1DkabcV2JsTYSeVtAgqvwxiptfdcNc
Zfl1l6VlXwknsFTh6DHPVvwWZ/1/+2SWJVNtkQqW4NqCWZBeWY+6XKGTSKcPWH0SCNRgF1biqx9R
/em77MkzvU02FzREhN/EZz1ywbRVAWGgqNWOcuNfoKiFm1G3ALmJ2jYcOLtlIhIyqaW9PlLf8Zue
C9eOmD8Ogl1E9iHFAtSEJVM3R1VQbouZttLk6bc69rulhtlEMFtBkhLUJjhmjgynCLU1IvUXrtqY
HomCuNInEC8580FtrTBurnqdyxPCZu2qib46lYKcpgmfQxdZdlXxBzTYBbRikGwow0xumGLuDS4v
K8Ob27PY2Ev9K55P63Ppb7lI9AqkoXpBYh9acTq+RA3Ol9wTjUlbCvXRTrtmV8gEeQzz24WecpFw
VVgmwexzCW8pcwmp9ViKyRuwfea1MegOMYl+1V78pQ7TCmDOTh/4+yKiZkRBcQiFHmwZSuIqbMT7
SMYG4vWsZIx3QgdSwso5u+L+h1vBeLjCKELoloQFxJ9AvBVO1yBvknQ0wLp88pou5PTMFA7wCAQK
70Grsm00gmarlBiFdfue6qhJQ8QRCSXyoxwekzYx3XSO+QOQ7QTQi7YG9dTmvc65gpr3mGEKdLec
65j6JK/SYN1JVA+qJkXxow2uWqEv8UUTMPJcjjbB64CyFpPdoHGMt3NZEfwg+vJ+ODdG9dvTqQhk
/XgoJJ/5ekehQo/mDPgC/hpftybmTxLJ9mimPGoY0P8qyHZuMufI4sxZ5f+XvTNZblxpk+yr9Aug
DQjMW84URVLUnNrAJGUmZkQEZuDp60A13O7frKys9724MmXqpiYCgQj/3I/bbJrQ3Csqv3x6swy+
Kc9owZAfZXPqLG7un5cnYaVJk7Rde1H20fJCbPu5ehUmj7IMZXBw5TULsVbl5jxsjGh4nJ0Rj/ms
uD1y+2LYOHlchJNUs5sOwuDRgCOzGglCrVt+K36GilF46a+0S29GhNb7c9XlI52qlrlMrtmdDKOJ
Hdb8O8/sH7BK/Qghec3FM9uQ7CMUR+YPJkDk4LnIHID4y8c4tWkuqCNlcz8vgJ0sR+pFifFL91bX
zneh0IbCSGFYM/+khnmpnCda45fWu3D38ytNgZNuoT4sQiVMfPY5VYr9kW9c5p/sbSUbnz6598tF
xzXmHHeDiYmKCrChzZ/KcbxkEnW+l5zlytQJVp1ZiE0xz1SYlqCcVH6oEBtWLg+K7cwFvxpbXtcf
cbtCjEPZHkjmYpjOUXgMr6SpMe8EFlkovhoHtRgRhqVySES1FDAXE87ZuHSPXTtoSNbZR+ygwljG
fW8hStQZzgOogVSI5TtInjyOE/+kByvZVoYEdNUHoAZTAOpO1R7C6ClhYrpPIiqCyxSxpoZbScmC
Cz5zVwycFOYQKx8sxtpwgWiVfzkVYHerIgwQ+dcQ5/0x7wikFMH8tzRf2uUCdhOENSPMQXdB7aoj
jscLiztHN7Nq8zYof1/aqHNmhqw0u6REOFU2y4WHfgFxKz/9zGTAgf1FXuFlHoJnejYuxUzkEPr5
lg1UQ33f1lcd2x0soz/X2OzQKzdmNoRMDe+lr8XW7PStaXBGwCr8a86stF19Br6JXTMtMTVMLmqY
JU7Uh8Io3VtmqfdCpCE11xTlmQ26mkEqK++xQSe8dCE4nCiKzouKS1Ncq6dHakfezJKbevTIrxSh
otixWXQ0dsFxHxy9yE02E/czP2HzR6ucJEGanFyLBgvFjO+QOQikYTYcDNaUdZLMdHwjZQIw6ZsV
oHMqDNNHGss+axCtPGI3kTMdOfDfh4OsViaKId4ddon0wq4aB2y8aI1rHB5KmR6lPtSm0PRL73Jn
2MdKySOTgrfUaW9mMxzkUvsi6M5ExMb3zbEDWg+hAh7OLZmiLo4J6Hi/agviLuz8F2/2D1bpf/aB
8Y2zhephy3DWgh2cto+exbYwzVKkKNde15xvlMjeVAFRNZ3GD98diKVRj97bxX1eWpxrKhLJ1Jpi
4/SaSxSKAzjMZ71UGMzpxdTFxZ7SW0cx77Yo0/s5JPkVFfUhrM34pKX3ZXXFextzWEyDYhv2Jgg6
GLu5Tx4kMgm6Wqn7bkVzDPxAX4zQ0Xsk2+xUzuT0DCoonLYjDRvm8jRObFO89pY66JmrtDtMM0hZ
4dp/ollofEwRWHl0ZmJAtpzvft7Epu7K/+PPdYisqeGDGI0MTrW26r1txI813wG5XnjpvsMa0o/G
dGpmd8Vaojc269JqnE3YtIk9UdXo1SYVnPw5TKKrZcMnzrugRF20q/uIgew8BBWzOhoWEQtWSSqg
VQ/m3gMYSlDHtu7aPF9o08u7yo3F3c97P2/y3GBiyrN7W7STuPt5E3VFwhkXRFGb5Pa//93PB+Yk
vUfzH7dxhk5YS0q/Y/sp7uz0HrunppuDOy+XuMORRYDWMZ9EMuVo3Bw7HkfuyQz5QpKnNi7r7D/q
cH/ec0NKCW0HnF4idXUyAFH+jAb+PxDlfzIlMP5iJPTfmxLe/jTt/3pN6zit0s//y5rw7//yP60J
PlYCDAkB7jcma/BH/suaEAhauxjWMxVxPIqBlg/9pzXB/N+Ll4Hxk4+pIfB8pk//kFEwJgBYZlBn
MlOl6+v/wZsg4Kn8q85vI+MuHgj6yYGkWP9CRoknBzAXAf4jNGzIX0L+KXvdrMWQXhu/rU+DbRdw
wqQJkbT7bLmBjpNxnw9Wd6EeIXE8DIY9B3Uaa7o5W1dVHm1cp2R5GuKd8vzPNIPMOZo8ij3wm00c
h+tcK+owsoTGzjg6p95JTTM98ubd0p2zrmOiE52oc0a889vw6Tkw1+YOgbObD0HHiMSP1WEwycgA
N9MoYdjvW3sza32sqSI8Og4kyJ6e1ZWAXenHSXnvBMMu8+B4WRH26LiY7wee0rNP/0uc6CvjK2Nl
hQwdLMbnTByHQhA/T5pkX0WQEqWlN07We1tLPFEqTgw27/odg55zYdrzw+hJcqOT53D7s31u2owc
4MToSLUq3I52WBPhS8q9ExB9oE+DQEmaMz0SZD06N6Csb1PTCY+6rNO16D5rim1Q0NuJzSLe3kJQ
4qzYZ4Ex2HqTOnNEJZSZ+sbG00i0ljGSdSxazWKCfVF3yOFpl6GXIRUJaj6SeRoZPlFhEDSIUAUS
uou+J9zmDM5gBeVLiWfVklsEnP5sCWs7tc2rlww3iKAYYr2d9nAXk5ynaoR83dv8I4CS7TaN06DC
q0f7V9+FLzw8Px2m+T0lvvS91Ls2n7DMA7daPmpDnWRtxItfNR9DFsq1W5GYakt6BU3LuQA+GFZ0
SdNRVsiTDU0XeGCFZA2HLCdrMsTQ2CYaD2KoDafA7M+iN99T2eT3IJADPNKW3CVYxyvNXjgVBht4
qYii5I61ByOuNjaWsk1kefSAUe4ge7T5shH9FgmdGbdL34KpfVI+aaHfZ567bXVqoZdxwcVIaoGJ
TGzNw1rjD5GUQO+LMsbmPn63ZfxsipK2JTpENuzkzoLmGNpl7EcGRPd55N4QfK/0wTDLGT6cuPCJ
pWfvWiU1Pn4eW/CsD4bN2SPHIeQuiMWurEm0NuEurS2PnECe3DfktxgLJbi5rX1uQi2NK025nSJO
OYR7e8LcoTldb2PbGPYQQ7fg8N9EwYQ0jpCru6RmDOZzmwFANgE8rGD23keMXXvh6o2v62tCn2dE
45TV4IiRDKpXsqRitfSDrQXPNW8ck/RmiHOhsRDU/EvrlPrsp/2ub9vhJXl2hHpM68egFHRWOJVL
98P8O2tL4iRS/HYDfWHChhBmci866KVdQY4BSjMNdHM9bCXy7/sAs7zw2FKPqbHpZzpy28g/JMT+
0vwdYD0iGc2kg9r0TPa2FCBe/Dpjogd8oJ7eKmv8Mxk9oPHevWhvPHZWLXY+2X3pBtNuzpFHk7F/
mKYErU26FQgBQRqtY8QGWd8qQr33ovhW0+IRmtGt6a+RaOZtTXsLFx4tN9JlAfDstVBoVEjLmjEK
h9JY2iW1PKjdSWoeTBKw00zfFUG7sYMkbPqbKTY/zXl5geKZ/CWFvH7U7X3U/XWdNcT6goqzaFx/
d8Jk01xCuy3q+ahFKO6LgbMLwI7HUYfRS1IWkLefykTLbQu8dOoSZ4NKG9M34vHDyOSPgvNnhYN9
TReNt7D9qx1H/d2YDK9+aJd3jAcodiCrikBB4dQxzZPg1rPVzlWPv3+BZwZhHUMjl2pbJIm7HVR7
z/b8j5f9pcDitZjBbpZTSDonF3+GDhJCSbPZ5E0Tc1rz2S/LZjs033FqDxfbZTQoC7ZoC1WfChVr
E1IMTG36ukQS24Q2C1Zrr7Fx1bRzszJpOe/xyscrDFfxzdtbPgeO1kDYVPA2CNum5T5iIuaRhVj1
RsjQUZv3uQ+DN7dPo2JkD8xnXSfOS6nIstoI8psmO05zkdIwzhRMFmJrM6u4iy2DIxutcomI+R37
3VmX8Ys2D02grwNQkVGpYG1k1ZJ/z3YRNMdbScAwdzh5aFUOd40LXMdCYWIG1BghyoZgvzf0y7me
dKzOS8CqlreBLv0EI5VAfRhn+zkPP7zQ7w/l37Bo37PAyRnOcs6aFCfFwzhHlELn07UwL07hYSMa
WV5a6rBAzeKZau2AelYGGmbM/thT+J1CUDlwmEGiRuYDo2i4GTbXTooCnul1lJuApo14CfFgYKt5
rA2lfrDxlDxICzAAvjOPmMH7SBXdyUuYPs9+yvG4ggPOIeWe1qhzwyHcM64O+cws8fqL73Q8IXvz
5JjhU9oYNq4nI38wOpM3xVAejQwSjmoObuZvrbZ7mn394nLQziMulDgHTU8iewwYTVHucmeNejdg
UztKn6oMjRJVxgZpOmbJmkH8oW8oZ7f1bjKau3TW14DIyi0PTmrJAGq/voQD40IJrpYaY/6/eg6p
IA9vs21Mt4g0w50zzb87mtcwZuhgx632oerhsWsn49jEXP+h7tel4sJkzzEc0Knb9TzZMBjxAnYt
NfXySjkJA+9cbboKFUwO1Bs76o+k8WanR/lHUzq39vQUbCxGz3VPm3XqDhS4D1Bb8mnh3CS/SuoC
6i7Id71DPxcbkLRg+t2FYbelq2oVdpKzUmkeo6m9bxg/rG0eRykw9E1v5pwWvf7s9+8pKaNoHpHT
OKh7ZXxwx7K8mnWwXQ40H9r3m11qGUTweprmmZy89DKi16OkeyVK9wMDjn5AxA+b8c2rc8VMpXy2
cv+N4podn5gguxwYh9oK2UO3lTjQ3tSRMOYFlRbBzTH9dI15eOcg+S0XNmsdEP4W9snTQ8MNxG9s
OTKtbBESdOs2fhp497iuxA6yv4XJAMJD7IrXsmDf5XnFZ0aZAuI44XDNnM/lcLo2jP6xnNrXouvn
jdRMf2Qb4TrQILHD9j4eSQ3Nfv9C2wbnb7o81s1g5GeZLbw+f1ZnOaJzMWcT6ovjp32xacdxfXLq
Yzpmd/PUHss0oeBFUZCm3E/Vp/XWqudbanCCdSkqn+P3CZl+HegPrzZwQLXOxk6gf2P5QT0djeYw
+cm5cVCUkmK+FanbrbSdMZQJrL8lSHzQ5j12EUjKNdsnRrF+dlRNsi2CDPNE9EZ1c0gyEGIAr/OR
3UpxH1gjWyTWOsSfelc2oPHbZlBbbHlyneb9tNMT1I66PtO3U0CO+MpyxQBnKBRMZjCH4suglmbd
C7Jq+FG/mlh8OEJSmGKk14Kn6MkqQ2dTzkqvjCvuqXxdDbOicLR6jLS+Wn6DZtdlj9l80TK5RbSA
b1svZUtZEN6pUKHX1kxJgpLlsz+QBWyc21RRLm2SP520ae/qxnyUFMhfWvY+DHqOdYg/xRxQIV2x
LO4ZUsK8nBq6R9ccrPUIpcW33fugbM9RPlPs1Y/doTBI7Q4R6phjQHwKmaBuxrEncOUpGreauf5V
OvqNLS97uwZ3AV4rGuBU89BVaAGDZWDkkslRObZ+zts2ILKXdWer6MmS2kbA3c3v2/ehYvBv4nAc
93SrvIw+sgo/EA2pwRjtZlD3p95YyOXMkvPRjvH1jHi2MkHbj/GXNWapGOvKD7c/+ku7j9291jRq
QGtmk+qISx8HdKzyM6+GWeLRVfVx6m2aFkN/XDVuTdCXddW3QvZmxhzsmNsw8DL8/Johw7Cx7vSH
VqNLjE91B3qxeK5RgLX1Sk1uMRpendTfz351xpmA9oR+/Y5K8d0jQEdZPl6bpP9DFsxeZw4NK9QO
PZgcNu7djhUlzTZjGTPTiTzriCz6YHL9ychpjt6QfjV2fzIDrtGcG2CTFOIrKe6N0uVLGTLFWqLf
Jnf6I3T+2GQMutixVqtuFPfN2THcfaWrc2WR8JeIiGiidQ7LJVj5ZvIVk2lDjieU3NTHwJt47oGg
Se+aTn1yirp5/fQ6UKVsGtW8EeJUFvqjNYZ2H1cWyfI5fKSaEf45Tl5m04mZMVaLC2Yoj5RuPLpj
/BkE5OrDeltDTi8ETQx1/BkZ3TGsLbzXhMU53vjOcBZ5AfzK6jZhD4m5CO4gcx/TMklXovf2LrM8
r/EOVHJ8Ue0zzvN25vTWj+qXoieQgciL449AADDhhM/RFH6z+/zl96whTgQOSv0S1jl08k3tUfLF
o4V0KWeD6mFuWf786GGOxalK1Gtq9FsF1mAOmgeGz0D/C//RzeZNkcwMySz4I0mW45HJ1gEu6gY6
1PKpsqK8Kafd9J6NSJZPy4RlkZbGq+vBaBnqB9qT3yvq5zN8d8xO76qIFdqIIA7JE+rnRbqMcSzM
RJA+QqLD4CQCiOJjLG7StF5tXVOTjdoc5+5XTjGqlOfZCJhK6fw5dOxzpurr5BsPmAe3jferU5LO
EHlPPQPlGwY8O2c7K5Xev9cpSWHLNp+Tyjx0Gasy1Z1SeCzeznWsnQ8t1bPZiHOsowtpBWEAblf+
YoD9cJdJISPwr64M79n/Mo5JRnzlTvc9am83scXJI5ARFs4pcORrzCUBBmvN1s7Lqgsku23ZJN+h
O96KaEQRyDj2Cf/BDbyNrfrnNMUFViIaLC8NvcdEU8tdiVTKlJrqIGCY+imTcb6x4Nz4o0/lL5Xl
yihJdoq7NrQPia3waom3AN79OmNtZxK9Xn7nBup7LZ19GCfPkTr3g/r0TRo2BAVvPfBz6eLimsIH
Og1f455GvKbfhtQvswStkUFe2Fa8ol7gj2k5PRtJ9JAvCdyMHjmnd9ynR0VfyonAY7cd2xw9vswf
8tFIj/bAfgrF5Wzkpnmf0pVnyrk5wkVf40BfMq+co2SJJYqXqTDJIeOuy7xGcVCmsMKGU8aznyYr
GwhYbF5H+iqpMEB3aBR+38F4SikENZK0PhiR81C1QG84AWKwLNoRm1R0quIR0hUTqyost7XUf6TH
NxBN/drmHppJ7l0b7b+FtFAdaHSF+gcla+waED1ZSJOGMV+KjF4qIzqITnF8hRtHZdAtxbFAhWC5
iLj3dqz2KFds42L74iZYTf2LF5yhMC57VcFhPjmzd/zye/uLjtqmZhuXDTwtvBZjIlfPZZrsDhEZ
g8FYpIdZyS96IIJj6ah+jcBH5JvyqCRsHlQMth73CDZOGGm+CiBFmV8AfqdnM73qAK9WGFXEJlsX
X2+A/0A/9HZmrDzTZ+ZoPHs9cQB7eBUNEoxsUKtMFe6MVIDoLXguyvkDeK7G1Jg4uzaYuNu6A9cl
CrKpsSBjShkqivzAMl/S2DrlC2E+UMm2pk/nzsiLXR9hFpUUZ2wLrjv8ed0+UeLDlpJNtPp2+jZa
j7W3yQi2Hm1qCzJBMkXm8hM3HS4pSs1nn4YHIS8mFefPVJMeozBjql+3pwLFc+OalBPNe3OAfZPS
ErXym8VmvVT+2OpUWVG4H2Ps0IU1/C4zGm0K38AqPNcHkJHMt5E6t2U+3NtDD4HKZ3jkcuSQ4xMA
4Q3bLbgzVfuBEwObFRuboag3g2NMRyY+wDTc9jQlCGxtF73HDKZ0bTCJzs0drYDNBiindbDq4UJB
OjXaLuJkOlOqwgS+7LlBOx8goXL7d48+BwL6T0WBjS6ucb+mMmMVJx3FV/TtU1jP3k4o49YVNDbx
f+fbRHDwIwiwH+02P4ilBM2b8Sx4MQbgQCAI9A2nBDZnYcbDlrqL4pi77mEavbs6AXqhS3/rOBFY
JiL+DG+n/nHsfkt7GDdDIxei44BaZZ915wR0d5r0BjnNVgrMY7jP71uFUFmoBixU/eCPjJqQYlfk
esatNna5pb/dCCkw87Lf80inXM6BDnag9e1H7p/St8BQFHgju8DPTr0yn+qwOZiGajZUdj60Znyz
U+MSBWDAotAnkgHEQ3HKYS84Ur4CBhz2cvbA7P07bXAKBxnJFxmf8TjvclEvt6hdbmoKV2mjlkCo
aDGpxHM0V5Sj+nzixXg8FZfCRL6ssvZWSPu5w4q1Qrb9qAxhb0rfvGt7H+iaprwoNo1zBI8rMtQu
NSEDeCn7NtPO927Zw8fZ11H7KpsYPTb28NNkJTBGwDqC2HtVooxWjG9o50iGOvxtmNB1ZhQpL6Ou
rqRkd4+geoj6kp4Yzh1GSlOuX49UItB9omLwUzih9bby2fyOXbBO+nA9i6OOyDXg+aj1d20QA4u4
lJcj0412X3EHu1TcxTSE39GP6+48q3mwx9Y6pJm1NnIYnmQVaDhNAHn+vAccAUDgANgwjAzjjhuF
EyFnnY0boH3+vKHDz1t6d2GLTZoL8OcvW9r91sLmVm9YMzFNL11VCFbHH/5B3FkXBBmXyDvAX1WZ
yQZpRqx+DEMUkdBUEcdL7H7xDk3VyLt2HOL5DGoOG+BznIliYuRkDQu4PwxlOe1/OLB2T6naz3tD
y6YmmI4LsEMWeHs6eSstnWbbJq9P0U+vw89X/zGBKYe+6EpC8EOTDwhA8XX/cS/9QGz/5e/YhTKK
VoIuVV7EvqQYYVjKJ4d6DtYiQfdBhgZe5Yn/eENPHj7D0HuzF1/SuASvkxI/6PrnXT9ICVPrn6jw
QhZJW54/lXDvdWrygcZxT71Msz13HkCKFB96suCtrRQS5w81+edNx12zHYT5+c9fgaW/Y5er9los
xNh/PoDXmN7QBbj88yabgJXRm8wt9V8fGIgQwpJjMycpUEMBxLO8sK3/eRPWS+3Iz5/TtN3qWuDA
DLkLAuyx0Io6gwYx465q4paGUJIqQamf/CIqzzJmP9xTDTwOCNi6jE6lX5nHgG6gwuxnJqCWtTF7
egfrtl4XHVajJD9KrK1d2VFYRyXbKgsNg4UnN/Y8CW5lxYMfR675WET1JSWntc54luJjnAXP0yG9
9zMIZHSHcHIWebRNeu/PLAxsufRnciZwoSil+7oN6OxGlTLGJxHTY1+yu0WFBH/rBJia02JjGaiK
U1q+TFkz7LFuAVTLrFPmUJQjlpyNiwKRT9mzFRXq3lCQry0/WRp67qaYMr+ZAR7nzIFYTtQ9OEXY
nMw52VpyAiZUVbs5IAEkMYMeWqShtfLju5mg8ZplDspbT3w27KB4lbl5qMypu5N44DEcvphjA5IW
PQiSQzfAVfItG4ur8o9F1HFcqv01i6TNPGhvZB1vJJs4EX9x9i0elGGlOy8qQoY2665yCNtV6rcW
8tpAenXEQdscVeiXL3x0z9J9za0WEGFt/ykN76nmUF1odSqKqTjaEyFKw4nIk2bkcMQLgaEJT9qK
otUjts6a4UnqYp4Yn6mZp5ruGQc/eos9XKPOeQxrdRzC7GKm00Zp+YoYz3m/mkaOktXL5LDizjDR
+q7/SMrwYfmyCur0qi0h33owYZI0+11JDPMo+AzipvdIm9syIk5pmOWT6/hvjsEEp0eULRLzvepY
WeVc/x5q+50Kyb2bIYxQEbqyO9H8SiY0bCmeYKTKLgXzGoNVdKbmbfnp1g5ywzn3vHlP59Sn38cP
ocHmXLp8l4m6w9HErwmCWsDJDdqY6T4rOnlokEdNUkW1x1f3ottx3wv8REna/W6Glu0V51wUcJ6V
AhCwAy+yfRbZYqtc/IWcAY/QXfapqLesjTzlgZmshrT8kzswpH1Ni1hF1jTFDpTE5Jw4VWDErueV
TcOcEuG3F7vzqVFoUBZh0XUOIPtqTB7xr2XuL1vYl0ZSozjs3Q6ZPjDwKxJs7g86Sb2HChVTugRB
TGYZhayqbVnjvKkWS1TFZG/51TEosj+JrWx72/i4lJJTqogYQvgdjmZv2MSt92R12Z4ppQNBsyKN
0C4NtmjekYXgG+lz7WHzX16PWqawQBK6ag3ZnK0peOtr85O1EkOutH/1EoimE/Ez67pfFf30ja9M
rYxiG4s63hMoopkyqp89J0dAmDw2NvY1rhQJmkHXO/Qa4EGZe28h1h08X5q4JLKvCeqOJRoyJ81f
P0cIpX4Xujc9s7FrDOs0nIt1ziDC5FXc2CNm7MT+wDLHyxMGUG1C7Cz6Mers30PZ4w2K0FxlgyWo
pc/D4Z3lQ2nqYzLOm98CRxFdqFhmuUmjtOd2lK+1b13DqQcunffDtnaMfaFfOWRBHmZ2j1/H8dbO
ABc3BCiJ+WjJK7jPTNQdLlLE35BCws1sY5j39dbOcuyOTc/WOU03+pfZUeXlEtbiOuElCWoqduUb
hruLk5bUMM7bLJnfml4fhTNcWyvepS3wN1vQ2Jqn4GNpwj70XvKcJa7eBR5xv7he/IiGs49jrJUt
9a38Xpe9O6etUOwJJCKMiIXwfUDNfjcSO96BjnamU+5b9JB4H5otGEFlm2dpvolU8KhD7yugadzg
sqns7o+Q803pB1/I7eQgA46YJVGduj+ZC7C40tH7csHXEJa7NNwaTny0HajSDYZAahpvee5vjCn7
bPr4EHpyx7c2bzoPLS4czIcpQolhsyA27gT4WC61kbnxWObFveq/jJhKsQDf60yCa9KZQyw/tleO
xfDQDbb2ki0CoLQVKiCH6gNDtY0DqLELOtXN870Hu2hvxJBWVeVtZGFff77u1OLVxxmYcNqjA86n
JrWBiY2FGlofW24HZ/Qq9Xz8hSauQkbXu84pXvxkBINZxBSNV9PSz7iXgQBhh6ayGl1ENlfobdY9
Nj73Uk84bB3UFWiF6NGjY9WehnpfOp8hOi5+dfdbsW4tGPem1i+ZzvZNjYGtMi52SGl4wqo4hg8B
apLdIhTFbcIK5tifDeZwYyKjGgR/g+LLlDCimJ09V3gfGpoEzcq3yDwydQfSzuIKsaBGYR1NTE71
BzIuh8Ug4xhJUQ0LrVHpzywuHzFTXOvQXRfKmQ9tHxWbvvTnLXuQ+8SM78zQeXZN542U3RozJbE6
rsZ08gGD8r3g8FwCJcVKYaVQjGFgGSRMz/It09e7zPW2jAM/zQ7JuCvUSwYcv08fTbf9NmP2OCKn
wASIJfcJD9p90fZXk4eBlTCywZVHcG/idUGXDJRVrrXFtL2GEZpNzMRUJvYE1JGYpTjjhN5OpvOu
Z3OZXkUnGbWbivhP55MtjN2l7RSyrla/sq5/a8ClUfeYXilPVauWVNrQVr+DAAWJcsj3oNDbpm2+
KCX9KMkrVAXbgi590V7/y/EBZoIsuLHXqHacH30eAPRlFEP+mbT2LmQ6sUIuxX9cf7m8nlEwCm4G
fzVKaxsUVn4IJtjGRnvLJLjwcSNMTZRVjfa1iCzYBRrbKOe2ee1yK0l7k/q8oqobR4xpcJcpfgRH
mKp3BH1yNqnJwIsqPsPKP1uNIyDiQcFYzN55rT6bJfNiLOMOdoIMWyCVo4OIfzUGePBJn6qWnY8T
8KTEQnJCeX1wFxufnxyz0fmkrx7MIx2pk/WJaEZEc+j3BoEsnpfV93J/RzImzNUCPRwJXZaCqBvY
rGfHxMid9Kw+HlO4wZ7AHTBpC2qvXLh+E0tpd4j91r02Xc4BVBjfUvNZXOO1YtU0ibmvvJJ9i1s7
b1gDDk4FIJnaKSo5kIx/tvt++1t46FNtbNTUsFnLo/la9RCCe82SCXiIDvpvsF0aidn6auoYkjU8
ibDk8qm2HkaetaiBl/ixdcz5dwcDYlr6kguiS/GS6nWDB3Ppau+YlNgY+SnpZSJDHqGUtHWk3ruZ
MBeIiZFMefTamv3JawIiPJoe9o7iyqxS8EQrlgwx36ps3vtUa6+aMj9JjkOoCoxCWroefEIFxH0+
7SYlfAbQ3h8zAgANBMp8PFSltXWY8K8tmnHp7g7EiunBsJeG+6bndDjqBr56ZjGf9NM3LeZrxyZy
TyMPCBGR39gC4VGY/HeMN4d6rsM1262aUP7ET2Qz4+6mrWVWelt0lwlxte9AWY+m9zEiV2xnOliX
OkeHHGLyqHUMUjOS0WrIdp6MrzJp3sVMJ+kw2kBpMSY1oY0S6sd7y66IufXdXRjDyWN6s/aZuDIM
OqmGU4Vs3AtZUn9vB+MLlwI0SP0giKQQy5A3w89eqHoFMGnwqE0rHmQ6aulWHyT9uJPesFmDgl3x
k7NEHSu8Q9GE7tM0Sx6fe4WIV84mj7ZknAg0oQwZhdwqPs4znbgxB0KT7lBuB8alVusM6ATeQzhh
DJFuei7QrfbMnM19b+WPrrK/VJxn96Z7DPMLcQZ1o7ruNCaxfWRk1pozL0lbsrPhgVVmWJvdOJiP
jiKFp0x3NasMrxRqnupK9pEJSPZwpL6cgRRB2lYOVA4Lb80M/7VtsIrb7nuovr0WZ7JBIQy5rfSx
TOfHykamq5lZTk08PEb5LZDxaUYT8alCYYMoT96SQS9m4289z4yU0sFjWR7DtRT90XW7vyIsiWdH
097JzBfH+Chy748JKGeoRHWyK5wzdo8t2IrnbRgLHLVgbNKhuoi5eIXHcYoq3NgGYls2N5sSLzxo
g8TbdSqG89NeemskYT8BUE3adhclVrpFjwanSV6W2AFIdeq6NwlFvsurxt4mOzYdLt4EEXUqiIDS
N+GNxADJf+yD8RV5Bo3QM/xd0PZflWAsU6roaRj9d0uMr8gRL11FdAwvTL03Su8yVh1a9PTbqlFk
i44tTc3UJiYrsS67iISrcZyV2e3zoBtg9Mfuhmcol2nRPGSeQwZN1hWZvX7XUnGrQ7T6OMg+Z2CO
oivfhwL7U9R9NCQdqrZmLq8izYZqODMQP0+0lQIOjD3s+FtAjn+8iiranFQTGecxoziB8O4MC5as
dZAGeM7m3oLO7lsHwi1XN3bYaCF1uvYuwdvfDyLH/Wt9DVNF1UZB4XecHXj2xXtpvXSwCteMiTGf
FNSM2GSog6J8yFz4zJXd38JKPPX+7yYrN2FI1Izd+pdqu3cvW0eqLs/0srK34b8ZyxK9skWxj6L5
39g7k+W6kW47v4rDc1QASCSagSenxWnYk2o4QahECX2baBJ4en+g/ntLqvKtsq8nNxyuAYukJPI0
QGbuvdf61lWYK7fYxtVb2Q7A/zjMU3ffBwu9dGWGVH0Gfb/9RCFG0Kpbly9pCganFMQlOJ3YBSYI
gB4S71B9b6u83gdDbIHKcX93Zt3g38vc/Zhaj4lj9ic9ka6lZvfT8Ltf20mYt0yTaDEOHg4FDDy0
e3pKrqo5JBElbT69+LK9wYGcEtYDmnGp8MG3L2mk2mNQLk+4BfJzyv3Lga/I9r3dOLtBJ+rQFQPJ
ocJHx98zWatCS0AAZr71tMS4j2R8Jzs663g6v7i+nZ5Ge7xT5LluOz2MOyg9EOFTPe8WRx6DavQe
DUmahWteM0NM+4T2CnJKXFJ1N5ARQiS0VYQMc6J9PU9jKI3Qxv/7kMc8MjsbUeiNzHDjZi9M/fau
Pv7/Qu1/FGq7PuyvvxFqp+prjSWm+lWk/f6v/iXS9t3faMagjZa06LwfSux/8eMC+zfft1w7YHq5
QpHkTyJtMip9YTu+xZ/Y8N14GP8SaQOQQ0rtmYFExmJi03L+T0Ta1q/hlfhkoa9IYdqO4MdZfwmv
xLaTIBNO3AtKvC70ol4jvnqU5MCFstXzwUfIeisZCqMuEacqbvSWZtU+9djGBqbaP718/wv0mvUr
LOjHw/FsQjsdS6Jqt3jeP5Nhcl4UdI+lvAiJ6HZukuaQ2V/H2WvuzOoLJpsGKAu9E2Ns7tbm7w9L
wn/IuAt+Eaz/69c7Lq9uEAifs8yvvx7jyqJgGDiXTkefa38cnqSOQlTD1QWdUoFFE2nziFIRtWx6
/Ifnvqrh/wAlvf9yLhWuFQl8zjOdPz134DFJPOSWc8nLSTImm/OjO8PbmAecmF1qPxsZG3NJKeYt
ROZmby46zbzOykumnP7IOa/bxImZbMtJLeE/PDiIhX95cBZ+bEBaphV4f5byTy2LqGl0zqVAwbvP
VPtZ0rE7tG20xr+lnLYVBVbsxIwAKp/kpPJYDCtlabSfipqxGgfWdtL+4e8fl/MrS+v9ReNusAJb
uhbJ5+v9+vMFo+tCleginEsyRnQs2kgTtkXzsIqC79TjZJiYGYqxAv3tQjNUFaMkL7qEntYxf8lD
ldETFWo8uEU7X2YMYAfDJKJs8uLszrTOQTDuHD10T6JubZLPHdp0cWpdJle/MQ93sT19dlvlhQjB
w3ThDJmkcf3KzPfFyGzn0cibe24yAkCsamfSX35wzewAQBwKdTA/oKP+riqno+QBjp4qX8DW9j4b
rv3RtKvg+vevlvUreGl9tVyT2wq2oeW5HuiMX1+tzEowEsWRc0nr2oRSiFrGlRaJKryMRJHRRVo0
czVQaHQLq+5rHVEh/GcfiGWx8mBRsbih/nSjxZkwi2SenQtjJuZKZnJTmpF4XAZ9bOz+aV4YvjWz
uhBoe+p7CEe+oZ///sX465XjIvxfOZyeKX1T/onClvZNZ7j14BDHk3w37BBpKmUm2lAnCO6dlCwh
u/mn5e2vqy2/07VhdvJ/toQ/Xa3mmDkerlLnQjpxqDu03oaynwBa3tdRaRxwZCyXUma3do8QJl+8
GxNeFw418aHr5D/cOmsI859uadcUtmfZrnB4I/w/XQx+JCysKZa40D671vkkriLob3yi2cysCB5N
f/4qPSPdAZ6CoQY747CM1Q0oac5tS4VPJWmsm6FnPK9mKc8T44d94BaPAjf8CcMrGsUuj2Cu1FBi
1HzIGZAzUkFriobuH9h29l9Xbtd02MfMdfF0INn9emXTcbajyM2dy+TM9aVamuiuW/t6UuON0RkO
oyjwr42BHR+Fv3MqlIQhNbsoFpr2UZHLN8GeoZbKq4O/gMsRU5fv6iZhpjSJyyht47ZQMZFcSbBz
SwtNyEBb3Jhj78Acn0GDS+dSNpyxQT924d9fq78aqX7ct44jAuxcXK7eO2PvJ2BaXgSuLvOG6yaX
bagN1NimycOdMAFf6MEOsa5/IIP/w63QWq//X7cjl90I14pFSLaw/3x/6MbvaqbssFhloB9LmsH3
TdrdW01L9IvsAuzJBD0mhfAv7x98PIbuGxyO8h82ZevXvYeNHmogvMTA4YTi/fVObZK+BrDUGOc+
yg0Ex+YTw7bi6LlM2BNEtshyMvPQrMd35NzihkqDnVB1IvRtdClBEe/iuIufsLF2/7Bpy19X1PWx
eT6nMeG63NJYVtab7Kd3pkFEaruWF5xbBLyugffGksRt5WMp2SiAa44DqFAe243p2Qqo/rBrysiH
uznuYpxgSKI9oD+MVy6TpCp3dRrKMcYcHbTIbmTA2ITLuKqkF2pSXwJOZZs0Vli/bP5hNkswP0ig
tDWQ9tQWMUlTrXVLcdSGc+8HkB2iBzOGoRT7wb5S8tx3zHYUzBDCTXBM+Ou5L8d3dixzfYDMUe45
HuW7eUmZt2b13jLgZeO2Ne/Rq1t1ffn7S5u38NcrjUEdOmzhceMGpmDk4f5pM6h8jbe6FGSUxjQq
lXRfmKMCm0mBRrlVeSd0NLFpD+aO9iaoWR77tkYateWEluDs7fLpnGXsI62pq33qSzrFdTufSzGD
6zCAO64+2hQG44Fj1ytQ3tMChoFrB/poQof0PGfIGgPPfWCMnR6LHIyZg+1gZ2mK5Nz2zhVt8+Pk
TrdtnGEqifEH0kBQ+FziedshowM0taZUWJoojYyEBZj8a9LE+9c6K4jfCjxc4O9hvo3n+2g5yCtd
SLcEvDLifhH1hRY9wre0C86TDmFIzrcIpg+wEsuLPcXVtrfd/sDxgEtoyi99C3t5mRm8iIDJRC+M
I5pwuHXVR2AG42lJSOXw5SPrWhKuxyLYYK9zqvdzkainxCYhdEww6QetQZqr60Z3Oar1jVk69z1r
6N1k9PVubJlou2ZD/8xajm2WKAJBfTTZhIDvc7iTG29WwZVIBGaJAXQEJW19dqoh2rZLQYKlbjj2
YP04C+AmWWt/8kz4IGk8FDSF9BdIVwbiqNesyj4JGUL7SdEMkKpI5qu+KmdiUj6ZH3HqxFit5JeB
oeQeQSxRYgbj6Zqu4VF5jO60ZxqMjkdxJk2zZZ4DfJdIstt0EO4NMqLjgt3nUgGTLvrAeyLlNNjU
bnRo/b5n5huhfVnml6xKpytogtBGfXYyS/dbpSH/0Jqhkbnq1UWdpgeHiefOS/r4foQyuzEJABGF
Sl7zar5z/CpkGjc+euiM1CQ4yPfDowuZ4BoVEOoYGVT7Nis8jvEY2vLWg4AYdeTZcPAoyw61kNuf
Uh80X1oV35Wr4kdjjL6DUwAwIJl3jEmB8g1D3E7JYrmp4g95QzYHGpRdOoDT6qNy3tiL73+amm5t
St+02eRdosSh+6g8oKaRN+0Rp4tdPM/d8wCZj1n9cSAxS/hqxl6XHGWd6FsDMqMoU4mu1iRujcv6
ZAVwEXrPYOTQ3NotmiuIx0vItSZ2NCo4z1i8NyKgEZXYFUFIOchnrBbNjyu8q4CmlRFXKiY9WtrR
9yDt1KVe6rcgZg8OgqW+n/z6lpXM3jXJQuA0E8+tVOZ8DgZ8XUr9bnBrvETic1ZB28xTGH8TJwtB
JX1sEie7TNV4s9K+6MK2T0rEx9iZovseQ0Y2KwbAGRKZwP2WVn6/l2XXHRQm0G2Qj/WpjJmnFwgK
nCxLDu6SxQ9z1n7BX69CUHFNqOLiCy30DQtGcIu3pr3nCdYYDTrvBNb0ixNE86Uv6+/0qKcbBFIm
0kpoAibv6gb/ZvocS66wCgE6sI4PTvTU2YgR4mHw3qA3QzB5rNchcgOjcut4ortTVQ6tuizPBeQq
fD/fA/wGdNoUc7u+vXM8bJvD8ntsVtO5GmZiknNRH/O0+5SSgFUge0Xy95oCwFS1THDTgneNI2Q7
sx/kN0SHb6fJE2fE2S32CPR4fcsSuLQ0AKCR3w7QcI6I4829WQa0OsFrbCv639e6NT50lMNHOeFR
7Jj4shDUX0uOFGQG0oe0rOa+yWN1Gv38CuQiurETAiPspXoydUJQXoBLzFheEzmLfdbOq9fYK07t
6KxjqtcO5s9QKlpjyttSG3Vxv8nonMK4vZJOHoIxvcngLz4I2qaMJZhLobV1ZJdx25HX2qmeMhQu
yXPlhTGgtOfBInJTFkASYSddGWxFH1rH+RavqFl/mXPKaB4JNiLxUDRobkt3gssHdeKWVCMSvbyC
JPCEzjubdRWmnrPR8BNBV7YfCSwKEInHHai5gejDMXhOgJ5yv41HoS3nDmYIEB/UT61W5OVWcn6O
r9ocOV07NLC92LxNa0gsI4OvycpizL7U1KWWJ6Va2J69dd9GLf/cGa6RUv6Nsdx0I8bz9+KsojI+
0IbkJeu6BIiOD2+1GypvO9Fj57z4tCicRFo77Qnha/qQR5u+rvTewnF5mfMFUTWG4M4GI1eW2JPM
TD27ru9B+vKhJOMkjEq3fiyXADVWnzGQmSaskLYWH0cHlVST6T2eDLKXlpwdwlbfFqYJcNbEeKoi
EnkNqqHNJFuSjevjRM2wSxJnxrafay4S+yE2FM1PSS0R2BEe5DaXeyxUzr6pimfP0MVVqOs8dkYY
1O2wQxkez5dhaagWG32vfAyLDjHNiYrktbGNF8wXJLQYIwDBOCbGbWgo43Pog0nnET45sKa4tNq1
sSrrTU/c2ROm+Rw/m91OwadWzZ/GAsE5I6rhCODus4H7/RNAg2ULhszdmzFMQKzgUZgvxNo1a3Hh
O5N6mzMyOHsvNS85kVibQdM1ap3qe6lEsvMNKa5t4j30SH3ufIVKJugbfSgH/zqOfffAOXzh1wUx
ynx5KBrm94Vy8N4zejgb8tCAVzwb+KMQZyEiWpjG1gm0kErQkPYFqsEkB5owa6pL0e+cwBiP6YL3
VCPhNDQOGbvX+jp2GZ3sLOt4H8ECJxqcknLWAXnrd9eWAG+pdXOBqlVsu2WczqzDZkVJHHizRz2O
fdutUXBbgXuH3B5F8ipqzpxkDe22zIs9FrfB0CE7E/NrGq8HMGbqyWzcaOUwFMuGWxW5KW75PNgj
tL/NWkGjD0X8UVeix6ZEy8uGasHmj2mt11W3Q9y0npNzP4xqENkYJae9r2wIAIEDJlSU0aEUaUZq
KQ2HTdsSR/f+G7M2GY6NC9Esl5+L2JquWRSYWzp5KBdt9EJAkHAal519dYozWQLOtq9meUqSyt9H
g5vfaHZwHLAq4H5HWN4VxoGdkeHkEnxj0vo9WUH8yndex4ow6iaj3HXMfRUBfrUC83dcBSklSZns
JmO8H8teHoJOc/1DYW061Hgouq6mGG8rd6BQcfrPthGcen0xZq7v0mq+OdJ6FYHN3WWDdY50drR0
yt7hfK0BF+6dsfw0YP8PxxygGqFwG2W5jxrkFVMkCemsSl5d97I2w3QioM3XmtksKebVgsDPLlHm
DB+lyk+e6R7clPxfHHdk7lUA66YUMNqinjS37F55FRr45lX5TX4sNaH0c8mkutX9CcdxhLSi2nXz
gFM4sW6clpTgMVM3hu3r0KxA91r9wX8eQVxtOi0++Px/tnjbpn5+hXjsHtJEgwiDW1vIfua9rr+Y
5fxlgNs7zNZXuR+tlkRcs3gaZ7jcjY92x2mcsOw+kMFmI6REUoX9BLaCfLPhaSOm6op9ZjEmHAri
EHkzaoDwsM8wIdWNjdZDy9t5TOrt1PYNB+McfVyDAKsiqz3q4JxOM4P5JK4eRrPdroqJPVMe2NMG
8ydw0CQR8vIgSupSdPtee221r3c50vgVUdLtqqLl9ItOSA011hdH7aa0vq0zp98TTezZCO073T8N
DaK0omWcylwtjXamE1hbZSGsAaByH/cjfotFh9Yqe1jGhtojlvtENhQ7vQpnO2eTXQeOo8z3DaJM
yuApYkCsnI2VobttdYRZ2DL2FH11n06cZYtkVfj2OAvu2hw2XP55yM1XnEn+wXG1u+0HA/NMdWd4
3XGIzB4oOws6ldqOMyJoMkUAq+9YBIum36h4kVKAwO6cqNqNnfOBjQFvZPLmLED2J4xzWew1O86d
084xvAffSNOjDXZUdIjOqqV9LCqr2qP4bve5nxw4oW/wGJ1KoAcsoaxyHmNCo/02S0oMUcPh6puP
XTQ5m4BWkhQlx8rYsOCf2E9mwmpRlogUF6++OBngjVLkqBRJJsT+AIyMyScP9FjFAoN/7YbB0KQ7
rBSogRVhNMXgYf7P3/xEfpu0ZM/Av3JQc3actfecAi3b523CRpDBwCgTsXPj+Gpa2MFFjzpi9MfV
QhM9lE1+m/rTY8MhmPWjB7sCUnd1eG7GjjY9Y5/4gBPOBdKFPWgnRvkkJmfBwBq9oLN6E00JqmSg
cV4ii+radNy19kGDgAczYjHXBhoe12w/SGUgrQy/C+x+RUJgaGDIXY6jzXC301LR35UkZpejZJ5f
/14YYAx7IoTC3H5DkoilsB7lpkAJ6RkIMeZKXWsfUVdvfR5tSb5nX1xjDoJMhcew8sBnQc3xWGl1
8nE59q269SNJIMMUxNvCUQ+2zc80IjRiPJCTjHgWylyDcZG6G/w4QiyBG3S35MFQrXsP1ZionStI
7zat4izdz7JbZ7VOrcGGh/hfMXhnEpfbmBibyeM15tL1ef3zW1y+OL4synGHZhWKFoiqVBMsFb+n
r7XG6epo/QWsCVs9ao5yhXH4g4B9t8VHxjlfMoYlRAb7NoorcpUeHReBUJPj1IpmwNgqdq9Zx+5a
WvKYFx66/w4z13GMOyu0Kyzg7vilk58Ku3+DUMbxBOcjW5it52EXK+eiRFpsqXLEsV6sawqKeJuY
hM6Cwzs7UxJ6ZfyhMpvvsCOhuzLOzqaAclhiX/CL25hdDqNlss0D997o5+Yginy70J4OPQbpW9sM
HlFv7QpVjVdaoNNTHKAHo7ZY9nZAl0gsbbeXflWz++QZkhxCWS28X9uVhkQcxCsdT/PcRcR4Mi6I
dsk4FKEV+9h6Rm0SnFrh2ZujfNu23nzwptSGm9F+I3DFunHd+jqyDJ+tlIM2yI2DOXYEhJq1Cw1f
Z7f8nOz2/bNCV9ltEpf3Yk4WPEf/9n2FSgbC2gyi361TKioTs6XNffH+5fsHipLG5GVmx20E4sXB
QWCg1dgfx6JNbhshcoKd63E+E5166tfvde/fm/vkjVCkJKx1F99OthHGpjLPHhb/2/cP8t8/cwUe
Wh0THqtj/0VM7ienEGM4uJqmU6Gm4JTExpWZD196U3vFx88llG+bwGJOQELnvkmL5rU41M3QIAwr
yrBazYNzNmNK9FBsDEYeQYczX6mK9c6D9HMIGiTbqMVMK96nZfOmqowoAdz/WxWND/4UBtg62K0B
sjc4JOoAqxkBRdZlVqu2CoMPT2ms1GFANItHVN10Ev/gCBodMU7Owlk6O8813qTs8IcjHctj+mM4
47GLDeQ/xHdQ5cwj1vUDP/aOpgyiqIVqLrCCYrNhSpsf0gz0ejfOz6oVX+aU0AzKk+8DwiPkkC03
0NpjTASnf9xEJaa0nDBo3tOm87qTcpbkkZCyq7JFco+IJofzczM51VGD0r4Ryh2v60o54Yxk5445
1laZuIBVBLuKNOSEYhrV/kIkLE0P2NvN0F991UIbHao7taTLbRMX9ZFNSh9TwEP40FPjUQ5Yi/Bl
rEEP9kmZWl6KcnmbRZ08Mb248ew+ufp+a4Rdg2hczxGUKXJ2peoeMI0FYcfRYrOUlvdkSTaTKLbG
nQEF/KJkeUeUKJt1XExhVs5lmOdzwIqN9t8D17GZ0aOLpEXfmlrZSdcZfAmfNOaeKPVRJemxs8f6
3qRVBgu7hn8aqGuUwdG1p49lYsQ7xhvyqqrqyYWRgLoyv9arnb313JupAc/ko0eBiGb7R/bN6ei2
95WpPKgevvUgk8e88Nv9FKXxx1GR3QxY4/e6QZsLSj11Uw8nhhQ7w+7JEI6mz7VRFCEBJ8um0K2B
lA5qY+29ZF7P8j7pBUsvpAfIV51mH4iHtHsqslNhO/VFJvXXru3UHSxlzKyjD62IODbPlvo1GL0P
i23ji+6s8sJTT45NCQpL6xjghzhzUM2Pne+4VCiOe9GYZTyK2xw/OgHf9/YiPO7GKYYeGgWboHFR
wCgiTpgITivIYH5sON738dBe6rj+aNeliUSmkKHn5cbVb6unYM4PgVGvinb2/74vymtd0j+JRwof
HcQfuyb6Ais5Pbu1/zhPTndFcPFiFdK64FEHGUCPDlea8YKgsX60hDhRbvvwQSDZvBefdk0WTT+6
N3SK4nvsFQnBuljDcxET4E3/8AbUMkHzTmbdKJN4VuaxwYGAPATN7998/ztTJccb/6laVlWjqx6Q
MCVP05TDVWEGTMOKI8B2SjiZ4DR8GAOnP7EVEtCji7oFMOXIax1pTJ6ugOpSOtW4QRMpr2KY6I4A
zvP8Z6sx4NJktDGWmgz7qoatRvkTTpP7HEQiCNuuJGYFlbpLW/TYTG0AzIQZOA+duZY9kXSSUT4X
EdhTiamS6/gR/OknU3/KpmjYiSIFbizyqzLNkfcgqbkNtLFFap/sRMXRkwXLpA7ddx0JhdyNPFoW
ObskkDxaBWBpOGUudsk6eUuxinMl7WynWg36SIhTWR1KMn+GjlClwcWJOhekl+TJV+Em1n4xjPmc
pfiqEjcI8ZjbZ8dGXGvGHxBIzef3D9xHj4uTfXUMn5XU1y3LLq0WcKrM4Sd69u+fQXKhh48AXO0r
+gYEyMSwCyj6IUhFyFc9d+ZcLnlVCp+WZrIAER0LxGuudV4slV7GcR3KUfdPPXbWGsCYb23kNAK4
izXWkJE0D9HQP/HF1a24N0yWZjM29CFIrFMpEm/TE0+AeZwixJ7dp3lyv6oY207mvq+v1vPUankk
Xuhh6vC3a5brvZb6Ls3IQsGxl0SklnUCaiIup4pykvVLiYnqf8jOiYCU64ker+rwDaiHPnmOugDY
YVbFUX3ngivOc7rRbVx/l11uXFj9Q7pwDR4qZw5z/5g2lHyzi1K4Grri7DfBSwPG6SHF2uDL+Nvg
tEB9Zh6xlka2H3tWR0oymOFdfGO5FTraErVnZoAxbCrcr6ieRUgVGxdeumlZOSGlR/M5abVDWVXc
0GjK9yaUW4YnCyy/PPggRsO+gJt/0qtfzcVBa2DMDTya+37cx8zJgjszp0EVFN3rSC15ylIa6xaC
S9C5qJpnUMeDsx80WOpFmflhKEpeb3SP8wT0kVbPoZzt+UzZico9W+4FrN+JrBe6/Eco9Y8NI62t
XIZ2bwwISwhfkT1GlSFDEQ/8JDmWBnMMiVQw40xizoRsWB4RDJEhPqeWbR6NAtyY05WnQls7hrcR
7vniyEgBAzB4qL2tv9Kag3JH6dS5HEPpL5Ju4dCobN9MmkRl4dHCbdeWj4awnAB7yO3kNtEPC063
cMnNeyuGV4NyBtx8hY2fvI8TgkhYOMaAA2satnVNWrppZfsGg9WeZsi4qdJylyxmfRndgee2stO8
iv2mcb+1TgnyIMgfBHU2hU+2LVZCARvDIcaF51tOGMnoM+iyad9awQQGCgRPmYPQhdUHMQXoLD78
nZ6pq/lhDFNykMeyqR/GPIoOVoOaHuCUG8A7TgJCqtxH/P3Frrejt841vskYWuiIv3vDwe81Rc+z
MQIO107BKK31qIPSxEOB3TgHFoiXxCqfTNuP97EbfZ5Kd9llo18dyO8gdgNGER2lyTl2FXOavvRC
YJvEh4sPURx/xg8LdEPMzbYiY203z6m1q4OUVYFqNUnBB+cRw1QR7XBH4ZKtNJJ26nalhH3rzdmH
HkrHfsq7x6wbvi6651L8PqWcFlrGTuRKNmieG4+V4uBnNEVSKEPmp6UjcLJK8e4WOXbcBtk4MMR0
bxB+5cXo+yngXT19DZq1xcFEGl5Bvs26tsQCGnNMT7duZh6ZCLPjFRpxljVfLVoUB2RkL1JXBfb/
4oN0OwwenKw2uNOZqjQtgUOl2+7ywn1YDOcVZr3LeuDbZwx7+9l1ENzaAm2/UhMpWg6LhVgvb4OU
y9ncdV1b7N0ZFSvNaVoe1qV1IsBqYmaNn9s3JGLcHr56MyNl73QPk77PkobYeOK+LJpAE/U4nmui
d0YaGaZ/aCfiWsr6IVj8Y2CYfaj6yTy3DaEzDYrfe3Bw2XqQpPkF7CBNmZHS1WYQB9zlGFvZk6aE
v6DpF2jndjNH77MA3L1p3ABfkFVkO5ZVuSV23jnLFESk0y6fiUTtX8jmknduMt4NYxA/2CoKAznl
z8XWZ7Dakc1wnQrWBEgB2dEmNeowmRziS2ceLxNnO1iqxFajxrfc5op+mNyJl8r3v7igQrHneGGb
995dA0U9oE9/WNIuO5gFhUVJ3GhgqeIuXUaCQoR+KhkZboqqf15iI7okTuVfHTJi99z10Oqi4zI4
wbHxOCg1pcpoOQnqYJvqCNwq1yLxPMplnD+DImRuwPU3WC8FiQV7XN67Km/OxujET3JJvw2GoJVT
L9UN2Vy3cvCn42yLdm825dcKb3dIE0+FYKy+INnCktAI84MdEz/Xp3gyqlyFDRmLQ+63DNz1fcWB
65xUdF6c4GO9DjsiUHFC1x/LqbM2DNfikFPpV7vm2dS4f7d+WTIyIqjp2GceKN++J3fMte7NuDGP
cBH0jhNgH6aNcbDI/UtyQl7WCCc/xjNTNcE2oNWE27I2GQUzJRr5Rc/kzr/V3vDVaUH29JF1I2sX
hks6hjlqklPng3khtnFbJLU4kqBKtoBkh2aG5O9U0nicJrAfYE9fM2TJzq2GGNSG6St6VoN1RBfz
O/Pofst48MFnLcZwUmQE+7bQY1SH/rAC855hGywL6GA5MIB9R/cylQ0TLu08kD92dAWVaNnmiBe6
nUxZ3QbidrD4ErnDaBFhf4BxvZkJr0mDx6GT4Llj7M8xnoA9wtStasubSk6k6cz5Ga1OvB8ND39q
NTCWZB4OFxiTecymGyWzdxCp/TkaeecSxBGFrfE16/xksnJuyUa1djR0cwlMZFkjRyIivnRHF5Iz
NB1B4JYqjFojOQuItmznzDNJIEk+NMPqVeEoUjO52ZroUvfjktMv8MaZrcYVJ0C81sE2kbGDW00Z
trvNBbcXbtH+VI3dp84rq+O4zgYdE2qDjLLvcCEgGEzidy1xxw/+cnaKmQq9jeNdr+YjhqHi2uVA
uXzteOCKk/hkGLnxFLVHP5e7LiXal3Z0eeeC2N1W3/BPbmPdONe61+4OiYqzqYw16kDaYVMfKt6l
O8ITd5bo2LxRz2ydBNzQ4KVMz3C3JcT2woPZQFRpt4nbcIUmeE5pg+Irgz0QaTj5SHOqvXLhGdZk
jeE5pZ9GWRTbjMQNdEpbeuMUCKS9HtKS4jP2nD0o6uDs0zC+R0QFlQqyX50SoQCKBnsKJ7jMbqOj
1Vp795OtMW3Rn1mR08Ra6uwzVbbP7hqYYEPld9IjrT2cT2QoaVimZcwEJF23DYWSOpjObKC3I/lx
DmXpnVTwQw1LXe2ug8zgxkhoh+Y6ut3NiCnqIOr54ox1QRoksUdqsTw6BwZzQ7TkBA3pceeOGpdZ
DGZwMWdrF43tizdzq/hG8YIdZjVYTPTLTXVZFLFYNbqMnRzlcjvwyqGn6c+Ox69uFL7qJfAXYh5i
hmrYQNHFhLHdhyJobSpcgwgojnKMHqhdgbuRgIC5mQsb2dWqmgdYxgRlxoqXWQCFZzLl7idpcuiM
lL/3h/aKaqHfV85yD+lP7QVV2Na2G4QNXk9Im3LK266x5uM4k0PX2R5uk6ynBBWEG+Xjh2zrKhN0
Ug2AT0cQ9wBzPUEG9TbD0ArSOWm7z5pJTjMyM/HL8TFGKvhUBvYl73jdWiuLzpEJslsPe+IJPxKz
MG5NzPv4qLpdFgeXSQcvUIRISkhCzoXAINLs5w/v3xt//YP37xmFCWdVCL3xzdzYOw3DaNXX5zS2
63PmSZgr75++f/P9Q+v52VYpdyJjo+qONRLNqFXdObOz7mwsFhzs96//+KZnmN25Ze8i+Hb99P1v
qojrLAF2uCs9j/p7YrXYRFj2md7z08pquUQ122Ru1jyG99+cvD+c90/NsipPeA/YQKrm/MeHdlxN
v398TTrgsE/d7KuRAUtpeXpnfNuPHS7ngwOegbzClYLBn/3xF8w2wsdjA9VVjGR+PFq8Zwou3voU
3z8k62feMF5HWDIc693+XNqaD+vLPnH7FzDuQsJ96zNjVfK7RHmQ61dBjnbPdWmFrl+9f2vyRX1Q
sfPklKCBchmTEpbnNWbmgEnw6s461gRkhGPEmBX27xd3kW/v/zxf36TG8UFiV8/KEXRPNIdjI0Dy
8K6y+3/GwvOvJ7L70n+htIY+/zB8o43zTQ1Fr/4thGD903vOnP1z/Z/7S3//g/7bt/ff/Dw33/7H
f/9aD2geeARxWv9i77FXX8YvlqD3h/T+eP/uJxRfeFrDGz9aBL+x+EjX9QQ2E/5D7QteA8rZ+x8b
QfAbPDlh2rRZ3/9DU8ov/Okl+o9ehL9/fj9ezb//O788gy9va5RQqvou/dr/bHEieQ599f/Oi/Cn
H/HHi+BYv2E8sqQQEqUy/yGs/flF8OzfPOHbvmWjBv6v9ewtc7Ur/F89e9f5zSJq3iLZ88ezRxL7
87PHGvCbzYsszAALwX+tpy+4Mn+8Jz+05P9+V/71FvifzJ3bbtw2EIZfxcgDCKKoA3WRAEWCNmmR
tOghQS+VXSUWvN4NVpuk7tP3o0jZInedBjt7QSJXsT2iRsM5/HPgo19fVxl9bTS+1bSk2IU4Ld/f
1JkuqTm3dd/Tgj9pcQGjXiOyIikodUaXWW3ounNcoKlhyQWAoKyqjFLaPSkhDUDbjlgGyqxoNZ0a
ioYauyI1qJTK6rqsWhojJxlIjgk0m5TueJ5/EmjnJNrQFL/Dz+XHb3j7HN2IgnTscRo3JRlgc8IT
oNHyfOOCVKI75xBcMgE9YEpYUGAM3UpOD+SlQXBFekCbrK0K5o5H57+psyZXHBL6fqaVnC1QrW2I
kb18mWEDTM5NKu4lI1NAlzQNDIqmWONEJDl/AKTVtp2KuFCW3MpFL7bmJLgVHYQWd6hoq6rV9weF
ByakDdga4itigm4yTD6dVJRFTgvZWmoDRvZmNdqyaSmAm9b0wISY0EwN9DImoAxaUzH6qjjNhLzK
Ktt0VienDQoqh6S6sMwzpVumG9gbFe2KPOOGg9Iw3zz3sVHrTl5CMoDXlkvVAXbRJliMabzdi3wj
o7OSflD6pr1STE4WjPFO6/muEXFynpumxjs6qRObKiN+qEtal93Pk7MMJFeN+zICLuQZtXQwooLS
Uhu2CsPJXK7CeJOR3klQ9JcLbUJhsgqzR81f5BxxxSWel6YoMVWLqPQ00kVkDSaLZw/BfNBjk1hh
DZifwFWe6X3+slFS6ccv0obe76L0+j7yDpXCHuAUNZjL1JwBhksYqfijAy0KiMfjVWB8CuqMAJqx
Ma2H0RKUAnN02+0jiOmjcJF1CpAAZh94NkRSYFrgNGCUyjxYirS8YzAOcZgIVJA3ZV01jEOYVmwQ
NLhyzrhK8MlpJYcb4yCKDYIuM8ZAMPKndKiQxSCWZpHC50zlBh/SJAcYUQdYiONlg90r8QvtGBC7
IovQGjQm+QMyDE5lOI88JQcZ11YKoBMqWsSE8RsPAPFSCkyFXoRDZemh1fT0IpPbpFwoK2Byi5Eu
vvWSC3WbUWrEzeA4CNNKjguo7FJ6IsomK8HIG82LTisKGR2MziQbnMjUfIQCTMOp6fMjBHwkw0XA
LWN63FeOrWMFdpTjQySbTywUDr4wUABE5bZ5QMLyNHBgcUQ66qyT4LiUnnVUdCYLuVDaxFmrQEw9
MBBbBxKPNq1I3iW9o1BZsEcULtl8QkG4dO8Hxu4yAGJVFwQLHlxLUAgYEirkAgrRpo0Y03jaUVQ5
bCD7bAe/pSYFGgjcbep8hWidA9ImDEc9/f6Nybj4ui7wI53BcBYoIRdJY8vE+VUFPMbQG/LH92+5
dA4oM9Fk1vAjPcaI2UgraALaqsVngToTZhzqBgjllHMAF0DXLAtSTS8RNMkrDQoqDSjSVzYIXQoB
GCrqkBwm2mJayUULXAupxUcBUWdcMobRY4WRVVSqxi5U2gKNk5AkpxDggq2PEBlHyk1q5n2odi65
iiJnKg6YLck86jkZn56LYIsFpFygrqIwpFK9GxiXHlkuMAs1t5Un00ovZtC1cgIqMJHAxtoOXUSu
5nMf6AUQNVOVTCB3WjNPTi9gIZWzWOdzgciJueeYWgoaT3EBZZBx8tAbXuwSchEKJmWKzwKRMz4C
SJmvRI3cZfv+ACgEC946OGucEBdQZT6SEUlB3jCev4gzbNSgMo6dwa6gidNKLsGIC6vFIBLfmPIa
wkYPKEZmgUQbA18Jm5MVArjgy2TPFwIqUiujOQ0+j3IEqxJTgCrn+awqkjsKTMD3+Nb5XCDRYuhe
mH3hI3C5aTLDvQgWe3YnIrmYwZoF6YnQ1OXmFN0BzjnrF58IyyVKL6hQdVxIDkUAFbbj3kXuIqlH
XegGB+AhkbB0Eab63Ib6g6JO7/0JaqTOAYAilakVqOojNTg5xWigzm3+ICVpxc+UlRfioIHIkdsK
mGHupQC2BlKQoxgr28yQe5Xw/SjCd/gR970/3IW0WU9dP0M/nmoOeuwX5n6X45/7XpdX66dPbFNP
8Iu2Ccg9+6Ep6FmQn55qLxc/nGsxp+f4P/cvePzo4FnzW83/+XLo991+dX03/eDOb/NNd0vv0A+b
7n132y2bcZA+9NPDTp4+Cfa50AL/Q3i8ieja/JSY7n74d7cNCU+9A3LCN92WIcfzFu1ndOXIUsrP
mQf3gSvZhmDXrr5VTHu32e279W65a1c0Kqe83farw7D6fAiIT61aUuIv+k33tdv3S8quwk9M2beX
Xe0+XD3fMcr+fch2C9nMT3WdeedI949wfVgH3xPbbmsRpPv/qd9xzXtI2RWASim/hOPDMO9wEm9X
UCYl/GrdXQcCqFyhlpjuZjNwH3t4IgEQsBhi0tv10EVaxFVXiSnvvoYfzxXqSMn+cqybXO2HmDAE
Pq9u7maeTnLhCiqkpO299+MRm10Jq5T2627YBtqDLOQlzMvrbn+36bbrJTtI71mYW77lcey4bnjs
D4dApn3bl5j+sOIqsC5sLnblAHLS2IJxdwgku3DpZTntcRz49+lToJtI4dvs7SWo7z7vY9I2Ly4m
vdseIh1irxNq5ZTf9O/3XeQ9+dyVdNNv+i9daLd8PkRO+OvVy+7203g9hGbdZxouQf/nfj/2gaby
HSKXIP66/2dYBWbMVxdegvjfzNSc5WKKD1wOTkyaSwWvr553+x2WMjycDtO/zANedDfx2XdgsZT8
r8w2C9ji4Ecx2ZsNHkkY1XhMT0x633+M5zdMjdtSwr/12+14t/nSRWGCR+Gk5H+/3q37q1fjkW1z
GTAp+T+YinNaED1+dpkHHAuiz9pIyf8J9/tx7AOXwg8mkNPm2qmllPtiDCndvw7ddUDWYXRSsm/7
/S2WLaDskiJiygORTSTevjxHSvpdh93ZfuSOmXDfUzGomHg/Hq7entq8QwXF9L916/NihMw5geq7
ux0zVz4GXHEo3rd3fQppum8PPsaf5lEwp/4sBNfsb6w2fbd/9h8AAAD//w==</cx:binary>
              </cx:geoCache>
            </cx:geography>
          </cx:layoutPr>
        </cx:series>
      </cx:plotAreaRegion>
    </cx:plotArea>
    <cx:legend pos="r" align="min" overlay="0">
      <cx:txPr>
        <a:bodyPr vertOverflow="overflow" horzOverflow="overflow" wrap="square" lIns="0" tIns="0" rIns="0" bIns="0"/>
        <a:lstStyle/>
        <a:p>
          <a:pPr algn="ctr" rtl="0">
            <a:defRPr sz="1400" b="1"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sz="1400" b="1"/>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13</xdr:col>
      <xdr:colOff>59933</xdr:colOff>
      <xdr:row>10</xdr:row>
      <xdr:rowOff>55170</xdr:rowOff>
    </xdr:from>
    <xdr:to>
      <xdr:col>22</xdr:col>
      <xdr:colOff>1117208</xdr:colOff>
      <xdr:row>31</xdr:row>
      <xdr:rowOff>87684</xdr:rowOff>
    </xdr:to>
    <xdr:graphicFrame macro="">
      <xdr:nvGraphicFramePr>
        <xdr:cNvPr id="3" name="Chart 2">
          <a:extLst>
            <a:ext uri="{FF2B5EF4-FFF2-40B4-BE49-F238E27FC236}">
              <a16:creationId xmlns:a16="http://schemas.microsoft.com/office/drawing/2014/main" id="{25370177-CC5B-0640-AE09-BC28195FD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119474</xdr:colOff>
      <xdr:row>3</xdr:row>
      <xdr:rowOff>20638</xdr:rowOff>
    </xdr:from>
    <xdr:to>
      <xdr:col>22</xdr:col>
      <xdr:colOff>1180242</xdr:colOff>
      <xdr:row>9</xdr:row>
      <xdr:rowOff>183049</xdr:rowOff>
    </xdr:to>
    <mc:AlternateContent xmlns:mc="http://schemas.openxmlformats.org/markup-compatibility/2006" xmlns:tsle="http://schemas.microsoft.com/office/drawing/2012/timeslicer">
      <mc:Choice Requires="tsle">
        <xdr:graphicFrame macro="">
          <xdr:nvGraphicFramePr>
            <xdr:cNvPr id="4" name="Invoice Date">
              <a:extLst>
                <a:ext uri="{FF2B5EF4-FFF2-40B4-BE49-F238E27FC236}">
                  <a16:creationId xmlns:a16="http://schemas.microsoft.com/office/drawing/2014/main" id="{5AE45058-1B34-769A-9FA2-8D99B0431F06}"/>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7863299" y="954088"/>
              <a:ext cx="6356668" cy="120063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4</xdr:row>
      <xdr:rowOff>93074</xdr:rowOff>
    </xdr:from>
    <xdr:to>
      <xdr:col>13</xdr:col>
      <xdr:colOff>125412</xdr:colOff>
      <xdr:row>32</xdr:row>
      <xdr:rowOff>16658</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B61FFCC8-892F-3440-9193-E1B2C4E115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1117964"/>
              <a:ext cx="7857807" cy="535664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23</xdr:col>
      <xdr:colOff>98425</xdr:colOff>
      <xdr:row>2</xdr:row>
      <xdr:rowOff>418513</xdr:rowOff>
    </xdr:from>
    <xdr:to>
      <xdr:col>26</xdr:col>
      <xdr:colOff>3175</xdr:colOff>
      <xdr:row>11</xdr:row>
      <xdr:rowOff>162365</xdr:rowOff>
    </xdr:to>
    <mc:AlternateContent xmlns:mc="http://schemas.openxmlformats.org/markup-compatibility/2006" xmlns:a14="http://schemas.microsoft.com/office/drawing/2010/main">
      <mc:Choice Requires="a14">
        <xdr:graphicFrame macro="">
          <xdr:nvGraphicFramePr>
            <xdr:cNvPr id="6" name="Retailer">
              <a:extLst>
                <a:ext uri="{FF2B5EF4-FFF2-40B4-BE49-F238E27FC236}">
                  <a16:creationId xmlns:a16="http://schemas.microsoft.com/office/drawing/2014/main" id="{4D608A98-6F01-D737-E4E0-BDDEAD0F58FA}"/>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14328775" y="932863"/>
              <a:ext cx="1647825" cy="15821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95250</xdr:colOff>
      <xdr:row>11</xdr:row>
      <xdr:rowOff>177800</xdr:rowOff>
    </xdr:from>
    <xdr:to>
      <xdr:col>25</xdr:col>
      <xdr:colOff>571500</xdr:colOff>
      <xdr:row>20</xdr:row>
      <xdr:rowOff>109220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941CCF7-B863-B50E-9D2B-98FF4E8A1F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325600" y="2530475"/>
              <a:ext cx="1638300" cy="1655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95250</xdr:colOff>
      <xdr:row>20</xdr:row>
      <xdr:rowOff>127001</xdr:rowOff>
    </xdr:from>
    <xdr:to>
      <xdr:col>26</xdr:col>
      <xdr:colOff>5080</xdr:colOff>
      <xdr:row>31</xdr:row>
      <xdr:rowOff>147320</xdr:rowOff>
    </xdr:to>
    <mc:AlternateContent xmlns:mc="http://schemas.openxmlformats.org/markup-compatibility/2006" xmlns:a14="http://schemas.microsoft.com/office/drawing/2010/main">
      <mc:Choice Requires="a14">
        <xdr:graphicFrame macro="">
          <xdr:nvGraphicFramePr>
            <xdr:cNvPr id="8" name="Beverage Brand">
              <a:extLst>
                <a:ext uri="{FF2B5EF4-FFF2-40B4-BE49-F238E27FC236}">
                  <a16:creationId xmlns:a16="http://schemas.microsoft.com/office/drawing/2014/main" id="{7168A0C6-6153-FE0A-587B-A874FE4D0F0A}"/>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14325600" y="4203701"/>
              <a:ext cx="1652905" cy="22205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oline Andersen" refreshedDate="44928.771733680558" createdVersion="8" refreshedVersion="8" minRefreshableVersion="3" recordCount="3888" xr:uid="{7483F53E-824C-9D44-B772-66FB9B44E4D2}">
  <cacheSource type="worksheet">
    <worksheetSource ref="B5:M3893" sheet="Coca202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ount="86">
        <n v="12000"/>
        <n v="10000"/>
        <n v="8500"/>
        <n v="9000"/>
        <n v="12500"/>
        <n v="9500"/>
        <n v="8250"/>
        <n v="12200"/>
        <n v="9250"/>
        <n v="8000"/>
        <n v="8750"/>
        <n v="10500"/>
        <n v="12750"/>
        <n v="10250"/>
        <n v="11000"/>
        <n v="10750"/>
        <n v="11750"/>
        <n v="11500"/>
        <n v="9750"/>
        <n v="9200"/>
        <n v="7000"/>
        <n v="5500"/>
        <n v="6750"/>
        <n v="6250"/>
        <n v="5000"/>
        <n v="6000"/>
        <n v="6500"/>
        <n v="7250"/>
        <n v="5250"/>
        <n v="7750"/>
        <n v="7500"/>
        <n v="5750"/>
        <n v="4500"/>
        <n v="4250"/>
        <n v="4750"/>
        <n v="2750"/>
        <n v="1250"/>
        <n v="1750"/>
        <n v="2250"/>
        <n v="1000"/>
        <n v="4950"/>
        <n v="2000"/>
        <n v="750"/>
        <n v="1500"/>
        <n v="2500"/>
        <n v="3500"/>
        <n v="3250"/>
        <n v="4000"/>
        <n v="3750"/>
        <n v="3000"/>
        <n v="1950"/>
        <n v="500"/>
        <n v="4450"/>
        <n v="250"/>
        <n v="4700"/>
        <n v="10700"/>
        <n v="11250"/>
        <n v="7450"/>
        <n v="1450"/>
        <n v="4200"/>
        <n v="0"/>
        <n v="950"/>
        <n v="8700"/>
        <n v="5450"/>
        <n v="8200"/>
        <n v="5200"/>
        <n v="7700"/>
        <n v="7950"/>
        <n v="6200"/>
        <n v="2950"/>
        <n v="6700"/>
        <n v="3450"/>
        <n v="10200"/>
        <n v="10450"/>
        <n v="6950"/>
        <n v="9450"/>
        <n v="5950"/>
        <n v="2200"/>
        <n v="7200"/>
        <n v="3950"/>
        <n v="6450"/>
        <n v="3200"/>
        <n v="5700"/>
        <n v="2450"/>
        <n v="2700"/>
        <n v="1700"/>
      </sharedItems>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12976074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x v="0"/>
    <n v="6000"/>
    <n v="3000"/>
    <n v="0.5"/>
  </r>
  <r>
    <x v="0"/>
    <n v="1185732"/>
    <x v="0"/>
    <x v="0"/>
    <x v="0"/>
    <s v="New York"/>
    <x v="1"/>
    <n v="0.5"/>
    <x v="1"/>
    <n v="5000"/>
    <n v="1500"/>
    <n v="0.3"/>
  </r>
  <r>
    <x v="0"/>
    <n v="1185732"/>
    <x v="0"/>
    <x v="0"/>
    <x v="0"/>
    <s v="New York"/>
    <x v="2"/>
    <n v="0.4"/>
    <x v="1"/>
    <n v="4000"/>
    <n v="1400"/>
    <n v="0.35"/>
  </r>
  <r>
    <x v="0"/>
    <n v="1185732"/>
    <x v="0"/>
    <x v="0"/>
    <x v="0"/>
    <s v="New York"/>
    <x v="3"/>
    <n v="0.45"/>
    <x v="2"/>
    <n v="3825"/>
    <n v="1338.75"/>
    <n v="0.35"/>
  </r>
  <r>
    <x v="0"/>
    <n v="1185732"/>
    <x v="0"/>
    <x v="0"/>
    <x v="0"/>
    <s v="New York"/>
    <x v="4"/>
    <n v="0.6"/>
    <x v="3"/>
    <n v="5400"/>
    <n v="1620"/>
    <n v="0.3"/>
  </r>
  <r>
    <x v="0"/>
    <n v="1185732"/>
    <x v="0"/>
    <x v="0"/>
    <x v="0"/>
    <s v="New York"/>
    <x v="5"/>
    <n v="0.5"/>
    <x v="1"/>
    <n v="5000"/>
    <n v="1250"/>
    <n v="0.25"/>
  </r>
  <r>
    <x v="0"/>
    <n v="1185732"/>
    <x v="1"/>
    <x v="0"/>
    <x v="0"/>
    <s v="New York"/>
    <x v="0"/>
    <n v="0.5"/>
    <x v="4"/>
    <n v="6250"/>
    <n v="3125"/>
    <n v="0.5"/>
  </r>
  <r>
    <x v="0"/>
    <n v="1185732"/>
    <x v="1"/>
    <x v="0"/>
    <x v="0"/>
    <s v="New York"/>
    <x v="1"/>
    <n v="0.5"/>
    <x v="3"/>
    <n v="4500"/>
    <n v="1350"/>
    <n v="0.3"/>
  </r>
  <r>
    <x v="0"/>
    <n v="1185732"/>
    <x v="1"/>
    <x v="0"/>
    <x v="0"/>
    <s v="New York"/>
    <x v="2"/>
    <n v="0.4"/>
    <x v="5"/>
    <n v="3800"/>
    <n v="1330"/>
    <n v="0.35"/>
  </r>
  <r>
    <x v="0"/>
    <n v="1185732"/>
    <x v="1"/>
    <x v="0"/>
    <x v="0"/>
    <s v="New York"/>
    <x v="3"/>
    <n v="0.45"/>
    <x v="6"/>
    <n v="3712.5"/>
    <n v="1299.375"/>
    <n v="0.35"/>
  </r>
  <r>
    <x v="0"/>
    <n v="1185732"/>
    <x v="1"/>
    <x v="0"/>
    <x v="0"/>
    <s v="New York"/>
    <x v="4"/>
    <n v="0.6"/>
    <x v="3"/>
    <n v="5400"/>
    <n v="1620"/>
    <n v="0.3"/>
  </r>
  <r>
    <x v="0"/>
    <n v="1185732"/>
    <x v="1"/>
    <x v="0"/>
    <x v="0"/>
    <s v="New York"/>
    <x v="5"/>
    <n v="0.5"/>
    <x v="1"/>
    <n v="5000"/>
    <n v="1250"/>
    <n v="0.25"/>
  </r>
  <r>
    <x v="0"/>
    <n v="1185732"/>
    <x v="2"/>
    <x v="0"/>
    <x v="0"/>
    <s v="New York"/>
    <x v="0"/>
    <n v="0.5"/>
    <x v="7"/>
    <n v="6100"/>
    <n v="3050"/>
    <n v="0.5"/>
  </r>
  <r>
    <x v="0"/>
    <n v="1185732"/>
    <x v="2"/>
    <x v="0"/>
    <x v="0"/>
    <s v="New York"/>
    <x v="1"/>
    <n v="0.5"/>
    <x v="8"/>
    <n v="4625"/>
    <n v="1387.5"/>
    <n v="0.3"/>
  </r>
  <r>
    <x v="0"/>
    <n v="1185732"/>
    <x v="2"/>
    <x v="0"/>
    <x v="0"/>
    <s v="New York"/>
    <x v="2"/>
    <n v="0.4"/>
    <x v="5"/>
    <n v="3800"/>
    <n v="1330"/>
    <n v="0.35"/>
  </r>
  <r>
    <x v="0"/>
    <n v="1185732"/>
    <x v="2"/>
    <x v="0"/>
    <x v="0"/>
    <s v="New York"/>
    <x v="3"/>
    <n v="0.45"/>
    <x v="9"/>
    <n v="3600"/>
    <n v="1260"/>
    <n v="0.35"/>
  </r>
  <r>
    <x v="0"/>
    <n v="1185732"/>
    <x v="2"/>
    <x v="0"/>
    <x v="0"/>
    <s v="New York"/>
    <x v="4"/>
    <n v="0.6"/>
    <x v="2"/>
    <n v="5100"/>
    <n v="1530"/>
    <n v="0.3"/>
  </r>
  <r>
    <x v="0"/>
    <n v="1185732"/>
    <x v="2"/>
    <x v="0"/>
    <x v="0"/>
    <s v="New York"/>
    <x v="5"/>
    <n v="0.5"/>
    <x v="5"/>
    <n v="4750"/>
    <n v="1187.5"/>
    <n v="0.25"/>
  </r>
  <r>
    <x v="0"/>
    <n v="1185732"/>
    <x v="3"/>
    <x v="0"/>
    <x v="0"/>
    <s v="New York"/>
    <x v="0"/>
    <n v="0.5"/>
    <x v="0"/>
    <n v="6000"/>
    <n v="3000"/>
    <n v="0.5"/>
  </r>
  <r>
    <x v="0"/>
    <n v="1185732"/>
    <x v="3"/>
    <x v="0"/>
    <x v="0"/>
    <s v="New York"/>
    <x v="1"/>
    <n v="0.5"/>
    <x v="3"/>
    <n v="4500"/>
    <n v="1350"/>
    <n v="0.3"/>
  </r>
  <r>
    <x v="0"/>
    <n v="1185732"/>
    <x v="3"/>
    <x v="0"/>
    <x v="0"/>
    <s v="New York"/>
    <x v="2"/>
    <n v="0.4"/>
    <x v="3"/>
    <n v="3600"/>
    <n v="1260"/>
    <n v="0.35"/>
  </r>
  <r>
    <x v="0"/>
    <n v="1185732"/>
    <x v="3"/>
    <x v="0"/>
    <x v="0"/>
    <s v="New York"/>
    <x v="3"/>
    <n v="0.45"/>
    <x v="6"/>
    <n v="3712.5"/>
    <n v="1299.375"/>
    <n v="0.35"/>
  </r>
  <r>
    <x v="0"/>
    <n v="1185732"/>
    <x v="3"/>
    <x v="0"/>
    <x v="0"/>
    <s v="New York"/>
    <x v="4"/>
    <n v="0.6"/>
    <x v="6"/>
    <n v="4950"/>
    <n v="1485"/>
    <n v="0.3"/>
  </r>
  <r>
    <x v="0"/>
    <n v="1185732"/>
    <x v="3"/>
    <x v="0"/>
    <x v="0"/>
    <s v="New York"/>
    <x v="5"/>
    <n v="0.5"/>
    <x v="5"/>
    <n v="4750"/>
    <n v="1187.5"/>
    <n v="0.25"/>
  </r>
  <r>
    <x v="0"/>
    <n v="1185732"/>
    <x v="4"/>
    <x v="0"/>
    <x v="0"/>
    <s v="New York"/>
    <x v="0"/>
    <n v="0.6"/>
    <x v="7"/>
    <n v="7320"/>
    <n v="3660"/>
    <n v="0.5"/>
  </r>
  <r>
    <x v="0"/>
    <n v="1185732"/>
    <x v="4"/>
    <x v="0"/>
    <x v="0"/>
    <s v="New York"/>
    <x v="1"/>
    <n v="0.55000000000000004"/>
    <x v="8"/>
    <n v="5087.5"/>
    <n v="1526.25"/>
    <n v="0.3"/>
  </r>
  <r>
    <x v="0"/>
    <n v="1185732"/>
    <x v="4"/>
    <x v="0"/>
    <x v="0"/>
    <s v="New York"/>
    <x v="2"/>
    <n v="0.5"/>
    <x v="3"/>
    <n v="4500"/>
    <n v="1575"/>
    <n v="0.35"/>
  </r>
  <r>
    <x v="0"/>
    <n v="1185732"/>
    <x v="4"/>
    <x v="0"/>
    <x v="0"/>
    <s v="New York"/>
    <x v="3"/>
    <n v="0.5"/>
    <x v="2"/>
    <n v="4250"/>
    <n v="1487.5"/>
    <n v="0.35"/>
  </r>
  <r>
    <x v="0"/>
    <n v="1185732"/>
    <x v="4"/>
    <x v="0"/>
    <x v="0"/>
    <s v="New York"/>
    <x v="4"/>
    <n v="0.6"/>
    <x v="10"/>
    <n v="5250"/>
    <n v="1575"/>
    <n v="0.3"/>
  </r>
  <r>
    <x v="0"/>
    <n v="1185732"/>
    <x v="4"/>
    <x v="0"/>
    <x v="0"/>
    <s v="New York"/>
    <x v="5"/>
    <n v="0.65"/>
    <x v="1"/>
    <n v="6500"/>
    <n v="1625"/>
    <n v="0.25"/>
  </r>
  <r>
    <x v="0"/>
    <n v="1185732"/>
    <x v="5"/>
    <x v="0"/>
    <x v="0"/>
    <s v="New York"/>
    <x v="0"/>
    <n v="0.6"/>
    <x v="4"/>
    <n v="7500"/>
    <n v="3750"/>
    <n v="0.5"/>
  </r>
  <r>
    <x v="0"/>
    <n v="1185732"/>
    <x v="5"/>
    <x v="0"/>
    <x v="0"/>
    <s v="New York"/>
    <x v="1"/>
    <n v="0.55000000000000004"/>
    <x v="1"/>
    <n v="5500"/>
    <n v="1650"/>
    <n v="0.3"/>
  </r>
  <r>
    <x v="0"/>
    <n v="1185732"/>
    <x v="5"/>
    <x v="0"/>
    <x v="0"/>
    <s v="New York"/>
    <x v="2"/>
    <n v="0.5"/>
    <x v="8"/>
    <n v="4625"/>
    <n v="1618.75"/>
    <n v="0.35"/>
  </r>
  <r>
    <x v="0"/>
    <n v="1185732"/>
    <x v="5"/>
    <x v="0"/>
    <x v="0"/>
    <s v="New York"/>
    <x v="3"/>
    <n v="0.5"/>
    <x v="3"/>
    <n v="4500"/>
    <n v="1575"/>
    <n v="0.35"/>
  </r>
  <r>
    <x v="0"/>
    <n v="1185732"/>
    <x v="5"/>
    <x v="0"/>
    <x v="0"/>
    <s v="New York"/>
    <x v="4"/>
    <n v="0.6"/>
    <x v="3"/>
    <n v="5400"/>
    <n v="1620"/>
    <n v="0.3"/>
  </r>
  <r>
    <x v="0"/>
    <n v="1185732"/>
    <x v="5"/>
    <x v="0"/>
    <x v="0"/>
    <s v="New York"/>
    <x v="5"/>
    <n v="0.65"/>
    <x v="11"/>
    <n v="6825"/>
    <n v="1706.25"/>
    <n v="0.25"/>
  </r>
  <r>
    <x v="0"/>
    <n v="1185732"/>
    <x v="6"/>
    <x v="0"/>
    <x v="0"/>
    <s v="New York"/>
    <x v="0"/>
    <n v="0.6"/>
    <x v="12"/>
    <n v="7650"/>
    <n v="3825"/>
    <n v="0.5"/>
  </r>
  <r>
    <x v="0"/>
    <n v="1185732"/>
    <x v="6"/>
    <x v="0"/>
    <x v="0"/>
    <s v="New York"/>
    <x v="1"/>
    <n v="0.55000000000000004"/>
    <x v="13"/>
    <n v="5637.5000000000009"/>
    <n v="1691.2500000000002"/>
    <n v="0.3"/>
  </r>
  <r>
    <x v="0"/>
    <n v="1185732"/>
    <x v="6"/>
    <x v="0"/>
    <x v="0"/>
    <s v="New York"/>
    <x v="2"/>
    <n v="0.5"/>
    <x v="5"/>
    <n v="4750"/>
    <n v="1662.5"/>
    <n v="0.35"/>
  </r>
  <r>
    <x v="0"/>
    <n v="1185732"/>
    <x v="6"/>
    <x v="0"/>
    <x v="0"/>
    <s v="New York"/>
    <x v="3"/>
    <n v="0.5"/>
    <x v="3"/>
    <n v="4500"/>
    <n v="1575"/>
    <n v="0.35"/>
  </r>
  <r>
    <x v="0"/>
    <n v="1185732"/>
    <x v="6"/>
    <x v="0"/>
    <x v="0"/>
    <s v="New York"/>
    <x v="4"/>
    <n v="0.6"/>
    <x v="8"/>
    <n v="5550"/>
    <n v="1665"/>
    <n v="0.3"/>
  </r>
  <r>
    <x v="0"/>
    <n v="1185732"/>
    <x v="6"/>
    <x v="0"/>
    <x v="0"/>
    <s v="New York"/>
    <x v="5"/>
    <n v="0.65"/>
    <x v="14"/>
    <n v="7150"/>
    <n v="1787.5"/>
    <n v="0.25"/>
  </r>
  <r>
    <x v="0"/>
    <n v="1185732"/>
    <x v="7"/>
    <x v="0"/>
    <x v="0"/>
    <s v="New York"/>
    <x v="0"/>
    <n v="0.6"/>
    <x v="4"/>
    <n v="7500"/>
    <n v="3750"/>
    <n v="0.5"/>
  </r>
  <r>
    <x v="0"/>
    <n v="1185732"/>
    <x v="7"/>
    <x v="0"/>
    <x v="0"/>
    <s v="New York"/>
    <x v="1"/>
    <n v="0.55000000000000004"/>
    <x v="13"/>
    <n v="5637.5000000000009"/>
    <n v="1691.2500000000002"/>
    <n v="0.3"/>
  </r>
  <r>
    <x v="0"/>
    <n v="1185732"/>
    <x v="7"/>
    <x v="0"/>
    <x v="0"/>
    <s v="New York"/>
    <x v="2"/>
    <n v="0.5"/>
    <x v="5"/>
    <n v="4750"/>
    <n v="1662.5"/>
    <n v="0.35"/>
  </r>
  <r>
    <x v="0"/>
    <n v="1185732"/>
    <x v="7"/>
    <x v="0"/>
    <x v="0"/>
    <s v="New York"/>
    <x v="3"/>
    <n v="0.5"/>
    <x v="8"/>
    <n v="4625"/>
    <n v="1618.75"/>
    <n v="0.35"/>
  </r>
  <r>
    <x v="0"/>
    <n v="1185732"/>
    <x v="7"/>
    <x v="0"/>
    <x v="0"/>
    <s v="New York"/>
    <x v="4"/>
    <n v="0.6"/>
    <x v="3"/>
    <n v="5400"/>
    <n v="1620"/>
    <n v="0.3"/>
  </r>
  <r>
    <x v="0"/>
    <n v="1185732"/>
    <x v="7"/>
    <x v="0"/>
    <x v="0"/>
    <s v="New York"/>
    <x v="5"/>
    <n v="0.65"/>
    <x v="15"/>
    <n v="6987.5"/>
    <n v="1746.875"/>
    <n v="0.25"/>
  </r>
  <r>
    <x v="0"/>
    <n v="1185732"/>
    <x v="8"/>
    <x v="0"/>
    <x v="0"/>
    <s v="New York"/>
    <x v="0"/>
    <n v="0.6"/>
    <x v="0"/>
    <n v="7200"/>
    <n v="3600"/>
    <n v="0.5"/>
  </r>
  <r>
    <x v="0"/>
    <n v="1185732"/>
    <x v="8"/>
    <x v="0"/>
    <x v="0"/>
    <s v="New York"/>
    <x v="1"/>
    <n v="0.55000000000000004"/>
    <x v="1"/>
    <n v="5500"/>
    <n v="1650"/>
    <n v="0.3"/>
  </r>
  <r>
    <x v="0"/>
    <n v="1185732"/>
    <x v="8"/>
    <x v="0"/>
    <x v="0"/>
    <s v="New York"/>
    <x v="2"/>
    <n v="0.5"/>
    <x v="8"/>
    <n v="4625"/>
    <n v="1618.75"/>
    <n v="0.35"/>
  </r>
  <r>
    <x v="0"/>
    <n v="1185732"/>
    <x v="8"/>
    <x v="0"/>
    <x v="0"/>
    <s v="New York"/>
    <x v="3"/>
    <n v="0.5"/>
    <x v="3"/>
    <n v="4500"/>
    <n v="1575"/>
    <n v="0.35"/>
  </r>
  <r>
    <x v="0"/>
    <n v="1185732"/>
    <x v="8"/>
    <x v="0"/>
    <x v="0"/>
    <s v="New York"/>
    <x v="4"/>
    <n v="0.6"/>
    <x v="3"/>
    <n v="5400"/>
    <n v="1620"/>
    <n v="0.3"/>
  </r>
  <r>
    <x v="0"/>
    <n v="1185732"/>
    <x v="8"/>
    <x v="0"/>
    <x v="0"/>
    <s v="New York"/>
    <x v="5"/>
    <n v="0.65"/>
    <x v="1"/>
    <n v="6500"/>
    <n v="1625"/>
    <n v="0.25"/>
  </r>
  <r>
    <x v="0"/>
    <n v="1185732"/>
    <x v="9"/>
    <x v="0"/>
    <x v="0"/>
    <s v="New York"/>
    <x v="0"/>
    <n v="0.65"/>
    <x v="16"/>
    <n v="7637.5"/>
    <n v="3818.75"/>
    <n v="0.5"/>
  </r>
  <r>
    <x v="0"/>
    <n v="1185732"/>
    <x v="9"/>
    <x v="0"/>
    <x v="0"/>
    <s v="New York"/>
    <x v="1"/>
    <n v="0.55000000000000004"/>
    <x v="1"/>
    <n v="5500"/>
    <n v="1650"/>
    <n v="0.3"/>
  </r>
  <r>
    <x v="0"/>
    <n v="1185732"/>
    <x v="9"/>
    <x v="0"/>
    <x v="0"/>
    <s v="New York"/>
    <x v="2"/>
    <n v="0.55000000000000004"/>
    <x v="3"/>
    <n v="4950"/>
    <n v="1732.5"/>
    <n v="0.35"/>
  </r>
  <r>
    <x v="0"/>
    <n v="1185732"/>
    <x v="9"/>
    <x v="0"/>
    <x v="0"/>
    <s v="New York"/>
    <x v="3"/>
    <n v="0.55000000000000004"/>
    <x v="10"/>
    <n v="4812.5"/>
    <n v="1684.375"/>
    <n v="0.35"/>
  </r>
  <r>
    <x v="0"/>
    <n v="1185732"/>
    <x v="9"/>
    <x v="0"/>
    <x v="0"/>
    <s v="New York"/>
    <x v="4"/>
    <n v="0.65"/>
    <x v="10"/>
    <n v="5687.5"/>
    <n v="1706.25"/>
    <n v="0.3"/>
  </r>
  <r>
    <x v="0"/>
    <n v="1185732"/>
    <x v="9"/>
    <x v="0"/>
    <x v="0"/>
    <s v="New York"/>
    <x v="5"/>
    <n v="0.7"/>
    <x v="1"/>
    <n v="7000"/>
    <n v="1750"/>
    <n v="0.25"/>
  </r>
  <r>
    <x v="0"/>
    <n v="1185732"/>
    <x v="10"/>
    <x v="0"/>
    <x v="0"/>
    <s v="New York"/>
    <x v="0"/>
    <n v="0.65"/>
    <x v="17"/>
    <n v="7475"/>
    <n v="3737.5"/>
    <n v="0.5"/>
  </r>
  <r>
    <x v="0"/>
    <n v="1185732"/>
    <x v="10"/>
    <x v="0"/>
    <x v="0"/>
    <s v="New York"/>
    <x v="1"/>
    <n v="0.55000000000000004"/>
    <x v="18"/>
    <n v="5362.5"/>
    <n v="1608.75"/>
    <n v="0.3"/>
  </r>
  <r>
    <x v="0"/>
    <n v="1185732"/>
    <x v="10"/>
    <x v="0"/>
    <x v="0"/>
    <s v="New York"/>
    <x v="2"/>
    <n v="0.55000000000000004"/>
    <x v="19"/>
    <n v="5060"/>
    <n v="1771"/>
    <n v="0.35"/>
  </r>
  <r>
    <x v="0"/>
    <n v="1185732"/>
    <x v="10"/>
    <x v="0"/>
    <x v="0"/>
    <s v="New York"/>
    <x v="3"/>
    <n v="0.55000000000000004"/>
    <x v="3"/>
    <n v="4950"/>
    <n v="1732.5"/>
    <n v="0.35"/>
  </r>
  <r>
    <x v="0"/>
    <n v="1185732"/>
    <x v="10"/>
    <x v="0"/>
    <x v="0"/>
    <s v="New York"/>
    <x v="4"/>
    <n v="0.65"/>
    <x v="10"/>
    <n v="5687.5"/>
    <n v="1706.25"/>
    <n v="0.3"/>
  </r>
  <r>
    <x v="0"/>
    <n v="1185732"/>
    <x v="10"/>
    <x v="0"/>
    <x v="0"/>
    <s v="New York"/>
    <x v="5"/>
    <n v="0.7"/>
    <x v="18"/>
    <n v="6825"/>
    <n v="1706.25"/>
    <n v="0.25"/>
  </r>
  <r>
    <x v="0"/>
    <n v="1185732"/>
    <x v="11"/>
    <x v="0"/>
    <x v="0"/>
    <s v="New York"/>
    <x v="0"/>
    <n v="0.65"/>
    <x v="0"/>
    <n v="7800"/>
    <n v="3900"/>
    <n v="0.5"/>
  </r>
  <r>
    <x v="0"/>
    <n v="1185732"/>
    <x v="11"/>
    <x v="0"/>
    <x v="0"/>
    <s v="New York"/>
    <x v="1"/>
    <n v="0.55000000000000004"/>
    <x v="1"/>
    <n v="5500"/>
    <n v="1650"/>
    <n v="0.3"/>
  </r>
  <r>
    <x v="0"/>
    <n v="1185732"/>
    <x v="11"/>
    <x v="0"/>
    <x v="0"/>
    <s v="New York"/>
    <x v="2"/>
    <n v="0.55000000000000004"/>
    <x v="5"/>
    <n v="5225"/>
    <n v="1828.7499999999998"/>
    <n v="0.35"/>
  </r>
  <r>
    <x v="0"/>
    <n v="1185732"/>
    <x v="11"/>
    <x v="0"/>
    <x v="0"/>
    <s v="New York"/>
    <x v="3"/>
    <n v="0.55000000000000004"/>
    <x v="3"/>
    <n v="4950"/>
    <n v="1732.5"/>
    <n v="0.35"/>
  </r>
  <r>
    <x v="0"/>
    <n v="1185732"/>
    <x v="11"/>
    <x v="0"/>
    <x v="0"/>
    <s v="New York"/>
    <x v="4"/>
    <n v="0.65"/>
    <x v="3"/>
    <n v="5850"/>
    <n v="1755"/>
    <n v="0.3"/>
  </r>
  <r>
    <x v="0"/>
    <n v="1185732"/>
    <x v="11"/>
    <x v="0"/>
    <x v="0"/>
    <s v="New York"/>
    <x v="5"/>
    <n v="0.7"/>
    <x v="1"/>
    <n v="7000"/>
    <n v="1750"/>
    <n v="0.25"/>
  </r>
  <r>
    <x v="1"/>
    <n v="1197831"/>
    <x v="12"/>
    <x v="1"/>
    <x v="1"/>
    <s v="Houston"/>
    <x v="0"/>
    <n v="0.25"/>
    <x v="3"/>
    <n v="2250"/>
    <n v="787.5"/>
    <n v="0.35"/>
  </r>
  <r>
    <x v="1"/>
    <n v="1197831"/>
    <x v="12"/>
    <x v="1"/>
    <x v="1"/>
    <s v="Houston"/>
    <x v="1"/>
    <n v="0.35"/>
    <x v="3"/>
    <n v="3150"/>
    <n v="1102.5"/>
    <n v="0.35"/>
  </r>
  <r>
    <x v="1"/>
    <n v="1197831"/>
    <x v="12"/>
    <x v="1"/>
    <x v="1"/>
    <s v="Houston"/>
    <x v="2"/>
    <n v="0.35"/>
    <x v="20"/>
    <n v="2450"/>
    <n v="857.5"/>
    <n v="0.35"/>
  </r>
  <r>
    <x v="1"/>
    <n v="1197831"/>
    <x v="12"/>
    <x v="1"/>
    <x v="1"/>
    <s v="Houston"/>
    <x v="3"/>
    <n v="0.35"/>
    <x v="20"/>
    <n v="2450"/>
    <n v="1102.5"/>
    <n v="0.45"/>
  </r>
  <r>
    <x v="1"/>
    <n v="1197831"/>
    <x v="12"/>
    <x v="1"/>
    <x v="1"/>
    <s v="Houston"/>
    <x v="4"/>
    <n v="0.4"/>
    <x v="21"/>
    <n v="2200"/>
    <n v="660"/>
    <n v="0.3"/>
  </r>
  <r>
    <x v="1"/>
    <n v="1197831"/>
    <x v="12"/>
    <x v="1"/>
    <x v="1"/>
    <s v="Houston"/>
    <x v="5"/>
    <n v="0.35"/>
    <x v="20"/>
    <n v="2450"/>
    <n v="1225"/>
    <n v="0.5"/>
  </r>
  <r>
    <x v="1"/>
    <n v="1197831"/>
    <x v="13"/>
    <x v="1"/>
    <x v="1"/>
    <s v="Houston"/>
    <x v="0"/>
    <n v="0.25"/>
    <x v="2"/>
    <n v="2125"/>
    <n v="743.75"/>
    <n v="0.35"/>
  </r>
  <r>
    <x v="1"/>
    <n v="1197831"/>
    <x v="13"/>
    <x v="1"/>
    <x v="1"/>
    <s v="Houston"/>
    <x v="1"/>
    <n v="0.35"/>
    <x v="2"/>
    <n v="2975"/>
    <n v="1041.25"/>
    <n v="0.35"/>
  </r>
  <r>
    <x v="1"/>
    <n v="1197831"/>
    <x v="13"/>
    <x v="1"/>
    <x v="1"/>
    <s v="Houston"/>
    <x v="2"/>
    <n v="0.35"/>
    <x v="22"/>
    <n v="2362.5"/>
    <n v="826.875"/>
    <n v="0.35"/>
  </r>
  <r>
    <x v="1"/>
    <n v="1197831"/>
    <x v="13"/>
    <x v="1"/>
    <x v="1"/>
    <s v="Houston"/>
    <x v="3"/>
    <n v="0.35"/>
    <x v="23"/>
    <n v="2187.5"/>
    <n v="984.375"/>
    <n v="0.45"/>
  </r>
  <r>
    <x v="1"/>
    <n v="1197831"/>
    <x v="13"/>
    <x v="1"/>
    <x v="1"/>
    <s v="Houston"/>
    <x v="4"/>
    <n v="0.4"/>
    <x v="24"/>
    <n v="2000"/>
    <n v="600"/>
    <n v="0.3"/>
  </r>
  <r>
    <x v="1"/>
    <n v="1197831"/>
    <x v="13"/>
    <x v="1"/>
    <x v="1"/>
    <s v="Houston"/>
    <x v="5"/>
    <n v="0.35"/>
    <x v="20"/>
    <n v="2450"/>
    <n v="1225"/>
    <n v="0.5"/>
  </r>
  <r>
    <x v="1"/>
    <n v="1197831"/>
    <x v="14"/>
    <x v="1"/>
    <x v="1"/>
    <s v="Houston"/>
    <x v="0"/>
    <n v="0.3"/>
    <x v="10"/>
    <n v="2625"/>
    <n v="918.74999999999989"/>
    <n v="0.35"/>
  </r>
  <r>
    <x v="1"/>
    <n v="1197831"/>
    <x v="14"/>
    <x v="1"/>
    <x v="1"/>
    <s v="Houston"/>
    <x v="1"/>
    <n v="0.4"/>
    <x v="10"/>
    <n v="3500"/>
    <n v="1225"/>
    <n v="0.35"/>
  </r>
  <r>
    <x v="1"/>
    <n v="1197831"/>
    <x v="14"/>
    <x v="1"/>
    <x v="1"/>
    <s v="Houston"/>
    <x v="2"/>
    <n v="0.35"/>
    <x v="20"/>
    <n v="2450"/>
    <n v="857.5"/>
    <n v="0.35"/>
  </r>
  <r>
    <x v="1"/>
    <n v="1197831"/>
    <x v="14"/>
    <x v="1"/>
    <x v="1"/>
    <s v="Houston"/>
    <x v="3"/>
    <n v="0.4"/>
    <x v="25"/>
    <n v="2400"/>
    <n v="1080"/>
    <n v="0.45"/>
  </r>
  <r>
    <x v="1"/>
    <n v="1197831"/>
    <x v="14"/>
    <x v="1"/>
    <x v="1"/>
    <s v="Houston"/>
    <x v="4"/>
    <n v="0.45"/>
    <x v="24"/>
    <n v="2250"/>
    <n v="675"/>
    <n v="0.3"/>
  </r>
  <r>
    <x v="1"/>
    <n v="1197831"/>
    <x v="14"/>
    <x v="1"/>
    <x v="1"/>
    <s v="Houston"/>
    <x v="5"/>
    <n v="0.4"/>
    <x v="26"/>
    <n v="2600"/>
    <n v="1300"/>
    <n v="0.5"/>
  </r>
  <r>
    <x v="1"/>
    <n v="1197831"/>
    <x v="15"/>
    <x v="1"/>
    <x v="1"/>
    <s v="Houston"/>
    <x v="0"/>
    <n v="0.3"/>
    <x v="3"/>
    <n v="2700"/>
    <n v="944.99999999999989"/>
    <n v="0.35"/>
  </r>
  <r>
    <x v="1"/>
    <n v="1197831"/>
    <x v="15"/>
    <x v="1"/>
    <x v="1"/>
    <s v="Houston"/>
    <x v="1"/>
    <n v="0.4"/>
    <x v="3"/>
    <n v="3600"/>
    <n v="1260"/>
    <n v="0.35"/>
  </r>
  <r>
    <x v="1"/>
    <n v="1197831"/>
    <x v="15"/>
    <x v="1"/>
    <x v="1"/>
    <s v="Houston"/>
    <x v="2"/>
    <n v="0.35"/>
    <x v="27"/>
    <n v="2537.5"/>
    <n v="888.125"/>
    <n v="0.35"/>
  </r>
  <r>
    <x v="1"/>
    <n v="1197831"/>
    <x v="15"/>
    <x v="1"/>
    <x v="1"/>
    <s v="Houston"/>
    <x v="3"/>
    <n v="0.4"/>
    <x v="23"/>
    <n v="2500"/>
    <n v="1125"/>
    <n v="0.45"/>
  </r>
  <r>
    <x v="1"/>
    <n v="1197831"/>
    <x v="15"/>
    <x v="1"/>
    <x v="1"/>
    <s v="Houston"/>
    <x v="4"/>
    <n v="0.45"/>
    <x v="28"/>
    <n v="2362.5"/>
    <n v="708.75"/>
    <n v="0.3"/>
  </r>
  <r>
    <x v="1"/>
    <n v="1197831"/>
    <x v="15"/>
    <x v="1"/>
    <x v="1"/>
    <s v="Houston"/>
    <x v="5"/>
    <n v="0.4"/>
    <x v="9"/>
    <n v="3200"/>
    <n v="1600"/>
    <n v="0.5"/>
  </r>
  <r>
    <x v="1"/>
    <n v="1197831"/>
    <x v="16"/>
    <x v="1"/>
    <x v="1"/>
    <s v="Houston"/>
    <x v="0"/>
    <n v="0.3"/>
    <x v="8"/>
    <n v="2775"/>
    <n v="971.24999999999989"/>
    <n v="0.35"/>
  </r>
  <r>
    <x v="1"/>
    <n v="1197831"/>
    <x v="16"/>
    <x v="1"/>
    <x v="1"/>
    <s v="Houston"/>
    <x v="1"/>
    <n v="0.4"/>
    <x v="8"/>
    <n v="3700"/>
    <n v="1295"/>
    <n v="0.35"/>
  </r>
  <r>
    <x v="1"/>
    <n v="1197831"/>
    <x v="16"/>
    <x v="1"/>
    <x v="1"/>
    <s v="Houston"/>
    <x v="2"/>
    <n v="0.35"/>
    <x v="29"/>
    <n v="2712.5"/>
    <n v="949.37499999999989"/>
    <n v="0.35"/>
  </r>
  <r>
    <x v="1"/>
    <n v="1197831"/>
    <x v="16"/>
    <x v="1"/>
    <x v="1"/>
    <s v="Houston"/>
    <x v="3"/>
    <n v="0.4"/>
    <x v="20"/>
    <n v="2800"/>
    <n v="1260"/>
    <n v="0.45"/>
  </r>
  <r>
    <x v="1"/>
    <n v="1197831"/>
    <x v="16"/>
    <x v="1"/>
    <x v="1"/>
    <s v="Houston"/>
    <x v="4"/>
    <n v="0.45"/>
    <x v="25"/>
    <n v="2700"/>
    <n v="810"/>
    <n v="0.3"/>
  </r>
  <r>
    <x v="1"/>
    <n v="1197831"/>
    <x v="16"/>
    <x v="1"/>
    <x v="1"/>
    <s v="Houston"/>
    <x v="5"/>
    <n v="0.4"/>
    <x v="5"/>
    <n v="3800"/>
    <n v="1900"/>
    <n v="0.5"/>
  </r>
  <r>
    <x v="1"/>
    <n v="1197831"/>
    <x v="17"/>
    <x v="1"/>
    <x v="1"/>
    <s v="Houston"/>
    <x v="0"/>
    <n v="0.4"/>
    <x v="5"/>
    <n v="3800"/>
    <n v="1330"/>
    <n v="0.35"/>
  </r>
  <r>
    <x v="1"/>
    <n v="1197831"/>
    <x v="17"/>
    <x v="1"/>
    <x v="1"/>
    <s v="Houston"/>
    <x v="1"/>
    <n v="0.45"/>
    <x v="5"/>
    <n v="4275"/>
    <n v="1496.25"/>
    <n v="0.35"/>
  </r>
  <r>
    <x v="1"/>
    <n v="1197831"/>
    <x v="17"/>
    <x v="1"/>
    <x v="1"/>
    <s v="Houston"/>
    <x v="2"/>
    <n v="0.4"/>
    <x v="9"/>
    <n v="3200"/>
    <n v="1120"/>
    <n v="0.35"/>
  </r>
  <r>
    <x v="1"/>
    <n v="1197831"/>
    <x v="17"/>
    <x v="1"/>
    <x v="1"/>
    <s v="Houston"/>
    <x v="3"/>
    <n v="0.4"/>
    <x v="30"/>
    <n v="3000"/>
    <n v="1350"/>
    <n v="0.45"/>
  </r>
  <r>
    <x v="1"/>
    <n v="1197831"/>
    <x v="17"/>
    <x v="1"/>
    <x v="1"/>
    <s v="Houston"/>
    <x v="4"/>
    <n v="0.45"/>
    <x v="26"/>
    <n v="2925"/>
    <n v="877.5"/>
    <n v="0.3"/>
  </r>
  <r>
    <x v="1"/>
    <n v="1197831"/>
    <x v="17"/>
    <x v="1"/>
    <x v="1"/>
    <s v="Houston"/>
    <x v="5"/>
    <n v="0.5"/>
    <x v="1"/>
    <n v="5000"/>
    <n v="2500"/>
    <n v="0.5"/>
  </r>
  <r>
    <x v="1"/>
    <n v="1197831"/>
    <x v="18"/>
    <x v="1"/>
    <x v="1"/>
    <s v="Houston"/>
    <x v="0"/>
    <n v="0.4"/>
    <x v="5"/>
    <n v="3800"/>
    <n v="1330"/>
    <n v="0.35"/>
  </r>
  <r>
    <x v="1"/>
    <n v="1197831"/>
    <x v="18"/>
    <x v="1"/>
    <x v="1"/>
    <s v="Houston"/>
    <x v="1"/>
    <n v="0.45"/>
    <x v="5"/>
    <n v="4275"/>
    <n v="1496.25"/>
    <n v="0.35"/>
  </r>
  <r>
    <x v="1"/>
    <n v="1197831"/>
    <x v="18"/>
    <x v="1"/>
    <x v="1"/>
    <s v="Houston"/>
    <x v="2"/>
    <n v="0.4"/>
    <x v="14"/>
    <n v="4400"/>
    <n v="1540"/>
    <n v="0.35"/>
  </r>
  <r>
    <x v="1"/>
    <n v="1197831"/>
    <x v="18"/>
    <x v="1"/>
    <x v="1"/>
    <s v="Houston"/>
    <x v="3"/>
    <n v="0.4"/>
    <x v="20"/>
    <n v="2800"/>
    <n v="1260"/>
    <n v="0.45"/>
  </r>
  <r>
    <x v="1"/>
    <n v="1197831"/>
    <x v="18"/>
    <x v="1"/>
    <x v="1"/>
    <s v="Houston"/>
    <x v="4"/>
    <n v="0.45"/>
    <x v="20"/>
    <n v="3150"/>
    <n v="945"/>
    <n v="0.3"/>
  </r>
  <r>
    <x v="1"/>
    <n v="1197831"/>
    <x v="18"/>
    <x v="1"/>
    <x v="1"/>
    <s v="Houston"/>
    <x v="5"/>
    <n v="0.5"/>
    <x v="18"/>
    <n v="4875"/>
    <n v="2437.5"/>
    <n v="0.5"/>
  </r>
  <r>
    <x v="1"/>
    <n v="1197831"/>
    <x v="19"/>
    <x v="1"/>
    <x v="1"/>
    <s v="Houston"/>
    <x v="0"/>
    <n v="0.4"/>
    <x v="8"/>
    <n v="3700"/>
    <n v="1295"/>
    <n v="0.35"/>
  </r>
  <r>
    <x v="1"/>
    <n v="1197831"/>
    <x v="19"/>
    <x v="1"/>
    <x v="1"/>
    <s v="Houston"/>
    <x v="1"/>
    <n v="0.45"/>
    <x v="8"/>
    <n v="4162.5"/>
    <n v="1456.875"/>
    <n v="0.35"/>
  </r>
  <r>
    <x v="1"/>
    <n v="1197831"/>
    <x v="19"/>
    <x v="1"/>
    <x v="1"/>
    <s v="Houston"/>
    <x v="2"/>
    <n v="0.4"/>
    <x v="14"/>
    <n v="4400"/>
    <n v="1540"/>
    <n v="0.35"/>
  </r>
  <r>
    <x v="1"/>
    <n v="1197831"/>
    <x v="19"/>
    <x v="1"/>
    <x v="1"/>
    <s v="Houston"/>
    <x v="3"/>
    <n v="0.4"/>
    <x v="26"/>
    <n v="2600"/>
    <n v="1170"/>
    <n v="0.45"/>
  </r>
  <r>
    <x v="1"/>
    <n v="1197831"/>
    <x v="19"/>
    <x v="1"/>
    <x v="1"/>
    <s v="Houston"/>
    <x v="4"/>
    <n v="0.45"/>
    <x v="26"/>
    <n v="2925"/>
    <n v="877.5"/>
    <n v="0.3"/>
  </r>
  <r>
    <x v="1"/>
    <n v="1197831"/>
    <x v="19"/>
    <x v="1"/>
    <x v="1"/>
    <s v="Houston"/>
    <x v="5"/>
    <n v="0.5"/>
    <x v="3"/>
    <n v="4500"/>
    <n v="2250"/>
    <n v="0.5"/>
  </r>
  <r>
    <x v="1"/>
    <n v="1197831"/>
    <x v="20"/>
    <x v="1"/>
    <x v="1"/>
    <s v="Houston"/>
    <x v="0"/>
    <n v="0.45"/>
    <x v="2"/>
    <n v="3825"/>
    <n v="1338.75"/>
    <n v="0.35"/>
  </r>
  <r>
    <x v="1"/>
    <n v="1197831"/>
    <x v="20"/>
    <x v="1"/>
    <x v="1"/>
    <s v="Houston"/>
    <x v="1"/>
    <n v="0.45"/>
    <x v="2"/>
    <n v="3825"/>
    <n v="1338.75"/>
    <n v="0.35"/>
  </r>
  <r>
    <x v="1"/>
    <n v="1197831"/>
    <x v="20"/>
    <x v="1"/>
    <x v="1"/>
    <s v="Houston"/>
    <x v="2"/>
    <n v="0.5"/>
    <x v="3"/>
    <n v="4500"/>
    <n v="1575"/>
    <n v="0.35"/>
  </r>
  <r>
    <x v="1"/>
    <n v="1197831"/>
    <x v="20"/>
    <x v="1"/>
    <x v="1"/>
    <s v="Houston"/>
    <x v="3"/>
    <n v="0.5"/>
    <x v="23"/>
    <n v="3125"/>
    <n v="1406.25"/>
    <n v="0.45"/>
  </r>
  <r>
    <x v="1"/>
    <n v="1197831"/>
    <x v="20"/>
    <x v="1"/>
    <x v="1"/>
    <s v="Houston"/>
    <x v="4"/>
    <n v="0.45"/>
    <x v="23"/>
    <n v="2812.5"/>
    <n v="843.75"/>
    <n v="0.3"/>
  </r>
  <r>
    <x v="1"/>
    <n v="1197831"/>
    <x v="20"/>
    <x v="1"/>
    <x v="1"/>
    <s v="Houston"/>
    <x v="5"/>
    <n v="0.55000000000000004"/>
    <x v="2"/>
    <n v="4675"/>
    <n v="2337.5"/>
    <n v="0.5"/>
  </r>
  <r>
    <x v="1"/>
    <n v="1197831"/>
    <x v="21"/>
    <x v="1"/>
    <x v="1"/>
    <s v="Houston"/>
    <x v="0"/>
    <n v="0.45"/>
    <x v="9"/>
    <n v="3600"/>
    <n v="1260"/>
    <n v="0.35"/>
  </r>
  <r>
    <x v="1"/>
    <n v="1197831"/>
    <x v="21"/>
    <x v="1"/>
    <x v="1"/>
    <s v="Houston"/>
    <x v="1"/>
    <n v="0.45"/>
    <x v="9"/>
    <n v="3600"/>
    <n v="1260"/>
    <n v="0.35"/>
  </r>
  <r>
    <x v="1"/>
    <n v="1197831"/>
    <x v="21"/>
    <x v="1"/>
    <x v="1"/>
    <s v="Houston"/>
    <x v="2"/>
    <n v="0.5"/>
    <x v="30"/>
    <n v="3750"/>
    <n v="1312.5"/>
    <n v="0.35"/>
  </r>
  <r>
    <x v="1"/>
    <n v="1197831"/>
    <x v="21"/>
    <x v="1"/>
    <x v="1"/>
    <s v="Houston"/>
    <x v="3"/>
    <n v="0.5"/>
    <x v="25"/>
    <n v="3000"/>
    <n v="1350"/>
    <n v="0.45"/>
  </r>
  <r>
    <x v="1"/>
    <n v="1197831"/>
    <x v="21"/>
    <x v="1"/>
    <x v="1"/>
    <s v="Houston"/>
    <x v="4"/>
    <n v="0.45"/>
    <x v="31"/>
    <n v="2587.5"/>
    <n v="776.25"/>
    <n v="0.3"/>
  </r>
  <r>
    <x v="1"/>
    <n v="1197831"/>
    <x v="21"/>
    <x v="1"/>
    <x v="1"/>
    <s v="Houston"/>
    <x v="5"/>
    <n v="0.55000000000000004"/>
    <x v="30"/>
    <n v="4125"/>
    <n v="2062.5"/>
    <n v="0.5"/>
  </r>
  <r>
    <x v="1"/>
    <n v="1197831"/>
    <x v="22"/>
    <x v="1"/>
    <x v="1"/>
    <s v="Houston"/>
    <x v="0"/>
    <n v="0.45"/>
    <x v="3"/>
    <n v="4050"/>
    <n v="1417.5"/>
    <n v="0.35"/>
  </r>
  <r>
    <x v="1"/>
    <n v="1197831"/>
    <x v="22"/>
    <x v="1"/>
    <x v="1"/>
    <s v="Houston"/>
    <x v="1"/>
    <n v="0.45"/>
    <x v="3"/>
    <n v="4050"/>
    <n v="1417.5"/>
    <n v="0.35"/>
  </r>
  <r>
    <x v="1"/>
    <n v="1197831"/>
    <x v="22"/>
    <x v="1"/>
    <x v="1"/>
    <s v="Houston"/>
    <x v="2"/>
    <n v="0.5"/>
    <x v="6"/>
    <n v="4125"/>
    <n v="1443.75"/>
    <n v="0.35"/>
  </r>
  <r>
    <x v="1"/>
    <n v="1197831"/>
    <x v="22"/>
    <x v="1"/>
    <x v="1"/>
    <s v="Houston"/>
    <x v="3"/>
    <n v="0.5"/>
    <x v="22"/>
    <n v="3375"/>
    <n v="1518.75"/>
    <n v="0.45"/>
  </r>
  <r>
    <x v="1"/>
    <n v="1197831"/>
    <x v="22"/>
    <x v="1"/>
    <x v="1"/>
    <s v="Houston"/>
    <x v="4"/>
    <n v="0.45"/>
    <x v="26"/>
    <n v="2925"/>
    <n v="877.5"/>
    <n v="0.3"/>
  </r>
  <r>
    <x v="1"/>
    <n v="1197831"/>
    <x v="22"/>
    <x v="1"/>
    <x v="1"/>
    <s v="Houston"/>
    <x v="5"/>
    <n v="0.55000000000000004"/>
    <x v="2"/>
    <n v="4675"/>
    <n v="2337.5"/>
    <n v="0.5"/>
  </r>
  <r>
    <x v="1"/>
    <n v="1197831"/>
    <x v="23"/>
    <x v="1"/>
    <x v="1"/>
    <s v="Houston"/>
    <x v="0"/>
    <n v="0.45"/>
    <x v="5"/>
    <n v="4275"/>
    <n v="1496.25"/>
    <n v="0.35"/>
  </r>
  <r>
    <x v="1"/>
    <n v="1197831"/>
    <x v="23"/>
    <x v="1"/>
    <x v="1"/>
    <s v="Houston"/>
    <x v="1"/>
    <n v="0.45"/>
    <x v="5"/>
    <n v="4275"/>
    <n v="1496.25"/>
    <n v="0.35"/>
  </r>
  <r>
    <x v="1"/>
    <n v="1197831"/>
    <x v="23"/>
    <x v="1"/>
    <x v="1"/>
    <s v="Houston"/>
    <x v="2"/>
    <n v="0.5"/>
    <x v="2"/>
    <n v="4250"/>
    <n v="1487.5"/>
    <n v="0.35"/>
  </r>
  <r>
    <x v="1"/>
    <n v="1197831"/>
    <x v="23"/>
    <x v="1"/>
    <x v="1"/>
    <s v="Houston"/>
    <x v="3"/>
    <n v="0.5"/>
    <x v="20"/>
    <n v="3500"/>
    <n v="1575"/>
    <n v="0.45"/>
  </r>
  <r>
    <x v="1"/>
    <n v="1197831"/>
    <x v="23"/>
    <x v="1"/>
    <x v="1"/>
    <s v="Houston"/>
    <x v="4"/>
    <n v="0.45"/>
    <x v="26"/>
    <n v="2925"/>
    <n v="877.5"/>
    <n v="0.3"/>
  </r>
  <r>
    <x v="1"/>
    <n v="1197831"/>
    <x v="23"/>
    <x v="1"/>
    <x v="1"/>
    <s v="Houston"/>
    <x v="5"/>
    <n v="0.55000000000000004"/>
    <x v="3"/>
    <n v="4950"/>
    <n v="2475"/>
    <n v="0.5"/>
  </r>
  <r>
    <x v="2"/>
    <n v="1128299"/>
    <x v="24"/>
    <x v="2"/>
    <x v="2"/>
    <s v="San Francisco"/>
    <x v="0"/>
    <n v="0.39999999999999997"/>
    <x v="29"/>
    <n v="3099.9999999999995"/>
    <n v="1085"/>
    <n v="0.35000000000000003"/>
  </r>
  <r>
    <x v="2"/>
    <n v="1128299"/>
    <x v="24"/>
    <x v="2"/>
    <x v="2"/>
    <s v="San Francisco"/>
    <x v="1"/>
    <n v="0.5"/>
    <x v="29"/>
    <n v="3875"/>
    <n v="775"/>
    <n v="0.2"/>
  </r>
  <r>
    <x v="2"/>
    <n v="1128299"/>
    <x v="24"/>
    <x v="2"/>
    <x v="2"/>
    <s v="San Francisco"/>
    <x v="2"/>
    <n v="0.5"/>
    <x v="29"/>
    <n v="3875"/>
    <n v="1356.2500000000002"/>
    <n v="0.35000000000000003"/>
  </r>
  <r>
    <x v="2"/>
    <n v="1128299"/>
    <x v="24"/>
    <x v="2"/>
    <x v="2"/>
    <s v="San Francisco"/>
    <x v="3"/>
    <n v="0.5"/>
    <x v="23"/>
    <n v="3125"/>
    <n v="937.5"/>
    <n v="0.3"/>
  </r>
  <r>
    <x v="2"/>
    <n v="1128299"/>
    <x v="24"/>
    <x v="2"/>
    <x v="2"/>
    <s v="San Francisco"/>
    <x v="4"/>
    <n v="0.55000000000000004"/>
    <x v="31"/>
    <n v="3162.5000000000005"/>
    <n v="1581.2500000000002"/>
    <n v="0.5"/>
  </r>
  <r>
    <x v="2"/>
    <n v="1128299"/>
    <x v="24"/>
    <x v="2"/>
    <x v="2"/>
    <s v="San Francisco"/>
    <x v="5"/>
    <n v="0.5"/>
    <x v="29"/>
    <n v="3875"/>
    <n v="581.25000000000011"/>
    <n v="0.15000000000000002"/>
  </r>
  <r>
    <x v="2"/>
    <n v="1128299"/>
    <x v="25"/>
    <x v="2"/>
    <x v="2"/>
    <s v="San Francisco"/>
    <x v="0"/>
    <n v="0.39999999999999997"/>
    <x v="6"/>
    <n v="3299.9999999999995"/>
    <n v="1155"/>
    <n v="0.35000000000000003"/>
  </r>
  <r>
    <x v="2"/>
    <n v="1128299"/>
    <x v="25"/>
    <x v="2"/>
    <x v="2"/>
    <s v="San Francisco"/>
    <x v="1"/>
    <n v="0.5"/>
    <x v="27"/>
    <n v="3625"/>
    <n v="725"/>
    <n v="0.2"/>
  </r>
  <r>
    <x v="2"/>
    <n v="1128299"/>
    <x v="25"/>
    <x v="2"/>
    <x v="2"/>
    <s v="San Francisco"/>
    <x v="2"/>
    <n v="0.5"/>
    <x v="27"/>
    <n v="3625"/>
    <n v="1268.7500000000002"/>
    <n v="0.35000000000000003"/>
  </r>
  <r>
    <x v="2"/>
    <n v="1128299"/>
    <x v="25"/>
    <x v="2"/>
    <x v="2"/>
    <s v="San Francisco"/>
    <x v="3"/>
    <n v="0.5"/>
    <x v="31"/>
    <n v="2875"/>
    <n v="862.5"/>
    <n v="0.3"/>
  </r>
  <r>
    <x v="2"/>
    <n v="1128299"/>
    <x v="25"/>
    <x v="2"/>
    <x v="2"/>
    <s v="San Francisco"/>
    <x v="4"/>
    <n v="0.55000000000000004"/>
    <x v="24"/>
    <n v="2750"/>
    <n v="1375"/>
    <n v="0.5"/>
  </r>
  <r>
    <x v="2"/>
    <n v="1128299"/>
    <x v="25"/>
    <x v="2"/>
    <x v="2"/>
    <s v="San Francisco"/>
    <x v="5"/>
    <n v="0.5"/>
    <x v="20"/>
    <n v="3500"/>
    <n v="525.00000000000011"/>
    <n v="0.15000000000000002"/>
  </r>
  <r>
    <x v="2"/>
    <n v="1128299"/>
    <x v="26"/>
    <x v="2"/>
    <x v="2"/>
    <s v="San Francisco"/>
    <x v="0"/>
    <n v="0.5"/>
    <x v="2"/>
    <n v="4250"/>
    <n v="1487.5000000000002"/>
    <n v="0.35000000000000003"/>
  </r>
  <r>
    <x v="2"/>
    <n v="1128299"/>
    <x v="26"/>
    <x v="2"/>
    <x v="2"/>
    <s v="San Francisco"/>
    <x v="1"/>
    <n v="0.6"/>
    <x v="20"/>
    <n v="4200"/>
    <n v="840"/>
    <n v="0.2"/>
  </r>
  <r>
    <x v="2"/>
    <n v="1128299"/>
    <x v="26"/>
    <x v="2"/>
    <x v="2"/>
    <s v="San Francisco"/>
    <x v="2"/>
    <n v="0.6"/>
    <x v="20"/>
    <n v="4200"/>
    <n v="1470.0000000000002"/>
    <n v="0.35000000000000003"/>
  </r>
  <r>
    <x v="2"/>
    <n v="1128299"/>
    <x v="26"/>
    <x v="2"/>
    <x v="2"/>
    <s v="San Francisco"/>
    <x v="3"/>
    <n v="0.6"/>
    <x v="25"/>
    <n v="3600"/>
    <n v="1080"/>
    <n v="0.3"/>
  </r>
  <r>
    <x v="2"/>
    <n v="1128299"/>
    <x v="26"/>
    <x v="2"/>
    <x v="2"/>
    <s v="San Francisco"/>
    <x v="4"/>
    <n v="0.65"/>
    <x v="24"/>
    <n v="3250"/>
    <n v="1625"/>
    <n v="0.5"/>
  </r>
  <r>
    <x v="2"/>
    <n v="1128299"/>
    <x v="26"/>
    <x v="2"/>
    <x v="2"/>
    <s v="San Francisco"/>
    <x v="5"/>
    <n v="0.6"/>
    <x v="20"/>
    <n v="4200"/>
    <n v="630.00000000000011"/>
    <n v="0.15000000000000002"/>
  </r>
  <r>
    <x v="2"/>
    <n v="1128299"/>
    <x v="27"/>
    <x v="2"/>
    <x v="2"/>
    <s v="San Francisco"/>
    <x v="0"/>
    <n v="0.6"/>
    <x v="10"/>
    <n v="5250"/>
    <n v="1837.5000000000002"/>
    <n v="0.35000000000000003"/>
  </r>
  <r>
    <x v="2"/>
    <n v="1128299"/>
    <x v="27"/>
    <x v="2"/>
    <x v="2"/>
    <s v="San Francisco"/>
    <x v="1"/>
    <n v="0.65"/>
    <x v="22"/>
    <n v="4387.5"/>
    <n v="877.5"/>
    <n v="0.2"/>
  </r>
  <r>
    <x v="2"/>
    <n v="1128299"/>
    <x v="27"/>
    <x v="2"/>
    <x v="2"/>
    <s v="San Francisco"/>
    <x v="2"/>
    <n v="0.65"/>
    <x v="27"/>
    <n v="4712.5"/>
    <n v="1649.3750000000002"/>
    <n v="0.35000000000000003"/>
  </r>
  <r>
    <x v="2"/>
    <n v="1128299"/>
    <x v="27"/>
    <x v="2"/>
    <x v="2"/>
    <s v="San Francisco"/>
    <x v="3"/>
    <n v="0.6"/>
    <x v="23"/>
    <n v="3750"/>
    <n v="1125"/>
    <n v="0.3"/>
  </r>
  <r>
    <x v="2"/>
    <n v="1128299"/>
    <x v="27"/>
    <x v="2"/>
    <x v="2"/>
    <s v="San Francisco"/>
    <x v="4"/>
    <n v="0.65"/>
    <x v="28"/>
    <n v="3412.5"/>
    <n v="1706.25"/>
    <n v="0.5"/>
  </r>
  <r>
    <x v="2"/>
    <n v="1128299"/>
    <x v="27"/>
    <x v="2"/>
    <x v="2"/>
    <s v="San Francisco"/>
    <x v="5"/>
    <n v="0.8"/>
    <x v="20"/>
    <n v="5600"/>
    <n v="840.00000000000011"/>
    <n v="0.15000000000000002"/>
  </r>
  <r>
    <x v="2"/>
    <n v="1128299"/>
    <x v="28"/>
    <x v="2"/>
    <x v="2"/>
    <s v="San Francisco"/>
    <x v="0"/>
    <n v="0.6"/>
    <x v="3"/>
    <n v="5400"/>
    <n v="2160"/>
    <n v="0.4"/>
  </r>
  <r>
    <x v="2"/>
    <n v="1128299"/>
    <x v="28"/>
    <x v="2"/>
    <x v="2"/>
    <s v="San Francisco"/>
    <x v="1"/>
    <n v="0.65"/>
    <x v="30"/>
    <n v="4875"/>
    <n v="1218.75"/>
    <n v="0.25"/>
  </r>
  <r>
    <x v="2"/>
    <n v="1128299"/>
    <x v="28"/>
    <x v="2"/>
    <x v="2"/>
    <s v="San Francisco"/>
    <x v="2"/>
    <n v="0.65"/>
    <x v="30"/>
    <n v="4875"/>
    <n v="1950"/>
    <n v="0.4"/>
  </r>
  <r>
    <x v="2"/>
    <n v="1128299"/>
    <x v="28"/>
    <x v="2"/>
    <x v="2"/>
    <s v="San Francisco"/>
    <x v="3"/>
    <n v="0.6"/>
    <x v="26"/>
    <n v="3900"/>
    <n v="1365"/>
    <n v="0.35"/>
  </r>
  <r>
    <x v="2"/>
    <n v="1128299"/>
    <x v="28"/>
    <x v="2"/>
    <x v="2"/>
    <s v="San Francisco"/>
    <x v="4"/>
    <n v="0.65"/>
    <x v="21"/>
    <n v="3575"/>
    <n v="1966.2500000000002"/>
    <n v="0.55000000000000004"/>
  </r>
  <r>
    <x v="2"/>
    <n v="1128299"/>
    <x v="28"/>
    <x v="2"/>
    <x v="2"/>
    <s v="San Francisco"/>
    <x v="5"/>
    <n v="0.8"/>
    <x v="27"/>
    <n v="5800"/>
    <n v="1160"/>
    <n v="0.2"/>
  </r>
  <r>
    <x v="2"/>
    <n v="1128299"/>
    <x v="29"/>
    <x v="2"/>
    <x v="2"/>
    <s v="San Francisco"/>
    <x v="0"/>
    <n v="0.6"/>
    <x v="18"/>
    <n v="5850"/>
    <n v="2340"/>
    <n v="0.4"/>
  </r>
  <r>
    <x v="2"/>
    <n v="1128299"/>
    <x v="29"/>
    <x v="2"/>
    <x v="2"/>
    <s v="San Francisco"/>
    <x v="1"/>
    <n v="0.65"/>
    <x v="6"/>
    <n v="5362.5"/>
    <n v="1340.625"/>
    <n v="0.25"/>
  </r>
  <r>
    <x v="2"/>
    <n v="1128299"/>
    <x v="29"/>
    <x v="2"/>
    <x v="2"/>
    <s v="San Francisco"/>
    <x v="2"/>
    <n v="0.65"/>
    <x v="6"/>
    <n v="5362.5"/>
    <n v="2145"/>
    <n v="0.4"/>
  </r>
  <r>
    <x v="2"/>
    <n v="1128299"/>
    <x v="29"/>
    <x v="2"/>
    <x v="2"/>
    <s v="San Francisco"/>
    <x v="3"/>
    <n v="0.6"/>
    <x v="20"/>
    <n v="4200"/>
    <n v="1470"/>
    <n v="0.35"/>
  </r>
  <r>
    <x v="2"/>
    <n v="1128299"/>
    <x v="29"/>
    <x v="2"/>
    <x v="2"/>
    <s v="San Francisco"/>
    <x v="4"/>
    <n v="0.65"/>
    <x v="31"/>
    <n v="3737.5"/>
    <n v="2055.625"/>
    <n v="0.55000000000000004"/>
  </r>
  <r>
    <x v="2"/>
    <n v="1128299"/>
    <x v="29"/>
    <x v="2"/>
    <x v="2"/>
    <s v="San Francisco"/>
    <x v="5"/>
    <n v="0.8"/>
    <x v="10"/>
    <n v="7000"/>
    <n v="1400"/>
    <n v="0.2"/>
  </r>
  <r>
    <x v="2"/>
    <n v="1128299"/>
    <x v="30"/>
    <x v="2"/>
    <x v="2"/>
    <s v="San Francisco"/>
    <x v="0"/>
    <n v="0.6"/>
    <x v="13"/>
    <n v="6150"/>
    <n v="2152.5"/>
    <n v="0.35000000000000003"/>
  </r>
  <r>
    <x v="2"/>
    <n v="1128299"/>
    <x v="30"/>
    <x v="2"/>
    <x v="2"/>
    <s v="San Francisco"/>
    <x v="1"/>
    <n v="0.65"/>
    <x v="10"/>
    <n v="5687.5"/>
    <n v="1137.5"/>
    <n v="0.2"/>
  </r>
  <r>
    <x v="2"/>
    <n v="1128299"/>
    <x v="30"/>
    <x v="2"/>
    <x v="2"/>
    <s v="San Francisco"/>
    <x v="2"/>
    <n v="0.65"/>
    <x v="6"/>
    <n v="5362.5"/>
    <n v="1876.8750000000002"/>
    <n v="0.35000000000000003"/>
  </r>
  <r>
    <x v="2"/>
    <n v="1128299"/>
    <x v="30"/>
    <x v="2"/>
    <x v="2"/>
    <s v="San Francisco"/>
    <x v="3"/>
    <n v="0.6"/>
    <x v="27"/>
    <n v="4350"/>
    <n v="1305"/>
    <n v="0.3"/>
  </r>
  <r>
    <x v="2"/>
    <n v="1128299"/>
    <x v="30"/>
    <x v="2"/>
    <x v="2"/>
    <s v="San Francisco"/>
    <x v="4"/>
    <n v="0.65"/>
    <x v="29"/>
    <n v="5037.5"/>
    <n v="2518.75"/>
    <n v="0.5"/>
  </r>
  <r>
    <x v="2"/>
    <n v="1128299"/>
    <x v="30"/>
    <x v="2"/>
    <x v="2"/>
    <s v="San Francisco"/>
    <x v="5"/>
    <n v="0.8"/>
    <x v="29"/>
    <n v="6200"/>
    <n v="930.00000000000011"/>
    <n v="0.15000000000000002"/>
  </r>
  <r>
    <x v="2"/>
    <n v="1128299"/>
    <x v="31"/>
    <x v="2"/>
    <x v="2"/>
    <s v="San Francisco"/>
    <x v="0"/>
    <n v="0.65"/>
    <x v="18"/>
    <n v="6337.5"/>
    <n v="2218.125"/>
    <n v="0.35000000000000003"/>
  </r>
  <r>
    <x v="2"/>
    <n v="1128299"/>
    <x v="31"/>
    <x v="2"/>
    <x v="2"/>
    <s v="San Francisco"/>
    <x v="1"/>
    <n v="0.70000000000000007"/>
    <x v="8"/>
    <n v="6475.0000000000009"/>
    <n v="1295.0000000000002"/>
    <n v="0.2"/>
  </r>
  <r>
    <x v="2"/>
    <n v="1128299"/>
    <x v="31"/>
    <x v="2"/>
    <x v="2"/>
    <s v="San Francisco"/>
    <x v="2"/>
    <n v="0.65"/>
    <x v="9"/>
    <n v="5200"/>
    <n v="1820.0000000000002"/>
    <n v="0.35000000000000003"/>
  </r>
  <r>
    <x v="2"/>
    <n v="1128299"/>
    <x v="31"/>
    <x v="2"/>
    <x v="2"/>
    <s v="San Francisco"/>
    <x v="3"/>
    <n v="0.65"/>
    <x v="30"/>
    <n v="4875"/>
    <n v="1462.5"/>
    <n v="0.3"/>
  </r>
  <r>
    <x v="2"/>
    <n v="1128299"/>
    <x v="31"/>
    <x v="2"/>
    <x v="2"/>
    <s v="San Francisco"/>
    <x v="4"/>
    <n v="0.75"/>
    <x v="30"/>
    <n v="5625"/>
    <n v="2812.5"/>
    <n v="0.5"/>
  </r>
  <r>
    <x v="2"/>
    <n v="1128299"/>
    <x v="31"/>
    <x v="2"/>
    <x v="2"/>
    <s v="San Francisco"/>
    <x v="5"/>
    <n v="0.8"/>
    <x v="27"/>
    <n v="5800"/>
    <n v="870.00000000000011"/>
    <n v="0.15000000000000002"/>
  </r>
  <r>
    <x v="2"/>
    <n v="1128299"/>
    <x v="32"/>
    <x v="2"/>
    <x v="2"/>
    <s v="San Francisco"/>
    <x v="0"/>
    <n v="0.55000000000000004"/>
    <x v="8"/>
    <n v="5087.5"/>
    <n v="1526.2500000000002"/>
    <n v="0.30000000000000004"/>
  </r>
  <r>
    <x v="2"/>
    <n v="1128299"/>
    <x v="32"/>
    <x v="2"/>
    <x v="2"/>
    <s v="San Francisco"/>
    <x v="1"/>
    <n v="0.60000000000000009"/>
    <x v="8"/>
    <n v="5550.0000000000009"/>
    <n v="832.50000000000011"/>
    <n v="0.15"/>
  </r>
  <r>
    <x v="2"/>
    <n v="1128299"/>
    <x v="32"/>
    <x v="2"/>
    <x v="2"/>
    <s v="San Francisco"/>
    <x v="2"/>
    <n v="0.55000000000000004"/>
    <x v="29"/>
    <n v="4262.5"/>
    <n v="1278.7500000000002"/>
    <n v="0.30000000000000004"/>
  </r>
  <r>
    <x v="2"/>
    <n v="1128299"/>
    <x v="32"/>
    <x v="2"/>
    <x v="2"/>
    <s v="San Francisco"/>
    <x v="3"/>
    <n v="0.55000000000000004"/>
    <x v="27"/>
    <n v="3987.5000000000005"/>
    <n v="996.875"/>
    <n v="0.24999999999999997"/>
  </r>
  <r>
    <x v="2"/>
    <n v="1128299"/>
    <x v="32"/>
    <x v="2"/>
    <x v="2"/>
    <s v="San Francisco"/>
    <x v="4"/>
    <n v="0.65"/>
    <x v="27"/>
    <n v="4712.5"/>
    <n v="2120.6250000000005"/>
    <n v="0.45000000000000007"/>
  </r>
  <r>
    <x v="2"/>
    <n v="1128299"/>
    <x v="32"/>
    <x v="2"/>
    <x v="2"/>
    <s v="San Francisco"/>
    <x v="5"/>
    <n v="0.70000000000000007"/>
    <x v="29"/>
    <n v="5425.0000000000009"/>
    <n v="542.50000000000011"/>
    <n v="0.1"/>
  </r>
  <r>
    <x v="2"/>
    <n v="1128299"/>
    <x v="33"/>
    <x v="2"/>
    <x v="2"/>
    <s v="San Francisco"/>
    <x v="0"/>
    <n v="0.55000000000000004"/>
    <x v="10"/>
    <n v="4812.5"/>
    <n v="1443.7500000000002"/>
    <n v="0.30000000000000004"/>
  </r>
  <r>
    <x v="2"/>
    <n v="1128299"/>
    <x v="33"/>
    <x v="2"/>
    <x v="2"/>
    <s v="San Francisco"/>
    <x v="1"/>
    <n v="0.60000000000000009"/>
    <x v="10"/>
    <n v="5250.0000000000009"/>
    <n v="787.50000000000011"/>
    <n v="0.15"/>
  </r>
  <r>
    <x v="2"/>
    <n v="1128299"/>
    <x v="33"/>
    <x v="2"/>
    <x v="2"/>
    <s v="San Francisco"/>
    <x v="2"/>
    <n v="0.55000000000000004"/>
    <x v="20"/>
    <n v="3850.0000000000005"/>
    <n v="1155.0000000000002"/>
    <n v="0.30000000000000004"/>
  </r>
  <r>
    <x v="2"/>
    <n v="1128299"/>
    <x v="33"/>
    <x v="2"/>
    <x v="2"/>
    <s v="San Francisco"/>
    <x v="3"/>
    <n v="0.55000000000000004"/>
    <x v="22"/>
    <n v="3712.5000000000005"/>
    <n v="928.125"/>
    <n v="0.24999999999999997"/>
  </r>
  <r>
    <x v="2"/>
    <n v="1128299"/>
    <x v="33"/>
    <x v="2"/>
    <x v="2"/>
    <s v="San Francisco"/>
    <x v="4"/>
    <n v="0.65"/>
    <x v="26"/>
    <n v="4225"/>
    <n v="1901.2500000000002"/>
    <n v="0.45000000000000007"/>
  </r>
  <r>
    <x v="2"/>
    <n v="1128299"/>
    <x v="33"/>
    <x v="2"/>
    <x v="2"/>
    <s v="San Francisco"/>
    <x v="5"/>
    <n v="0.70000000000000007"/>
    <x v="20"/>
    <n v="4900.0000000000009"/>
    <n v="490.00000000000011"/>
    <n v="0.1"/>
  </r>
  <r>
    <x v="2"/>
    <n v="1128299"/>
    <x v="34"/>
    <x v="2"/>
    <x v="2"/>
    <s v="San Francisco"/>
    <x v="0"/>
    <n v="0.55000000000000004"/>
    <x v="10"/>
    <n v="4812.5"/>
    <n v="1443.7500000000002"/>
    <n v="0.30000000000000004"/>
  </r>
  <r>
    <x v="2"/>
    <n v="1128299"/>
    <x v="34"/>
    <x v="2"/>
    <x v="2"/>
    <s v="San Francisco"/>
    <x v="1"/>
    <n v="0.60000000000000009"/>
    <x v="10"/>
    <n v="5250.0000000000009"/>
    <n v="787.50000000000011"/>
    <n v="0.15"/>
  </r>
  <r>
    <x v="2"/>
    <n v="1128299"/>
    <x v="34"/>
    <x v="2"/>
    <x v="2"/>
    <s v="San Francisco"/>
    <x v="2"/>
    <n v="0.55000000000000004"/>
    <x v="27"/>
    <n v="3987.5000000000005"/>
    <n v="1196.2500000000002"/>
    <n v="0.30000000000000004"/>
  </r>
  <r>
    <x v="2"/>
    <n v="1128299"/>
    <x v="34"/>
    <x v="2"/>
    <x v="2"/>
    <s v="San Francisco"/>
    <x v="3"/>
    <n v="0.55000000000000004"/>
    <x v="20"/>
    <n v="3850.0000000000005"/>
    <n v="962.5"/>
    <n v="0.24999999999999997"/>
  </r>
  <r>
    <x v="2"/>
    <n v="1128299"/>
    <x v="34"/>
    <x v="2"/>
    <x v="2"/>
    <s v="San Francisco"/>
    <x v="4"/>
    <n v="0.65"/>
    <x v="26"/>
    <n v="4225"/>
    <n v="1901.2500000000002"/>
    <n v="0.45000000000000007"/>
  </r>
  <r>
    <x v="2"/>
    <n v="1128299"/>
    <x v="34"/>
    <x v="2"/>
    <x v="2"/>
    <s v="San Francisco"/>
    <x v="5"/>
    <n v="0.70000000000000007"/>
    <x v="29"/>
    <n v="5425.0000000000009"/>
    <n v="542.50000000000011"/>
    <n v="0.1"/>
  </r>
  <r>
    <x v="2"/>
    <n v="1128299"/>
    <x v="35"/>
    <x v="2"/>
    <x v="2"/>
    <s v="San Francisco"/>
    <x v="0"/>
    <n v="0.55000000000000004"/>
    <x v="18"/>
    <n v="5362.5"/>
    <n v="1608.7500000000002"/>
    <n v="0.30000000000000004"/>
  </r>
  <r>
    <x v="2"/>
    <n v="1128299"/>
    <x v="35"/>
    <x v="2"/>
    <x v="2"/>
    <s v="San Francisco"/>
    <x v="1"/>
    <n v="0.60000000000000009"/>
    <x v="18"/>
    <n v="5850.0000000000009"/>
    <n v="877.50000000000011"/>
    <n v="0.15"/>
  </r>
  <r>
    <x v="2"/>
    <n v="1128299"/>
    <x v="35"/>
    <x v="2"/>
    <x v="2"/>
    <s v="San Francisco"/>
    <x v="2"/>
    <n v="0.55000000000000004"/>
    <x v="29"/>
    <n v="4262.5"/>
    <n v="1278.7500000000002"/>
    <n v="0.30000000000000004"/>
  </r>
  <r>
    <x v="2"/>
    <n v="1128299"/>
    <x v="35"/>
    <x v="2"/>
    <x v="2"/>
    <s v="San Francisco"/>
    <x v="3"/>
    <n v="0.55000000000000004"/>
    <x v="29"/>
    <n v="4262.5"/>
    <n v="1065.6249999999998"/>
    <n v="0.24999999999999997"/>
  </r>
  <r>
    <x v="2"/>
    <n v="1128299"/>
    <x v="35"/>
    <x v="2"/>
    <x v="2"/>
    <s v="San Francisco"/>
    <x v="4"/>
    <n v="0.65"/>
    <x v="20"/>
    <n v="4550"/>
    <n v="2047.5000000000002"/>
    <n v="0.45000000000000007"/>
  </r>
  <r>
    <x v="2"/>
    <n v="1128299"/>
    <x v="35"/>
    <x v="2"/>
    <x v="2"/>
    <s v="San Francisco"/>
    <x v="5"/>
    <n v="0.70000000000000007"/>
    <x v="9"/>
    <n v="5600.0000000000009"/>
    <n v="560.00000000000011"/>
    <n v="0.1"/>
  </r>
  <r>
    <x v="3"/>
    <n v="1189833"/>
    <x v="36"/>
    <x v="2"/>
    <x v="2"/>
    <s v="Los Angeles"/>
    <x v="0"/>
    <n v="0.35"/>
    <x v="20"/>
    <n v="2450"/>
    <n v="980"/>
    <n v="0.4"/>
  </r>
  <r>
    <x v="3"/>
    <n v="1189833"/>
    <x v="36"/>
    <x v="2"/>
    <x v="2"/>
    <s v="Los Angeles"/>
    <x v="1"/>
    <n v="0.45"/>
    <x v="20"/>
    <n v="3150"/>
    <n v="787.5"/>
    <n v="0.25"/>
  </r>
  <r>
    <x v="3"/>
    <n v="1189833"/>
    <x v="36"/>
    <x v="2"/>
    <x v="2"/>
    <s v="Los Angeles"/>
    <x v="2"/>
    <n v="0.45"/>
    <x v="20"/>
    <n v="3150"/>
    <n v="1260"/>
    <n v="0.4"/>
  </r>
  <r>
    <x v="3"/>
    <n v="1189833"/>
    <x v="36"/>
    <x v="2"/>
    <x v="2"/>
    <s v="Los Angeles"/>
    <x v="3"/>
    <n v="0.45"/>
    <x v="21"/>
    <n v="2475"/>
    <n v="866.25"/>
    <n v="0.35"/>
  </r>
  <r>
    <x v="3"/>
    <n v="1189833"/>
    <x v="36"/>
    <x v="2"/>
    <x v="2"/>
    <s v="Los Angeles"/>
    <x v="4"/>
    <n v="0.5"/>
    <x v="24"/>
    <n v="2500"/>
    <n v="1375"/>
    <n v="0.55000000000000004"/>
  </r>
  <r>
    <x v="3"/>
    <n v="1189833"/>
    <x v="36"/>
    <x v="2"/>
    <x v="2"/>
    <s v="Los Angeles"/>
    <x v="5"/>
    <n v="0.45"/>
    <x v="20"/>
    <n v="3150"/>
    <n v="630"/>
    <n v="0.2"/>
  </r>
  <r>
    <x v="3"/>
    <n v="1189833"/>
    <x v="37"/>
    <x v="2"/>
    <x v="2"/>
    <s v="Los Angeles"/>
    <x v="0"/>
    <n v="0.35"/>
    <x v="30"/>
    <n v="2625"/>
    <n v="1050"/>
    <n v="0.4"/>
  </r>
  <r>
    <x v="3"/>
    <n v="1189833"/>
    <x v="37"/>
    <x v="2"/>
    <x v="2"/>
    <s v="Los Angeles"/>
    <x v="1"/>
    <n v="0.45"/>
    <x v="26"/>
    <n v="2925"/>
    <n v="731.25"/>
    <n v="0.25"/>
  </r>
  <r>
    <x v="3"/>
    <n v="1189833"/>
    <x v="37"/>
    <x v="2"/>
    <x v="2"/>
    <s v="Los Angeles"/>
    <x v="2"/>
    <n v="0.45"/>
    <x v="22"/>
    <n v="3037.5"/>
    <n v="1215"/>
    <n v="0.4"/>
  </r>
  <r>
    <x v="3"/>
    <n v="1189833"/>
    <x v="37"/>
    <x v="2"/>
    <x v="2"/>
    <s v="Los Angeles"/>
    <x v="3"/>
    <n v="0.45"/>
    <x v="28"/>
    <n v="2362.5"/>
    <n v="826.875"/>
    <n v="0.35"/>
  </r>
  <r>
    <x v="3"/>
    <n v="1189833"/>
    <x v="37"/>
    <x v="2"/>
    <x v="2"/>
    <s v="Los Angeles"/>
    <x v="4"/>
    <n v="0.5"/>
    <x v="32"/>
    <n v="2250"/>
    <n v="1237.5"/>
    <n v="0.55000000000000004"/>
  </r>
  <r>
    <x v="3"/>
    <n v="1189833"/>
    <x v="37"/>
    <x v="2"/>
    <x v="2"/>
    <s v="Los Angeles"/>
    <x v="5"/>
    <n v="0.45"/>
    <x v="26"/>
    <n v="2925"/>
    <n v="585"/>
    <n v="0.2"/>
  </r>
  <r>
    <x v="3"/>
    <n v="1189833"/>
    <x v="38"/>
    <x v="2"/>
    <x v="2"/>
    <s v="Los Angeles"/>
    <x v="0"/>
    <n v="0.35"/>
    <x v="9"/>
    <n v="2800"/>
    <n v="1120"/>
    <n v="0.4"/>
  </r>
  <r>
    <x v="3"/>
    <n v="1189833"/>
    <x v="38"/>
    <x v="2"/>
    <x v="2"/>
    <s v="Los Angeles"/>
    <x v="1"/>
    <n v="0.45"/>
    <x v="26"/>
    <n v="2925"/>
    <n v="731.25"/>
    <n v="0.25"/>
  </r>
  <r>
    <x v="3"/>
    <n v="1189833"/>
    <x v="38"/>
    <x v="2"/>
    <x v="2"/>
    <s v="Los Angeles"/>
    <x v="2"/>
    <n v="0.45"/>
    <x v="26"/>
    <n v="2925"/>
    <n v="1170"/>
    <n v="0.4"/>
  </r>
  <r>
    <x v="3"/>
    <n v="1189833"/>
    <x v="38"/>
    <x v="2"/>
    <x v="2"/>
    <s v="Los Angeles"/>
    <x v="3"/>
    <n v="0.45"/>
    <x v="21"/>
    <n v="2475"/>
    <n v="866.25"/>
    <n v="0.35"/>
  </r>
  <r>
    <x v="3"/>
    <n v="1189833"/>
    <x v="38"/>
    <x v="2"/>
    <x v="2"/>
    <s v="Los Angeles"/>
    <x v="4"/>
    <n v="0.5"/>
    <x v="33"/>
    <n v="2125"/>
    <n v="1168.75"/>
    <n v="0.55000000000000004"/>
  </r>
  <r>
    <x v="3"/>
    <n v="1189833"/>
    <x v="38"/>
    <x v="2"/>
    <x v="2"/>
    <s v="Los Angeles"/>
    <x v="5"/>
    <n v="0.45"/>
    <x v="23"/>
    <n v="2812.5"/>
    <n v="562.5"/>
    <n v="0.2"/>
  </r>
  <r>
    <x v="3"/>
    <n v="1189833"/>
    <x v="39"/>
    <x v="2"/>
    <x v="2"/>
    <s v="Los Angeles"/>
    <x v="0"/>
    <n v="0.45"/>
    <x v="9"/>
    <n v="3600"/>
    <n v="1440"/>
    <n v="0.4"/>
  </r>
  <r>
    <x v="3"/>
    <n v="1189833"/>
    <x v="39"/>
    <x v="2"/>
    <x v="2"/>
    <s v="Los Angeles"/>
    <x v="1"/>
    <n v="0.5"/>
    <x v="25"/>
    <n v="3000"/>
    <n v="750"/>
    <n v="0.25"/>
  </r>
  <r>
    <x v="3"/>
    <n v="1189833"/>
    <x v="39"/>
    <x v="2"/>
    <x v="2"/>
    <s v="Los Angeles"/>
    <x v="2"/>
    <n v="0.5"/>
    <x v="23"/>
    <n v="3125"/>
    <n v="1250"/>
    <n v="0.4"/>
  </r>
  <r>
    <x v="3"/>
    <n v="1189833"/>
    <x v="39"/>
    <x v="2"/>
    <x v="2"/>
    <s v="Los Angeles"/>
    <x v="3"/>
    <n v="0.45"/>
    <x v="28"/>
    <n v="2362.5"/>
    <n v="826.875"/>
    <n v="0.35"/>
  </r>
  <r>
    <x v="3"/>
    <n v="1189833"/>
    <x v="39"/>
    <x v="2"/>
    <x v="2"/>
    <s v="Los Angeles"/>
    <x v="4"/>
    <n v="0.5"/>
    <x v="33"/>
    <n v="2125"/>
    <n v="1168.75"/>
    <n v="0.55000000000000004"/>
  </r>
  <r>
    <x v="3"/>
    <n v="1189833"/>
    <x v="39"/>
    <x v="2"/>
    <x v="2"/>
    <s v="Los Angeles"/>
    <x v="5"/>
    <n v="0.65"/>
    <x v="25"/>
    <n v="3900"/>
    <n v="780"/>
    <n v="0.2"/>
  </r>
  <r>
    <x v="3"/>
    <n v="1189833"/>
    <x v="40"/>
    <x v="2"/>
    <x v="2"/>
    <s v="Los Angeles"/>
    <x v="0"/>
    <n v="0.45"/>
    <x v="9"/>
    <n v="3600"/>
    <n v="1440"/>
    <n v="0.4"/>
  </r>
  <r>
    <x v="3"/>
    <n v="1189833"/>
    <x v="40"/>
    <x v="2"/>
    <x v="2"/>
    <s v="Los Angeles"/>
    <x v="1"/>
    <n v="0.5"/>
    <x v="26"/>
    <n v="3250"/>
    <n v="812.5"/>
    <n v="0.25"/>
  </r>
  <r>
    <x v="3"/>
    <n v="1189833"/>
    <x v="40"/>
    <x v="2"/>
    <x v="2"/>
    <s v="Los Angeles"/>
    <x v="2"/>
    <n v="0.5"/>
    <x v="26"/>
    <n v="3250"/>
    <n v="1300"/>
    <n v="0.4"/>
  </r>
  <r>
    <x v="3"/>
    <n v="1189833"/>
    <x v="40"/>
    <x v="2"/>
    <x v="2"/>
    <s v="Los Angeles"/>
    <x v="3"/>
    <n v="0.45"/>
    <x v="21"/>
    <n v="2475"/>
    <n v="866.25"/>
    <n v="0.35"/>
  </r>
  <r>
    <x v="3"/>
    <n v="1189833"/>
    <x v="40"/>
    <x v="2"/>
    <x v="2"/>
    <s v="Los Angeles"/>
    <x v="4"/>
    <n v="0.5"/>
    <x v="32"/>
    <n v="2250"/>
    <n v="1237.5"/>
    <n v="0.55000000000000004"/>
  </r>
  <r>
    <x v="3"/>
    <n v="1189833"/>
    <x v="40"/>
    <x v="2"/>
    <x v="2"/>
    <s v="Los Angeles"/>
    <x v="5"/>
    <n v="0.65"/>
    <x v="23"/>
    <n v="4062.5"/>
    <n v="812.5"/>
    <n v="0.2"/>
  </r>
  <r>
    <x v="3"/>
    <n v="1189833"/>
    <x v="41"/>
    <x v="2"/>
    <x v="2"/>
    <s v="Los Angeles"/>
    <x v="0"/>
    <n v="0.45"/>
    <x v="3"/>
    <n v="4050"/>
    <n v="1620"/>
    <n v="0.4"/>
  </r>
  <r>
    <x v="3"/>
    <n v="1189833"/>
    <x v="41"/>
    <x v="2"/>
    <x v="2"/>
    <s v="Los Angeles"/>
    <x v="1"/>
    <n v="0.5"/>
    <x v="30"/>
    <n v="3750"/>
    <n v="937.5"/>
    <n v="0.25"/>
  </r>
  <r>
    <x v="3"/>
    <n v="1189833"/>
    <x v="41"/>
    <x v="2"/>
    <x v="2"/>
    <s v="Los Angeles"/>
    <x v="2"/>
    <n v="0.5"/>
    <x v="30"/>
    <n v="3750"/>
    <n v="1500"/>
    <n v="0.4"/>
  </r>
  <r>
    <x v="3"/>
    <n v="1189833"/>
    <x v="41"/>
    <x v="2"/>
    <x v="2"/>
    <s v="Los Angeles"/>
    <x v="3"/>
    <n v="0.45"/>
    <x v="23"/>
    <n v="2812.5"/>
    <n v="984.37499999999989"/>
    <n v="0.35"/>
  </r>
  <r>
    <x v="3"/>
    <n v="1189833"/>
    <x v="41"/>
    <x v="2"/>
    <x v="2"/>
    <s v="Los Angeles"/>
    <x v="4"/>
    <n v="0.5"/>
    <x v="24"/>
    <n v="2500"/>
    <n v="1375"/>
    <n v="0.55000000000000004"/>
  </r>
  <r>
    <x v="3"/>
    <n v="1189833"/>
    <x v="41"/>
    <x v="2"/>
    <x v="2"/>
    <s v="Los Angeles"/>
    <x v="5"/>
    <n v="0.65"/>
    <x v="9"/>
    <n v="5200"/>
    <n v="1040"/>
    <n v="0.2"/>
  </r>
  <r>
    <x v="3"/>
    <n v="1189833"/>
    <x v="42"/>
    <x v="2"/>
    <x v="2"/>
    <s v="Los Angeles"/>
    <x v="0"/>
    <n v="0.45"/>
    <x v="5"/>
    <n v="4275"/>
    <n v="1710"/>
    <n v="0.4"/>
  </r>
  <r>
    <x v="3"/>
    <n v="1189833"/>
    <x v="42"/>
    <x v="2"/>
    <x v="2"/>
    <s v="Los Angeles"/>
    <x v="1"/>
    <n v="0.5"/>
    <x v="9"/>
    <n v="4000"/>
    <n v="1000"/>
    <n v="0.25"/>
  </r>
  <r>
    <x v="3"/>
    <n v="1189833"/>
    <x v="42"/>
    <x v="2"/>
    <x v="2"/>
    <s v="Los Angeles"/>
    <x v="2"/>
    <n v="0.5"/>
    <x v="30"/>
    <n v="3750"/>
    <n v="1500"/>
    <n v="0.4"/>
  </r>
  <r>
    <x v="3"/>
    <n v="1189833"/>
    <x v="42"/>
    <x v="2"/>
    <x v="2"/>
    <s v="Los Angeles"/>
    <x v="3"/>
    <n v="0.45"/>
    <x v="26"/>
    <n v="2925"/>
    <n v="1023.7499999999999"/>
    <n v="0.35"/>
  </r>
  <r>
    <x v="3"/>
    <n v="1189833"/>
    <x v="42"/>
    <x v="2"/>
    <x v="2"/>
    <s v="Los Angeles"/>
    <x v="4"/>
    <n v="0.5"/>
    <x v="20"/>
    <n v="3500"/>
    <n v="1925.0000000000002"/>
    <n v="0.55000000000000004"/>
  </r>
  <r>
    <x v="3"/>
    <n v="1189833"/>
    <x v="42"/>
    <x v="2"/>
    <x v="2"/>
    <s v="Los Angeles"/>
    <x v="5"/>
    <n v="0.65"/>
    <x v="20"/>
    <n v="4550"/>
    <n v="910"/>
    <n v="0.2"/>
  </r>
  <r>
    <x v="3"/>
    <n v="1189833"/>
    <x v="43"/>
    <x v="2"/>
    <x v="2"/>
    <s v="Los Angeles"/>
    <x v="0"/>
    <n v="0.5"/>
    <x v="3"/>
    <n v="4500"/>
    <n v="1800"/>
    <n v="0.4"/>
  </r>
  <r>
    <x v="3"/>
    <n v="1189833"/>
    <x v="43"/>
    <x v="2"/>
    <x v="2"/>
    <s v="Los Angeles"/>
    <x v="1"/>
    <n v="0.55000000000000004"/>
    <x v="2"/>
    <n v="4675"/>
    <n v="1168.75"/>
    <n v="0.25"/>
  </r>
  <r>
    <x v="3"/>
    <n v="1189833"/>
    <x v="43"/>
    <x v="2"/>
    <x v="2"/>
    <s v="Los Angeles"/>
    <x v="2"/>
    <n v="0.5"/>
    <x v="27"/>
    <n v="3625"/>
    <n v="1450"/>
    <n v="0.4"/>
  </r>
  <r>
    <x v="3"/>
    <n v="1189833"/>
    <x v="43"/>
    <x v="2"/>
    <x v="2"/>
    <s v="Los Angeles"/>
    <x v="3"/>
    <n v="0.5"/>
    <x v="22"/>
    <n v="3375"/>
    <n v="1181.25"/>
    <n v="0.35"/>
  </r>
  <r>
    <x v="3"/>
    <n v="1189833"/>
    <x v="43"/>
    <x v="2"/>
    <x v="2"/>
    <s v="Los Angeles"/>
    <x v="4"/>
    <n v="0.6"/>
    <x v="22"/>
    <n v="4050"/>
    <n v="2227.5"/>
    <n v="0.55000000000000004"/>
  </r>
  <r>
    <x v="3"/>
    <n v="1189833"/>
    <x v="43"/>
    <x v="2"/>
    <x v="2"/>
    <s v="Los Angeles"/>
    <x v="5"/>
    <n v="0.65"/>
    <x v="26"/>
    <n v="4225"/>
    <n v="845"/>
    <n v="0.2"/>
  </r>
  <r>
    <x v="3"/>
    <n v="1189833"/>
    <x v="44"/>
    <x v="2"/>
    <x v="2"/>
    <s v="Los Angeles"/>
    <x v="0"/>
    <n v="0.5"/>
    <x v="2"/>
    <n v="4250"/>
    <n v="1700"/>
    <n v="0.4"/>
  </r>
  <r>
    <x v="3"/>
    <n v="1189833"/>
    <x v="44"/>
    <x v="2"/>
    <x v="2"/>
    <s v="Los Angeles"/>
    <x v="1"/>
    <n v="0.55000000000000004"/>
    <x v="2"/>
    <n v="4675"/>
    <n v="1168.75"/>
    <n v="0.25"/>
  </r>
  <r>
    <x v="3"/>
    <n v="1189833"/>
    <x v="44"/>
    <x v="2"/>
    <x v="2"/>
    <s v="Los Angeles"/>
    <x v="2"/>
    <n v="0.5"/>
    <x v="20"/>
    <n v="3500"/>
    <n v="1400"/>
    <n v="0.4"/>
  </r>
  <r>
    <x v="3"/>
    <n v="1189833"/>
    <x v="44"/>
    <x v="2"/>
    <x v="2"/>
    <s v="Los Angeles"/>
    <x v="3"/>
    <n v="0.5"/>
    <x v="26"/>
    <n v="3250"/>
    <n v="1137.5"/>
    <n v="0.35"/>
  </r>
  <r>
    <x v="3"/>
    <n v="1189833"/>
    <x v="44"/>
    <x v="2"/>
    <x v="2"/>
    <s v="Los Angeles"/>
    <x v="4"/>
    <n v="0.6"/>
    <x v="26"/>
    <n v="3900"/>
    <n v="2145"/>
    <n v="0.55000000000000004"/>
  </r>
  <r>
    <x v="3"/>
    <n v="1189833"/>
    <x v="44"/>
    <x v="2"/>
    <x v="2"/>
    <s v="Los Angeles"/>
    <x v="5"/>
    <n v="0.65"/>
    <x v="20"/>
    <n v="4550"/>
    <n v="910"/>
    <n v="0.2"/>
  </r>
  <r>
    <x v="3"/>
    <n v="1189833"/>
    <x v="45"/>
    <x v="2"/>
    <x v="2"/>
    <s v="Los Angeles"/>
    <x v="0"/>
    <n v="0.5"/>
    <x v="9"/>
    <n v="4000"/>
    <n v="1600"/>
    <n v="0.4"/>
  </r>
  <r>
    <x v="3"/>
    <n v="1189833"/>
    <x v="45"/>
    <x v="2"/>
    <x v="2"/>
    <s v="Los Angeles"/>
    <x v="1"/>
    <n v="0.55000000000000004"/>
    <x v="9"/>
    <n v="4400"/>
    <n v="1100"/>
    <n v="0.25"/>
  </r>
  <r>
    <x v="3"/>
    <n v="1189833"/>
    <x v="45"/>
    <x v="2"/>
    <x v="2"/>
    <s v="Los Angeles"/>
    <x v="2"/>
    <n v="0.5"/>
    <x v="26"/>
    <n v="3250"/>
    <n v="1300"/>
    <n v="0.4"/>
  </r>
  <r>
    <x v="3"/>
    <n v="1189833"/>
    <x v="45"/>
    <x v="2"/>
    <x v="2"/>
    <s v="Los Angeles"/>
    <x v="3"/>
    <n v="0.5"/>
    <x v="23"/>
    <n v="3125"/>
    <n v="1093.75"/>
    <n v="0.35"/>
  </r>
  <r>
    <x v="3"/>
    <n v="1189833"/>
    <x v="45"/>
    <x v="2"/>
    <x v="2"/>
    <s v="Los Angeles"/>
    <x v="4"/>
    <n v="0.6"/>
    <x v="25"/>
    <n v="3600"/>
    <n v="1980.0000000000002"/>
    <n v="0.55000000000000004"/>
  </r>
  <r>
    <x v="3"/>
    <n v="1189833"/>
    <x v="45"/>
    <x v="2"/>
    <x v="2"/>
    <s v="Los Angeles"/>
    <x v="5"/>
    <n v="0.65"/>
    <x v="26"/>
    <n v="4225"/>
    <n v="845"/>
    <n v="0.2"/>
  </r>
  <r>
    <x v="3"/>
    <n v="1189833"/>
    <x v="46"/>
    <x v="2"/>
    <x v="2"/>
    <s v="Los Angeles"/>
    <x v="0"/>
    <n v="0.5"/>
    <x v="6"/>
    <n v="4125"/>
    <n v="1650"/>
    <n v="0.4"/>
  </r>
  <r>
    <x v="3"/>
    <n v="1189833"/>
    <x v="46"/>
    <x v="2"/>
    <x v="2"/>
    <s v="Los Angeles"/>
    <x v="1"/>
    <n v="0.55000000000000004"/>
    <x v="6"/>
    <n v="4537.5"/>
    <n v="1134.375"/>
    <n v="0.25"/>
  </r>
  <r>
    <x v="3"/>
    <n v="1189833"/>
    <x v="46"/>
    <x v="2"/>
    <x v="2"/>
    <s v="Los Angeles"/>
    <x v="2"/>
    <n v="0.5"/>
    <x v="22"/>
    <n v="3375"/>
    <n v="1350"/>
    <n v="0.4"/>
  </r>
  <r>
    <x v="3"/>
    <n v="1189833"/>
    <x v="46"/>
    <x v="2"/>
    <x v="2"/>
    <s v="Los Angeles"/>
    <x v="3"/>
    <n v="0.5"/>
    <x v="26"/>
    <n v="3250"/>
    <n v="1137.5"/>
    <n v="0.35"/>
  </r>
  <r>
    <x v="3"/>
    <n v="1189833"/>
    <x v="46"/>
    <x v="2"/>
    <x v="2"/>
    <s v="Los Angeles"/>
    <x v="4"/>
    <n v="0.6"/>
    <x v="25"/>
    <n v="3600"/>
    <n v="1980.0000000000002"/>
    <n v="0.55000000000000004"/>
  </r>
  <r>
    <x v="3"/>
    <n v="1189833"/>
    <x v="46"/>
    <x v="2"/>
    <x v="2"/>
    <s v="Los Angeles"/>
    <x v="5"/>
    <n v="0.65"/>
    <x v="20"/>
    <n v="4550"/>
    <n v="910"/>
    <n v="0.2"/>
  </r>
  <r>
    <x v="3"/>
    <n v="1189833"/>
    <x v="47"/>
    <x v="2"/>
    <x v="2"/>
    <s v="Los Angeles"/>
    <x v="0"/>
    <n v="0.5"/>
    <x v="3"/>
    <n v="4500"/>
    <n v="1800"/>
    <n v="0.4"/>
  </r>
  <r>
    <x v="3"/>
    <n v="1189833"/>
    <x v="47"/>
    <x v="2"/>
    <x v="2"/>
    <s v="Los Angeles"/>
    <x v="1"/>
    <n v="0.55000000000000004"/>
    <x v="3"/>
    <n v="4950"/>
    <n v="1237.5"/>
    <n v="0.25"/>
  </r>
  <r>
    <x v="3"/>
    <n v="1189833"/>
    <x v="47"/>
    <x v="2"/>
    <x v="2"/>
    <s v="Los Angeles"/>
    <x v="2"/>
    <n v="0.5"/>
    <x v="20"/>
    <n v="3500"/>
    <n v="1400"/>
    <n v="0.4"/>
  </r>
  <r>
    <x v="3"/>
    <n v="1189833"/>
    <x v="47"/>
    <x v="2"/>
    <x v="2"/>
    <s v="Los Angeles"/>
    <x v="3"/>
    <n v="0.5"/>
    <x v="20"/>
    <n v="3500"/>
    <n v="1225"/>
    <n v="0.35"/>
  </r>
  <r>
    <x v="3"/>
    <n v="1189833"/>
    <x v="47"/>
    <x v="2"/>
    <x v="2"/>
    <s v="Los Angeles"/>
    <x v="4"/>
    <n v="0.6"/>
    <x v="23"/>
    <n v="3750"/>
    <n v="2062.5"/>
    <n v="0.55000000000000004"/>
  </r>
  <r>
    <x v="3"/>
    <n v="1189833"/>
    <x v="47"/>
    <x v="2"/>
    <x v="2"/>
    <s v="Los Angeles"/>
    <x v="5"/>
    <n v="0.65"/>
    <x v="27"/>
    <n v="4712.5"/>
    <n v="942.5"/>
    <n v="0.2"/>
  </r>
  <r>
    <x v="0"/>
    <n v="1185732"/>
    <x v="36"/>
    <x v="3"/>
    <x v="3"/>
    <s v="Chicago"/>
    <x v="0"/>
    <n v="0.45"/>
    <x v="34"/>
    <n v="2137.5"/>
    <n v="855"/>
    <n v="0.4"/>
  </r>
  <r>
    <x v="0"/>
    <n v="1185732"/>
    <x v="36"/>
    <x v="3"/>
    <x v="3"/>
    <s v="Chicago"/>
    <x v="1"/>
    <n v="0.45"/>
    <x v="35"/>
    <n v="1237.5"/>
    <n v="433.125"/>
    <n v="0.35"/>
  </r>
  <r>
    <x v="0"/>
    <n v="1185732"/>
    <x v="36"/>
    <x v="3"/>
    <x v="3"/>
    <s v="Chicago"/>
    <x v="2"/>
    <n v="0.35000000000000003"/>
    <x v="35"/>
    <n v="962.50000000000011"/>
    <n v="336.875"/>
    <n v="0.35"/>
  </r>
  <r>
    <x v="0"/>
    <n v="1185732"/>
    <x v="36"/>
    <x v="3"/>
    <x v="3"/>
    <s v="Chicago"/>
    <x v="3"/>
    <n v="0.4"/>
    <x v="36"/>
    <n v="500"/>
    <n v="200"/>
    <n v="0.4"/>
  </r>
  <r>
    <x v="0"/>
    <n v="1185732"/>
    <x v="36"/>
    <x v="3"/>
    <x v="3"/>
    <s v="Chicago"/>
    <x v="4"/>
    <n v="0.54999999999999993"/>
    <x v="37"/>
    <n v="962.49999999999989"/>
    <n v="336.87499999999994"/>
    <n v="0.35"/>
  </r>
  <r>
    <x v="0"/>
    <n v="1185732"/>
    <x v="36"/>
    <x v="3"/>
    <x v="3"/>
    <s v="Chicago"/>
    <x v="5"/>
    <n v="0.45"/>
    <x v="35"/>
    <n v="1237.5"/>
    <n v="618.75"/>
    <n v="0.5"/>
  </r>
  <r>
    <x v="0"/>
    <n v="1185732"/>
    <x v="37"/>
    <x v="3"/>
    <x v="3"/>
    <s v="Chicago"/>
    <x v="0"/>
    <n v="0.45"/>
    <x v="28"/>
    <n v="2362.5"/>
    <n v="945"/>
    <n v="0.4"/>
  </r>
  <r>
    <x v="0"/>
    <n v="1185732"/>
    <x v="37"/>
    <x v="3"/>
    <x v="3"/>
    <s v="Chicago"/>
    <x v="1"/>
    <n v="0.45"/>
    <x v="37"/>
    <n v="787.5"/>
    <n v="275.625"/>
    <n v="0.35"/>
  </r>
  <r>
    <x v="0"/>
    <n v="1185732"/>
    <x v="37"/>
    <x v="3"/>
    <x v="3"/>
    <s v="Chicago"/>
    <x v="2"/>
    <n v="0.35000000000000003"/>
    <x v="38"/>
    <n v="787.50000000000011"/>
    <n v="275.625"/>
    <n v="0.35"/>
  </r>
  <r>
    <x v="0"/>
    <n v="1185732"/>
    <x v="37"/>
    <x v="3"/>
    <x v="3"/>
    <s v="Chicago"/>
    <x v="3"/>
    <n v="0.4"/>
    <x v="39"/>
    <n v="400"/>
    <n v="160"/>
    <n v="0.4"/>
  </r>
  <r>
    <x v="0"/>
    <n v="1185732"/>
    <x v="37"/>
    <x v="3"/>
    <x v="3"/>
    <s v="Chicago"/>
    <x v="4"/>
    <n v="0.54999999999999993"/>
    <x v="37"/>
    <n v="962.49999999999989"/>
    <n v="336.87499999999994"/>
    <n v="0.35"/>
  </r>
  <r>
    <x v="0"/>
    <n v="1185732"/>
    <x v="37"/>
    <x v="3"/>
    <x v="3"/>
    <s v="Chicago"/>
    <x v="5"/>
    <n v="0.45"/>
    <x v="35"/>
    <n v="1237.5"/>
    <n v="618.75"/>
    <n v="0.5"/>
  </r>
  <r>
    <x v="0"/>
    <n v="1185732"/>
    <x v="38"/>
    <x v="3"/>
    <x v="3"/>
    <s v="Chicago"/>
    <x v="0"/>
    <n v="0.5"/>
    <x v="40"/>
    <n v="2475"/>
    <n v="990"/>
    <n v="0.4"/>
  </r>
  <r>
    <x v="0"/>
    <n v="1185732"/>
    <x v="38"/>
    <x v="3"/>
    <x v="3"/>
    <s v="Chicago"/>
    <x v="1"/>
    <n v="0.5"/>
    <x v="41"/>
    <n v="1000"/>
    <n v="350"/>
    <n v="0.35"/>
  </r>
  <r>
    <x v="0"/>
    <n v="1185732"/>
    <x v="38"/>
    <x v="3"/>
    <x v="3"/>
    <s v="Chicago"/>
    <x v="2"/>
    <n v="0.4"/>
    <x v="38"/>
    <n v="900"/>
    <n v="315"/>
    <n v="0.35"/>
  </r>
  <r>
    <x v="0"/>
    <n v="1185732"/>
    <x v="38"/>
    <x v="3"/>
    <x v="3"/>
    <s v="Chicago"/>
    <x v="3"/>
    <n v="0.45"/>
    <x v="42"/>
    <n v="337.5"/>
    <n v="135"/>
    <n v="0.4"/>
  </r>
  <r>
    <x v="0"/>
    <n v="1185732"/>
    <x v="38"/>
    <x v="3"/>
    <x v="3"/>
    <s v="Chicago"/>
    <x v="4"/>
    <n v="0.6"/>
    <x v="36"/>
    <n v="750"/>
    <n v="262.5"/>
    <n v="0.35"/>
  </r>
  <r>
    <x v="0"/>
    <n v="1185732"/>
    <x v="38"/>
    <x v="3"/>
    <x v="3"/>
    <s v="Chicago"/>
    <x v="5"/>
    <n v="0.5"/>
    <x v="38"/>
    <n v="1125"/>
    <n v="562.5"/>
    <n v="0.5"/>
  </r>
  <r>
    <x v="0"/>
    <n v="1185732"/>
    <x v="39"/>
    <x v="3"/>
    <x v="3"/>
    <s v="Chicago"/>
    <x v="0"/>
    <n v="0.5"/>
    <x v="32"/>
    <n v="2250"/>
    <n v="900"/>
    <n v="0.4"/>
  </r>
  <r>
    <x v="0"/>
    <n v="1185732"/>
    <x v="39"/>
    <x v="3"/>
    <x v="3"/>
    <s v="Chicago"/>
    <x v="1"/>
    <n v="0.5"/>
    <x v="43"/>
    <n v="750"/>
    <n v="262.5"/>
    <n v="0.35"/>
  </r>
  <r>
    <x v="0"/>
    <n v="1185732"/>
    <x v="39"/>
    <x v="3"/>
    <x v="3"/>
    <s v="Chicago"/>
    <x v="2"/>
    <n v="0.4"/>
    <x v="43"/>
    <n v="600"/>
    <n v="210"/>
    <n v="0.35"/>
  </r>
  <r>
    <x v="0"/>
    <n v="1185732"/>
    <x v="39"/>
    <x v="3"/>
    <x v="3"/>
    <s v="Chicago"/>
    <x v="3"/>
    <n v="0.45"/>
    <x v="42"/>
    <n v="337.5"/>
    <n v="135"/>
    <n v="0.4"/>
  </r>
  <r>
    <x v="0"/>
    <n v="1185732"/>
    <x v="39"/>
    <x v="3"/>
    <x v="3"/>
    <s v="Chicago"/>
    <x v="4"/>
    <n v="0.6"/>
    <x v="39"/>
    <n v="600"/>
    <n v="210"/>
    <n v="0.35"/>
  </r>
  <r>
    <x v="0"/>
    <n v="1185732"/>
    <x v="39"/>
    <x v="3"/>
    <x v="3"/>
    <s v="Chicago"/>
    <x v="5"/>
    <n v="0.5"/>
    <x v="38"/>
    <n v="1125"/>
    <n v="562.5"/>
    <n v="0.5"/>
  </r>
  <r>
    <x v="0"/>
    <n v="1185732"/>
    <x v="40"/>
    <x v="3"/>
    <x v="3"/>
    <s v="Chicago"/>
    <x v="0"/>
    <n v="0.6"/>
    <x v="40"/>
    <n v="2970"/>
    <n v="1188"/>
    <n v="0.4"/>
  </r>
  <r>
    <x v="0"/>
    <n v="1185732"/>
    <x v="40"/>
    <x v="3"/>
    <x v="3"/>
    <s v="Chicago"/>
    <x v="1"/>
    <n v="0.55000000000000004"/>
    <x v="41"/>
    <n v="1100"/>
    <n v="385"/>
    <n v="0.35"/>
  </r>
  <r>
    <x v="0"/>
    <n v="1185732"/>
    <x v="40"/>
    <x v="3"/>
    <x v="3"/>
    <s v="Chicago"/>
    <x v="2"/>
    <n v="0.5"/>
    <x v="37"/>
    <n v="875"/>
    <n v="306.25"/>
    <n v="0.35"/>
  </r>
  <r>
    <x v="0"/>
    <n v="1185732"/>
    <x v="40"/>
    <x v="3"/>
    <x v="3"/>
    <s v="Chicago"/>
    <x v="3"/>
    <n v="0.5"/>
    <x v="39"/>
    <n v="500"/>
    <n v="200"/>
    <n v="0.4"/>
  </r>
  <r>
    <x v="0"/>
    <n v="1185732"/>
    <x v="40"/>
    <x v="3"/>
    <x v="3"/>
    <s v="Chicago"/>
    <x v="4"/>
    <n v="0.6"/>
    <x v="36"/>
    <n v="750"/>
    <n v="262.5"/>
    <n v="0.35"/>
  </r>
  <r>
    <x v="0"/>
    <n v="1185732"/>
    <x v="40"/>
    <x v="3"/>
    <x v="3"/>
    <s v="Chicago"/>
    <x v="5"/>
    <n v="0.65"/>
    <x v="44"/>
    <n v="1625"/>
    <n v="812.5"/>
    <n v="0.5"/>
  </r>
  <r>
    <x v="0"/>
    <n v="1185732"/>
    <x v="41"/>
    <x v="3"/>
    <x v="3"/>
    <s v="Chicago"/>
    <x v="0"/>
    <n v="0.5"/>
    <x v="24"/>
    <n v="2500"/>
    <n v="1000"/>
    <n v="0.4"/>
  </r>
  <r>
    <x v="0"/>
    <n v="1185732"/>
    <x v="41"/>
    <x v="3"/>
    <x v="3"/>
    <s v="Chicago"/>
    <x v="1"/>
    <n v="0.45000000000000007"/>
    <x v="44"/>
    <n v="1125.0000000000002"/>
    <n v="393.75000000000006"/>
    <n v="0.35"/>
  </r>
  <r>
    <x v="0"/>
    <n v="1185732"/>
    <x v="41"/>
    <x v="3"/>
    <x v="3"/>
    <s v="Chicago"/>
    <x v="2"/>
    <n v="0.4"/>
    <x v="41"/>
    <n v="800"/>
    <n v="280"/>
    <n v="0.35"/>
  </r>
  <r>
    <x v="0"/>
    <n v="1185732"/>
    <x v="41"/>
    <x v="3"/>
    <x v="3"/>
    <s v="Chicago"/>
    <x v="3"/>
    <n v="0.4"/>
    <x v="37"/>
    <n v="700"/>
    <n v="280"/>
    <n v="0.4"/>
  </r>
  <r>
    <x v="0"/>
    <n v="1185732"/>
    <x v="41"/>
    <x v="3"/>
    <x v="3"/>
    <s v="Chicago"/>
    <x v="4"/>
    <n v="0.5"/>
    <x v="37"/>
    <n v="875"/>
    <n v="306.25"/>
    <n v="0.35"/>
  </r>
  <r>
    <x v="0"/>
    <n v="1185732"/>
    <x v="41"/>
    <x v="3"/>
    <x v="3"/>
    <s v="Chicago"/>
    <x v="5"/>
    <n v="0.55000000000000004"/>
    <x v="45"/>
    <n v="1925.0000000000002"/>
    <n v="962.50000000000011"/>
    <n v="0.5"/>
  </r>
  <r>
    <x v="0"/>
    <n v="1185732"/>
    <x v="42"/>
    <x v="3"/>
    <x v="3"/>
    <s v="Chicago"/>
    <x v="0"/>
    <n v="0.5"/>
    <x v="31"/>
    <n v="2875"/>
    <n v="1150"/>
    <n v="0.4"/>
  </r>
  <r>
    <x v="0"/>
    <n v="1185732"/>
    <x v="42"/>
    <x v="3"/>
    <x v="3"/>
    <s v="Chicago"/>
    <x v="1"/>
    <n v="0.45000000000000007"/>
    <x v="46"/>
    <n v="1462.5000000000002"/>
    <n v="511.87500000000006"/>
    <n v="0.35"/>
  </r>
  <r>
    <x v="0"/>
    <n v="1185732"/>
    <x v="42"/>
    <x v="3"/>
    <x v="3"/>
    <s v="Chicago"/>
    <x v="2"/>
    <n v="0.4"/>
    <x v="44"/>
    <n v="1000"/>
    <n v="350"/>
    <n v="0.35"/>
  </r>
  <r>
    <x v="0"/>
    <n v="1185732"/>
    <x v="42"/>
    <x v="3"/>
    <x v="3"/>
    <s v="Chicago"/>
    <x v="3"/>
    <n v="0.4"/>
    <x v="41"/>
    <n v="800"/>
    <n v="320"/>
    <n v="0.4"/>
  </r>
  <r>
    <x v="0"/>
    <n v="1185732"/>
    <x v="42"/>
    <x v="3"/>
    <x v="3"/>
    <s v="Chicago"/>
    <x v="4"/>
    <n v="0.5"/>
    <x v="38"/>
    <n v="1125"/>
    <n v="393.75"/>
    <n v="0.35"/>
  </r>
  <r>
    <x v="0"/>
    <n v="1185732"/>
    <x v="42"/>
    <x v="3"/>
    <x v="3"/>
    <s v="Chicago"/>
    <x v="5"/>
    <n v="0.55000000000000004"/>
    <x v="47"/>
    <n v="2200"/>
    <n v="1100"/>
    <n v="0.5"/>
  </r>
  <r>
    <x v="0"/>
    <n v="1185732"/>
    <x v="43"/>
    <x v="3"/>
    <x v="3"/>
    <s v="Chicago"/>
    <x v="0"/>
    <n v="0.5"/>
    <x v="21"/>
    <n v="2750"/>
    <n v="1100"/>
    <n v="0.4"/>
  </r>
  <r>
    <x v="0"/>
    <n v="1185732"/>
    <x v="43"/>
    <x v="3"/>
    <x v="3"/>
    <s v="Chicago"/>
    <x v="1"/>
    <n v="0.45000000000000007"/>
    <x v="46"/>
    <n v="1462.5000000000002"/>
    <n v="511.87500000000006"/>
    <n v="0.35"/>
  </r>
  <r>
    <x v="0"/>
    <n v="1185732"/>
    <x v="43"/>
    <x v="3"/>
    <x v="3"/>
    <s v="Chicago"/>
    <x v="2"/>
    <n v="0.4"/>
    <x v="44"/>
    <n v="1000"/>
    <n v="350"/>
    <n v="0.35"/>
  </r>
  <r>
    <x v="0"/>
    <n v="1185732"/>
    <x v="43"/>
    <x v="3"/>
    <x v="3"/>
    <s v="Chicago"/>
    <x v="3"/>
    <n v="0.4"/>
    <x v="38"/>
    <n v="900"/>
    <n v="360"/>
    <n v="0.4"/>
  </r>
  <r>
    <x v="0"/>
    <n v="1185732"/>
    <x v="43"/>
    <x v="3"/>
    <x v="3"/>
    <s v="Chicago"/>
    <x v="4"/>
    <n v="0.5"/>
    <x v="41"/>
    <n v="1000"/>
    <n v="350"/>
    <n v="0.35"/>
  </r>
  <r>
    <x v="0"/>
    <n v="1185732"/>
    <x v="43"/>
    <x v="3"/>
    <x v="3"/>
    <s v="Chicago"/>
    <x v="5"/>
    <n v="0.55000000000000004"/>
    <x v="48"/>
    <n v="2062.5"/>
    <n v="1031.25"/>
    <n v="0.5"/>
  </r>
  <r>
    <x v="0"/>
    <n v="1185732"/>
    <x v="44"/>
    <x v="3"/>
    <x v="3"/>
    <s v="Chicago"/>
    <x v="0"/>
    <n v="0.5"/>
    <x v="24"/>
    <n v="2500"/>
    <n v="1000"/>
    <n v="0.4"/>
  </r>
  <r>
    <x v="0"/>
    <n v="1185732"/>
    <x v="44"/>
    <x v="3"/>
    <x v="3"/>
    <s v="Chicago"/>
    <x v="1"/>
    <n v="0.45000000000000007"/>
    <x v="49"/>
    <n v="1350.0000000000002"/>
    <n v="472.50000000000006"/>
    <n v="0.35"/>
  </r>
  <r>
    <x v="0"/>
    <n v="1185732"/>
    <x v="44"/>
    <x v="3"/>
    <x v="3"/>
    <s v="Chicago"/>
    <x v="2"/>
    <n v="0.4"/>
    <x v="41"/>
    <n v="800"/>
    <n v="280"/>
    <n v="0.35"/>
  </r>
  <r>
    <x v="0"/>
    <n v="1185732"/>
    <x v="44"/>
    <x v="3"/>
    <x v="3"/>
    <s v="Chicago"/>
    <x v="3"/>
    <n v="0.4"/>
    <x v="37"/>
    <n v="700"/>
    <n v="280"/>
    <n v="0.4"/>
  </r>
  <r>
    <x v="0"/>
    <n v="1185732"/>
    <x v="44"/>
    <x v="3"/>
    <x v="3"/>
    <s v="Chicago"/>
    <x v="4"/>
    <n v="0.5"/>
    <x v="37"/>
    <n v="875"/>
    <n v="306.25"/>
    <n v="0.35"/>
  </r>
  <r>
    <x v="0"/>
    <n v="1185732"/>
    <x v="44"/>
    <x v="3"/>
    <x v="3"/>
    <s v="Chicago"/>
    <x v="5"/>
    <n v="0.55000000000000004"/>
    <x v="44"/>
    <n v="1375"/>
    <n v="687.5"/>
    <n v="0.5"/>
  </r>
  <r>
    <x v="0"/>
    <n v="1185732"/>
    <x v="45"/>
    <x v="3"/>
    <x v="3"/>
    <s v="Chicago"/>
    <x v="0"/>
    <n v="0.6"/>
    <x v="33"/>
    <n v="2550"/>
    <n v="1020"/>
    <n v="0.4"/>
  </r>
  <r>
    <x v="0"/>
    <n v="1185732"/>
    <x v="45"/>
    <x v="3"/>
    <x v="3"/>
    <s v="Chicago"/>
    <x v="1"/>
    <n v="0.5"/>
    <x v="44"/>
    <n v="1250"/>
    <n v="437.5"/>
    <n v="0.35"/>
  </r>
  <r>
    <x v="0"/>
    <n v="1185732"/>
    <x v="45"/>
    <x v="3"/>
    <x v="3"/>
    <s v="Chicago"/>
    <x v="2"/>
    <n v="0.5"/>
    <x v="43"/>
    <n v="750"/>
    <n v="262.5"/>
    <n v="0.35"/>
  </r>
  <r>
    <x v="0"/>
    <n v="1185732"/>
    <x v="45"/>
    <x v="3"/>
    <x v="3"/>
    <s v="Chicago"/>
    <x v="3"/>
    <n v="0.5"/>
    <x v="36"/>
    <n v="625"/>
    <n v="250"/>
    <n v="0.4"/>
  </r>
  <r>
    <x v="0"/>
    <n v="1185732"/>
    <x v="45"/>
    <x v="3"/>
    <x v="3"/>
    <s v="Chicago"/>
    <x v="4"/>
    <n v="0.6"/>
    <x v="36"/>
    <n v="750"/>
    <n v="262.5"/>
    <n v="0.35"/>
  </r>
  <r>
    <x v="0"/>
    <n v="1185732"/>
    <x v="45"/>
    <x v="3"/>
    <x v="3"/>
    <s v="Chicago"/>
    <x v="5"/>
    <n v="0.64999999999999991"/>
    <x v="44"/>
    <n v="1624.9999999999998"/>
    <n v="812.49999999999989"/>
    <n v="0.5"/>
  </r>
  <r>
    <x v="0"/>
    <n v="1185732"/>
    <x v="46"/>
    <x v="3"/>
    <x v="3"/>
    <s v="Chicago"/>
    <x v="0"/>
    <n v="0.6"/>
    <x v="47"/>
    <n v="2400"/>
    <n v="960"/>
    <n v="0.4"/>
  </r>
  <r>
    <x v="0"/>
    <n v="1185732"/>
    <x v="46"/>
    <x v="3"/>
    <x v="3"/>
    <s v="Chicago"/>
    <x v="1"/>
    <n v="0.5"/>
    <x v="44"/>
    <n v="1250"/>
    <n v="437.5"/>
    <n v="0.35"/>
  </r>
  <r>
    <x v="0"/>
    <n v="1185732"/>
    <x v="46"/>
    <x v="3"/>
    <x v="3"/>
    <s v="Chicago"/>
    <x v="2"/>
    <n v="0.5"/>
    <x v="50"/>
    <n v="975"/>
    <n v="341.25"/>
    <n v="0.35"/>
  </r>
  <r>
    <x v="0"/>
    <n v="1185732"/>
    <x v="46"/>
    <x v="3"/>
    <x v="3"/>
    <s v="Chicago"/>
    <x v="3"/>
    <n v="0.5"/>
    <x v="37"/>
    <n v="875"/>
    <n v="350"/>
    <n v="0.4"/>
  </r>
  <r>
    <x v="0"/>
    <n v="1185732"/>
    <x v="46"/>
    <x v="3"/>
    <x v="3"/>
    <s v="Chicago"/>
    <x v="4"/>
    <n v="0.6"/>
    <x v="43"/>
    <n v="900"/>
    <n v="315"/>
    <n v="0.35"/>
  </r>
  <r>
    <x v="0"/>
    <n v="1185732"/>
    <x v="46"/>
    <x v="3"/>
    <x v="3"/>
    <s v="Chicago"/>
    <x v="5"/>
    <n v="0.64999999999999991"/>
    <x v="44"/>
    <n v="1624.9999999999998"/>
    <n v="812.49999999999989"/>
    <n v="0.5"/>
  </r>
  <r>
    <x v="0"/>
    <n v="1185732"/>
    <x v="47"/>
    <x v="3"/>
    <x v="3"/>
    <s v="Chicago"/>
    <x v="0"/>
    <n v="0.6"/>
    <x v="24"/>
    <n v="3000"/>
    <n v="1200"/>
    <n v="0.4"/>
  </r>
  <r>
    <x v="0"/>
    <n v="1185732"/>
    <x v="47"/>
    <x v="3"/>
    <x v="3"/>
    <s v="Chicago"/>
    <x v="1"/>
    <n v="0.5"/>
    <x v="49"/>
    <n v="1500"/>
    <n v="525"/>
    <n v="0.35"/>
  </r>
  <r>
    <x v="0"/>
    <n v="1185732"/>
    <x v="47"/>
    <x v="3"/>
    <x v="3"/>
    <s v="Chicago"/>
    <x v="2"/>
    <n v="0.5"/>
    <x v="44"/>
    <n v="1250"/>
    <n v="437.5"/>
    <n v="0.35"/>
  </r>
  <r>
    <x v="0"/>
    <n v="1185732"/>
    <x v="47"/>
    <x v="3"/>
    <x v="3"/>
    <s v="Chicago"/>
    <x v="3"/>
    <n v="0.5"/>
    <x v="41"/>
    <n v="1000"/>
    <n v="400"/>
    <n v="0.4"/>
  </r>
  <r>
    <x v="0"/>
    <n v="1185732"/>
    <x v="47"/>
    <x v="3"/>
    <x v="3"/>
    <s v="Chicago"/>
    <x v="4"/>
    <n v="0.6"/>
    <x v="41"/>
    <n v="1200"/>
    <n v="420"/>
    <n v="0.35"/>
  </r>
  <r>
    <x v="0"/>
    <n v="1185732"/>
    <x v="47"/>
    <x v="3"/>
    <x v="3"/>
    <s v="Chicago"/>
    <x v="5"/>
    <n v="0.64999999999999991"/>
    <x v="49"/>
    <n v="1949.9999999999998"/>
    <n v="974.99999999999989"/>
    <n v="0.5"/>
  </r>
  <r>
    <x v="1"/>
    <n v="1197831"/>
    <x v="12"/>
    <x v="1"/>
    <x v="1"/>
    <s v="Dallas"/>
    <x v="0"/>
    <n v="0.2"/>
    <x v="27"/>
    <n v="1450"/>
    <n v="435"/>
    <n v="0.3"/>
  </r>
  <r>
    <x v="1"/>
    <n v="1197831"/>
    <x v="12"/>
    <x v="1"/>
    <x v="1"/>
    <s v="Dallas"/>
    <x v="1"/>
    <n v="0.3"/>
    <x v="27"/>
    <n v="2175"/>
    <n v="652.5"/>
    <n v="0.3"/>
  </r>
  <r>
    <x v="1"/>
    <n v="1197831"/>
    <x v="12"/>
    <x v="1"/>
    <x v="1"/>
    <s v="Dallas"/>
    <x v="2"/>
    <n v="0.3"/>
    <x v="28"/>
    <n v="1575"/>
    <n v="472.5"/>
    <n v="0.3"/>
  </r>
  <r>
    <x v="1"/>
    <n v="1197831"/>
    <x v="12"/>
    <x v="1"/>
    <x v="1"/>
    <s v="Dallas"/>
    <x v="3"/>
    <n v="0.35"/>
    <x v="28"/>
    <n v="1837.4999999999998"/>
    <n v="735"/>
    <n v="0.4"/>
  </r>
  <r>
    <x v="1"/>
    <n v="1197831"/>
    <x v="12"/>
    <x v="1"/>
    <x v="1"/>
    <s v="Dallas"/>
    <x v="4"/>
    <n v="0.4"/>
    <x v="48"/>
    <n v="1500"/>
    <n v="375"/>
    <n v="0.25"/>
  </r>
  <r>
    <x v="1"/>
    <n v="1197831"/>
    <x v="12"/>
    <x v="1"/>
    <x v="1"/>
    <s v="Dallas"/>
    <x v="5"/>
    <n v="0.35"/>
    <x v="28"/>
    <n v="1837.4999999999998"/>
    <n v="826.87499999999989"/>
    <n v="0.45"/>
  </r>
  <r>
    <x v="1"/>
    <n v="1197831"/>
    <x v="13"/>
    <x v="1"/>
    <x v="1"/>
    <s v="Dallas"/>
    <x v="0"/>
    <n v="0.25"/>
    <x v="22"/>
    <n v="1687.5"/>
    <n v="506.25"/>
    <n v="0.3"/>
  </r>
  <r>
    <x v="1"/>
    <n v="1197831"/>
    <x v="13"/>
    <x v="1"/>
    <x v="1"/>
    <s v="Dallas"/>
    <x v="1"/>
    <n v="0.35"/>
    <x v="26"/>
    <n v="2275"/>
    <n v="682.5"/>
    <n v="0.3"/>
  </r>
  <r>
    <x v="1"/>
    <n v="1197831"/>
    <x v="13"/>
    <x v="1"/>
    <x v="1"/>
    <s v="Dallas"/>
    <x v="2"/>
    <n v="0.35"/>
    <x v="34"/>
    <n v="1662.5"/>
    <n v="498.75"/>
    <n v="0.3"/>
  </r>
  <r>
    <x v="1"/>
    <n v="1197831"/>
    <x v="13"/>
    <x v="1"/>
    <x v="1"/>
    <s v="Dallas"/>
    <x v="3"/>
    <n v="0.35"/>
    <x v="33"/>
    <n v="1487.5"/>
    <n v="595"/>
    <n v="0.4"/>
  </r>
  <r>
    <x v="1"/>
    <n v="1197831"/>
    <x v="13"/>
    <x v="1"/>
    <x v="1"/>
    <s v="Dallas"/>
    <x v="4"/>
    <n v="0.4"/>
    <x v="49"/>
    <n v="1200"/>
    <n v="300"/>
    <n v="0.25"/>
  </r>
  <r>
    <x v="1"/>
    <n v="1197831"/>
    <x v="13"/>
    <x v="1"/>
    <x v="1"/>
    <s v="Dallas"/>
    <x v="5"/>
    <n v="0.35"/>
    <x v="24"/>
    <n v="1750"/>
    <n v="787.5"/>
    <n v="0.45"/>
  </r>
  <r>
    <x v="1"/>
    <n v="1197831"/>
    <x v="14"/>
    <x v="1"/>
    <x v="1"/>
    <s v="Dallas"/>
    <x v="0"/>
    <n v="0.3"/>
    <x v="22"/>
    <n v="2025"/>
    <n v="708.75"/>
    <n v="0.35"/>
  </r>
  <r>
    <x v="1"/>
    <n v="1197831"/>
    <x v="14"/>
    <x v="1"/>
    <x v="1"/>
    <s v="Dallas"/>
    <x v="1"/>
    <n v="0.4"/>
    <x v="22"/>
    <n v="2700"/>
    <n v="944.99999999999989"/>
    <n v="0.35"/>
  </r>
  <r>
    <x v="1"/>
    <n v="1197831"/>
    <x v="14"/>
    <x v="1"/>
    <x v="1"/>
    <s v="Dallas"/>
    <x v="2"/>
    <n v="0.3"/>
    <x v="24"/>
    <n v="1500"/>
    <n v="525"/>
    <n v="0.35"/>
  </r>
  <r>
    <x v="1"/>
    <n v="1197831"/>
    <x v="14"/>
    <x v="1"/>
    <x v="1"/>
    <s v="Dallas"/>
    <x v="3"/>
    <n v="0.35000000000000003"/>
    <x v="47"/>
    <n v="1400.0000000000002"/>
    <n v="630.00000000000011"/>
    <n v="0.45"/>
  </r>
  <r>
    <x v="1"/>
    <n v="1197831"/>
    <x v="14"/>
    <x v="1"/>
    <x v="1"/>
    <s v="Dallas"/>
    <x v="4"/>
    <n v="0.4"/>
    <x v="49"/>
    <n v="1200"/>
    <n v="360"/>
    <n v="0.3"/>
  </r>
  <r>
    <x v="1"/>
    <n v="1197831"/>
    <x v="14"/>
    <x v="1"/>
    <x v="1"/>
    <s v="Dallas"/>
    <x v="5"/>
    <n v="0.35000000000000003"/>
    <x v="32"/>
    <n v="1575.0000000000002"/>
    <n v="787.50000000000011"/>
    <n v="0.5"/>
  </r>
  <r>
    <x v="1"/>
    <n v="1197831"/>
    <x v="15"/>
    <x v="1"/>
    <x v="1"/>
    <s v="Dallas"/>
    <x v="0"/>
    <n v="0.19999999999999998"/>
    <x v="20"/>
    <n v="1399.9999999999998"/>
    <n v="489.99999999999989"/>
    <n v="0.35"/>
  </r>
  <r>
    <x v="1"/>
    <n v="1197831"/>
    <x v="15"/>
    <x v="1"/>
    <x v="1"/>
    <s v="Dallas"/>
    <x v="1"/>
    <n v="0.30000000000000004"/>
    <x v="20"/>
    <n v="2100.0000000000005"/>
    <n v="735.00000000000011"/>
    <n v="0.35"/>
  </r>
  <r>
    <x v="1"/>
    <n v="1197831"/>
    <x v="15"/>
    <x v="1"/>
    <x v="1"/>
    <s v="Dallas"/>
    <x v="2"/>
    <n v="0.24999999999999997"/>
    <x v="28"/>
    <n v="1312.4999999999998"/>
    <n v="459.37499999999989"/>
    <n v="0.35"/>
  </r>
  <r>
    <x v="1"/>
    <n v="1197831"/>
    <x v="15"/>
    <x v="1"/>
    <x v="1"/>
    <s v="Dallas"/>
    <x v="3"/>
    <n v="0.30000000000000004"/>
    <x v="33"/>
    <n v="1275.0000000000002"/>
    <n v="573.75000000000011"/>
    <n v="0.45"/>
  </r>
  <r>
    <x v="1"/>
    <n v="1197831"/>
    <x v="15"/>
    <x v="1"/>
    <x v="1"/>
    <s v="Dallas"/>
    <x v="4"/>
    <n v="0.35"/>
    <x v="46"/>
    <n v="1137.5"/>
    <n v="341.25"/>
    <n v="0.3"/>
  </r>
  <r>
    <x v="1"/>
    <n v="1197831"/>
    <x v="15"/>
    <x v="1"/>
    <x v="1"/>
    <s v="Dallas"/>
    <x v="5"/>
    <n v="0.30000000000000004"/>
    <x v="25"/>
    <n v="1800.0000000000002"/>
    <n v="900.00000000000011"/>
    <n v="0.5"/>
  </r>
  <r>
    <x v="1"/>
    <n v="1197831"/>
    <x v="16"/>
    <x v="1"/>
    <x v="1"/>
    <s v="Dallas"/>
    <x v="0"/>
    <n v="0.19999999999999998"/>
    <x v="30"/>
    <n v="1499.9999999999998"/>
    <n v="524.99999999999989"/>
    <n v="0.35"/>
  </r>
  <r>
    <x v="1"/>
    <n v="1197831"/>
    <x v="16"/>
    <x v="1"/>
    <x v="1"/>
    <s v="Dallas"/>
    <x v="1"/>
    <n v="0.30000000000000004"/>
    <x v="29"/>
    <n v="2325.0000000000005"/>
    <n v="813.75000000000011"/>
    <n v="0.35"/>
  </r>
  <r>
    <x v="1"/>
    <n v="1197831"/>
    <x v="16"/>
    <x v="1"/>
    <x v="1"/>
    <s v="Dallas"/>
    <x v="2"/>
    <n v="0.24999999999999997"/>
    <x v="23"/>
    <n v="1562.4999999999998"/>
    <n v="546.87499999999989"/>
    <n v="0.35"/>
  </r>
  <r>
    <x v="1"/>
    <n v="1197831"/>
    <x v="16"/>
    <x v="1"/>
    <x v="1"/>
    <s v="Dallas"/>
    <x v="3"/>
    <n v="0.35000000000000003"/>
    <x v="21"/>
    <n v="1925.0000000000002"/>
    <n v="866.25000000000011"/>
    <n v="0.45"/>
  </r>
  <r>
    <x v="1"/>
    <n v="1197831"/>
    <x v="16"/>
    <x v="1"/>
    <x v="1"/>
    <s v="Dallas"/>
    <x v="4"/>
    <n v="0.5"/>
    <x v="32"/>
    <n v="2250"/>
    <n v="675"/>
    <n v="0.3"/>
  </r>
  <r>
    <x v="1"/>
    <n v="1197831"/>
    <x v="16"/>
    <x v="1"/>
    <x v="1"/>
    <s v="Dallas"/>
    <x v="5"/>
    <n v="0.45"/>
    <x v="9"/>
    <n v="3600"/>
    <n v="1800"/>
    <n v="0.5"/>
  </r>
  <r>
    <x v="1"/>
    <n v="1197831"/>
    <x v="17"/>
    <x v="1"/>
    <x v="1"/>
    <s v="Dallas"/>
    <x v="0"/>
    <n v="0.45"/>
    <x v="9"/>
    <n v="3600"/>
    <n v="1260"/>
    <n v="0.35"/>
  </r>
  <r>
    <x v="1"/>
    <n v="1197831"/>
    <x v="17"/>
    <x v="1"/>
    <x v="1"/>
    <s v="Dallas"/>
    <x v="1"/>
    <n v="0.5"/>
    <x v="9"/>
    <n v="4000"/>
    <n v="1400"/>
    <n v="0.35"/>
  </r>
  <r>
    <x v="1"/>
    <n v="1197831"/>
    <x v="17"/>
    <x v="1"/>
    <x v="1"/>
    <s v="Dallas"/>
    <x v="2"/>
    <n v="0.45"/>
    <x v="26"/>
    <n v="2925"/>
    <n v="1023.7499999999999"/>
    <n v="0.35"/>
  </r>
  <r>
    <x v="1"/>
    <n v="1197831"/>
    <x v="17"/>
    <x v="1"/>
    <x v="1"/>
    <s v="Dallas"/>
    <x v="3"/>
    <n v="0.45"/>
    <x v="25"/>
    <n v="2700"/>
    <n v="1215"/>
    <n v="0.45"/>
  </r>
  <r>
    <x v="1"/>
    <n v="1197831"/>
    <x v="17"/>
    <x v="1"/>
    <x v="1"/>
    <s v="Dallas"/>
    <x v="4"/>
    <n v="0.5"/>
    <x v="24"/>
    <n v="2500"/>
    <n v="750"/>
    <n v="0.3"/>
  </r>
  <r>
    <x v="1"/>
    <n v="1197831"/>
    <x v="17"/>
    <x v="1"/>
    <x v="1"/>
    <s v="Dallas"/>
    <x v="5"/>
    <n v="0.55000000000000004"/>
    <x v="10"/>
    <n v="4812.5"/>
    <n v="2406.25"/>
    <n v="0.5"/>
  </r>
  <r>
    <x v="1"/>
    <n v="1197831"/>
    <x v="18"/>
    <x v="1"/>
    <x v="1"/>
    <s v="Dallas"/>
    <x v="0"/>
    <n v="0.45"/>
    <x v="6"/>
    <n v="3712.5"/>
    <n v="1484.9999999999998"/>
    <n v="0.39999999999999997"/>
  </r>
  <r>
    <x v="1"/>
    <n v="1197831"/>
    <x v="18"/>
    <x v="1"/>
    <x v="1"/>
    <s v="Dallas"/>
    <x v="1"/>
    <n v="0.5"/>
    <x v="6"/>
    <n v="4125"/>
    <n v="1649.9999999999998"/>
    <n v="0.39999999999999997"/>
  </r>
  <r>
    <x v="1"/>
    <n v="1197831"/>
    <x v="18"/>
    <x v="1"/>
    <x v="1"/>
    <s v="Dallas"/>
    <x v="2"/>
    <n v="0.45"/>
    <x v="18"/>
    <n v="4387.5"/>
    <n v="1754.9999999999998"/>
    <n v="0.39999999999999997"/>
  </r>
  <r>
    <x v="1"/>
    <n v="1197831"/>
    <x v="18"/>
    <x v="1"/>
    <x v="1"/>
    <s v="Dallas"/>
    <x v="3"/>
    <n v="0.45"/>
    <x v="31"/>
    <n v="2587.5"/>
    <n v="1293.75"/>
    <n v="0.5"/>
  </r>
  <r>
    <x v="1"/>
    <n v="1197831"/>
    <x v="18"/>
    <x v="1"/>
    <x v="1"/>
    <s v="Dallas"/>
    <x v="4"/>
    <n v="0.5"/>
    <x v="31"/>
    <n v="2875"/>
    <n v="1006.2499999999999"/>
    <n v="0.35"/>
  </r>
  <r>
    <x v="1"/>
    <n v="1197831"/>
    <x v="18"/>
    <x v="1"/>
    <x v="1"/>
    <s v="Dallas"/>
    <x v="5"/>
    <n v="0.6"/>
    <x v="2"/>
    <n v="5100"/>
    <n v="2805"/>
    <n v="0.55000000000000004"/>
  </r>
  <r>
    <x v="1"/>
    <n v="1197831"/>
    <x v="19"/>
    <x v="1"/>
    <x v="1"/>
    <s v="Dallas"/>
    <x v="0"/>
    <n v="0.5"/>
    <x v="9"/>
    <n v="4000"/>
    <n v="1599.9999999999998"/>
    <n v="0.39999999999999997"/>
  </r>
  <r>
    <x v="1"/>
    <n v="1197831"/>
    <x v="19"/>
    <x v="1"/>
    <x v="1"/>
    <s v="Dallas"/>
    <x v="1"/>
    <n v="0.55000000000000004"/>
    <x v="9"/>
    <n v="4400"/>
    <n v="1759.9999999999998"/>
    <n v="0.39999999999999997"/>
  </r>
  <r>
    <x v="1"/>
    <n v="1197831"/>
    <x v="19"/>
    <x v="1"/>
    <x v="1"/>
    <s v="Dallas"/>
    <x v="2"/>
    <n v="0.5"/>
    <x v="18"/>
    <n v="4875"/>
    <n v="1949.9999999999998"/>
    <n v="0.39999999999999997"/>
  </r>
  <r>
    <x v="1"/>
    <n v="1197831"/>
    <x v="19"/>
    <x v="1"/>
    <x v="1"/>
    <s v="Dallas"/>
    <x v="3"/>
    <n v="0.5"/>
    <x v="28"/>
    <n v="2625"/>
    <n v="1312.5"/>
    <n v="0.5"/>
  </r>
  <r>
    <x v="1"/>
    <n v="1197831"/>
    <x v="19"/>
    <x v="1"/>
    <x v="1"/>
    <s v="Dallas"/>
    <x v="4"/>
    <n v="0.55000000000000004"/>
    <x v="28"/>
    <n v="2887.5000000000005"/>
    <n v="1010.6250000000001"/>
    <n v="0.35"/>
  </r>
  <r>
    <x v="1"/>
    <n v="1197831"/>
    <x v="19"/>
    <x v="1"/>
    <x v="1"/>
    <s v="Dallas"/>
    <x v="5"/>
    <n v="0.6"/>
    <x v="29"/>
    <n v="4650"/>
    <n v="2557.5"/>
    <n v="0.55000000000000004"/>
  </r>
  <r>
    <x v="1"/>
    <n v="1197831"/>
    <x v="20"/>
    <x v="1"/>
    <x v="1"/>
    <s v="Dallas"/>
    <x v="0"/>
    <n v="0.55000000000000004"/>
    <x v="27"/>
    <n v="3987.5000000000005"/>
    <n v="1595"/>
    <n v="0.39999999999999997"/>
  </r>
  <r>
    <x v="1"/>
    <n v="1197831"/>
    <x v="20"/>
    <x v="1"/>
    <x v="1"/>
    <s v="Dallas"/>
    <x v="1"/>
    <n v="0.55000000000000004"/>
    <x v="22"/>
    <n v="3712.5000000000005"/>
    <n v="1485"/>
    <n v="0.39999999999999997"/>
  </r>
  <r>
    <x v="1"/>
    <n v="1197831"/>
    <x v="20"/>
    <x v="1"/>
    <x v="1"/>
    <s v="Dallas"/>
    <x v="2"/>
    <n v="0.6"/>
    <x v="27"/>
    <n v="4350"/>
    <n v="1739.9999999999998"/>
    <n v="0.39999999999999997"/>
  </r>
  <r>
    <x v="1"/>
    <n v="1197831"/>
    <x v="20"/>
    <x v="1"/>
    <x v="1"/>
    <s v="Dallas"/>
    <x v="3"/>
    <n v="0.6"/>
    <x v="32"/>
    <n v="2700"/>
    <n v="1350"/>
    <n v="0.5"/>
  </r>
  <r>
    <x v="1"/>
    <n v="1197831"/>
    <x v="20"/>
    <x v="1"/>
    <x v="1"/>
    <s v="Dallas"/>
    <x v="4"/>
    <n v="0.55000000000000004"/>
    <x v="32"/>
    <n v="2475"/>
    <n v="866.25"/>
    <n v="0.35"/>
  </r>
  <r>
    <x v="1"/>
    <n v="1197831"/>
    <x v="20"/>
    <x v="1"/>
    <x v="1"/>
    <s v="Dallas"/>
    <x v="5"/>
    <n v="0.5"/>
    <x v="22"/>
    <n v="3375"/>
    <n v="1856.2500000000002"/>
    <n v="0.55000000000000004"/>
  </r>
  <r>
    <x v="1"/>
    <n v="1197831"/>
    <x v="21"/>
    <x v="1"/>
    <x v="1"/>
    <s v="Dallas"/>
    <x v="0"/>
    <n v="0.4"/>
    <x v="23"/>
    <n v="2500"/>
    <n v="999.99999999999989"/>
    <n v="0.39999999999999997"/>
  </r>
  <r>
    <x v="1"/>
    <n v="1197831"/>
    <x v="21"/>
    <x v="1"/>
    <x v="1"/>
    <s v="Dallas"/>
    <x v="1"/>
    <n v="0.4"/>
    <x v="23"/>
    <n v="2500"/>
    <n v="999.99999999999989"/>
    <n v="0.39999999999999997"/>
  </r>
  <r>
    <x v="1"/>
    <n v="1197831"/>
    <x v="21"/>
    <x v="1"/>
    <x v="1"/>
    <s v="Dallas"/>
    <x v="2"/>
    <n v="0.45"/>
    <x v="31"/>
    <n v="2587.5"/>
    <n v="1035"/>
    <n v="0.39999999999999997"/>
  </r>
  <r>
    <x v="1"/>
    <n v="1197831"/>
    <x v="21"/>
    <x v="1"/>
    <x v="1"/>
    <s v="Dallas"/>
    <x v="3"/>
    <n v="0.45"/>
    <x v="33"/>
    <n v="1912.5"/>
    <n v="956.25"/>
    <n v="0.5"/>
  </r>
  <r>
    <x v="1"/>
    <n v="1197831"/>
    <x v="21"/>
    <x v="1"/>
    <x v="1"/>
    <s v="Dallas"/>
    <x v="4"/>
    <n v="0.4"/>
    <x v="47"/>
    <n v="1600"/>
    <n v="560"/>
    <n v="0.35"/>
  </r>
  <r>
    <x v="1"/>
    <n v="1197831"/>
    <x v="21"/>
    <x v="1"/>
    <x v="1"/>
    <s v="Dallas"/>
    <x v="5"/>
    <n v="0.5"/>
    <x v="31"/>
    <n v="2875"/>
    <n v="1581.2500000000002"/>
    <n v="0.55000000000000004"/>
  </r>
  <r>
    <x v="1"/>
    <n v="1197831"/>
    <x v="22"/>
    <x v="1"/>
    <x v="1"/>
    <s v="Dallas"/>
    <x v="0"/>
    <n v="0.4"/>
    <x v="27"/>
    <n v="2900"/>
    <n v="1160"/>
    <n v="0.39999999999999997"/>
  </r>
  <r>
    <x v="1"/>
    <n v="1197831"/>
    <x v="22"/>
    <x v="1"/>
    <x v="1"/>
    <s v="Dallas"/>
    <x v="1"/>
    <n v="0.4"/>
    <x v="27"/>
    <n v="2900"/>
    <n v="1160"/>
    <n v="0.39999999999999997"/>
  </r>
  <r>
    <x v="1"/>
    <n v="1197831"/>
    <x v="22"/>
    <x v="1"/>
    <x v="1"/>
    <s v="Dallas"/>
    <x v="2"/>
    <n v="0.65"/>
    <x v="26"/>
    <n v="4225"/>
    <n v="1689.9999999999998"/>
    <n v="0.39999999999999997"/>
  </r>
  <r>
    <x v="1"/>
    <n v="1197831"/>
    <x v="22"/>
    <x v="1"/>
    <x v="1"/>
    <s v="Dallas"/>
    <x v="3"/>
    <n v="0.65"/>
    <x v="24"/>
    <n v="3250"/>
    <n v="1625"/>
    <n v="0.5"/>
  </r>
  <r>
    <x v="1"/>
    <n v="1197831"/>
    <x v="22"/>
    <x v="1"/>
    <x v="1"/>
    <s v="Dallas"/>
    <x v="4"/>
    <n v="0.6"/>
    <x v="34"/>
    <n v="2850"/>
    <n v="997.49999999999989"/>
    <n v="0.35"/>
  </r>
  <r>
    <x v="1"/>
    <n v="1197831"/>
    <x v="22"/>
    <x v="1"/>
    <x v="1"/>
    <s v="Dallas"/>
    <x v="5"/>
    <n v="0.70000000000000007"/>
    <x v="22"/>
    <n v="4725"/>
    <n v="2598.75"/>
    <n v="0.55000000000000004"/>
  </r>
  <r>
    <x v="1"/>
    <n v="1197831"/>
    <x v="23"/>
    <x v="1"/>
    <x v="1"/>
    <s v="Dallas"/>
    <x v="0"/>
    <n v="0.6"/>
    <x v="6"/>
    <n v="4950"/>
    <n v="1979.9999999999998"/>
    <n v="0.39999999999999997"/>
  </r>
  <r>
    <x v="1"/>
    <n v="1197831"/>
    <x v="23"/>
    <x v="1"/>
    <x v="1"/>
    <s v="Dallas"/>
    <x v="1"/>
    <n v="0.6"/>
    <x v="6"/>
    <n v="4950"/>
    <n v="1979.9999999999998"/>
    <n v="0.39999999999999997"/>
  </r>
  <r>
    <x v="1"/>
    <n v="1197831"/>
    <x v="23"/>
    <x v="1"/>
    <x v="1"/>
    <s v="Dallas"/>
    <x v="2"/>
    <n v="0.65"/>
    <x v="27"/>
    <n v="4712.5"/>
    <n v="1884.9999999999998"/>
    <n v="0.39999999999999997"/>
  </r>
  <r>
    <x v="1"/>
    <n v="1197831"/>
    <x v="23"/>
    <x v="1"/>
    <x v="1"/>
    <s v="Dallas"/>
    <x v="3"/>
    <n v="0.65"/>
    <x v="31"/>
    <n v="3737.5"/>
    <n v="1868.75"/>
    <n v="0.5"/>
  </r>
  <r>
    <x v="1"/>
    <n v="1197831"/>
    <x v="23"/>
    <x v="1"/>
    <x v="1"/>
    <s v="Dallas"/>
    <x v="4"/>
    <n v="0.6"/>
    <x v="28"/>
    <n v="3150"/>
    <n v="1102.5"/>
    <n v="0.35"/>
  </r>
  <r>
    <x v="1"/>
    <n v="1197831"/>
    <x v="23"/>
    <x v="1"/>
    <x v="1"/>
    <s v="Dallas"/>
    <x v="5"/>
    <n v="0.70000000000000007"/>
    <x v="29"/>
    <n v="5425.0000000000009"/>
    <n v="2983.7500000000009"/>
    <n v="0.55000000000000004"/>
  </r>
  <r>
    <x v="0"/>
    <n v="1185732"/>
    <x v="48"/>
    <x v="0"/>
    <x v="4"/>
    <s v="Philadelphia"/>
    <x v="0"/>
    <n v="0.45"/>
    <x v="33"/>
    <n v="1912.5"/>
    <n v="1051.875"/>
    <n v="0.55000000000000004"/>
  </r>
  <r>
    <x v="0"/>
    <n v="1185732"/>
    <x v="48"/>
    <x v="0"/>
    <x v="4"/>
    <s v="Philadelphia"/>
    <x v="1"/>
    <n v="0.45"/>
    <x v="38"/>
    <n v="1012.5"/>
    <n v="354.375"/>
    <n v="0.35"/>
  </r>
  <r>
    <x v="0"/>
    <n v="1185732"/>
    <x v="48"/>
    <x v="0"/>
    <x v="4"/>
    <s v="Philadelphia"/>
    <x v="2"/>
    <n v="0.35000000000000003"/>
    <x v="38"/>
    <n v="787.50000000000011"/>
    <n v="315"/>
    <n v="0.39999999999999997"/>
  </r>
  <r>
    <x v="0"/>
    <n v="1185732"/>
    <x v="48"/>
    <x v="0"/>
    <x v="4"/>
    <s v="Philadelphia"/>
    <x v="3"/>
    <n v="0.4"/>
    <x v="42"/>
    <n v="300"/>
    <n v="119.99999999999999"/>
    <n v="0.39999999999999997"/>
  </r>
  <r>
    <x v="0"/>
    <n v="1185732"/>
    <x v="48"/>
    <x v="0"/>
    <x v="4"/>
    <s v="Philadelphia"/>
    <x v="4"/>
    <n v="0.54999999999999993"/>
    <x v="36"/>
    <n v="687.49999999999989"/>
    <n v="240.62499999999994"/>
    <n v="0.35"/>
  </r>
  <r>
    <x v="0"/>
    <n v="1185732"/>
    <x v="48"/>
    <x v="0"/>
    <x v="4"/>
    <s v="Philadelphia"/>
    <x v="5"/>
    <n v="0.45"/>
    <x v="38"/>
    <n v="1012.5"/>
    <n v="303.75"/>
    <n v="0.3"/>
  </r>
  <r>
    <x v="0"/>
    <n v="1185732"/>
    <x v="49"/>
    <x v="0"/>
    <x v="4"/>
    <s v="Philadelphia"/>
    <x v="0"/>
    <n v="0.45"/>
    <x v="34"/>
    <n v="2137.5"/>
    <n v="1175.625"/>
    <n v="0.55000000000000004"/>
  </r>
  <r>
    <x v="0"/>
    <n v="1185732"/>
    <x v="49"/>
    <x v="0"/>
    <x v="4"/>
    <s v="Philadelphia"/>
    <x v="1"/>
    <n v="0.45"/>
    <x v="36"/>
    <n v="562.5"/>
    <n v="196.875"/>
    <n v="0.35"/>
  </r>
  <r>
    <x v="0"/>
    <n v="1185732"/>
    <x v="49"/>
    <x v="0"/>
    <x v="4"/>
    <s v="Philadelphia"/>
    <x v="2"/>
    <n v="0.35000000000000003"/>
    <x v="37"/>
    <n v="612.50000000000011"/>
    <n v="245.00000000000003"/>
    <n v="0.39999999999999997"/>
  </r>
  <r>
    <x v="0"/>
    <n v="1185732"/>
    <x v="49"/>
    <x v="0"/>
    <x v="4"/>
    <s v="Philadelphia"/>
    <x v="3"/>
    <n v="0.4"/>
    <x v="51"/>
    <n v="200"/>
    <n v="80"/>
    <n v="0.39999999999999997"/>
  </r>
  <r>
    <x v="0"/>
    <n v="1185732"/>
    <x v="49"/>
    <x v="0"/>
    <x v="4"/>
    <s v="Philadelphia"/>
    <x v="4"/>
    <n v="0.54999999999999993"/>
    <x v="36"/>
    <n v="687.49999999999989"/>
    <n v="240.62499999999994"/>
    <n v="0.35"/>
  </r>
  <r>
    <x v="0"/>
    <n v="1185732"/>
    <x v="49"/>
    <x v="0"/>
    <x v="4"/>
    <s v="Philadelphia"/>
    <x v="5"/>
    <n v="0.45"/>
    <x v="38"/>
    <n v="1012.5"/>
    <n v="303.75"/>
    <n v="0.3"/>
  </r>
  <r>
    <x v="0"/>
    <n v="1185732"/>
    <x v="14"/>
    <x v="0"/>
    <x v="4"/>
    <s v="Philadelphia"/>
    <x v="0"/>
    <n v="0.5"/>
    <x v="52"/>
    <n v="2225"/>
    <n v="1223.75"/>
    <n v="0.55000000000000004"/>
  </r>
  <r>
    <x v="0"/>
    <n v="1185732"/>
    <x v="14"/>
    <x v="0"/>
    <x v="4"/>
    <s v="Philadelphia"/>
    <x v="1"/>
    <n v="0.5"/>
    <x v="43"/>
    <n v="750"/>
    <n v="262.5"/>
    <n v="0.35"/>
  </r>
  <r>
    <x v="0"/>
    <n v="1185732"/>
    <x v="14"/>
    <x v="0"/>
    <x v="4"/>
    <s v="Philadelphia"/>
    <x v="2"/>
    <n v="0.4"/>
    <x v="37"/>
    <n v="700"/>
    <n v="280"/>
    <n v="0.39999999999999997"/>
  </r>
  <r>
    <x v="0"/>
    <n v="1185732"/>
    <x v="14"/>
    <x v="0"/>
    <x v="4"/>
    <s v="Philadelphia"/>
    <x v="3"/>
    <n v="0.45"/>
    <x v="53"/>
    <n v="112.5"/>
    <n v="44.999999999999993"/>
    <n v="0.39999999999999997"/>
  </r>
  <r>
    <x v="0"/>
    <n v="1185732"/>
    <x v="14"/>
    <x v="0"/>
    <x v="4"/>
    <s v="Philadelphia"/>
    <x v="4"/>
    <n v="0.6"/>
    <x v="42"/>
    <n v="450"/>
    <n v="135"/>
    <n v="0.3"/>
  </r>
  <r>
    <x v="0"/>
    <n v="1185732"/>
    <x v="14"/>
    <x v="0"/>
    <x v="4"/>
    <s v="Philadelphia"/>
    <x v="5"/>
    <n v="0.5"/>
    <x v="37"/>
    <n v="875"/>
    <n v="218.75"/>
    <n v="0.25"/>
  </r>
  <r>
    <x v="0"/>
    <n v="1185732"/>
    <x v="50"/>
    <x v="0"/>
    <x v="4"/>
    <s v="Philadelphia"/>
    <x v="0"/>
    <n v="0.5"/>
    <x v="32"/>
    <n v="2250"/>
    <n v="1125"/>
    <n v="0.5"/>
  </r>
  <r>
    <x v="0"/>
    <n v="1185732"/>
    <x v="50"/>
    <x v="0"/>
    <x v="4"/>
    <s v="Philadelphia"/>
    <x v="1"/>
    <n v="0.5"/>
    <x v="43"/>
    <n v="750"/>
    <n v="225"/>
    <n v="0.3"/>
  </r>
  <r>
    <x v="0"/>
    <n v="1185732"/>
    <x v="50"/>
    <x v="0"/>
    <x v="4"/>
    <s v="Philadelphia"/>
    <x v="2"/>
    <n v="0.4"/>
    <x v="43"/>
    <n v="600"/>
    <n v="210"/>
    <n v="0.35"/>
  </r>
  <r>
    <x v="0"/>
    <n v="1185732"/>
    <x v="50"/>
    <x v="0"/>
    <x v="4"/>
    <s v="Philadelphia"/>
    <x v="3"/>
    <n v="0.45"/>
    <x v="42"/>
    <n v="337.5"/>
    <n v="118.12499999999999"/>
    <n v="0.35"/>
  </r>
  <r>
    <x v="0"/>
    <n v="1185732"/>
    <x v="50"/>
    <x v="0"/>
    <x v="4"/>
    <s v="Philadelphia"/>
    <x v="4"/>
    <n v="0.6"/>
    <x v="42"/>
    <n v="450"/>
    <n v="135"/>
    <n v="0.3"/>
  </r>
  <r>
    <x v="0"/>
    <n v="1185732"/>
    <x v="50"/>
    <x v="0"/>
    <x v="4"/>
    <s v="Philadelphia"/>
    <x v="5"/>
    <n v="0.5"/>
    <x v="41"/>
    <n v="1000"/>
    <n v="250"/>
    <n v="0.25"/>
  </r>
  <r>
    <x v="0"/>
    <n v="1185732"/>
    <x v="51"/>
    <x v="0"/>
    <x v="4"/>
    <s v="Philadelphia"/>
    <x v="0"/>
    <n v="0.6"/>
    <x v="54"/>
    <n v="2820"/>
    <n v="1410"/>
    <n v="0.5"/>
  </r>
  <r>
    <x v="0"/>
    <n v="1185732"/>
    <x v="51"/>
    <x v="0"/>
    <x v="4"/>
    <s v="Philadelphia"/>
    <x v="1"/>
    <n v="0.60000000000000009"/>
    <x v="37"/>
    <n v="1050.0000000000002"/>
    <n v="315.00000000000006"/>
    <n v="0.3"/>
  </r>
  <r>
    <x v="0"/>
    <n v="1185732"/>
    <x v="51"/>
    <x v="0"/>
    <x v="4"/>
    <s v="Philadelphia"/>
    <x v="2"/>
    <n v="0.55000000000000004"/>
    <x v="43"/>
    <n v="825.00000000000011"/>
    <n v="288.75"/>
    <n v="0.35"/>
  </r>
  <r>
    <x v="0"/>
    <n v="1185732"/>
    <x v="51"/>
    <x v="0"/>
    <x v="4"/>
    <s v="Philadelphia"/>
    <x v="3"/>
    <n v="0.55000000000000004"/>
    <x v="39"/>
    <n v="550"/>
    <n v="192.5"/>
    <n v="0.35"/>
  </r>
  <r>
    <x v="0"/>
    <n v="1185732"/>
    <x v="51"/>
    <x v="0"/>
    <x v="4"/>
    <s v="Philadelphia"/>
    <x v="4"/>
    <n v="0.65"/>
    <x v="36"/>
    <n v="812.5"/>
    <n v="243.75"/>
    <n v="0.3"/>
  </r>
  <r>
    <x v="0"/>
    <n v="1185732"/>
    <x v="51"/>
    <x v="0"/>
    <x v="4"/>
    <s v="Philadelphia"/>
    <x v="5"/>
    <n v="0.70000000000000007"/>
    <x v="44"/>
    <n v="1750.0000000000002"/>
    <n v="525"/>
    <n v="0.3"/>
  </r>
  <r>
    <x v="0"/>
    <n v="1185732"/>
    <x v="52"/>
    <x v="0"/>
    <x v="4"/>
    <s v="Philadelphia"/>
    <x v="0"/>
    <n v="0.65"/>
    <x v="24"/>
    <n v="3250"/>
    <n v="1787.5000000000002"/>
    <n v="0.55000000000000004"/>
  </r>
  <r>
    <x v="0"/>
    <n v="1185732"/>
    <x v="52"/>
    <x v="0"/>
    <x v="4"/>
    <s v="Philadelphia"/>
    <x v="1"/>
    <n v="0.60000000000000009"/>
    <x v="44"/>
    <n v="1500.0000000000002"/>
    <n v="525"/>
    <n v="0.35"/>
  </r>
  <r>
    <x v="0"/>
    <n v="1185732"/>
    <x v="52"/>
    <x v="0"/>
    <x v="4"/>
    <s v="Philadelphia"/>
    <x v="2"/>
    <n v="0.55000000000000004"/>
    <x v="37"/>
    <n v="962.50000000000011"/>
    <n v="385"/>
    <n v="0.39999999999999997"/>
  </r>
  <r>
    <x v="0"/>
    <n v="1185732"/>
    <x v="52"/>
    <x v="0"/>
    <x v="4"/>
    <s v="Philadelphia"/>
    <x v="3"/>
    <n v="0.55000000000000004"/>
    <x v="43"/>
    <n v="825.00000000000011"/>
    <n v="330"/>
    <n v="0.39999999999999997"/>
  </r>
  <r>
    <x v="0"/>
    <n v="1185732"/>
    <x v="52"/>
    <x v="0"/>
    <x v="4"/>
    <s v="Philadelphia"/>
    <x v="4"/>
    <n v="0.65"/>
    <x v="43"/>
    <n v="975"/>
    <n v="341.25"/>
    <n v="0.35"/>
  </r>
  <r>
    <x v="0"/>
    <n v="1185732"/>
    <x v="52"/>
    <x v="0"/>
    <x v="4"/>
    <s v="Philadelphia"/>
    <x v="5"/>
    <n v="0.70000000000000007"/>
    <x v="49"/>
    <n v="2100"/>
    <n v="630"/>
    <n v="0.3"/>
  </r>
  <r>
    <x v="0"/>
    <n v="1185732"/>
    <x v="18"/>
    <x v="0"/>
    <x v="4"/>
    <s v="Philadelphia"/>
    <x v="0"/>
    <n v="0.65"/>
    <x v="24"/>
    <n v="3250"/>
    <n v="1787.5000000000002"/>
    <n v="0.55000000000000004"/>
  </r>
  <r>
    <x v="0"/>
    <n v="1185732"/>
    <x v="18"/>
    <x v="0"/>
    <x v="4"/>
    <s v="Philadelphia"/>
    <x v="1"/>
    <n v="0.60000000000000009"/>
    <x v="49"/>
    <n v="1800.0000000000002"/>
    <n v="630"/>
    <n v="0.35"/>
  </r>
  <r>
    <x v="0"/>
    <n v="1185732"/>
    <x v="18"/>
    <x v="0"/>
    <x v="4"/>
    <s v="Philadelphia"/>
    <x v="2"/>
    <n v="0.55000000000000004"/>
    <x v="38"/>
    <n v="1237.5"/>
    <n v="494.99999999999994"/>
    <n v="0.39999999999999997"/>
  </r>
  <r>
    <x v="0"/>
    <n v="1185732"/>
    <x v="18"/>
    <x v="0"/>
    <x v="4"/>
    <s v="Philadelphia"/>
    <x v="3"/>
    <n v="0.55000000000000004"/>
    <x v="37"/>
    <n v="962.50000000000011"/>
    <n v="385"/>
    <n v="0.39999999999999997"/>
  </r>
  <r>
    <x v="0"/>
    <n v="1185732"/>
    <x v="18"/>
    <x v="0"/>
    <x v="4"/>
    <s v="Philadelphia"/>
    <x v="4"/>
    <n v="0.65"/>
    <x v="41"/>
    <n v="1300"/>
    <n v="454.99999999999994"/>
    <n v="0.35"/>
  </r>
  <r>
    <x v="0"/>
    <n v="1185732"/>
    <x v="18"/>
    <x v="0"/>
    <x v="4"/>
    <s v="Philadelphia"/>
    <x v="5"/>
    <n v="0.70000000000000007"/>
    <x v="48"/>
    <n v="2625.0000000000005"/>
    <n v="787.50000000000011"/>
    <n v="0.3"/>
  </r>
  <r>
    <x v="0"/>
    <n v="1185732"/>
    <x v="53"/>
    <x v="0"/>
    <x v="4"/>
    <s v="Philadelphia"/>
    <x v="0"/>
    <n v="0.65"/>
    <x v="28"/>
    <n v="3412.5"/>
    <n v="1876.8750000000002"/>
    <n v="0.55000000000000004"/>
  </r>
  <r>
    <x v="0"/>
    <n v="1185732"/>
    <x v="53"/>
    <x v="0"/>
    <x v="4"/>
    <s v="Philadelphia"/>
    <x v="1"/>
    <n v="0.60000000000000009"/>
    <x v="49"/>
    <n v="1800.0000000000002"/>
    <n v="630"/>
    <n v="0.35"/>
  </r>
  <r>
    <x v="0"/>
    <n v="1185732"/>
    <x v="53"/>
    <x v="0"/>
    <x v="4"/>
    <s v="Philadelphia"/>
    <x v="2"/>
    <n v="0.55000000000000004"/>
    <x v="38"/>
    <n v="1237.5"/>
    <n v="494.99999999999994"/>
    <n v="0.39999999999999997"/>
  </r>
  <r>
    <x v="0"/>
    <n v="1185732"/>
    <x v="53"/>
    <x v="0"/>
    <x v="4"/>
    <s v="Philadelphia"/>
    <x v="3"/>
    <n v="0.55000000000000004"/>
    <x v="41"/>
    <n v="1100"/>
    <n v="439.99999999999994"/>
    <n v="0.39999999999999997"/>
  </r>
  <r>
    <x v="0"/>
    <n v="1185732"/>
    <x v="53"/>
    <x v="0"/>
    <x v="4"/>
    <s v="Philadelphia"/>
    <x v="4"/>
    <n v="0.65"/>
    <x v="37"/>
    <n v="1137.5"/>
    <n v="398.125"/>
    <n v="0.35"/>
  </r>
  <r>
    <x v="0"/>
    <n v="1185732"/>
    <x v="53"/>
    <x v="0"/>
    <x v="4"/>
    <s v="Philadelphia"/>
    <x v="5"/>
    <n v="0.70000000000000007"/>
    <x v="45"/>
    <n v="2450.0000000000005"/>
    <n v="735.00000000000011"/>
    <n v="0.3"/>
  </r>
  <r>
    <x v="0"/>
    <n v="1185732"/>
    <x v="54"/>
    <x v="0"/>
    <x v="4"/>
    <s v="Philadelphia"/>
    <x v="0"/>
    <n v="0.65"/>
    <x v="34"/>
    <n v="3087.5"/>
    <n v="1543.75"/>
    <n v="0.5"/>
  </r>
  <r>
    <x v="0"/>
    <n v="1185732"/>
    <x v="54"/>
    <x v="0"/>
    <x v="4"/>
    <s v="Philadelphia"/>
    <x v="1"/>
    <n v="0.5"/>
    <x v="35"/>
    <n v="1375"/>
    <n v="412.5"/>
    <n v="0.3"/>
  </r>
  <r>
    <x v="0"/>
    <n v="1185732"/>
    <x v="54"/>
    <x v="0"/>
    <x v="4"/>
    <s v="Philadelphia"/>
    <x v="2"/>
    <n v="0.45"/>
    <x v="41"/>
    <n v="900"/>
    <n v="315"/>
    <n v="0.35"/>
  </r>
  <r>
    <x v="0"/>
    <n v="1185732"/>
    <x v="54"/>
    <x v="0"/>
    <x v="4"/>
    <s v="Philadelphia"/>
    <x v="3"/>
    <n v="0.45"/>
    <x v="37"/>
    <n v="787.5"/>
    <n v="275.625"/>
    <n v="0.35"/>
  </r>
  <r>
    <x v="0"/>
    <n v="1185732"/>
    <x v="54"/>
    <x v="0"/>
    <x v="4"/>
    <s v="Philadelphia"/>
    <x v="4"/>
    <n v="0.54999999999999993"/>
    <x v="36"/>
    <n v="687.49999999999989"/>
    <n v="206.24999999999997"/>
    <n v="0.3"/>
  </r>
  <r>
    <x v="0"/>
    <n v="1185732"/>
    <x v="54"/>
    <x v="0"/>
    <x v="4"/>
    <s v="Philadelphia"/>
    <x v="5"/>
    <n v="0.6"/>
    <x v="38"/>
    <n v="1350"/>
    <n v="337.5"/>
    <n v="0.25"/>
  </r>
  <r>
    <x v="0"/>
    <n v="1185732"/>
    <x v="55"/>
    <x v="0"/>
    <x v="4"/>
    <s v="Philadelphia"/>
    <x v="0"/>
    <n v="0.6"/>
    <x v="47"/>
    <n v="2400"/>
    <n v="1200"/>
    <n v="0.5"/>
  </r>
  <r>
    <x v="0"/>
    <n v="1185732"/>
    <x v="55"/>
    <x v="0"/>
    <x v="4"/>
    <s v="Philadelphia"/>
    <x v="1"/>
    <n v="0.5"/>
    <x v="38"/>
    <n v="1125"/>
    <n v="337.5"/>
    <n v="0.3"/>
  </r>
  <r>
    <x v="0"/>
    <n v="1185732"/>
    <x v="55"/>
    <x v="0"/>
    <x v="4"/>
    <s v="Philadelphia"/>
    <x v="2"/>
    <n v="0.5"/>
    <x v="36"/>
    <n v="625"/>
    <n v="218.75"/>
    <n v="0.35"/>
  </r>
  <r>
    <x v="0"/>
    <n v="1185732"/>
    <x v="55"/>
    <x v="0"/>
    <x v="4"/>
    <s v="Philadelphia"/>
    <x v="3"/>
    <n v="0.5"/>
    <x v="39"/>
    <n v="500"/>
    <n v="175"/>
    <n v="0.35"/>
  </r>
  <r>
    <x v="0"/>
    <n v="1185732"/>
    <x v="55"/>
    <x v="0"/>
    <x v="4"/>
    <s v="Philadelphia"/>
    <x v="4"/>
    <n v="0.6"/>
    <x v="39"/>
    <n v="600"/>
    <n v="180"/>
    <n v="0.3"/>
  </r>
  <r>
    <x v="0"/>
    <n v="1185732"/>
    <x v="55"/>
    <x v="0"/>
    <x v="4"/>
    <s v="Philadelphia"/>
    <x v="5"/>
    <n v="0.64999999999999991"/>
    <x v="38"/>
    <n v="1462.4999999999998"/>
    <n v="365.62499999999994"/>
    <n v="0.25"/>
  </r>
  <r>
    <x v="0"/>
    <n v="1185732"/>
    <x v="56"/>
    <x v="0"/>
    <x v="4"/>
    <s v="Philadelphia"/>
    <x v="0"/>
    <n v="0.70000000000000007"/>
    <x v="48"/>
    <n v="2625.0000000000005"/>
    <n v="1443.7500000000005"/>
    <n v="0.55000000000000004"/>
  </r>
  <r>
    <x v="0"/>
    <n v="1185732"/>
    <x v="56"/>
    <x v="0"/>
    <x v="4"/>
    <s v="Philadelphia"/>
    <x v="1"/>
    <n v="0.60000000000000009"/>
    <x v="41"/>
    <n v="1200.0000000000002"/>
    <n v="420.00000000000006"/>
    <n v="0.35"/>
  </r>
  <r>
    <x v="0"/>
    <n v="1185732"/>
    <x v="56"/>
    <x v="0"/>
    <x v="4"/>
    <s v="Philadelphia"/>
    <x v="2"/>
    <n v="0.60000000000000009"/>
    <x v="50"/>
    <n v="1170.0000000000002"/>
    <n v="468.00000000000006"/>
    <n v="0.39999999999999997"/>
  </r>
  <r>
    <x v="0"/>
    <n v="1185732"/>
    <x v="56"/>
    <x v="0"/>
    <x v="4"/>
    <s v="Philadelphia"/>
    <x v="3"/>
    <n v="0.60000000000000009"/>
    <x v="37"/>
    <n v="1050.0000000000002"/>
    <n v="420.00000000000006"/>
    <n v="0.39999999999999997"/>
  </r>
  <r>
    <x v="0"/>
    <n v="1185732"/>
    <x v="56"/>
    <x v="0"/>
    <x v="4"/>
    <s v="Philadelphia"/>
    <x v="4"/>
    <n v="0.70000000000000007"/>
    <x v="43"/>
    <n v="1050"/>
    <n v="367.5"/>
    <n v="0.35"/>
  </r>
  <r>
    <x v="0"/>
    <n v="1185732"/>
    <x v="56"/>
    <x v="0"/>
    <x v="4"/>
    <s v="Philadelphia"/>
    <x v="5"/>
    <n v="0.75"/>
    <x v="44"/>
    <n v="1875"/>
    <n v="562.5"/>
    <n v="0.3"/>
  </r>
  <r>
    <x v="0"/>
    <n v="1185732"/>
    <x v="57"/>
    <x v="0"/>
    <x v="4"/>
    <s v="Philadelphia"/>
    <x v="0"/>
    <n v="0.70000000000000007"/>
    <x v="34"/>
    <n v="3325.0000000000005"/>
    <n v="1828.7500000000005"/>
    <n v="0.55000000000000004"/>
  </r>
  <r>
    <x v="0"/>
    <n v="1185732"/>
    <x v="57"/>
    <x v="0"/>
    <x v="4"/>
    <s v="Philadelphia"/>
    <x v="1"/>
    <n v="0.60000000000000009"/>
    <x v="35"/>
    <n v="1650.0000000000002"/>
    <n v="577.5"/>
    <n v="0.35"/>
  </r>
  <r>
    <x v="0"/>
    <n v="1185732"/>
    <x v="57"/>
    <x v="0"/>
    <x v="4"/>
    <s v="Philadelphia"/>
    <x v="2"/>
    <n v="0.60000000000000009"/>
    <x v="38"/>
    <n v="1350.0000000000002"/>
    <n v="540"/>
    <n v="0.39999999999999997"/>
  </r>
  <r>
    <x v="0"/>
    <n v="1185732"/>
    <x v="57"/>
    <x v="0"/>
    <x v="4"/>
    <s v="Philadelphia"/>
    <x v="3"/>
    <n v="0.60000000000000009"/>
    <x v="37"/>
    <n v="1050.0000000000002"/>
    <n v="420.00000000000006"/>
    <n v="0.39999999999999997"/>
  </r>
  <r>
    <x v="0"/>
    <n v="1185732"/>
    <x v="57"/>
    <x v="0"/>
    <x v="4"/>
    <s v="Philadelphia"/>
    <x v="4"/>
    <n v="0.70000000000000007"/>
    <x v="37"/>
    <n v="1225.0000000000002"/>
    <n v="428.75000000000006"/>
    <n v="0.35"/>
  </r>
  <r>
    <x v="0"/>
    <n v="1185732"/>
    <x v="57"/>
    <x v="0"/>
    <x v="4"/>
    <s v="Philadelphia"/>
    <x v="5"/>
    <n v="0.75"/>
    <x v="35"/>
    <n v="2062.5"/>
    <n v="618.75"/>
    <n v="0.3"/>
  </r>
  <r>
    <x v="2"/>
    <n v="1128299"/>
    <x v="36"/>
    <x v="2"/>
    <x v="5"/>
    <s v="Las Vegas"/>
    <x v="0"/>
    <n v="0.35"/>
    <x v="32"/>
    <n v="1575"/>
    <n v="630"/>
    <n v="0.4"/>
  </r>
  <r>
    <x v="2"/>
    <n v="1128299"/>
    <x v="36"/>
    <x v="2"/>
    <x v="5"/>
    <s v="Las Vegas"/>
    <x v="1"/>
    <n v="0.45"/>
    <x v="32"/>
    <n v="2025"/>
    <n v="506.25"/>
    <n v="0.25"/>
  </r>
  <r>
    <x v="2"/>
    <n v="1128299"/>
    <x v="36"/>
    <x v="2"/>
    <x v="5"/>
    <s v="Las Vegas"/>
    <x v="2"/>
    <n v="0.45"/>
    <x v="32"/>
    <n v="2025"/>
    <n v="810"/>
    <n v="0.4"/>
  </r>
  <r>
    <x v="2"/>
    <n v="1128299"/>
    <x v="36"/>
    <x v="2"/>
    <x v="5"/>
    <s v="Las Vegas"/>
    <x v="3"/>
    <n v="0.45"/>
    <x v="49"/>
    <n v="1350"/>
    <n v="472.49999999999994"/>
    <n v="0.35"/>
  </r>
  <r>
    <x v="2"/>
    <n v="1128299"/>
    <x v="36"/>
    <x v="2"/>
    <x v="5"/>
    <s v="Las Vegas"/>
    <x v="4"/>
    <n v="0.5"/>
    <x v="44"/>
    <n v="1250"/>
    <n v="687.5"/>
    <n v="0.55000000000000004"/>
  </r>
  <r>
    <x v="2"/>
    <n v="1128299"/>
    <x v="36"/>
    <x v="2"/>
    <x v="5"/>
    <s v="Las Vegas"/>
    <x v="5"/>
    <n v="0.45"/>
    <x v="34"/>
    <n v="2137.5"/>
    <n v="427.5"/>
    <n v="0.2"/>
  </r>
  <r>
    <x v="2"/>
    <n v="1128299"/>
    <x v="37"/>
    <x v="2"/>
    <x v="5"/>
    <s v="Las Vegas"/>
    <x v="0"/>
    <n v="0.35"/>
    <x v="28"/>
    <n v="1837.4999999999998"/>
    <n v="735"/>
    <n v="0.4"/>
  </r>
  <r>
    <x v="2"/>
    <n v="1128299"/>
    <x v="37"/>
    <x v="2"/>
    <x v="5"/>
    <s v="Las Vegas"/>
    <x v="1"/>
    <n v="0.45"/>
    <x v="33"/>
    <n v="1912.5"/>
    <n v="478.125"/>
    <n v="0.25"/>
  </r>
  <r>
    <x v="2"/>
    <n v="1128299"/>
    <x v="37"/>
    <x v="2"/>
    <x v="5"/>
    <s v="Las Vegas"/>
    <x v="2"/>
    <n v="0.45"/>
    <x v="33"/>
    <n v="1912.5"/>
    <n v="765"/>
    <n v="0.4"/>
  </r>
  <r>
    <x v="2"/>
    <n v="1128299"/>
    <x v="37"/>
    <x v="2"/>
    <x v="5"/>
    <s v="Las Vegas"/>
    <x v="3"/>
    <n v="0.45"/>
    <x v="35"/>
    <n v="1237.5"/>
    <n v="433.125"/>
    <n v="0.35"/>
  </r>
  <r>
    <x v="2"/>
    <n v="1128299"/>
    <x v="37"/>
    <x v="2"/>
    <x v="5"/>
    <s v="Las Vegas"/>
    <x v="4"/>
    <n v="0.5"/>
    <x v="41"/>
    <n v="1000"/>
    <n v="550"/>
    <n v="0.55000000000000004"/>
  </r>
  <r>
    <x v="2"/>
    <n v="1128299"/>
    <x v="37"/>
    <x v="2"/>
    <x v="5"/>
    <s v="Las Vegas"/>
    <x v="5"/>
    <n v="0.45"/>
    <x v="47"/>
    <n v="1800"/>
    <n v="360"/>
    <n v="0.2"/>
  </r>
  <r>
    <x v="2"/>
    <n v="1128299"/>
    <x v="38"/>
    <x v="2"/>
    <x v="5"/>
    <s v="Las Vegas"/>
    <x v="0"/>
    <n v="0.45"/>
    <x v="21"/>
    <n v="2475"/>
    <n v="990"/>
    <n v="0.4"/>
  </r>
  <r>
    <x v="2"/>
    <n v="1128299"/>
    <x v="38"/>
    <x v="2"/>
    <x v="5"/>
    <s v="Las Vegas"/>
    <x v="1"/>
    <n v="0.54999999999999993"/>
    <x v="47"/>
    <n v="2199.9999999999995"/>
    <n v="549.99999999999989"/>
    <n v="0.25"/>
  </r>
  <r>
    <x v="2"/>
    <n v="1128299"/>
    <x v="38"/>
    <x v="2"/>
    <x v="5"/>
    <s v="Las Vegas"/>
    <x v="2"/>
    <n v="0.54999999999999993"/>
    <x v="47"/>
    <n v="2199.9999999999995"/>
    <n v="879.99999999999989"/>
    <n v="0.4"/>
  </r>
  <r>
    <x v="2"/>
    <n v="1128299"/>
    <x v="38"/>
    <x v="2"/>
    <x v="5"/>
    <s v="Las Vegas"/>
    <x v="3"/>
    <n v="0.54999999999999993"/>
    <x v="49"/>
    <n v="1649.9999999999998"/>
    <n v="577.49999999999989"/>
    <n v="0.35"/>
  </r>
  <r>
    <x v="2"/>
    <n v="1128299"/>
    <x v="38"/>
    <x v="2"/>
    <x v="5"/>
    <s v="Las Vegas"/>
    <x v="4"/>
    <n v="0.6"/>
    <x v="37"/>
    <n v="1050"/>
    <n v="577.5"/>
    <n v="0.55000000000000004"/>
  </r>
  <r>
    <x v="2"/>
    <n v="1128299"/>
    <x v="38"/>
    <x v="2"/>
    <x v="5"/>
    <s v="Las Vegas"/>
    <x v="5"/>
    <n v="0.54999999999999993"/>
    <x v="48"/>
    <n v="2062.4999999999995"/>
    <n v="412.49999999999994"/>
    <n v="0.2"/>
  </r>
  <r>
    <x v="2"/>
    <n v="1128299"/>
    <x v="39"/>
    <x v="2"/>
    <x v="5"/>
    <s v="Las Vegas"/>
    <x v="0"/>
    <n v="0.6"/>
    <x v="21"/>
    <n v="3300"/>
    <n v="1320"/>
    <n v="0.4"/>
  </r>
  <r>
    <x v="2"/>
    <n v="1128299"/>
    <x v="39"/>
    <x v="2"/>
    <x v="5"/>
    <s v="Las Vegas"/>
    <x v="1"/>
    <n v="0.65"/>
    <x v="45"/>
    <n v="2275"/>
    <n v="568.75"/>
    <n v="0.25"/>
  </r>
  <r>
    <x v="2"/>
    <n v="1128299"/>
    <x v="39"/>
    <x v="2"/>
    <x v="5"/>
    <s v="Las Vegas"/>
    <x v="2"/>
    <n v="0.65"/>
    <x v="47"/>
    <n v="2600"/>
    <n v="1040"/>
    <n v="0.4"/>
  </r>
  <r>
    <x v="2"/>
    <n v="1128299"/>
    <x v="39"/>
    <x v="2"/>
    <x v="5"/>
    <s v="Las Vegas"/>
    <x v="3"/>
    <n v="0.6"/>
    <x v="49"/>
    <n v="1800"/>
    <n v="630"/>
    <n v="0.35"/>
  </r>
  <r>
    <x v="2"/>
    <n v="1128299"/>
    <x v="39"/>
    <x v="2"/>
    <x v="5"/>
    <s v="Las Vegas"/>
    <x v="4"/>
    <n v="0.65"/>
    <x v="41"/>
    <n v="1300"/>
    <n v="715.00000000000011"/>
    <n v="0.55000000000000004"/>
  </r>
  <r>
    <x v="2"/>
    <n v="1128299"/>
    <x v="39"/>
    <x v="2"/>
    <x v="5"/>
    <s v="Las Vegas"/>
    <x v="5"/>
    <n v="0.8"/>
    <x v="45"/>
    <n v="2800"/>
    <n v="560"/>
    <n v="0.2"/>
  </r>
  <r>
    <x v="2"/>
    <n v="1128299"/>
    <x v="40"/>
    <x v="2"/>
    <x v="5"/>
    <s v="Las Vegas"/>
    <x v="0"/>
    <n v="0.6"/>
    <x v="21"/>
    <n v="3300"/>
    <n v="1485"/>
    <n v="0.45"/>
  </r>
  <r>
    <x v="2"/>
    <n v="1128299"/>
    <x v="40"/>
    <x v="2"/>
    <x v="5"/>
    <s v="Las Vegas"/>
    <x v="1"/>
    <n v="0.65"/>
    <x v="47"/>
    <n v="2600"/>
    <n v="780"/>
    <n v="0.3"/>
  </r>
  <r>
    <x v="2"/>
    <n v="1128299"/>
    <x v="40"/>
    <x v="2"/>
    <x v="5"/>
    <s v="Las Vegas"/>
    <x v="2"/>
    <n v="0.65"/>
    <x v="47"/>
    <n v="2600"/>
    <n v="1170"/>
    <n v="0.45"/>
  </r>
  <r>
    <x v="2"/>
    <n v="1128299"/>
    <x v="40"/>
    <x v="2"/>
    <x v="5"/>
    <s v="Las Vegas"/>
    <x v="3"/>
    <n v="0.6"/>
    <x v="49"/>
    <n v="1800"/>
    <n v="719.99999999999989"/>
    <n v="0.39999999999999997"/>
  </r>
  <r>
    <x v="2"/>
    <n v="1128299"/>
    <x v="40"/>
    <x v="2"/>
    <x v="5"/>
    <s v="Las Vegas"/>
    <x v="4"/>
    <n v="0.65"/>
    <x v="41"/>
    <n v="1300"/>
    <n v="780.00000000000011"/>
    <n v="0.60000000000000009"/>
  </r>
  <r>
    <x v="2"/>
    <n v="1128299"/>
    <x v="40"/>
    <x v="2"/>
    <x v="5"/>
    <s v="Las Vegas"/>
    <x v="5"/>
    <n v="0.8"/>
    <x v="32"/>
    <n v="3600"/>
    <n v="900"/>
    <n v="0.25"/>
  </r>
  <r>
    <x v="2"/>
    <n v="1128299"/>
    <x v="41"/>
    <x v="2"/>
    <x v="5"/>
    <s v="Las Vegas"/>
    <x v="0"/>
    <n v="0.6"/>
    <x v="20"/>
    <n v="4200"/>
    <n v="1890"/>
    <n v="0.45"/>
  </r>
  <r>
    <x v="2"/>
    <n v="1128299"/>
    <x v="41"/>
    <x v="2"/>
    <x v="5"/>
    <s v="Las Vegas"/>
    <x v="1"/>
    <n v="0.65"/>
    <x v="21"/>
    <n v="3575"/>
    <n v="1072.5"/>
    <n v="0.3"/>
  </r>
  <r>
    <x v="2"/>
    <n v="1128299"/>
    <x v="41"/>
    <x v="2"/>
    <x v="5"/>
    <s v="Las Vegas"/>
    <x v="2"/>
    <n v="0.65"/>
    <x v="21"/>
    <n v="3575"/>
    <n v="1608.75"/>
    <n v="0.45"/>
  </r>
  <r>
    <x v="2"/>
    <n v="1128299"/>
    <x v="41"/>
    <x v="2"/>
    <x v="5"/>
    <s v="Las Vegas"/>
    <x v="3"/>
    <n v="0.6"/>
    <x v="33"/>
    <n v="2550"/>
    <n v="1019.9999999999999"/>
    <n v="0.39999999999999997"/>
  </r>
  <r>
    <x v="2"/>
    <n v="1128299"/>
    <x v="41"/>
    <x v="2"/>
    <x v="5"/>
    <s v="Las Vegas"/>
    <x v="4"/>
    <n v="0.65"/>
    <x v="49"/>
    <n v="1950"/>
    <n v="1170.0000000000002"/>
    <n v="0.60000000000000009"/>
  </r>
  <r>
    <x v="2"/>
    <n v="1128299"/>
    <x v="41"/>
    <x v="2"/>
    <x v="5"/>
    <s v="Las Vegas"/>
    <x v="5"/>
    <n v="0.8"/>
    <x v="25"/>
    <n v="4800"/>
    <n v="1200"/>
    <n v="0.25"/>
  </r>
  <r>
    <x v="2"/>
    <n v="1128299"/>
    <x v="42"/>
    <x v="2"/>
    <x v="5"/>
    <s v="Las Vegas"/>
    <x v="0"/>
    <n v="0.6"/>
    <x v="30"/>
    <n v="4500"/>
    <n v="1800"/>
    <n v="0.4"/>
  </r>
  <r>
    <x v="2"/>
    <n v="1128299"/>
    <x v="42"/>
    <x v="2"/>
    <x v="5"/>
    <s v="Las Vegas"/>
    <x v="1"/>
    <n v="0.65"/>
    <x v="25"/>
    <n v="3900"/>
    <n v="975"/>
    <n v="0.25"/>
  </r>
  <r>
    <x v="2"/>
    <n v="1128299"/>
    <x v="42"/>
    <x v="2"/>
    <x v="5"/>
    <s v="Las Vegas"/>
    <x v="2"/>
    <n v="0.65"/>
    <x v="21"/>
    <n v="3575"/>
    <n v="1430"/>
    <n v="0.4"/>
  </r>
  <r>
    <x v="2"/>
    <n v="1128299"/>
    <x v="42"/>
    <x v="2"/>
    <x v="5"/>
    <s v="Las Vegas"/>
    <x v="3"/>
    <n v="0.6"/>
    <x v="32"/>
    <n v="2700"/>
    <n v="944.99999999999989"/>
    <n v="0.35"/>
  </r>
  <r>
    <x v="2"/>
    <n v="1128299"/>
    <x v="42"/>
    <x v="2"/>
    <x v="5"/>
    <s v="Las Vegas"/>
    <x v="4"/>
    <n v="0.65"/>
    <x v="24"/>
    <n v="3250"/>
    <n v="1787.5000000000002"/>
    <n v="0.55000000000000004"/>
  </r>
  <r>
    <x v="2"/>
    <n v="1128299"/>
    <x v="42"/>
    <x v="2"/>
    <x v="5"/>
    <s v="Las Vegas"/>
    <x v="5"/>
    <n v="0.8"/>
    <x v="24"/>
    <n v="4000"/>
    <n v="800"/>
    <n v="0.2"/>
  </r>
  <r>
    <x v="2"/>
    <n v="1128299"/>
    <x v="43"/>
    <x v="2"/>
    <x v="5"/>
    <s v="Las Vegas"/>
    <x v="0"/>
    <n v="0.65"/>
    <x v="20"/>
    <n v="4550"/>
    <n v="1820"/>
    <n v="0.4"/>
  </r>
  <r>
    <x v="2"/>
    <n v="1128299"/>
    <x v="43"/>
    <x v="2"/>
    <x v="5"/>
    <s v="Las Vegas"/>
    <x v="1"/>
    <n v="0.70000000000000007"/>
    <x v="26"/>
    <n v="4550"/>
    <n v="1137.5"/>
    <n v="0.25"/>
  </r>
  <r>
    <x v="2"/>
    <n v="1128299"/>
    <x v="43"/>
    <x v="2"/>
    <x v="5"/>
    <s v="Las Vegas"/>
    <x v="2"/>
    <n v="0.65"/>
    <x v="28"/>
    <n v="3412.5"/>
    <n v="1365"/>
    <n v="0.4"/>
  </r>
  <r>
    <x v="2"/>
    <n v="1128299"/>
    <x v="43"/>
    <x v="2"/>
    <x v="5"/>
    <s v="Las Vegas"/>
    <x v="3"/>
    <n v="0.65"/>
    <x v="34"/>
    <n v="3087.5"/>
    <n v="1080.625"/>
    <n v="0.35"/>
  </r>
  <r>
    <x v="2"/>
    <n v="1128299"/>
    <x v="43"/>
    <x v="2"/>
    <x v="5"/>
    <s v="Las Vegas"/>
    <x v="4"/>
    <n v="0.75"/>
    <x v="34"/>
    <n v="3562.5"/>
    <n v="1959.3750000000002"/>
    <n v="0.55000000000000004"/>
  </r>
  <r>
    <x v="2"/>
    <n v="1128299"/>
    <x v="43"/>
    <x v="2"/>
    <x v="5"/>
    <s v="Las Vegas"/>
    <x v="5"/>
    <n v="0.8"/>
    <x v="47"/>
    <n v="3200"/>
    <n v="640"/>
    <n v="0.2"/>
  </r>
  <r>
    <x v="2"/>
    <n v="1128299"/>
    <x v="44"/>
    <x v="2"/>
    <x v="5"/>
    <s v="Las Vegas"/>
    <x v="0"/>
    <n v="0.60000000000000009"/>
    <x v="25"/>
    <n v="3600.0000000000005"/>
    <n v="1260.0000000000002"/>
    <n v="0.35000000000000003"/>
  </r>
  <r>
    <x v="2"/>
    <n v="1128299"/>
    <x v="44"/>
    <x v="2"/>
    <x v="5"/>
    <s v="Las Vegas"/>
    <x v="1"/>
    <n v="0.65000000000000013"/>
    <x v="25"/>
    <n v="3900.0000000000009"/>
    <n v="780.00000000000023"/>
    <n v="0.2"/>
  </r>
  <r>
    <x v="2"/>
    <n v="1128299"/>
    <x v="44"/>
    <x v="2"/>
    <x v="5"/>
    <s v="Las Vegas"/>
    <x v="2"/>
    <n v="0.60000000000000009"/>
    <x v="32"/>
    <n v="2700.0000000000005"/>
    <n v="945.00000000000023"/>
    <n v="0.35000000000000003"/>
  </r>
  <r>
    <x v="2"/>
    <n v="1128299"/>
    <x v="44"/>
    <x v="2"/>
    <x v="5"/>
    <s v="Las Vegas"/>
    <x v="3"/>
    <n v="0.60000000000000009"/>
    <x v="47"/>
    <n v="2400.0000000000005"/>
    <n v="720.00000000000011"/>
    <n v="0.3"/>
  </r>
  <r>
    <x v="2"/>
    <n v="1128299"/>
    <x v="44"/>
    <x v="2"/>
    <x v="5"/>
    <s v="Las Vegas"/>
    <x v="4"/>
    <n v="0.70000000000000007"/>
    <x v="47"/>
    <n v="2800.0000000000005"/>
    <n v="1400.0000000000005"/>
    <n v="0.50000000000000011"/>
  </r>
  <r>
    <x v="2"/>
    <n v="1128299"/>
    <x v="44"/>
    <x v="2"/>
    <x v="5"/>
    <s v="Las Vegas"/>
    <x v="5"/>
    <n v="0.75000000000000011"/>
    <x v="32"/>
    <n v="3375.0000000000005"/>
    <n v="506.25000000000017"/>
    <n v="0.15000000000000002"/>
  </r>
  <r>
    <x v="2"/>
    <n v="1128299"/>
    <x v="45"/>
    <x v="2"/>
    <x v="5"/>
    <s v="Las Vegas"/>
    <x v="0"/>
    <n v="0.60000000000000009"/>
    <x v="21"/>
    <n v="3300.0000000000005"/>
    <n v="1155.0000000000002"/>
    <n v="0.35000000000000003"/>
  </r>
  <r>
    <x v="2"/>
    <n v="1128299"/>
    <x v="45"/>
    <x v="2"/>
    <x v="5"/>
    <s v="Las Vegas"/>
    <x v="1"/>
    <n v="0.65000000000000013"/>
    <x v="21"/>
    <n v="3575.0000000000009"/>
    <n v="715.00000000000023"/>
    <n v="0.2"/>
  </r>
  <r>
    <x v="2"/>
    <n v="1128299"/>
    <x v="45"/>
    <x v="2"/>
    <x v="5"/>
    <s v="Las Vegas"/>
    <x v="2"/>
    <n v="0.60000000000000009"/>
    <x v="48"/>
    <n v="2250.0000000000005"/>
    <n v="787.50000000000023"/>
    <n v="0.35000000000000003"/>
  </r>
  <r>
    <x v="2"/>
    <n v="1128299"/>
    <x v="45"/>
    <x v="2"/>
    <x v="5"/>
    <s v="Las Vegas"/>
    <x v="3"/>
    <n v="0.60000000000000009"/>
    <x v="45"/>
    <n v="2100.0000000000005"/>
    <n v="630.00000000000011"/>
    <n v="0.3"/>
  </r>
  <r>
    <x v="2"/>
    <n v="1128299"/>
    <x v="45"/>
    <x v="2"/>
    <x v="5"/>
    <s v="Las Vegas"/>
    <x v="4"/>
    <n v="0.70000000000000007"/>
    <x v="46"/>
    <n v="2275"/>
    <n v="1137.5000000000002"/>
    <n v="0.50000000000000011"/>
  </r>
  <r>
    <x v="2"/>
    <n v="1128299"/>
    <x v="45"/>
    <x v="2"/>
    <x v="5"/>
    <s v="Las Vegas"/>
    <x v="5"/>
    <n v="0.75000000000000011"/>
    <x v="48"/>
    <n v="2812.5000000000005"/>
    <n v="421.87500000000011"/>
    <n v="0.15000000000000002"/>
  </r>
  <r>
    <x v="2"/>
    <n v="1128299"/>
    <x v="46"/>
    <x v="2"/>
    <x v="5"/>
    <s v="Las Vegas"/>
    <x v="0"/>
    <n v="0.60000000000000009"/>
    <x v="31"/>
    <n v="3450.0000000000005"/>
    <n v="1207.5000000000002"/>
    <n v="0.35000000000000003"/>
  </r>
  <r>
    <x v="2"/>
    <n v="1128299"/>
    <x v="46"/>
    <x v="2"/>
    <x v="5"/>
    <s v="Las Vegas"/>
    <x v="1"/>
    <n v="0.65000000000000013"/>
    <x v="31"/>
    <n v="3737.5000000000009"/>
    <n v="747.50000000000023"/>
    <n v="0.2"/>
  </r>
  <r>
    <x v="2"/>
    <n v="1128299"/>
    <x v="46"/>
    <x v="2"/>
    <x v="5"/>
    <s v="Las Vegas"/>
    <x v="2"/>
    <n v="0.60000000000000009"/>
    <x v="33"/>
    <n v="2550.0000000000005"/>
    <n v="892.50000000000023"/>
    <n v="0.35000000000000003"/>
  </r>
  <r>
    <x v="2"/>
    <n v="1128299"/>
    <x v="46"/>
    <x v="2"/>
    <x v="5"/>
    <s v="Las Vegas"/>
    <x v="3"/>
    <n v="0.60000000000000009"/>
    <x v="47"/>
    <n v="2400.0000000000005"/>
    <n v="720.00000000000011"/>
    <n v="0.3"/>
  </r>
  <r>
    <x v="2"/>
    <n v="1128299"/>
    <x v="46"/>
    <x v="2"/>
    <x v="5"/>
    <s v="Las Vegas"/>
    <x v="4"/>
    <n v="0.70000000000000007"/>
    <x v="45"/>
    <n v="2450.0000000000005"/>
    <n v="1225.0000000000005"/>
    <n v="0.50000000000000011"/>
  </r>
  <r>
    <x v="2"/>
    <n v="1128299"/>
    <x v="46"/>
    <x v="2"/>
    <x v="5"/>
    <s v="Las Vegas"/>
    <x v="5"/>
    <n v="0.75000000000000011"/>
    <x v="34"/>
    <n v="3562.5000000000005"/>
    <n v="534.37500000000011"/>
    <n v="0.15000000000000002"/>
  </r>
  <r>
    <x v="2"/>
    <n v="1128299"/>
    <x v="47"/>
    <x v="2"/>
    <x v="5"/>
    <s v="Las Vegas"/>
    <x v="0"/>
    <n v="0.60000000000000009"/>
    <x v="22"/>
    <n v="4050.0000000000005"/>
    <n v="1417.5000000000002"/>
    <n v="0.35000000000000003"/>
  </r>
  <r>
    <x v="2"/>
    <n v="1128299"/>
    <x v="47"/>
    <x v="2"/>
    <x v="5"/>
    <s v="Las Vegas"/>
    <x v="1"/>
    <n v="0.65000000000000013"/>
    <x v="22"/>
    <n v="4387.5000000000009"/>
    <n v="877.50000000000023"/>
    <n v="0.2"/>
  </r>
  <r>
    <x v="2"/>
    <n v="1128299"/>
    <x v="47"/>
    <x v="2"/>
    <x v="5"/>
    <s v="Las Vegas"/>
    <x v="2"/>
    <n v="0.60000000000000009"/>
    <x v="34"/>
    <n v="2850.0000000000005"/>
    <n v="997.50000000000023"/>
    <n v="0.35000000000000003"/>
  </r>
  <r>
    <x v="2"/>
    <n v="1128299"/>
    <x v="47"/>
    <x v="2"/>
    <x v="5"/>
    <s v="Las Vegas"/>
    <x v="3"/>
    <n v="0.60000000000000009"/>
    <x v="34"/>
    <n v="2850.0000000000005"/>
    <n v="855.00000000000011"/>
    <n v="0.3"/>
  </r>
  <r>
    <x v="2"/>
    <n v="1128299"/>
    <x v="47"/>
    <x v="2"/>
    <x v="5"/>
    <s v="Las Vegas"/>
    <x v="4"/>
    <n v="0.70000000000000007"/>
    <x v="47"/>
    <n v="2800.0000000000005"/>
    <n v="1400.0000000000005"/>
    <n v="0.50000000000000011"/>
  </r>
  <r>
    <x v="2"/>
    <n v="1128299"/>
    <x v="47"/>
    <x v="2"/>
    <x v="5"/>
    <s v="Las Vegas"/>
    <x v="5"/>
    <n v="0.75000000000000011"/>
    <x v="24"/>
    <n v="3750.0000000000005"/>
    <n v="562.50000000000011"/>
    <n v="0.15000000000000002"/>
  </r>
  <r>
    <x v="2"/>
    <n v="1128299"/>
    <x v="58"/>
    <x v="2"/>
    <x v="6"/>
    <s v="Denver"/>
    <x v="0"/>
    <n v="0.3"/>
    <x v="33"/>
    <n v="1275"/>
    <n v="446.25000000000006"/>
    <n v="0.35000000000000003"/>
  </r>
  <r>
    <x v="2"/>
    <n v="1128299"/>
    <x v="58"/>
    <x v="2"/>
    <x v="6"/>
    <s v="Denver"/>
    <x v="1"/>
    <n v="0.4"/>
    <x v="33"/>
    <n v="1700"/>
    <n v="340"/>
    <n v="0.2"/>
  </r>
  <r>
    <x v="2"/>
    <n v="1128299"/>
    <x v="58"/>
    <x v="2"/>
    <x v="6"/>
    <s v="Denver"/>
    <x v="2"/>
    <n v="0.4"/>
    <x v="33"/>
    <n v="1700"/>
    <n v="595"/>
    <n v="0.35000000000000003"/>
  </r>
  <r>
    <x v="2"/>
    <n v="1128299"/>
    <x v="58"/>
    <x v="2"/>
    <x v="6"/>
    <s v="Denver"/>
    <x v="3"/>
    <n v="0.4"/>
    <x v="35"/>
    <n v="1100"/>
    <n v="330"/>
    <n v="0.3"/>
  </r>
  <r>
    <x v="2"/>
    <n v="1128299"/>
    <x v="58"/>
    <x v="2"/>
    <x v="6"/>
    <s v="Denver"/>
    <x v="4"/>
    <n v="0.45"/>
    <x v="38"/>
    <n v="1012.5"/>
    <n v="506.25"/>
    <n v="0.5"/>
  </r>
  <r>
    <x v="2"/>
    <n v="1128299"/>
    <x v="58"/>
    <x v="2"/>
    <x v="6"/>
    <s v="Denver"/>
    <x v="5"/>
    <n v="0.4"/>
    <x v="34"/>
    <n v="1900"/>
    <n v="285.00000000000006"/>
    <n v="0.15000000000000002"/>
  </r>
  <r>
    <x v="2"/>
    <n v="1128299"/>
    <x v="49"/>
    <x v="2"/>
    <x v="6"/>
    <s v="Denver"/>
    <x v="0"/>
    <n v="0.3"/>
    <x v="28"/>
    <n v="1575"/>
    <n v="551.25"/>
    <n v="0.35000000000000003"/>
  </r>
  <r>
    <x v="2"/>
    <n v="1128299"/>
    <x v="49"/>
    <x v="2"/>
    <x v="6"/>
    <s v="Denver"/>
    <x v="1"/>
    <n v="0.4"/>
    <x v="33"/>
    <n v="1700"/>
    <n v="340"/>
    <n v="0.2"/>
  </r>
  <r>
    <x v="2"/>
    <n v="1128299"/>
    <x v="49"/>
    <x v="2"/>
    <x v="6"/>
    <s v="Denver"/>
    <x v="2"/>
    <n v="0.4"/>
    <x v="33"/>
    <n v="1700"/>
    <n v="595"/>
    <n v="0.35000000000000003"/>
  </r>
  <r>
    <x v="2"/>
    <n v="1128299"/>
    <x v="49"/>
    <x v="2"/>
    <x v="6"/>
    <s v="Denver"/>
    <x v="3"/>
    <n v="0.4"/>
    <x v="35"/>
    <n v="1100"/>
    <n v="330"/>
    <n v="0.3"/>
  </r>
  <r>
    <x v="2"/>
    <n v="1128299"/>
    <x v="49"/>
    <x v="2"/>
    <x v="6"/>
    <s v="Denver"/>
    <x v="4"/>
    <n v="0.45"/>
    <x v="41"/>
    <n v="900"/>
    <n v="450"/>
    <n v="0.5"/>
  </r>
  <r>
    <x v="2"/>
    <n v="1128299"/>
    <x v="49"/>
    <x v="2"/>
    <x v="6"/>
    <s v="Denver"/>
    <x v="5"/>
    <n v="0.4"/>
    <x v="47"/>
    <n v="1600"/>
    <n v="240.00000000000003"/>
    <n v="0.15000000000000002"/>
  </r>
  <r>
    <x v="2"/>
    <n v="1128299"/>
    <x v="59"/>
    <x v="2"/>
    <x v="6"/>
    <s v="Denver"/>
    <x v="0"/>
    <n v="0.4"/>
    <x v="21"/>
    <n v="2200"/>
    <n v="770.00000000000011"/>
    <n v="0.35000000000000003"/>
  </r>
  <r>
    <x v="2"/>
    <n v="1128299"/>
    <x v="59"/>
    <x v="2"/>
    <x v="6"/>
    <s v="Denver"/>
    <x v="1"/>
    <n v="0.49999999999999994"/>
    <x v="47"/>
    <n v="1999.9999999999998"/>
    <n v="400"/>
    <n v="0.2"/>
  </r>
  <r>
    <x v="2"/>
    <n v="1128299"/>
    <x v="59"/>
    <x v="2"/>
    <x v="6"/>
    <s v="Denver"/>
    <x v="2"/>
    <n v="0.54999999999999993"/>
    <x v="47"/>
    <n v="2199.9999999999995"/>
    <n v="769.99999999999989"/>
    <n v="0.35000000000000003"/>
  </r>
  <r>
    <x v="2"/>
    <n v="1128299"/>
    <x v="59"/>
    <x v="2"/>
    <x v="6"/>
    <s v="Denver"/>
    <x v="3"/>
    <n v="0.54999999999999993"/>
    <x v="49"/>
    <n v="1649.9999999999998"/>
    <n v="494.99999999999989"/>
    <n v="0.3"/>
  </r>
  <r>
    <x v="2"/>
    <n v="1128299"/>
    <x v="59"/>
    <x v="2"/>
    <x v="6"/>
    <s v="Denver"/>
    <x v="4"/>
    <n v="0.6"/>
    <x v="43"/>
    <n v="900"/>
    <n v="450"/>
    <n v="0.5"/>
  </r>
  <r>
    <x v="2"/>
    <n v="1128299"/>
    <x v="59"/>
    <x v="2"/>
    <x v="6"/>
    <s v="Denver"/>
    <x v="5"/>
    <n v="0.54999999999999993"/>
    <x v="45"/>
    <n v="1924.9999999999998"/>
    <n v="288.75"/>
    <n v="0.15000000000000002"/>
  </r>
  <r>
    <x v="2"/>
    <n v="1128299"/>
    <x v="60"/>
    <x v="2"/>
    <x v="6"/>
    <s v="Denver"/>
    <x v="0"/>
    <n v="0.6"/>
    <x v="28"/>
    <n v="3150"/>
    <n v="1102.5"/>
    <n v="0.35000000000000003"/>
  </r>
  <r>
    <x v="2"/>
    <n v="1128299"/>
    <x v="60"/>
    <x v="2"/>
    <x v="6"/>
    <s v="Denver"/>
    <x v="1"/>
    <n v="0.65"/>
    <x v="46"/>
    <n v="2112.5"/>
    <n v="422.5"/>
    <n v="0.2"/>
  </r>
  <r>
    <x v="2"/>
    <n v="1128299"/>
    <x v="60"/>
    <x v="2"/>
    <x v="6"/>
    <s v="Denver"/>
    <x v="2"/>
    <n v="0.65"/>
    <x v="48"/>
    <n v="2437.5"/>
    <n v="853.12500000000011"/>
    <n v="0.35000000000000003"/>
  </r>
  <r>
    <x v="2"/>
    <n v="1128299"/>
    <x v="60"/>
    <x v="2"/>
    <x v="6"/>
    <s v="Denver"/>
    <x v="3"/>
    <n v="0.6"/>
    <x v="35"/>
    <n v="1650"/>
    <n v="495"/>
    <n v="0.3"/>
  </r>
  <r>
    <x v="2"/>
    <n v="1128299"/>
    <x v="60"/>
    <x v="2"/>
    <x v="6"/>
    <s v="Denver"/>
    <x v="4"/>
    <n v="0.65"/>
    <x v="37"/>
    <n v="1137.5"/>
    <n v="568.75"/>
    <n v="0.5"/>
  </r>
  <r>
    <x v="2"/>
    <n v="1128299"/>
    <x v="60"/>
    <x v="2"/>
    <x v="6"/>
    <s v="Denver"/>
    <x v="5"/>
    <n v="0.8"/>
    <x v="46"/>
    <n v="2600"/>
    <n v="390.00000000000006"/>
    <n v="0.15000000000000002"/>
  </r>
  <r>
    <x v="2"/>
    <n v="1128299"/>
    <x v="61"/>
    <x v="2"/>
    <x v="6"/>
    <s v="Denver"/>
    <x v="0"/>
    <n v="0.6"/>
    <x v="28"/>
    <n v="3150"/>
    <n v="1575"/>
    <n v="0.5"/>
  </r>
  <r>
    <x v="2"/>
    <n v="1128299"/>
    <x v="61"/>
    <x v="2"/>
    <x v="6"/>
    <s v="Denver"/>
    <x v="1"/>
    <n v="0.65"/>
    <x v="48"/>
    <n v="2437.5"/>
    <n v="853.125"/>
    <n v="0.35"/>
  </r>
  <r>
    <x v="2"/>
    <n v="1128299"/>
    <x v="61"/>
    <x v="2"/>
    <x v="6"/>
    <s v="Denver"/>
    <x v="2"/>
    <n v="0.65"/>
    <x v="48"/>
    <n v="2437.5"/>
    <n v="1218.75"/>
    <n v="0.5"/>
  </r>
  <r>
    <x v="2"/>
    <n v="1128299"/>
    <x v="61"/>
    <x v="2"/>
    <x v="6"/>
    <s v="Denver"/>
    <x v="3"/>
    <n v="0.6"/>
    <x v="35"/>
    <n v="1650"/>
    <n v="742.49999999999989"/>
    <n v="0.44999999999999996"/>
  </r>
  <r>
    <x v="2"/>
    <n v="1128299"/>
    <x v="61"/>
    <x v="2"/>
    <x v="6"/>
    <s v="Denver"/>
    <x v="4"/>
    <n v="0.65"/>
    <x v="37"/>
    <n v="1137.5"/>
    <n v="739.37500000000011"/>
    <n v="0.65000000000000013"/>
  </r>
  <r>
    <x v="2"/>
    <n v="1128299"/>
    <x v="61"/>
    <x v="2"/>
    <x v="6"/>
    <s v="Denver"/>
    <x v="5"/>
    <n v="0.8"/>
    <x v="34"/>
    <n v="3800"/>
    <n v="1140"/>
    <n v="0.3"/>
  </r>
  <r>
    <x v="2"/>
    <n v="1128299"/>
    <x v="52"/>
    <x v="2"/>
    <x v="6"/>
    <s v="Denver"/>
    <x v="0"/>
    <n v="0.6"/>
    <x v="27"/>
    <n v="4350"/>
    <n v="2175"/>
    <n v="0.5"/>
  </r>
  <r>
    <x v="2"/>
    <n v="1128299"/>
    <x v="52"/>
    <x v="2"/>
    <x v="6"/>
    <s v="Denver"/>
    <x v="1"/>
    <n v="0.65"/>
    <x v="31"/>
    <n v="3737.5"/>
    <n v="1308.125"/>
    <n v="0.35"/>
  </r>
  <r>
    <x v="2"/>
    <n v="1128299"/>
    <x v="52"/>
    <x v="2"/>
    <x v="6"/>
    <s v="Denver"/>
    <x v="2"/>
    <n v="0.65"/>
    <x v="31"/>
    <n v="3737.5"/>
    <n v="1868.75"/>
    <n v="0.5"/>
  </r>
  <r>
    <x v="2"/>
    <n v="1128299"/>
    <x v="52"/>
    <x v="2"/>
    <x v="6"/>
    <s v="Denver"/>
    <x v="3"/>
    <n v="0.65"/>
    <x v="32"/>
    <n v="2925"/>
    <n v="1316.2499999999998"/>
    <n v="0.44999999999999996"/>
  </r>
  <r>
    <x v="2"/>
    <n v="1128299"/>
    <x v="52"/>
    <x v="2"/>
    <x v="6"/>
    <s v="Denver"/>
    <x v="4"/>
    <n v="0.70000000000000007"/>
    <x v="46"/>
    <n v="2275"/>
    <n v="1478.7500000000002"/>
    <n v="0.65000000000000013"/>
  </r>
  <r>
    <x v="2"/>
    <n v="1128299"/>
    <x v="52"/>
    <x v="2"/>
    <x v="6"/>
    <s v="Denver"/>
    <x v="5"/>
    <n v="0.85000000000000009"/>
    <x v="23"/>
    <n v="5312.5000000000009"/>
    <n v="1593.7500000000002"/>
    <n v="0.3"/>
  </r>
  <r>
    <x v="2"/>
    <n v="1128299"/>
    <x v="62"/>
    <x v="2"/>
    <x v="6"/>
    <s v="Denver"/>
    <x v="0"/>
    <n v="0.65"/>
    <x v="29"/>
    <n v="5037.5"/>
    <n v="2266.875"/>
    <n v="0.45"/>
  </r>
  <r>
    <x v="2"/>
    <n v="1128299"/>
    <x v="62"/>
    <x v="2"/>
    <x v="6"/>
    <s v="Denver"/>
    <x v="1"/>
    <n v="0.70000000000000007"/>
    <x v="23"/>
    <n v="4375"/>
    <n v="1312.5"/>
    <n v="0.3"/>
  </r>
  <r>
    <x v="2"/>
    <n v="1128299"/>
    <x v="62"/>
    <x v="2"/>
    <x v="6"/>
    <s v="Denver"/>
    <x v="2"/>
    <n v="0.70000000000000007"/>
    <x v="31"/>
    <n v="4025.0000000000005"/>
    <n v="1811.2500000000002"/>
    <n v="0.45"/>
  </r>
  <r>
    <x v="2"/>
    <n v="1128299"/>
    <x v="62"/>
    <x v="2"/>
    <x v="6"/>
    <s v="Denver"/>
    <x v="3"/>
    <n v="0.65"/>
    <x v="34"/>
    <n v="3087.5"/>
    <n v="1235"/>
    <n v="0.39999999999999997"/>
  </r>
  <r>
    <x v="2"/>
    <n v="1128299"/>
    <x v="62"/>
    <x v="2"/>
    <x v="6"/>
    <s v="Denver"/>
    <x v="4"/>
    <n v="0.70000000000000007"/>
    <x v="28"/>
    <n v="3675.0000000000005"/>
    <n v="2205.0000000000005"/>
    <n v="0.60000000000000009"/>
  </r>
  <r>
    <x v="2"/>
    <n v="1128299"/>
    <x v="62"/>
    <x v="2"/>
    <x v="6"/>
    <s v="Denver"/>
    <x v="5"/>
    <n v="0.85000000000000009"/>
    <x v="28"/>
    <n v="4462.5000000000009"/>
    <n v="1115.6250000000002"/>
    <n v="0.25"/>
  </r>
  <r>
    <x v="2"/>
    <n v="1128299"/>
    <x v="19"/>
    <x v="2"/>
    <x v="6"/>
    <s v="Denver"/>
    <x v="0"/>
    <n v="0.70000000000000007"/>
    <x v="27"/>
    <n v="5075.0000000000009"/>
    <n v="2283.7500000000005"/>
    <n v="0.45"/>
  </r>
  <r>
    <x v="2"/>
    <n v="1128299"/>
    <x v="19"/>
    <x v="2"/>
    <x v="6"/>
    <s v="Denver"/>
    <x v="1"/>
    <n v="0.75000000000000011"/>
    <x v="22"/>
    <n v="5062.5000000000009"/>
    <n v="1518.7500000000002"/>
    <n v="0.3"/>
  </r>
  <r>
    <x v="2"/>
    <n v="1128299"/>
    <x v="19"/>
    <x v="2"/>
    <x v="6"/>
    <s v="Denver"/>
    <x v="2"/>
    <n v="0.70000000000000007"/>
    <x v="21"/>
    <n v="3850.0000000000005"/>
    <n v="1732.5000000000002"/>
    <n v="0.45"/>
  </r>
  <r>
    <x v="2"/>
    <n v="1128299"/>
    <x v="19"/>
    <x v="2"/>
    <x v="6"/>
    <s v="Denver"/>
    <x v="3"/>
    <n v="0.70000000000000007"/>
    <x v="24"/>
    <n v="3500.0000000000005"/>
    <n v="1400"/>
    <n v="0.39999999999999997"/>
  </r>
  <r>
    <x v="2"/>
    <n v="1128299"/>
    <x v="19"/>
    <x v="2"/>
    <x v="6"/>
    <s v="Denver"/>
    <x v="4"/>
    <n v="0.75"/>
    <x v="24"/>
    <n v="3750"/>
    <n v="2250.0000000000005"/>
    <n v="0.60000000000000009"/>
  </r>
  <r>
    <x v="2"/>
    <n v="1128299"/>
    <x v="19"/>
    <x v="2"/>
    <x v="6"/>
    <s v="Denver"/>
    <x v="5"/>
    <n v="0.8"/>
    <x v="47"/>
    <n v="3200"/>
    <n v="800"/>
    <n v="0.25"/>
  </r>
  <r>
    <x v="2"/>
    <n v="1128299"/>
    <x v="63"/>
    <x v="2"/>
    <x v="6"/>
    <s v="Denver"/>
    <x v="0"/>
    <n v="0.65000000000000013"/>
    <x v="25"/>
    <n v="3900.0000000000009"/>
    <n v="1560.0000000000005"/>
    <n v="0.4"/>
  </r>
  <r>
    <x v="2"/>
    <n v="1128299"/>
    <x v="63"/>
    <x v="2"/>
    <x v="6"/>
    <s v="Denver"/>
    <x v="1"/>
    <n v="0.70000000000000018"/>
    <x v="25"/>
    <n v="4200.0000000000009"/>
    <n v="1050.0000000000002"/>
    <n v="0.25"/>
  </r>
  <r>
    <x v="2"/>
    <n v="1128299"/>
    <x v="63"/>
    <x v="2"/>
    <x v="6"/>
    <s v="Denver"/>
    <x v="2"/>
    <n v="0.65000000000000013"/>
    <x v="32"/>
    <n v="2925.0000000000005"/>
    <n v="1170.0000000000002"/>
    <n v="0.4"/>
  </r>
  <r>
    <x v="2"/>
    <n v="1128299"/>
    <x v="63"/>
    <x v="2"/>
    <x v="6"/>
    <s v="Denver"/>
    <x v="3"/>
    <n v="0.65000000000000013"/>
    <x v="47"/>
    <n v="2600.0000000000005"/>
    <n v="910.00000000000011"/>
    <n v="0.35"/>
  </r>
  <r>
    <x v="2"/>
    <n v="1128299"/>
    <x v="63"/>
    <x v="2"/>
    <x v="6"/>
    <s v="Denver"/>
    <x v="4"/>
    <n v="0.75000000000000011"/>
    <x v="47"/>
    <n v="3000.0000000000005"/>
    <n v="1650.0000000000007"/>
    <n v="0.55000000000000016"/>
  </r>
  <r>
    <x v="2"/>
    <n v="1128299"/>
    <x v="63"/>
    <x v="2"/>
    <x v="6"/>
    <s v="Denver"/>
    <x v="5"/>
    <n v="0.70000000000000007"/>
    <x v="33"/>
    <n v="2975.0000000000005"/>
    <n v="595.00000000000011"/>
    <n v="0.2"/>
  </r>
  <r>
    <x v="2"/>
    <n v="1128299"/>
    <x v="55"/>
    <x v="2"/>
    <x v="6"/>
    <s v="Denver"/>
    <x v="0"/>
    <n v="0.55000000000000004"/>
    <x v="28"/>
    <n v="2887.5000000000005"/>
    <n v="1155.0000000000002"/>
    <n v="0.4"/>
  </r>
  <r>
    <x v="2"/>
    <n v="1128299"/>
    <x v="55"/>
    <x v="2"/>
    <x v="6"/>
    <s v="Denver"/>
    <x v="1"/>
    <n v="0.60000000000000009"/>
    <x v="28"/>
    <n v="3150.0000000000005"/>
    <n v="787.50000000000011"/>
    <n v="0.25"/>
  </r>
  <r>
    <x v="2"/>
    <n v="1128299"/>
    <x v="55"/>
    <x v="2"/>
    <x v="6"/>
    <s v="Denver"/>
    <x v="2"/>
    <n v="0.55000000000000004"/>
    <x v="45"/>
    <n v="1925.0000000000002"/>
    <n v="770.00000000000011"/>
    <n v="0.4"/>
  </r>
  <r>
    <x v="2"/>
    <n v="1128299"/>
    <x v="55"/>
    <x v="2"/>
    <x v="6"/>
    <s v="Denver"/>
    <x v="3"/>
    <n v="0.55000000000000004"/>
    <x v="46"/>
    <n v="1787.5000000000002"/>
    <n v="625.625"/>
    <n v="0.35"/>
  </r>
  <r>
    <x v="2"/>
    <n v="1128299"/>
    <x v="55"/>
    <x v="2"/>
    <x v="6"/>
    <s v="Denver"/>
    <x v="4"/>
    <n v="0.65"/>
    <x v="49"/>
    <n v="1950"/>
    <n v="1072.5000000000002"/>
    <n v="0.55000000000000016"/>
  </r>
  <r>
    <x v="2"/>
    <n v="1128299"/>
    <x v="55"/>
    <x v="2"/>
    <x v="6"/>
    <s v="Denver"/>
    <x v="5"/>
    <n v="0.70000000000000007"/>
    <x v="45"/>
    <n v="2450.0000000000005"/>
    <n v="490.00000000000011"/>
    <n v="0.2"/>
  </r>
  <r>
    <x v="2"/>
    <n v="1128299"/>
    <x v="64"/>
    <x v="2"/>
    <x v="6"/>
    <s v="Denver"/>
    <x v="0"/>
    <n v="0.55000000000000004"/>
    <x v="31"/>
    <n v="3162.5000000000005"/>
    <n v="1265.0000000000002"/>
    <n v="0.4"/>
  </r>
  <r>
    <x v="2"/>
    <n v="1128299"/>
    <x v="64"/>
    <x v="2"/>
    <x v="6"/>
    <s v="Denver"/>
    <x v="1"/>
    <n v="0.60000000000000009"/>
    <x v="31"/>
    <n v="3450.0000000000005"/>
    <n v="862.50000000000011"/>
    <n v="0.25"/>
  </r>
  <r>
    <x v="2"/>
    <n v="1128299"/>
    <x v="64"/>
    <x v="2"/>
    <x v="6"/>
    <s v="Denver"/>
    <x v="2"/>
    <n v="0.55000000000000004"/>
    <x v="33"/>
    <n v="2337.5"/>
    <n v="935"/>
    <n v="0.4"/>
  </r>
  <r>
    <x v="2"/>
    <n v="1128299"/>
    <x v="64"/>
    <x v="2"/>
    <x v="6"/>
    <s v="Denver"/>
    <x v="3"/>
    <n v="0.65000000000000013"/>
    <x v="47"/>
    <n v="2600.0000000000005"/>
    <n v="910.00000000000011"/>
    <n v="0.35"/>
  </r>
  <r>
    <x v="2"/>
    <n v="1128299"/>
    <x v="64"/>
    <x v="2"/>
    <x v="6"/>
    <s v="Denver"/>
    <x v="4"/>
    <n v="0.75000000000000011"/>
    <x v="48"/>
    <n v="2812.5000000000005"/>
    <n v="1546.8750000000007"/>
    <n v="0.55000000000000016"/>
  </r>
  <r>
    <x v="2"/>
    <n v="1128299"/>
    <x v="64"/>
    <x v="2"/>
    <x v="6"/>
    <s v="Denver"/>
    <x v="5"/>
    <n v="0.80000000000000016"/>
    <x v="24"/>
    <n v="4000.0000000000009"/>
    <n v="800.00000000000023"/>
    <n v="0.2"/>
  </r>
  <r>
    <x v="2"/>
    <n v="1128299"/>
    <x v="65"/>
    <x v="2"/>
    <x v="6"/>
    <s v="Denver"/>
    <x v="0"/>
    <n v="0.65000000000000013"/>
    <x v="20"/>
    <n v="4550.0000000000009"/>
    <n v="1820.0000000000005"/>
    <n v="0.4"/>
  </r>
  <r>
    <x v="2"/>
    <n v="1128299"/>
    <x v="65"/>
    <x v="2"/>
    <x v="6"/>
    <s v="Denver"/>
    <x v="1"/>
    <n v="0.70000000000000018"/>
    <x v="20"/>
    <n v="4900.0000000000009"/>
    <n v="1225.0000000000002"/>
    <n v="0.25"/>
  </r>
  <r>
    <x v="2"/>
    <n v="1128299"/>
    <x v="65"/>
    <x v="2"/>
    <x v="6"/>
    <s v="Denver"/>
    <x v="2"/>
    <n v="0.65000000000000013"/>
    <x v="24"/>
    <n v="3250.0000000000005"/>
    <n v="1300.0000000000002"/>
    <n v="0.4"/>
  </r>
  <r>
    <x v="2"/>
    <n v="1128299"/>
    <x v="65"/>
    <x v="2"/>
    <x v="6"/>
    <s v="Denver"/>
    <x v="3"/>
    <n v="0.65000000000000013"/>
    <x v="24"/>
    <n v="3250.0000000000005"/>
    <n v="1137.5"/>
    <n v="0.35"/>
  </r>
  <r>
    <x v="2"/>
    <n v="1128299"/>
    <x v="65"/>
    <x v="2"/>
    <x v="6"/>
    <s v="Denver"/>
    <x v="4"/>
    <n v="0.75000000000000011"/>
    <x v="33"/>
    <n v="3187.5000000000005"/>
    <n v="1753.1250000000007"/>
    <n v="0.55000000000000016"/>
  </r>
  <r>
    <x v="2"/>
    <n v="1128299"/>
    <x v="65"/>
    <x v="2"/>
    <x v="6"/>
    <s v="Denver"/>
    <x v="5"/>
    <n v="0.80000000000000016"/>
    <x v="28"/>
    <n v="4200.0000000000009"/>
    <n v="840.00000000000023"/>
    <n v="0.2"/>
  </r>
  <r>
    <x v="2"/>
    <n v="1128299"/>
    <x v="66"/>
    <x v="2"/>
    <x v="7"/>
    <s v="Seattle"/>
    <x v="0"/>
    <n v="0.4"/>
    <x v="32"/>
    <n v="1800"/>
    <n v="540"/>
    <n v="0.3"/>
  </r>
  <r>
    <x v="2"/>
    <n v="1128299"/>
    <x v="66"/>
    <x v="2"/>
    <x v="7"/>
    <s v="Seattle"/>
    <x v="1"/>
    <n v="0.5"/>
    <x v="32"/>
    <n v="2250"/>
    <n v="562.5"/>
    <n v="0.25"/>
  </r>
  <r>
    <x v="2"/>
    <n v="1128299"/>
    <x v="66"/>
    <x v="2"/>
    <x v="7"/>
    <s v="Seattle"/>
    <x v="2"/>
    <n v="0.5"/>
    <x v="32"/>
    <n v="2250"/>
    <n v="562.5"/>
    <n v="0.25"/>
  </r>
  <r>
    <x v="2"/>
    <n v="1128299"/>
    <x v="66"/>
    <x v="2"/>
    <x v="7"/>
    <s v="Seattle"/>
    <x v="3"/>
    <n v="0.5"/>
    <x v="49"/>
    <n v="1500"/>
    <n v="450"/>
    <n v="0.3"/>
  </r>
  <r>
    <x v="2"/>
    <n v="1128299"/>
    <x v="66"/>
    <x v="2"/>
    <x v="7"/>
    <s v="Seattle"/>
    <x v="4"/>
    <n v="0.55000000000000004"/>
    <x v="44"/>
    <n v="1375"/>
    <n v="343.75"/>
    <n v="0.25"/>
  </r>
  <r>
    <x v="2"/>
    <n v="1128299"/>
    <x v="66"/>
    <x v="2"/>
    <x v="7"/>
    <s v="Seattle"/>
    <x v="5"/>
    <n v="0.5"/>
    <x v="24"/>
    <n v="2500"/>
    <n v="500"/>
    <n v="0.2"/>
  </r>
  <r>
    <x v="2"/>
    <n v="1128299"/>
    <x v="67"/>
    <x v="2"/>
    <x v="7"/>
    <s v="Seattle"/>
    <x v="0"/>
    <n v="0.4"/>
    <x v="21"/>
    <n v="2200"/>
    <n v="660"/>
    <n v="0.3"/>
  </r>
  <r>
    <x v="2"/>
    <n v="1128299"/>
    <x v="67"/>
    <x v="2"/>
    <x v="7"/>
    <s v="Seattle"/>
    <x v="1"/>
    <n v="0.5"/>
    <x v="32"/>
    <n v="2250"/>
    <n v="562.5"/>
    <n v="0.25"/>
  </r>
  <r>
    <x v="2"/>
    <n v="1128299"/>
    <x v="67"/>
    <x v="2"/>
    <x v="7"/>
    <s v="Seattle"/>
    <x v="2"/>
    <n v="0.5"/>
    <x v="32"/>
    <n v="2250"/>
    <n v="562.5"/>
    <n v="0.25"/>
  </r>
  <r>
    <x v="2"/>
    <n v="1128299"/>
    <x v="67"/>
    <x v="2"/>
    <x v="7"/>
    <s v="Seattle"/>
    <x v="3"/>
    <n v="0.5"/>
    <x v="49"/>
    <n v="1500"/>
    <n v="450"/>
    <n v="0.3"/>
  </r>
  <r>
    <x v="2"/>
    <n v="1128299"/>
    <x v="67"/>
    <x v="2"/>
    <x v="7"/>
    <s v="Seattle"/>
    <x v="4"/>
    <n v="0.55000000000000004"/>
    <x v="38"/>
    <n v="1237.5"/>
    <n v="309.375"/>
    <n v="0.25"/>
  </r>
  <r>
    <x v="2"/>
    <n v="1128299"/>
    <x v="67"/>
    <x v="2"/>
    <x v="7"/>
    <s v="Seattle"/>
    <x v="5"/>
    <n v="0.5"/>
    <x v="33"/>
    <n v="2125"/>
    <n v="425"/>
    <n v="0.2"/>
  </r>
  <r>
    <x v="2"/>
    <n v="1128299"/>
    <x v="68"/>
    <x v="2"/>
    <x v="7"/>
    <s v="Seattle"/>
    <x v="0"/>
    <n v="0.5"/>
    <x v="31"/>
    <n v="2875"/>
    <n v="862.5"/>
    <n v="0.3"/>
  </r>
  <r>
    <x v="2"/>
    <n v="1128299"/>
    <x v="68"/>
    <x v="2"/>
    <x v="7"/>
    <s v="Seattle"/>
    <x v="1"/>
    <n v="0.6"/>
    <x v="33"/>
    <n v="2550"/>
    <n v="637.5"/>
    <n v="0.25"/>
  </r>
  <r>
    <x v="2"/>
    <n v="1128299"/>
    <x v="68"/>
    <x v="2"/>
    <x v="7"/>
    <s v="Seattle"/>
    <x v="2"/>
    <n v="0.64999999999999991"/>
    <x v="33"/>
    <n v="2762.4999999999995"/>
    <n v="690.62499999999989"/>
    <n v="0.25"/>
  </r>
  <r>
    <x v="2"/>
    <n v="1128299"/>
    <x v="68"/>
    <x v="2"/>
    <x v="7"/>
    <s v="Seattle"/>
    <x v="3"/>
    <n v="0.64999999999999991"/>
    <x v="46"/>
    <n v="2112.4999999999995"/>
    <n v="633.74999999999989"/>
    <n v="0.3"/>
  </r>
  <r>
    <x v="2"/>
    <n v="1128299"/>
    <x v="68"/>
    <x v="2"/>
    <x v="7"/>
    <s v="Seattle"/>
    <x v="4"/>
    <n v="0.7"/>
    <x v="37"/>
    <n v="1225"/>
    <n v="306.25"/>
    <n v="0.25"/>
  </r>
  <r>
    <x v="2"/>
    <n v="1128299"/>
    <x v="68"/>
    <x v="2"/>
    <x v="7"/>
    <s v="Seattle"/>
    <x v="5"/>
    <n v="0.64999999999999991"/>
    <x v="48"/>
    <n v="2437.4999999999995"/>
    <n v="487.49999999999994"/>
    <n v="0.2"/>
  </r>
  <r>
    <x v="2"/>
    <n v="1128299"/>
    <x v="69"/>
    <x v="2"/>
    <x v="7"/>
    <s v="Seattle"/>
    <x v="0"/>
    <n v="0.7"/>
    <x v="21"/>
    <n v="3849.9999999999995"/>
    <n v="1154.9999999999998"/>
    <n v="0.3"/>
  </r>
  <r>
    <x v="2"/>
    <n v="1128299"/>
    <x v="69"/>
    <x v="2"/>
    <x v="7"/>
    <s v="Seattle"/>
    <x v="1"/>
    <n v="0.75"/>
    <x v="45"/>
    <n v="2625"/>
    <n v="656.25"/>
    <n v="0.25"/>
  </r>
  <r>
    <x v="2"/>
    <n v="1128299"/>
    <x v="69"/>
    <x v="2"/>
    <x v="7"/>
    <s v="Seattle"/>
    <x v="2"/>
    <n v="0.75"/>
    <x v="47"/>
    <n v="3000"/>
    <n v="750"/>
    <n v="0.25"/>
  </r>
  <r>
    <x v="2"/>
    <n v="1128299"/>
    <x v="69"/>
    <x v="2"/>
    <x v="7"/>
    <s v="Seattle"/>
    <x v="3"/>
    <n v="0.6"/>
    <x v="49"/>
    <n v="1800"/>
    <n v="540"/>
    <n v="0.3"/>
  </r>
  <r>
    <x v="2"/>
    <n v="1128299"/>
    <x v="69"/>
    <x v="2"/>
    <x v="7"/>
    <s v="Seattle"/>
    <x v="4"/>
    <n v="0.65"/>
    <x v="41"/>
    <n v="1300"/>
    <n v="325"/>
    <n v="0.25"/>
  </r>
  <r>
    <x v="2"/>
    <n v="1128299"/>
    <x v="69"/>
    <x v="2"/>
    <x v="7"/>
    <s v="Seattle"/>
    <x v="5"/>
    <n v="0.8"/>
    <x v="45"/>
    <n v="2800"/>
    <n v="560"/>
    <n v="0.2"/>
  </r>
  <r>
    <x v="2"/>
    <n v="1128299"/>
    <x v="70"/>
    <x v="2"/>
    <x v="7"/>
    <s v="Seattle"/>
    <x v="0"/>
    <n v="0.6"/>
    <x v="21"/>
    <n v="3300"/>
    <n v="990"/>
    <n v="0.3"/>
  </r>
  <r>
    <x v="2"/>
    <n v="1128299"/>
    <x v="70"/>
    <x v="2"/>
    <x v="7"/>
    <s v="Seattle"/>
    <x v="1"/>
    <n v="0.65"/>
    <x v="47"/>
    <n v="2600"/>
    <n v="650"/>
    <n v="0.25"/>
  </r>
  <r>
    <x v="2"/>
    <n v="1128299"/>
    <x v="70"/>
    <x v="2"/>
    <x v="7"/>
    <s v="Seattle"/>
    <x v="2"/>
    <n v="0.65"/>
    <x v="47"/>
    <n v="2600"/>
    <n v="650"/>
    <n v="0.25"/>
  </r>
  <r>
    <x v="2"/>
    <n v="1128299"/>
    <x v="70"/>
    <x v="2"/>
    <x v="7"/>
    <s v="Seattle"/>
    <x v="3"/>
    <n v="0.6"/>
    <x v="49"/>
    <n v="1800"/>
    <n v="540"/>
    <n v="0.3"/>
  </r>
  <r>
    <x v="2"/>
    <n v="1128299"/>
    <x v="70"/>
    <x v="2"/>
    <x v="7"/>
    <s v="Seattle"/>
    <x v="4"/>
    <n v="0.65"/>
    <x v="41"/>
    <n v="1300"/>
    <n v="325"/>
    <n v="0.25"/>
  </r>
  <r>
    <x v="2"/>
    <n v="1128299"/>
    <x v="70"/>
    <x v="2"/>
    <x v="7"/>
    <s v="Seattle"/>
    <x v="5"/>
    <n v="0.8"/>
    <x v="24"/>
    <n v="4000"/>
    <n v="800"/>
    <n v="0.2"/>
  </r>
  <r>
    <x v="2"/>
    <n v="1128299"/>
    <x v="71"/>
    <x v="2"/>
    <x v="7"/>
    <s v="Seattle"/>
    <x v="0"/>
    <n v="0.75"/>
    <x v="30"/>
    <n v="5625"/>
    <n v="1687.5"/>
    <n v="0.3"/>
  </r>
  <r>
    <x v="2"/>
    <n v="1128299"/>
    <x v="71"/>
    <x v="2"/>
    <x v="7"/>
    <s v="Seattle"/>
    <x v="1"/>
    <n v="0.8"/>
    <x v="23"/>
    <n v="5000"/>
    <n v="1250"/>
    <n v="0.25"/>
  </r>
  <r>
    <x v="2"/>
    <n v="1128299"/>
    <x v="71"/>
    <x v="2"/>
    <x v="7"/>
    <s v="Seattle"/>
    <x v="2"/>
    <n v="0.8"/>
    <x v="23"/>
    <n v="5000"/>
    <n v="1250"/>
    <n v="0.25"/>
  </r>
  <r>
    <x v="2"/>
    <n v="1128299"/>
    <x v="71"/>
    <x v="2"/>
    <x v="7"/>
    <s v="Seattle"/>
    <x v="3"/>
    <n v="0.8"/>
    <x v="24"/>
    <n v="4000"/>
    <n v="1200"/>
    <n v="0.3"/>
  </r>
  <r>
    <x v="2"/>
    <n v="1128299"/>
    <x v="71"/>
    <x v="2"/>
    <x v="7"/>
    <s v="Seattle"/>
    <x v="4"/>
    <n v="0.85000000000000009"/>
    <x v="48"/>
    <n v="3187.5000000000005"/>
    <n v="796.87500000000011"/>
    <n v="0.25"/>
  </r>
  <r>
    <x v="2"/>
    <n v="1128299"/>
    <x v="71"/>
    <x v="2"/>
    <x v="7"/>
    <s v="Seattle"/>
    <x v="5"/>
    <n v="1"/>
    <x v="22"/>
    <n v="6750"/>
    <n v="1350"/>
    <n v="0.2"/>
  </r>
  <r>
    <x v="2"/>
    <n v="1128299"/>
    <x v="72"/>
    <x v="2"/>
    <x v="7"/>
    <s v="Seattle"/>
    <x v="0"/>
    <n v="0.8"/>
    <x v="6"/>
    <n v="6600"/>
    <n v="1980"/>
    <n v="0.3"/>
  </r>
  <r>
    <x v="2"/>
    <n v="1128299"/>
    <x v="72"/>
    <x v="2"/>
    <x v="7"/>
    <s v="Seattle"/>
    <x v="1"/>
    <n v="0.85000000000000009"/>
    <x v="22"/>
    <n v="5737.5000000000009"/>
    <n v="1434.3750000000002"/>
    <n v="0.25"/>
  </r>
  <r>
    <x v="2"/>
    <n v="1128299"/>
    <x v="72"/>
    <x v="2"/>
    <x v="7"/>
    <s v="Seattle"/>
    <x v="2"/>
    <n v="0.85000000000000009"/>
    <x v="23"/>
    <n v="5312.5000000000009"/>
    <n v="1328.1250000000002"/>
    <n v="0.25"/>
  </r>
  <r>
    <x v="2"/>
    <n v="1128299"/>
    <x v="72"/>
    <x v="2"/>
    <x v="7"/>
    <s v="Seattle"/>
    <x v="3"/>
    <n v="0.8"/>
    <x v="28"/>
    <n v="4200"/>
    <n v="1260"/>
    <n v="0.3"/>
  </r>
  <r>
    <x v="2"/>
    <n v="1128299"/>
    <x v="72"/>
    <x v="2"/>
    <x v="7"/>
    <s v="Seattle"/>
    <x v="4"/>
    <n v="0.85000000000000009"/>
    <x v="31"/>
    <n v="4887.5000000000009"/>
    <n v="1221.8750000000002"/>
    <n v="0.25"/>
  </r>
  <r>
    <x v="2"/>
    <n v="1128299"/>
    <x v="72"/>
    <x v="2"/>
    <x v="7"/>
    <s v="Seattle"/>
    <x v="5"/>
    <n v="1"/>
    <x v="31"/>
    <n v="5750"/>
    <n v="1150"/>
    <n v="0.2"/>
  </r>
  <r>
    <x v="2"/>
    <n v="1128299"/>
    <x v="73"/>
    <x v="2"/>
    <x v="7"/>
    <s v="Seattle"/>
    <x v="0"/>
    <n v="0.85000000000000009"/>
    <x v="29"/>
    <n v="6587.5000000000009"/>
    <n v="1976.2500000000002"/>
    <n v="0.3"/>
  </r>
  <r>
    <x v="2"/>
    <n v="1128299"/>
    <x v="73"/>
    <x v="2"/>
    <x v="7"/>
    <s v="Seattle"/>
    <x v="1"/>
    <n v="0.80000000000000016"/>
    <x v="30"/>
    <n v="6000.0000000000009"/>
    <n v="1500.0000000000002"/>
    <n v="0.25"/>
  </r>
  <r>
    <x v="2"/>
    <n v="1128299"/>
    <x v="73"/>
    <x v="2"/>
    <x v="7"/>
    <s v="Seattle"/>
    <x v="2"/>
    <n v="0.75000000000000011"/>
    <x v="23"/>
    <n v="4687.5000000000009"/>
    <n v="1171.8750000000002"/>
    <n v="0.25"/>
  </r>
  <r>
    <x v="2"/>
    <n v="1128299"/>
    <x v="73"/>
    <x v="2"/>
    <x v="7"/>
    <s v="Seattle"/>
    <x v="3"/>
    <n v="0.75000000000000011"/>
    <x v="31"/>
    <n v="4312.5000000000009"/>
    <n v="1293.7500000000002"/>
    <n v="0.3"/>
  </r>
  <r>
    <x v="2"/>
    <n v="1128299"/>
    <x v="73"/>
    <x v="2"/>
    <x v="7"/>
    <s v="Seattle"/>
    <x v="4"/>
    <n v="0.75"/>
    <x v="31"/>
    <n v="4312.5"/>
    <n v="1078.125"/>
    <n v="0.25"/>
  </r>
  <r>
    <x v="2"/>
    <n v="1128299"/>
    <x v="73"/>
    <x v="2"/>
    <x v="7"/>
    <s v="Seattle"/>
    <x v="5"/>
    <n v="0.8"/>
    <x v="47"/>
    <n v="3200"/>
    <n v="640"/>
    <n v="0.2"/>
  </r>
  <r>
    <x v="2"/>
    <n v="1128299"/>
    <x v="74"/>
    <x v="2"/>
    <x v="7"/>
    <s v="Seattle"/>
    <x v="0"/>
    <n v="0.70000000000000018"/>
    <x v="25"/>
    <n v="4200.0000000000009"/>
    <n v="1260.0000000000002"/>
    <n v="0.3"/>
  </r>
  <r>
    <x v="2"/>
    <n v="1128299"/>
    <x v="74"/>
    <x v="2"/>
    <x v="7"/>
    <s v="Seattle"/>
    <x v="1"/>
    <n v="0.75000000000000022"/>
    <x v="25"/>
    <n v="4500.0000000000009"/>
    <n v="1125.0000000000002"/>
    <n v="0.25"/>
  </r>
  <r>
    <x v="2"/>
    <n v="1128299"/>
    <x v="74"/>
    <x v="2"/>
    <x v="7"/>
    <s v="Seattle"/>
    <x v="2"/>
    <n v="0.70000000000000018"/>
    <x v="32"/>
    <n v="3150.0000000000009"/>
    <n v="787.50000000000023"/>
    <n v="0.25"/>
  </r>
  <r>
    <x v="2"/>
    <n v="1128299"/>
    <x v="74"/>
    <x v="2"/>
    <x v="7"/>
    <s v="Seattle"/>
    <x v="3"/>
    <n v="0.70000000000000018"/>
    <x v="47"/>
    <n v="2800.0000000000009"/>
    <n v="840.00000000000023"/>
    <n v="0.3"/>
  </r>
  <r>
    <x v="2"/>
    <n v="1128299"/>
    <x v="74"/>
    <x v="2"/>
    <x v="7"/>
    <s v="Seattle"/>
    <x v="4"/>
    <n v="0.80000000000000016"/>
    <x v="33"/>
    <n v="3400.0000000000005"/>
    <n v="850.00000000000011"/>
    <n v="0.25"/>
  </r>
  <r>
    <x v="2"/>
    <n v="1128299"/>
    <x v="74"/>
    <x v="2"/>
    <x v="7"/>
    <s v="Seattle"/>
    <x v="5"/>
    <n v="0.65"/>
    <x v="32"/>
    <n v="2925"/>
    <n v="585"/>
    <n v="0.2"/>
  </r>
  <r>
    <x v="2"/>
    <n v="1128299"/>
    <x v="75"/>
    <x v="2"/>
    <x v="7"/>
    <s v="Seattle"/>
    <x v="0"/>
    <n v="0.60000000000000009"/>
    <x v="21"/>
    <n v="3300.0000000000005"/>
    <n v="990.00000000000011"/>
    <n v="0.3"/>
  </r>
  <r>
    <x v="2"/>
    <n v="1128299"/>
    <x v="75"/>
    <x v="2"/>
    <x v="7"/>
    <s v="Seattle"/>
    <x v="1"/>
    <n v="0.65000000000000013"/>
    <x v="21"/>
    <n v="3575.0000000000009"/>
    <n v="893.75000000000023"/>
    <n v="0.25"/>
  </r>
  <r>
    <x v="2"/>
    <n v="1128299"/>
    <x v="75"/>
    <x v="2"/>
    <x v="7"/>
    <s v="Seattle"/>
    <x v="2"/>
    <n v="0.60000000000000009"/>
    <x v="48"/>
    <n v="2250.0000000000005"/>
    <n v="562.50000000000011"/>
    <n v="0.25"/>
  </r>
  <r>
    <x v="2"/>
    <n v="1128299"/>
    <x v="75"/>
    <x v="2"/>
    <x v="7"/>
    <s v="Seattle"/>
    <x v="3"/>
    <n v="0.60000000000000009"/>
    <x v="45"/>
    <n v="2100.0000000000005"/>
    <n v="630.00000000000011"/>
    <n v="0.3"/>
  </r>
  <r>
    <x v="2"/>
    <n v="1128299"/>
    <x v="75"/>
    <x v="2"/>
    <x v="7"/>
    <s v="Seattle"/>
    <x v="4"/>
    <n v="0.70000000000000007"/>
    <x v="46"/>
    <n v="2275"/>
    <n v="568.75"/>
    <n v="0.25"/>
  </r>
  <r>
    <x v="2"/>
    <n v="1128299"/>
    <x v="75"/>
    <x v="2"/>
    <x v="7"/>
    <s v="Seattle"/>
    <x v="5"/>
    <n v="0.75000000000000011"/>
    <x v="48"/>
    <n v="2812.5000000000005"/>
    <n v="562.50000000000011"/>
    <n v="0.2"/>
  </r>
  <r>
    <x v="2"/>
    <n v="1128299"/>
    <x v="76"/>
    <x v="2"/>
    <x v="7"/>
    <s v="Seattle"/>
    <x v="0"/>
    <n v="0.60000000000000009"/>
    <x v="25"/>
    <n v="3600.0000000000005"/>
    <n v="1080"/>
    <n v="0.3"/>
  </r>
  <r>
    <x v="2"/>
    <n v="1128299"/>
    <x v="76"/>
    <x v="2"/>
    <x v="7"/>
    <s v="Seattle"/>
    <x v="1"/>
    <n v="0.65000000000000013"/>
    <x v="23"/>
    <n v="4062.5000000000009"/>
    <n v="1015.6250000000002"/>
    <n v="0.25"/>
  </r>
  <r>
    <x v="2"/>
    <n v="1128299"/>
    <x v="76"/>
    <x v="2"/>
    <x v="7"/>
    <s v="Seattle"/>
    <x v="2"/>
    <n v="0.60000000000000009"/>
    <x v="34"/>
    <n v="2850.0000000000005"/>
    <n v="712.50000000000011"/>
    <n v="0.25"/>
  </r>
  <r>
    <x v="2"/>
    <n v="1128299"/>
    <x v="76"/>
    <x v="2"/>
    <x v="7"/>
    <s v="Seattle"/>
    <x v="3"/>
    <n v="0.70000000000000018"/>
    <x v="32"/>
    <n v="3150.0000000000009"/>
    <n v="945.00000000000023"/>
    <n v="0.3"/>
  </r>
  <r>
    <x v="2"/>
    <n v="1128299"/>
    <x v="76"/>
    <x v="2"/>
    <x v="7"/>
    <s v="Seattle"/>
    <x v="4"/>
    <n v="0.90000000000000013"/>
    <x v="33"/>
    <n v="3825.0000000000005"/>
    <n v="956.25000000000011"/>
    <n v="0.25"/>
  </r>
  <r>
    <x v="2"/>
    <n v="1128299"/>
    <x v="76"/>
    <x v="2"/>
    <x v="7"/>
    <s v="Seattle"/>
    <x v="5"/>
    <n v="0.95000000000000018"/>
    <x v="21"/>
    <n v="5225.0000000000009"/>
    <n v="1045.0000000000002"/>
    <n v="0.2"/>
  </r>
  <r>
    <x v="2"/>
    <n v="1128299"/>
    <x v="77"/>
    <x v="2"/>
    <x v="7"/>
    <s v="Seattle"/>
    <x v="0"/>
    <n v="0.80000000000000016"/>
    <x v="30"/>
    <n v="6000.0000000000009"/>
    <n v="1800.0000000000002"/>
    <n v="0.3"/>
  </r>
  <r>
    <x v="2"/>
    <n v="1128299"/>
    <x v="77"/>
    <x v="2"/>
    <x v="7"/>
    <s v="Seattle"/>
    <x v="1"/>
    <n v="0.8500000000000002"/>
    <x v="30"/>
    <n v="6375.0000000000018"/>
    <n v="1593.7500000000005"/>
    <n v="0.25"/>
  </r>
  <r>
    <x v="2"/>
    <n v="1128299"/>
    <x v="77"/>
    <x v="2"/>
    <x v="7"/>
    <s v="Seattle"/>
    <x v="2"/>
    <n v="0.80000000000000016"/>
    <x v="21"/>
    <n v="4400.0000000000009"/>
    <n v="1100.0000000000002"/>
    <n v="0.25"/>
  </r>
  <r>
    <x v="2"/>
    <n v="1128299"/>
    <x v="77"/>
    <x v="2"/>
    <x v="7"/>
    <s v="Seattle"/>
    <x v="3"/>
    <n v="0.80000000000000016"/>
    <x v="21"/>
    <n v="4400.0000000000009"/>
    <n v="1320.0000000000002"/>
    <n v="0.3"/>
  </r>
  <r>
    <x v="2"/>
    <n v="1128299"/>
    <x v="77"/>
    <x v="2"/>
    <x v="7"/>
    <s v="Seattle"/>
    <x v="4"/>
    <n v="0.90000000000000013"/>
    <x v="34"/>
    <n v="4275.0000000000009"/>
    <n v="1068.7500000000002"/>
    <n v="0.25"/>
  </r>
  <r>
    <x v="2"/>
    <n v="1128299"/>
    <x v="77"/>
    <x v="2"/>
    <x v="7"/>
    <s v="Seattle"/>
    <x v="5"/>
    <n v="0.95000000000000018"/>
    <x v="31"/>
    <n v="5462.5000000000009"/>
    <n v="1092.5000000000002"/>
    <n v="0.2"/>
  </r>
  <r>
    <x v="0"/>
    <n v="1185732"/>
    <x v="78"/>
    <x v="4"/>
    <x v="8"/>
    <s v="Miami"/>
    <x v="0"/>
    <n v="0.45"/>
    <x v="11"/>
    <n v="4725"/>
    <n v="2126.25"/>
    <n v="0.45"/>
  </r>
  <r>
    <x v="0"/>
    <n v="1185732"/>
    <x v="78"/>
    <x v="4"/>
    <x v="8"/>
    <s v="Miami"/>
    <x v="1"/>
    <n v="0.45"/>
    <x v="2"/>
    <n v="3825"/>
    <n v="1338.75"/>
    <n v="0.35"/>
  </r>
  <r>
    <x v="0"/>
    <n v="1185732"/>
    <x v="78"/>
    <x v="4"/>
    <x v="8"/>
    <s v="Miami"/>
    <x v="2"/>
    <n v="0.35000000000000003"/>
    <x v="2"/>
    <n v="2975.0000000000005"/>
    <n v="743.75000000000011"/>
    <n v="0.25"/>
  </r>
  <r>
    <x v="0"/>
    <n v="1185732"/>
    <x v="78"/>
    <x v="4"/>
    <x v="8"/>
    <s v="Miami"/>
    <x v="3"/>
    <n v="0.39999999999999997"/>
    <x v="20"/>
    <n v="2799.9999999999995"/>
    <n v="839.99999999999989"/>
    <n v="0.3"/>
  </r>
  <r>
    <x v="0"/>
    <n v="1185732"/>
    <x v="78"/>
    <x v="4"/>
    <x v="8"/>
    <s v="Miami"/>
    <x v="4"/>
    <n v="0.55000000000000004"/>
    <x v="30"/>
    <n v="4125"/>
    <n v="1443.75"/>
    <n v="0.35"/>
  </r>
  <r>
    <x v="0"/>
    <n v="1185732"/>
    <x v="78"/>
    <x v="4"/>
    <x v="8"/>
    <s v="Miami"/>
    <x v="5"/>
    <n v="0.45"/>
    <x v="2"/>
    <n v="3825"/>
    <n v="1912.5"/>
    <n v="0.5"/>
  </r>
  <r>
    <x v="0"/>
    <n v="1185732"/>
    <x v="79"/>
    <x v="4"/>
    <x v="8"/>
    <s v="Miami"/>
    <x v="0"/>
    <n v="0.45"/>
    <x v="14"/>
    <n v="4950"/>
    <n v="2227.5"/>
    <n v="0.45"/>
  </r>
  <r>
    <x v="0"/>
    <n v="1185732"/>
    <x v="79"/>
    <x v="4"/>
    <x v="8"/>
    <s v="Miami"/>
    <x v="1"/>
    <n v="0.45"/>
    <x v="30"/>
    <n v="3375"/>
    <n v="1181.25"/>
    <n v="0.35"/>
  </r>
  <r>
    <x v="0"/>
    <n v="1185732"/>
    <x v="79"/>
    <x v="4"/>
    <x v="8"/>
    <s v="Miami"/>
    <x v="2"/>
    <n v="0.35000000000000003"/>
    <x v="9"/>
    <n v="2800.0000000000005"/>
    <n v="700.00000000000011"/>
    <n v="0.25"/>
  </r>
  <r>
    <x v="0"/>
    <n v="1185732"/>
    <x v="79"/>
    <x v="4"/>
    <x v="8"/>
    <s v="Miami"/>
    <x v="3"/>
    <n v="0.39999999999999997"/>
    <x v="22"/>
    <n v="2700"/>
    <n v="810"/>
    <n v="0.3"/>
  </r>
  <r>
    <x v="0"/>
    <n v="1185732"/>
    <x v="79"/>
    <x v="4"/>
    <x v="8"/>
    <s v="Miami"/>
    <x v="4"/>
    <n v="0.55000000000000004"/>
    <x v="30"/>
    <n v="4125"/>
    <n v="1443.75"/>
    <n v="0.35"/>
  </r>
  <r>
    <x v="0"/>
    <n v="1185732"/>
    <x v="79"/>
    <x v="4"/>
    <x v="8"/>
    <s v="Miami"/>
    <x v="5"/>
    <n v="0.45"/>
    <x v="2"/>
    <n v="3825"/>
    <n v="1912.5"/>
    <n v="0.5"/>
  </r>
  <r>
    <x v="0"/>
    <n v="1185732"/>
    <x v="80"/>
    <x v="4"/>
    <x v="8"/>
    <s v="Miami"/>
    <x v="0"/>
    <n v="0.45"/>
    <x v="55"/>
    <n v="4815"/>
    <n v="2166.75"/>
    <n v="0.45"/>
  </r>
  <r>
    <x v="0"/>
    <n v="1185732"/>
    <x v="80"/>
    <x v="4"/>
    <x v="8"/>
    <s v="Miami"/>
    <x v="1"/>
    <n v="0.45"/>
    <x v="30"/>
    <n v="3375"/>
    <n v="1181.25"/>
    <n v="0.35"/>
  </r>
  <r>
    <x v="0"/>
    <n v="1185732"/>
    <x v="80"/>
    <x v="4"/>
    <x v="8"/>
    <s v="Miami"/>
    <x v="2"/>
    <n v="0.35000000000000003"/>
    <x v="29"/>
    <n v="2712.5000000000005"/>
    <n v="678.12500000000011"/>
    <n v="0.25"/>
  </r>
  <r>
    <x v="0"/>
    <n v="1185732"/>
    <x v="80"/>
    <x v="4"/>
    <x v="8"/>
    <s v="Miami"/>
    <x v="3"/>
    <n v="0.39999999999999997"/>
    <x v="23"/>
    <n v="2500"/>
    <n v="750"/>
    <n v="0.3"/>
  </r>
  <r>
    <x v="0"/>
    <n v="1185732"/>
    <x v="80"/>
    <x v="4"/>
    <x v="8"/>
    <s v="Miami"/>
    <x v="4"/>
    <n v="0.55000000000000004"/>
    <x v="22"/>
    <n v="3712.5000000000005"/>
    <n v="1299.375"/>
    <n v="0.35"/>
  </r>
  <r>
    <x v="0"/>
    <n v="1185732"/>
    <x v="80"/>
    <x v="4"/>
    <x v="8"/>
    <s v="Miami"/>
    <x v="5"/>
    <n v="0.45"/>
    <x v="29"/>
    <n v="3487.5"/>
    <n v="1743.75"/>
    <n v="0.5"/>
  </r>
  <r>
    <x v="0"/>
    <n v="1185732"/>
    <x v="81"/>
    <x v="4"/>
    <x v="8"/>
    <s v="Miami"/>
    <x v="0"/>
    <n v="0.45"/>
    <x v="13"/>
    <n v="4612.5"/>
    <n v="2075.625"/>
    <n v="0.45"/>
  </r>
  <r>
    <x v="0"/>
    <n v="1185732"/>
    <x v="81"/>
    <x v="4"/>
    <x v="8"/>
    <s v="Miami"/>
    <x v="1"/>
    <n v="0.45"/>
    <x v="27"/>
    <n v="3262.5"/>
    <n v="1141.875"/>
    <n v="0.35"/>
  </r>
  <r>
    <x v="0"/>
    <n v="1185732"/>
    <x v="81"/>
    <x v="4"/>
    <x v="8"/>
    <s v="Miami"/>
    <x v="2"/>
    <n v="0.35000000000000003"/>
    <x v="27"/>
    <n v="2537.5000000000005"/>
    <n v="634.37500000000011"/>
    <n v="0.25"/>
  </r>
  <r>
    <x v="0"/>
    <n v="1185732"/>
    <x v="81"/>
    <x v="4"/>
    <x v="8"/>
    <s v="Miami"/>
    <x v="3"/>
    <n v="0.39999999999999997"/>
    <x v="26"/>
    <n v="2600"/>
    <n v="780"/>
    <n v="0.3"/>
  </r>
  <r>
    <x v="0"/>
    <n v="1185732"/>
    <x v="81"/>
    <x v="4"/>
    <x v="8"/>
    <s v="Miami"/>
    <x v="4"/>
    <n v="0.55000000000000004"/>
    <x v="22"/>
    <n v="3712.5000000000005"/>
    <n v="1299.375"/>
    <n v="0.35"/>
  </r>
  <r>
    <x v="0"/>
    <n v="1185732"/>
    <x v="81"/>
    <x v="4"/>
    <x v="8"/>
    <s v="Miami"/>
    <x v="5"/>
    <n v="0.45"/>
    <x v="9"/>
    <n v="3600"/>
    <n v="1800"/>
    <n v="0.5"/>
  </r>
  <r>
    <x v="0"/>
    <n v="1185732"/>
    <x v="82"/>
    <x v="4"/>
    <x v="8"/>
    <s v="Miami"/>
    <x v="0"/>
    <n v="0.55000000000000004"/>
    <x v="55"/>
    <n v="5885.0000000000009"/>
    <n v="2648.2500000000005"/>
    <n v="0.45"/>
  </r>
  <r>
    <x v="0"/>
    <n v="1185732"/>
    <x v="82"/>
    <x v="4"/>
    <x v="8"/>
    <s v="Miami"/>
    <x v="1"/>
    <n v="0.55000000000000004"/>
    <x v="29"/>
    <n v="4262.5"/>
    <n v="1491.875"/>
    <n v="0.35"/>
  </r>
  <r>
    <x v="0"/>
    <n v="1185732"/>
    <x v="82"/>
    <x v="4"/>
    <x v="8"/>
    <s v="Miami"/>
    <x v="2"/>
    <n v="0.5"/>
    <x v="30"/>
    <n v="3750"/>
    <n v="937.5"/>
    <n v="0.25"/>
  </r>
  <r>
    <x v="0"/>
    <n v="1185732"/>
    <x v="82"/>
    <x v="4"/>
    <x v="8"/>
    <s v="Miami"/>
    <x v="3"/>
    <n v="0.5"/>
    <x v="20"/>
    <n v="3500"/>
    <n v="1050"/>
    <n v="0.3"/>
  </r>
  <r>
    <x v="0"/>
    <n v="1185732"/>
    <x v="82"/>
    <x v="4"/>
    <x v="8"/>
    <s v="Miami"/>
    <x v="4"/>
    <n v="0.6"/>
    <x v="27"/>
    <n v="4350"/>
    <n v="1522.5"/>
    <n v="0.35"/>
  </r>
  <r>
    <x v="0"/>
    <n v="1185732"/>
    <x v="82"/>
    <x v="4"/>
    <x v="8"/>
    <s v="Miami"/>
    <x v="5"/>
    <n v="0.65"/>
    <x v="6"/>
    <n v="5362.5"/>
    <n v="2681.25"/>
    <n v="0.5"/>
  </r>
  <r>
    <x v="0"/>
    <n v="1185732"/>
    <x v="83"/>
    <x v="4"/>
    <x v="8"/>
    <s v="Miami"/>
    <x v="0"/>
    <n v="0.6"/>
    <x v="15"/>
    <n v="6450"/>
    <n v="2902.5"/>
    <n v="0.45"/>
  </r>
  <r>
    <x v="0"/>
    <n v="1185732"/>
    <x v="83"/>
    <x v="4"/>
    <x v="8"/>
    <s v="Miami"/>
    <x v="1"/>
    <n v="0.55000000000000004"/>
    <x v="6"/>
    <n v="4537.5"/>
    <n v="1588.125"/>
    <n v="0.35"/>
  </r>
  <r>
    <x v="0"/>
    <n v="1185732"/>
    <x v="83"/>
    <x v="4"/>
    <x v="8"/>
    <s v="Miami"/>
    <x v="2"/>
    <n v="0.5"/>
    <x v="9"/>
    <n v="4000"/>
    <n v="1000"/>
    <n v="0.25"/>
  </r>
  <r>
    <x v="0"/>
    <n v="1185732"/>
    <x v="83"/>
    <x v="4"/>
    <x v="8"/>
    <s v="Miami"/>
    <x v="3"/>
    <n v="0.5"/>
    <x v="29"/>
    <n v="3875"/>
    <n v="1162.5"/>
    <n v="0.3"/>
  </r>
  <r>
    <x v="0"/>
    <n v="1185732"/>
    <x v="83"/>
    <x v="4"/>
    <x v="8"/>
    <s v="Miami"/>
    <x v="4"/>
    <n v="0.65"/>
    <x v="29"/>
    <n v="5037.5"/>
    <n v="1763.125"/>
    <n v="0.35"/>
  </r>
  <r>
    <x v="0"/>
    <n v="1185732"/>
    <x v="83"/>
    <x v="4"/>
    <x v="8"/>
    <s v="Miami"/>
    <x v="5"/>
    <n v="0.70000000000000007"/>
    <x v="8"/>
    <n v="6475.0000000000009"/>
    <n v="3237.5000000000005"/>
    <n v="0.5"/>
  </r>
  <r>
    <x v="0"/>
    <n v="1185732"/>
    <x v="84"/>
    <x v="4"/>
    <x v="8"/>
    <s v="Miami"/>
    <x v="0"/>
    <n v="0.65"/>
    <x v="17"/>
    <n v="7475"/>
    <n v="3363.75"/>
    <n v="0.45"/>
  </r>
  <r>
    <x v="0"/>
    <n v="1185732"/>
    <x v="84"/>
    <x v="4"/>
    <x v="8"/>
    <s v="Miami"/>
    <x v="1"/>
    <n v="0.60000000000000009"/>
    <x v="3"/>
    <n v="5400.0000000000009"/>
    <n v="1890.0000000000002"/>
    <n v="0.35"/>
  </r>
  <r>
    <x v="0"/>
    <n v="1185732"/>
    <x v="84"/>
    <x v="4"/>
    <x v="8"/>
    <s v="Miami"/>
    <x v="2"/>
    <n v="0.55000000000000004"/>
    <x v="6"/>
    <n v="4537.5"/>
    <n v="1134.375"/>
    <n v="0.25"/>
  </r>
  <r>
    <x v="0"/>
    <n v="1185732"/>
    <x v="84"/>
    <x v="4"/>
    <x v="8"/>
    <s v="Miami"/>
    <x v="3"/>
    <n v="0.55000000000000004"/>
    <x v="29"/>
    <n v="4262.5"/>
    <n v="1278.75"/>
    <n v="0.3"/>
  </r>
  <r>
    <x v="0"/>
    <n v="1185732"/>
    <x v="84"/>
    <x v="4"/>
    <x v="8"/>
    <s v="Miami"/>
    <x v="4"/>
    <n v="0.65"/>
    <x v="9"/>
    <n v="5200"/>
    <n v="1819.9999999999998"/>
    <n v="0.35"/>
  </r>
  <r>
    <x v="0"/>
    <n v="1185732"/>
    <x v="84"/>
    <x v="4"/>
    <x v="8"/>
    <s v="Miami"/>
    <x v="5"/>
    <n v="0.70000000000000007"/>
    <x v="18"/>
    <n v="6825.0000000000009"/>
    <n v="3412.5000000000005"/>
    <n v="0.5"/>
  </r>
  <r>
    <x v="0"/>
    <n v="1185732"/>
    <x v="85"/>
    <x v="4"/>
    <x v="8"/>
    <s v="Miami"/>
    <x v="0"/>
    <n v="0.65"/>
    <x v="56"/>
    <n v="7312.5"/>
    <n v="3290.625"/>
    <n v="0.45"/>
  </r>
  <r>
    <x v="0"/>
    <n v="1185732"/>
    <x v="85"/>
    <x v="4"/>
    <x v="8"/>
    <s v="Miami"/>
    <x v="1"/>
    <n v="0.60000000000000009"/>
    <x v="3"/>
    <n v="5400.0000000000009"/>
    <n v="1890.0000000000002"/>
    <n v="0.35"/>
  </r>
  <r>
    <x v="0"/>
    <n v="1185732"/>
    <x v="85"/>
    <x v="4"/>
    <x v="8"/>
    <s v="Miami"/>
    <x v="2"/>
    <n v="0.55000000000000004"/>
    <x v="6"/>
    <n v="4537.5"/>
    <n v="1134.375"/>
    <n v="0.25"/>
  </r>
  <r>
    <x v="0"/>
    <n v="1185732"/>
    <x v="85"/>
    <x v="4"/>
    <x v="8"/>
    <s v="Miami"/>
    <x v="3"/>
    <n v="0.45"/>
    <x v="29"/>
    <n v="3487.5"/>
    <n v="1046.25"/>
    <n v="0.3"/>
  </r>
  <r>
    <x v="0"/>
    <n v="1185732"/>
    <x v="85"/>
    <x v="4"/>
    <x v="8"/>
    <s v="Miami"/>
    <x v="4"/>
    <n v="0.55000000000000004"/>
    <x v="30"/>
    <n v="4125"/>
    <n v="1443.75"/>
    <n v="0.35"/>
  </r>
  <r>
    <x v="0"/>
    <n v="1185732"/>
    <x v="85"/>
    <x v="4"/>
    <x v="8"/>
    <s v="Miami"/>
    <x v="5"/>
    <n v="0.60000000000000009"/>
    <x v="8"/>
    <n v="5550.0000000000009"/>
    <n v="2775.0000000000005"/>
    <n v="0.5"/>
  </r>
  <r>
    <x v="0"/>
    <n v="1185732"/>
    <x v="86"/>
    <x v="4"/>
    <x v="8"/>
    <s v="Miami"/>
    <x v="0"/>
    <n v="0.55000000000000004"/>
    <x v="11"/>
    <n v="5775.0000000000009"/>
    <n v="2598.7500000000005"/>
    <n v="0.45"/>
  </r>
  <r>
    <x v="0"/>
    <n v="1185732"/>
    <x v="86"/>
    <x v="4"/>
    <x v="8"/>
    <s v="Miami"/>
    <x v="1"/>
    <n v="0.50000000000000011"/>
    <x v="2"/>
    <n v="4250.0000000000009"/>
    <n v="1487.5000000000002"/>
    <n v="0.35"/>
  </r>
  <r>
    <x v="0"/>
    <n v="1185732"/>
    <x v="86"/>
    <x v="4"/>
    <x v="8"/>
    <s v="Miami"/>
    <x v="2"/>
    <n v="0.45"/>
    <x v="30"/>
    <n v="3375"/>
    <n v="843.75"/>
    <n v="0.25"/>
  </r>
  <r>
    <x v="0"/>
    <n v="1185732"/>
    <x v="86"/>
    <x v="4"/>
    <x v="8"/>
    <s v="Miami"/>
    <x v="3"/>
    <n v="0.45"/>
    <x v="27"/>
    <n v="3262.5"/>
    <n v="978.75"/>
    <n v="0.3"/>
  </r>
  <r>
    <x v="0"/>
    <n v="1185732"/>
    <x v="86"/>
    <x v="4"/>
    <x v="8"/>
    <s v="Miami"/>
    <x v="4"/>
    <n v="0.55000000000000004"/>
    <x v="27"/>
    <n v="3987.5000000000005"/>
    <n v="1395.625"/>
    <n v="0.35"/>
  </r>
  <r>
    <x v="0"/>
    <n v="1185732"/>
    <x v="86"/>
    <x v="4"/>
    <x v="8"/>
    <s v="Miami"/>
    <x v="5"/>
    <n v="0.60000000000000009"/>
    <x v="6"/>
    <n v="4950.0000000000009"/>
    <n v="2475.0000000000005"/>
    <n v="0.5"/>
  </r>
  <r>
    <x v="0"/>
    <n v="1185732"/>
    <x v="87"/>
    <x v="4"/>
    <x v="8"/>
    <s v="Miami"/>
    <x v="0"/>
    <n v="0.60000000000000009"/>
    <x v="1"/>
    <n v="6000.0000000000009"/>
    <n v="2700.0000000000005"/>
    <n v="0.45"/>
  </r>
  <r>
    <x v="0"/>
    <n v="1185732"/>
    <x v="87"/>
    <x v="4"/>
    <x v="8"/>
    <s v="Miami"/>
    <x v="1"/>
    <n v="0.50000000000000011"/>
    <x v="6"/>
    <n v="4125.0000000000009"/>
    <n v="1443.7500000000002"/>
    <n v="0.35"/>
  </r>
  <r>
    <x v="0"/>
    <n v="1185732"/>
    <x v="87"/>
    <x v="4"/>
    <x v="8"/>
    <s v="Miami"/>
    <x v="2"/>
    <n v="0.50000000000000011"/>
    <x v="27"/>
    <n v="3625.0000000000009"/>
    <n v="906.25000000000023"/>
    <n v="0.25"/>
  </r>
  <r>
    <x v="0"/>
    <n v="1185732"/>
    <x v="87"/>
    <x v="4"/>
    <x v="8"/>
    <s v="Miami"/>
    <x v="3"/>
    <n v="0.50000000000000011"/>
    <x v="20"/>
    <n v="3500.0000000000009"/>
    <n v="1050.0000000000002"/>
    <n v="0.3"/>
  </r>
  <r>
    <x v="0"/>
    <n v="1185732"/>
    <x v="87"/>
    <x v="4"/>
    <x v="8"/>
    <s v="Miami"/>
    <x v="4"/>
    <n v="0.60000000000000009"/>
    <x v="20"/>
    <n v="4200.0000000000009"/>
    <n v="1470.0000000000002"/>
    <n v="0.35"/>
  </r>
  <r>
    <x v="0"/>
    <n v="1185732"/>
    <x v="87"/>
    <x v="4"/>
    <x v="8"/>
    <s v="Miami"/>
    <x v="5"/>
    <n v="0.65"/>
    <x v="6"/>
    <n v="5362.5"/>
    <n v="2681.25"/>
    <n v="0.5"/>
  </r>
  <r>
    <x v="0"/>
    <n v="1185732"/>
    <x v="88"/>
    <x v="4"/>
    <x v="8"/>
    <s v="Miami"/>
    <x v="0"/>
    <n v="0.60000000000000009"/>
    <x v="18"/>
    <n v="5850.0000000000009"/>
    <n v="2632.5000000000005"/>
    <n v="0.45"/>
  </r>
  <r>
    <x v="0"/>
    <n v="1185732"/>
    <x v="88"/>
    <x v="4"/>
    <x v="8"/>
    <s v="Miami"/>
    <x v="1"/>
    <n v="0.50000000000000011"/>
    <x v="9"/>
    <n v="4000.0000000000009"/>
    <n v="1400.0000000000002"/>
    <n v="0.35"/>
  </r>
  <r>
    <x v="0"/>
    <n v="1185732"/>
    <x v="88"/>
    <x v="4"/>
    <x v="8"/>
    <s v="Miami"/>
    <x v="2"/>
    <n v="0.50000000000000011"/>
    <x v="57"/>
    <n v="3725.0000000000009"/>
    <n v="931.25000000000023"/>
    <n v="0.25"/>
  </r>
  <r>
    <x v="0"/>
    <n v="1185732"/>
    <x v="88"/>
    <x v="4"/>
    <x v="8"/>
    <s v="Miami"/>
    <x v="3"/>
    <n v="0.50000000000000011"/>
    <x v="29"/>
    <n v="3875.0000000000009"/>
    <n v="1162.5000000000002"/>
    <n v="0.3"/>
  </r>
  <r>
    <x v="0"/>
    <n v="1185732"/>
    <x v="88"/>
    <x v="4"/>
    <x v="8"/>
    <s v="Miami"/>
    <x v="4"/>
    <n v="0.65"/>
    <x v="30"/>
    <n v="4875"/>
    <n v="1706.25"/>
    <n v="0.35"/>
  </r>
  <r>
    <x v="0"/>
    <n v="1185732"/>
    <x v="88"/>
    <x v="4"/>
    <x v="8"/>
    <s v="Miami"/>
    <x v="5"/>
    <n v="0.7"/>
    <x v="2"/>
    <n v="5950"/>
    <n v="2975"/>
    <n v="0.5"/>
  </r>
  <r>
    <x v="0"/>
    <n v="1185732"/>
    <x v="89"/>
    <x v="4"/>
    <x v="8"/>
    <s v="Miami"/>
    <x v="0"/>
    <n v="0.65"/>
    <x v="15"/>
    <n v="6987.5"/>
    <n v="3144.375"/>
    <n v="0.45"/>
  </r>
  <r>
    <x v="0"/>
    <n v="1185732"/>
    <x v="89"/>
    <x v="4"/>
    <x v="8"/>
    <s v="Miami"/>
    <x v="1"/>
    <n v="0.55000000000000004"/>
    <x v="10"/>
    <n v="4812.5"/>
    <n v="1684.375"/>
    <n v="0.35"/>
  </r>
  <r>
    <x v="0"/>
    <n v="1185732"/>
    <x v="89"/>
    <x v="4"/>
    <x v="8"/>
    <s v="Miami"/>
    <x v="2"/>
    <n v="0.55000000000000004"/>
    <x v="6"/>
    <n v="4537.5"/>
    <n v="1134.375"/>
    <n v="0.25"/>
  </r>
  <r>
    <x v="0"/>
    <n v="1185732"/>
    <x v="89"/>
    <x v="4"/>
    <x v="8"/>
    <s v="Miami"/>
    <x v="3"/>
    <n v="0.55000000000000004"/>
    <x v="29"/>
    <n v="4262.5"/>
    <n v="1278.75"/>
    <n v="0.3"/>
  </r>
  <r>
    <x v="0"/>
    <n v="1185732"/>
    <x v="89"/>
    <x v="4"/>
    <x v="8"/>
    <s v="Miami"/>
    <x v="4"/>
    <n v="0.65"/>
    <x v="29"/>
    <n v="5037.5"/>
    <n v="1763.125"/>
    <n v="0.35"/>
  </r>
  <r>
    <x v="0"/>
    <n v="1185732"/>
    <x v="89"/>
    <x v="4"/>
    <x v="8"/>
    <s v="Miami"/>
    <x v="5"/>
    <n v="0.7"/>
    <x v="10"/>
    <n v="6125"/>
    <n v="3062.5"/>
    <n v="0.5"/>
  </r>
  <r>
    <x v="0"/>
    <n v="1185732"/>
    <x v="90"/>
    <x v="3"/>
    <x v="9"/>
    <s v="Minneapolis"/>
    <x v="0"/>
    <n v="0.35"/>
    <x v="32"/>
    <n v="1575"/>
    <n v="551.25"/>
    <n v="0.35000000000000003"/>
  </r>
  <r>
    <x v="0"/>
    <n v="1185732"/>
    <x v="90"/>
    <x v="3"/>
    <x v="9"/>
    <s v="Minneapolis"/>
    <x v="1"/>
    <n v="0.35"/>
    <x v="44"/>
    <n v="875"/>
    <n v="262.5"/>
    <n v="0.3"/>
  </r>
  <r>
    <x v="0"/>
    <n v="1185732"/>
    <x v="90"/>
    <x v="3"/>
    <x v="9"/>
    <s v="Minneapolis"/>
    <x v="2"/>
    <n v="0.25"/>
    <x v="44"/>
    <n v="625"/>
    <n v="187.5"/>
    <n v="0.3"/>
  </r>
  <r>
    <x v="0"/>
    <n v="1185732"/>
    <x v="90"/>
    <x v="3"/>
    <x v="9"/>
    <s v="Minneapolis"/>
    <x v="3"/>
    <n v="0.30000000000000004"/>
    <x v="39"/>
    <n v="300.00000000000006"/>
    <n v="105.00000000000003"/>
    <n v="0.35000000000000003"/>
  </r>
  <r>
    <x v="0"/>
    <n v="1185732"/>
    <x v="90"/>
    <x v="3"/>
    <x v="9"/>
    <s v="Minneapolis"/>
    <x v="4"/>
    <n v="0.44999999999999996"/>
    <x v="43"/>
    <n v="674.99999999999989"/>
    <n v="202.49999999999997"/>
    <n v="0.3"/>
  </r>
  <r>
    <x v="0"/>
    <n v="1185732"/>
    <x v="90"/>
    <x v="3"/>
    <x v="9"/>
    <s v="Minneapolis"/>
    <x v="5"/>
    <n v="0.35"/>
    <x v="44"/>
    <n v="875"/>
    <n v="393.75"/>
    <n v="0.45"/>
  </r>
  <r>
    <x v="0"/>
    <n v="1185732"/>
    <x v="91"/>
    <x v="3"/>
    <x v="9"/>
    <s v="Minneapolis"/>
    <x v="0"/>
    <n v="0.35"/>
    <x v="24"/>
    <n v="1750"/>
    <n v="612.50000000000011"/>
    <n v="0.35000000000000003"/>
  </r>
  <r>
    <x v="0"/>
    <n v="1185732"/>
    <x v="91"/>
    <x v="3"/>
    <x v="9"/>
    <s v="Minneapolis"/>
    <x v="1"/>
    <n v="0.35"/>
    <x v="43"/>
    <n v="525"/>
    <n v="157.5"/>
    <n v="0.3"/>
  </r>
  <r>
    <x v="0"/>
    <n v="1185732"/>
    <x v="91"/>
    <x v="3"/>
    <x v="9"/>
    <s v="Minneapolis"/>
    <x v="2"/>
    <n v="0.25"/>
    <x v="41"/>
    <n v="500"/>
    <n v="150"/>
    <n v="0.3"/>
  </r>
  <r>
    <x v="0"/>
    <n v="1185732"/>
    <x v="91"/>
    <x v="3"/>
    <x v="9"/>
    <s v="Minneapolis"/>
    <x v="3"/>
    <n v="0.30000000000000004"/>
    <x v="42"/>
    <n v="225.00000000000003"/>
    <n v="78.750000000000014"/>
    <n v="0.35000000000000003"/>
  </r>
  <r>
    <x v="0"/>
    <n v="1185732"/>
    <x v="91"/>
    <x v="3"/>
    <x v="9"/>
    <s v="Minneapolis"/>
    <x v="4"/>
    <n v="0.44999999999999996"/>
    <x v="43"/>
    <n v="674.99999999999989"/>
    <n v="202.49999999999997"/>
    <n v="0.3"/>
  </r>
  <r>
    <x v="0"/>
    <n v="1185732"/>
    <x v="91"/>
    <x v="3"/>
    <x v="9"/>
    <s v="Minneapolis"/>
    <x v="5"/>
    <n v="0.35"/>
    <x v="38"/>
    <n v="787.5"/>
    <n v="354.375"/>
    <n v="0.45"/>
  </r>
  <r>
    <x v="0"/>
    <n v="1185732"/>
    <x v="92"/>
    <x v="3"/>
    <x v="9"/>
    <s v="Minneapolis"/>
    <x v="0"/>
    <n v="0.4"/>
    <x v="52"/>
    <n v="1780"/>
    <n v="623.00000000000011"/>
    <n v="0.35000000000000003"/>
  </r>
  <r>
    <x v="0"/>
    <n v="1185732"/>
    <x v="92"/>
    <x v="3"/>
    <x v="9"/>
    <s v="Minneapolis"/>
    <x v="1"/>
    <n v="0.4"/>
    <x v="36"/>
    <n v="500"/>
    <n v="150"/>
    <n v="0.3"/>
  </r>
  <r>
    <x v="0"/>
    <n v="1185732"/>
    <x v="92"/>
    <x v="3"/>
    <x v="9"/>
    <s v="Minneapolis"/>
    <x v="2"/>
    <n v="0.30000000000000004"/>
    <x v="37"/>
    <n v="525.00000000000011"/>
    <n v="157.50000000000003"/>
    <n v="0.3"/>
  </r>
  <r>
    <x v="0"/>
    <n v="1185732"/>
    <x v="92"/>
    <x v="3"/>
    <x v="9"/>
    <s v="Minneapolis"/>
    <x v="3"/>
    <n v="0.35"/>
    <x v="53"/>
    <n v="87.5"/>
    <n v="30.625000000000004"/>
    <n v="0.35000000000000003"/>
  </r>
  <r>
    <x v="0"/>
    <n v="1185732"/>
    <x v="92"/>
    <x v="3"/>
    <x v="9"/>
    <s v="Minneapolis"/>
    <x v="4"/>
    <n v="0.5"/>
    <x v="42"/>
    <n v="375"/>
    <n v="112.5"/>
    <n v="0.3"/>
  </r>
  <r>
    <x v="0"/>
    <n v="1185732"/>
    <x v="92"/>
    <x v="3"/>
    <x v="9"/>
    <s v="Minneapolis"/>
    <x v="5"/>
    <n v="0.4"/>
    <x v="37"/>
    <n v="700"/>
    <n v="315"/>
    <n v="0.45"/>
  </r>
  <r>
    <x v="0"/>
    <n v="1185732"/>
    <x v="93"/>
    <x v="3"/>
    <x v="9"/>
    <s v="Minneapolis"/>
    <x v="0"/>
    <n v="0.4"/>
    <x v="47"/>
    <n v="1600"/>
    <n v="560"/>
    <n v="0.35000000000000003"/>
  </r>
  <r>
    <x v="0"/>
    <n v="1185732"/>
    <x v="93"/>
    <x v="3"/>
    <x v="9"/>
    <s v="Minneapolis"/>
    <x v="1"/>
    <n v="0.4"/>
    <x v="39"/>
    <n v="400"/>
    <n v="120"/>
    <n v="0.3"/>
  </r>
  <r>
    <x v="0"/>
    <n v="1185732"/>
    <x v="93"/>
    <x v="3"/>
    <x v="9"/>
    <s v="Minneapolis"/>
    <x v="2"/>
    <n v="0.30000000000000004"/>
    <x v="39"/>
    <n v="300.00000000000006"/>
    <n v="90.000000000000014"/>
    <n v="0.3"/>
  </r>
  <r>
    <x v="0"/>
    <n v="1185732"/>
    <x v="93"/>
    <x v="3"/>
    <x v="9"/>
    <s v="Minneapolis"/>
    <x v="3"/>
    <n v="0.35"/>
    <x v="53"/>
    <n v="87.5"/>
    <n v="30.625000000000004"/>
    <n v="0.35000000000000003"/>
  </r>
  <r>
    <x v="0"/>
    <n v="1185732"/>
    <x v="93"/>
    <x v="3"/>
    <x v="9"/>
    <s v="Minneapolis"/>
    <x v="4"/>
    <n v="0.5"/>
    <x v="51"/>
    <n v="250"/>
    <n v="75"/>
    <n v="0.3"/>
  </r>
  <r>
    <x v="0"/>
    <n v="1185732"/>
    <x v="93"/>
    <x v="3"/>
    <x v="9"/>
    <s v="Minneapolis"/>
    <x v="5"/>
    <n v="0.4"/>
    <x v="37"/>
    <n v="700"/>
    <n v="315"/>
    <n v="0.45"/>
  </r>
  <r>
    <x v="0"/>
    <n v="1185732"/>
    <x v="94"/>
    <x v="3"/>
    <x v="9"/>
    <s v="Minneapolis"/>
    <x v="0"/>
    <n v="0.5"/>
    <x v="52"/>
    <n v="2225"/>
    <n v="778.75000000000011"/>
    <n v="0.35000000000000003"/>
  </r>
  <r>
    <x v="0"/>
    <n v="1185732"/>
    <x v="94"/>
    <x v="3"/>
    <x v="9"/>
    <s v="Minneapolis"/>
    <x v="1"/>
    <n v="0.45000000000000007"/>
    <x v="43"/>
    <n v="675.00000000000011"/>
    <n v="202.50000000000003"/>
    <n v="0.3"/>
  </r>
  <r>
    <x v="0"/>
    <n v="1185732"/>
    <x v="94"/>
    <x v="3"/>
    <x v="9"/>
    <s v="Minneapolis"/>
    <x v="2"/>
    <n v="0.4"/>
    <x v="36"/>
    <n v="500"/>
    <n v="150"/>
    <n v="0.3"/>
  </r>
  <r>
    <x v="0"/>
    <n v="1185732"/>
    <x v="94"/>
    <x v="3"/>
    <x v="9"/>
    <s v="Minneapolis"/>
    <x v="3"/>
    <n v="0.4"/>
    <x v="51"/>
    <n v="200"/>
    <n v="70"/>
    <n v="0.35000000000000003"/>
  </r>
  <r>
    <x v="0"/>
    <n v="1185732"/>
    <x v="94"/>
    <x v="3"/>
    <x v="9"/>
    <s v="Minneapolis"/>
    <x v="4"/>
    <n v="0.54999999999999993"/>
    <x v="42"/>
    <n v="412.49999999999994"/>
    <n v="123.74999999999997"/>
    <n v="0.3"/>
  </r>
  <r>
    <x v="0"/>
    <n v="1185732"/>
    <x v="94"/>
    <x v="3"/>
    <x v="9"/>
    <s v="Minneapolis"/>
    <x v="5"/>
    <n v="0.6"/>
    <x v="37"/>
    <n v="1050"/>
    <n v="472.5"/>
    <n v="0.45"/>
  </r>
  <r>
    <x v="0"/>
    <n v="1185732"/>
    <x v="95"/>
    <x v="3"/>
    <x v="9"/>
    <s v="Minneapolis"/>
    <x v="0"/>
    <n v="0.45"/>
    <x v="33"/>
    <n v="1912.5"/>
    <n v="669.37500000000011"/>
    <n v="0.35000000000000003"/>
  </r>
  <r>
    <x v="0"/>
    <n v="1185732"/>
    <x v="95"/>
    <x v="3"/>
    <x v="9"/>
    <s v="Minneapolis"/>
    <x v="1"/>
    <n v="0.40000000000000008"/>
    <x v="37"/>
    <n v="700.00000000000011"/>
    <n v="210.00000000000003"/>
    <n v="0.3"/>
  </r>
  <r>
    <x v="0"/>
    <n v="1185732"/>
    <x v="95"/>
    <x v="3"/>
    <x v="9"/>
    <s v="Minneapolis"/>
    <x v="2"/>
    <n v="0.35000000000000003"/>
    <x v="37"/>
    <n v="612.50000000000011"/>
    <n v="183.75000000000003"/>
    <n v="0.3"/>
  </r>
  <r>
    <x v="0"/>
    <n v="1185732"/>
    <x v="95"/>
    <x v="3"/>
    <x v="9"/>
    <s v="Minneapolis"/>
    <x v="3"/>
    <n v="0.35000000000000003"/>
    <x v="43"/>
    <n v="525"/>
    <n v="183.75000000000003"/>
    <n v="0.35000000000000003"/>
  </r>
  <r>
    <x v="0"/>
    <n v="1185732"/>
    <x v="95"/>
    <x v="3"/>
    <x v="9"/>
    <s v="Minneapolis"/>
    <x v="4"/>
    <n v="0.5"/>
    <x v="43"/>
    <n v="750"/>
    <n v="225"/>
    <n v="0.3"/>
  </r>
  <r>
    <x v="0"/>
    <n v="1185732"/>
    <x v="95"/>
    <x v="3"/>
    <x v="9"/>
    <s v="Minneapolis"/>
    <x v="5"/>
    <n v="0.55000000000000004"/>
    <x v="46"/>
    <n v="1787.5000000000002"/>
    <n v="804.37500000000011"/>
    <n v="0.45"/>
  </r>
  <r>
    <x v="0"/>
    <n v="1185732"/>
    <x v="96"/>
    <x v="3"/>
    <x v="9"/>
    <s v="Minneapolis"/>
    <x v="0"/>
    <n v="0.5"/>
    <x v="21"/>
    <n v="2750"/>
    <n v="962.50000000000011"/>
    <n v="0.35000000000000003"/>
  </r>
  <r>
    <x v="0"/>
    <n v="1185732"/>
    <x v="96"/>
    <x v="3"/>
    <x v="9"/>
    <s v="Minneapolis"/>
    <x v="1"/>
    <n v="0.45000000000000007"/>
    <x v="49"/>
    <n v="1350.0000000000002"/>
    <n v="405.00000000000006"/>
    <n v="0.3"/>
  </r>
  <r>
    <x v="0"/>
    <n v="1185732"/>
    <x v="96"/>
    <x v="3"/>
    <x v="9"/>
    <s v="Minneapolis"/>
    <x v="2"/>
    <n v="0.4"/>
    <x v="38"/>
    <n v="900"/>
    <n v="270"/>
    <n v="0.3"/>
  </r>
  <r>
    <x v="0"/>
    <n v="1185732"/>
    <x v="96"/>
    <x v="3"/>
    <x v="9"/>
    <s v="Minneapolis"/>
    <x v="3"/>
    <n v="0.4"/>
    <x v="37"/>
    <n v="700"/>
    <n v="245.00000000000003"/>
    <n v="0.35000000000000003"/>
  </r>
  <r>
    <x v="0"/>
    <n v="1185732"/>
    <x v="96"/>
    <x v="3"/>
    <x v="9"/>
    <s v="Minneapolis"/>
    <x v="4"/>
    <n v="0.5"/>
    <x v="41"/>
    <n v="1000"/>
    <n v="300"/>
    <n v="0.3"/>
  </r>
  <r>
    <x v="0"/>
    <n v="1185732"/>
    <x v="96"/>
    <x v="3"/>
    <x v="9"/>
    <s v="Minneapolis"/>
    <x v="5"/>
    <n v="0.55000000000000004"/>
    <x v="48"/>
    <n v="2062.5"/>
    <n v="928.125"/>
    <n v="0.45"/>
  </r>
  <r>
    <x v="0"/>
    <n v="1185732"/>
    <x v="97"/>
    <x v="3"/>
    <x v="9"/>
    <s v="Minneapolis"/>
    <x v="0"/>
    <n v="0.5"/>
    <x v="28"/>
    <n v="2625"/>
    <n v="918.75000000000011"/>
    <n v="0.35000000000000003"/>
  </r>
  <r>
    <x v="0"/>
    <n v="1185732"/>
    <x v="97"/>
    <x v="3"/>
    <x v="9"/>
    <s v="Minneapolis"/>
    <x v="1"/>
    <n v="0.45000000000000007"/>
    <x v="49"/>
    <n v="1350.0000000000002"/>
    <n v="405.00000000000006"/>
    <n v="0.3"/>
  </r>
  <r>
    <x v="0"/>
    <n v="1185732"/>
    <x v="97"/>
    <x v="3"/>
    <x v="9"/>
    <s v="Minneapolis"/>
    <x v="2"/>
    <n v="0.4"/>
    <x v="38"/>
    <n v="900"/>
    <n v="270"/>
    <n v="0.3"/>
  </r>
  <r>
    <x v="0"/>
    <n v="1185732"/>
    <x v="97"/>
    <x v="3"/>
    <x v="9"/>
    <s v="Minneapolis"/>
    <x v="3"/>
    <n v="0.35000000000000003"/>
    <x v="37"/>
    <n v="612.50000000000011"/>
    <n v="214.37500000000006"/>
    <n v="0.35000000000000003"/>
  </r>
  <r>
    <x v="0"/>
    <n v="1185732"/>
    <x v="97"/>
    <x v="3"/>
    <x v="9"/>
    <s v="Minneapolis"/>
    <x v="4"/>
    <n v="0.45"/>
    <x v="43"/>
    <n v="675"/>
    <n v="202.5"/>
    <n v="0.3"/>
  </r>
  <r>
    <x v="0"/>
    <n v="1185732"/>
    <x v="97"/>
    <x v="3"/>
    <x v="9"/>
    <s v="Minneapolis"/>
    <x v="5"/>
    <n v="0.5"/>
    <x v="46"/>
    <n v="1625"/>
    <n v="731.25"/>
    <n v="0.45"/>
  </r>
  <r>
    <x v="0"/>
    <n v="1185732"/>
    <x v="98"/>
    <x v="3"/>
    <x v="9"/>
    <s v="Minneapolis"/>
    <x v="0"/>
    <n v="0.45"/>
    <x v="32"/>
    <n v="2025"/>
    <n v="708.75000000000011"/>
    <n v="0.35000000000000003"/>
  </r>
  <r>
    <x v="0"/>
    <n v="1185732"/>
    <x v="98"/>
    <x v="3"/>
    <x v="9"/>
    <s v="Minneapolis"/>
    <x v="1"/>
    <n v="0.40000000000000008"/>
    <x v="44"/>
    <n v="1000.0000000000002"/>
    <n v="300.00000000000006"/>
    <n v="0.3"/>
  </r>
  <r>
    <x v="0"/>
    <n v="1185732"/>
    <x v="98"/>
    <x v="3"/>
    <x v="9"/>
    <s v="Minneapolis"/>
    <x v="2"/>
    <n v="0.25"/>
    <x v="43"/>
    <n v="375"/>
    <n v="112.5"/>
    <n v="0.3"/>
  </r>
  <r>
    <x v="0"/>
    <n v="1185732"/>
    <x v="98"/>
    <x v="3"/>
    <x v="9"/>
    <s v="Minneapolis"/>
    <x v="3"/>
    <n v="0.25"/>
    <x v="36"/>
    <n v="312.5"/>
    <n v="109.37500000000001"/>
    <n v="0.35000000000000003"/>
  </r>
  <r>
    <x v="0"/>
    <n v="1185732"/>
    <x v="98"/>
    <x v="3"/>
    <x v="9"/>
    <s v="Minneapolis"/>
    <x v="4"/>
    <n v="0.35"/>
    <x v="36"/>
    <n v="437.5"/>
    <n v="131.25"/>
    <n v="0.3"/>
  </r>
  <r>
    <x v="0"/>
    <n v="1185732"/>
    <x v="98"/>
    <x v="3"/>
    <x v="9"/>
    <s v="Minneapolis"/>
    <x v="5"/>
    <n v="0.4"/>
    <x v="41"/>
    <n v="800"/>
    <n v="360"/>
    <n v="0.45"/>
  </r>
  <r>
    <x v="0"/>
    <n v="1185732"/>
    <x v="99"/>
    <x v="3"/>
    <x v="9"/>
    <s v="Minneapolis"/>
    <x v="0"/>
    <n v="0.44999999999999996"/>
    <x v="48"/>
    <n v="1687.4999999999998"/>
    <n v="590.625"/>
    <n v="0.35000000000000003"/>
  </r>
  <r>
    <x v="0"/>
    <n v="1185732"/>
    <x v="99"/>
    <x v="3"/>
    <x v="9"/>
    <s v="Minneapolis"/>
    <x v="1"/>
    <n v="0.35"/>
    <x v="41"/>
    <n v="700"/>
    <n v="210"/>
    <n v="0.3"/>
  </r>
  <r>
    <x v="0"/>
    <n v="1185732"/>
    <x v="99"/>
    <x v="3"/>
    <x v="9"/>
    <s v="Minneapolis"/>
    <x v="2"/>
    <n v="0.35"/>
    <x v="39"/>
    <n v="350"/>
    <n v="105"/>
    <n v="0.3"/>
  </r>
  <r>
    <x v="0"/>
    <n v="1185732"/>
    <x v="99"/>
    <x v="3"/>
    <x v="9"/>
    <s v="Minneapolis"/>
    <x v="3"/>
    <n v="0.35"/>
    <x v="42"/>
    <n v="262.5"/>
    <n v="91.875000000000014"/>
    <n v="0.35000000000000003"/>
  </r>
  <r>
    <x v="0"/>
    <n v="1185732"/>
    <x v="99"/>
    <x v="3"/>
    <x v="9"/>
    <s v="Minneapolis"/>
    <x v="4"/>
    <n v="0.44999999999999996"/>
    <x v="42"/>
    <n v="337.49999999999994"/>
    <n v="101.24999999999999"/>
    <n v="0.3"/>
  </r>
  <r>
    <x v="0"/>
    <n v="1185732"/>
    <x v="99"/>
    <x v="3"/>
    <x v="9"/>
    <s v="Minneapolis"/>
    <x v="5"/>
    <n v="0.49999999999999989"/>
    <x v="41"/>
    <n v="999.99999999999977"/>
    <n v="449.99999999999989"/>
    <n v="0.45"/>
  </r>
  <r>
    <x v="0"/>
    <n v="1185732"/>
    <x v="100"/>
    <x v="3"/>
    <x v="9"/>
    <s v="Minneapolis"/>
    <x v="0"/>
    <n v="0.5"/>
    <x v="45"/>
    <n v="1750"/>
    <n v="612.50000000000011"/>
    <n v="0.35000000000000003"/>
  </r>
  <r>
    <x v="0"/>
    <n v="1185732"/>
    <x v="100"/>
    <x v="3"/>
    <x v="9"/>
    <s v="Minneapolis"/>
    <x v="1"/>
    <n v="0.4"/>
    <x v="41"/>
    <n v="800"/>
    <n v="240"/>
    <n v="0.3"/>
  </r>
  <r>
    <x v="0"/>
    <n v="1185732"/>
    <x v="100"/>
    <x v="3"/>
    <x v="9"/>
    <s v="Minneapolis"/>
    <x v="2"/>
    <n v="0.4"/>
    <x v="58"/>
    <n v="580"/>
    <n v="174"/>
    <n v="0.3"/>
  </r>
  <r>
    <x v="0"/>
    <n v="1185732"/>
    <x v="100"/>
    <x v="3"/>
    <x v="9"/>
    <s v="Minneapolis"/>
    <x v="3"/>
    <n v="0.4"/>
    <x v="43"/>
    <n v="600"/>
    <n v="210.00000000000003"/>
    <n v="0.35000000000000003"/>
  </r>
  <r>
    <x v="0"/>
    <n v="1185732"/>
    <x v="100"/>
    <x v="3"/>
    <x v="9"/>
    <s v="Minneapolis"/>
    <x v="4"/>
    <n v="0.54999999999999993"/>
    <x v="36"/>
    <n v="687.49999999999989"/>
    <n v="206.24999999999997"/>
    <n v="0.3"/>
  </r>
  <r>
    <x v="0"/>
    <n v="1185732"/>
    <x v="100"/>
    <x v="3"/>
    <x v="9"/>
    <s v="Minneapolis"/>
    <x v="5"/>
    <n v="0.59999999999999987"/>
    <x v="38"/>
    <n v="1349.9999999999998"/>
    <n v="607.49999999999989"/>
    <n v="0.45"/>
  </r>
  <r>
    <x v="0"/>
    <n v="1185732"/>
    <x v="101"/>
    <x v="3"/>
    <x v="9"/>
    <s v="Minneapolis"/>
    <x v="0"/>
    <n v="0.54999999999999993"/>
    <x v="34"/>
    <n v="2612.4999999999995"/>
    <n v="914.37499999999989"/>
    <n v="0.35000000000000003"/>
  </r>
  <r>
    <x v="0"/>
    <n v="1185732"/>
    <x v="101"/>
    <x v="3"/>
    <x v="9"/>
    <s v="Minneapolis"/>
    <x v="1"/>
    <n v="0.45"/>
    <x v="35"/>
    <n v="1237.5"/>
    <n v="371.25"/>
    <n v="0.3"/>
  </r>
  <r>
    <x v="0"/>
    <n v="1185732"/>
    <x v="101"/>
    <x v="3"/>
    <x v="9"/>
    <s v="Minneapolis"/>
    <x v="2"/>
    <n v="0.45"/>
    <x v="38"/>
    <n v="1012.5"/>
    <n v="303.75"/>
    <n v="0.3"/>
  </r>
  <r>
    <x v="0"/>
    <n v="1185732"/>
    <x v="101"/>
    <x v="3"/>
    <x v="9"/>
    <s v="Minneapolis"/>
    <x v="3"/>
    <n v="0.45"/>
    <x v="37"/>
    <n v="787.5"/>
    <n v="275.625"/>
    <n v="0.35000000000000003"/>
  </r>
  <r>
    <x v="0"/>
    <n v="1185732"/>
    <x v="101"/>
    <x v="3"/>
    <x v="9"/>
    <s v="Minneapolis"/>
    <x v="4"/>
    <n v="0.54999999999999993"/>
    <x v="37"/>
    <n v="962.49999999999989"/>
    <n v="288.74999999999994"/>
    <n v="0.3"/>
  </r>
  <r>
    <x v="0"/>
    <n v="1185732"/>
    <x v="101"/>
    <x v="3"/>
    <x v="9"/>
    <s v="Minneapolis"/>
    <x v="5"/>
    <n v="0.59999999999999987"/>
    <x v="35"/>
    <n v="1649.9999999999995"/>
    <n v="742.49999999999977"/>
    <n v="0.45"/>
  </r>
  <r>
    <x v="3"/>
    <n v="1189833"/>
    <x v="102"/>
    <x v="3"/>
    <x v="10"/>
    <s v="Billings"/>
    <x v="0"/>
    <n v="0.35"/>
    <x v="34"/>
    <n v="1662.5"/>
    <n v="748.125"/>
    <n v="0.45"/>
  </r>
  <r>
    <x v="3"/>
    <n v="1189833"/>
    <x v="102"/>
    <x v="3"/>
    <x v="10"/>
    <s v="Billings"/>
    <x v="1"/>
    <n v="0.45"/>
    <x v="34"/>
    <n v="2137.5"/>
    <n v="641.25"/>
    <n v="0.3"/>
  </r>
  <r>
    <x v="3"/>
    <n v="1189833"/>
    <x v="102"/>
    <x v="3"/>
    <x v="10"/>
    <s v="Billings"/>
    <x v="2"/>
    <n v="0.45"/>
    <x v="34"/>
    <n v="2137.5"/>
    <n v="961.875"/>
    <n v="0.45"/>
  </r>
  <r>
    <x v="3"/>
    <n v="1189833"/>
    <x v="102"/>
    <x v="3"/>
    <x v="10"/>
    <s v="Billings"/>
    <x v="3"/>
    <n v="0.45"/>
    <x v="46"/>
    <n v="1462.5"/>
    <n v="585"/>
    <n v="0.39999999999999997"/>
  </r>
  <r>
    <x v="3"/>
    <n v="1189833"/>
    <x v="102"/>
    <x v="3"/>
    <x v="10"/>
    <s v="Billings"/>
    <x v="4"/>
    <n v="0.5"/>
    <x v="35"/>
    <n v="1375"/>
    <n v="825.00000000000011"/>
    <n v="0.60000000000000009"/>
  </r>
  <r>
    <x v="3"/>
    <n v="1189833"/>
    <x v="102"/>
    <x v="3"/>
    <x v="10"/>
    <s v="Billings"/>
    <x v="5"/>
    <n v="0.45"/>
    <x v="34"/>
    <n v="2137.5"/>
    <n v="534.375"/>
    <n v="0.25"/>
  </r>
  <r>
    <x v="3"/>
    <n v="1189833"/>
    <x v="103"/>
    <x v="3"/>
    <x v="10"/>
    <s v="Billings"/>
    <x v="0"/>
    <n v="0.35"/>
    <x v="28"/>
    <n v="1837.4999999999998"/>
    <n v="826.87499999999989"/>
    <n v="0.45"/>
  </r>
  <r>
    <x v="3"/>
    <n v="1189833"/>
    <x v="103"/>
    <x v="3"/>
    <x v="10"/>
    <s v="Billings"/>
    <x v="1"/>
    <n v="0.45"/>
    <x v="33"/>
    <n v="1912.5"/>
    <n v="573.75"/>
    <n v="0.3"/>
  </r>
  <r>
    <x v="3"/>
    <n v="1189833"/>
    <x v="103"/>
    <x v="3"/>
    <x v="10"/>
    <s v="Billings"/>
    <x v="2"/>
    <n v="0.45"/>
    <x v="32"/>
    <n v="2025"/>
    <n v="911.25"/>
    <n v="0.45"/>
  </r>
  <r>
    <x v="3"/>
    <n v="1189833"/>
    <x v="103"/>
    <x v="3"/>
    <x v="10"/>
    <s v="Billings"/>
    <x v="3"/>
    <n v="0.45"/>
    <x v="49"/>
    <n v="1350"/>
    <n v="540"/>
    <n v="0.39999999999999997"/>
  </r>
  <r>
    <x v="3"/>
    <n v="1189833"/>
    <x v="103"/>
    <x v="3"/>
    <x v="10"/>
    <s v="Billings"/>
    <x v="4"/>
    <n v="0.5"/>
    <x v="38"/>
    <n v="1125"/>
    <n v="675.00000000000011"/>
    <n v="0.60000000000000009"/>
  </r>
  <r>
    <x v="3"/>
    <n v="1189833"/>
    <x v="103"/>
    <x v="3"/>
    <x v="10"/>
    <s v="Billings"/>
    <x v="5"/>
    <n v="0.45"/>
    <x v="33"/>
    <n v="1912.5"/>
    <n v="478.125"/>
    <n v="0.25"/>
  </r>
  <r>
    <x v="3"/>
    <n v="1189833"/>
    <x v="104"/>
    <x v="3"/>
    <x v="10"/>
    <s v="Billings"/>
    <x v="0"/>
    <n v="0.35"/>
    <x v="31"/>
    <n v="2012.4999999999998"/>
    <n v="905.62499999999989"/>
    <n v="0.45"/>
  </r>
  <r>
    <x v="3"/>
    <n v="1189833"/>
    <x v="104"/>
    <x v="3"/>
    <x v="10"/>
    <s v="Billings"/>
    <x v="1"/>
    <n v="0.45"/>
    <x v="33"/>
    <n v="1912.5"/>
    <n v="573.75"/>
    <n v="0.3"/>
  </r>
  <r>
    <x v="3"/>
    <n v="1189833"/>
    <x v="104"/>
    <x v="3"/>
    <x v="10"/>
    <s v="Billings"/>
    <x v="2"/>
    <n v="0.45"/>
    <x v="33"/>
    <n v="1912.5"/>
    <n v="860.625"/>
    <n v="0.45"/>
  </r>
  <r>
    <x v="3"/>
    <n v="1189833"/>
    <x v="104"/>
    <x v="3"/>
    <x v="10"/>
    <s v="Billings"/>
    <x v="3"/>
    <n v="0.45"/>
    <x v="46"/>
    <n v="1462.5"/>
    <n v="585"/>
    <n v="0.39999999999999997"/>
  </r>
  <r>
    <x v="3"/>
    <n v="1189833"/>
    <x v="104"/>
    <x v="3"/>
    <x v="10"/>
    <s v="Billings"/>
    <x v="4"/>
    <n v="0.5"/>
    <x v="41"/>
    <n v="1000"/>
    <n v="600.00000000000011"/>
    <n v="0.60000000000000009"/>
  </r>
  <r>
    <x v="3"/>
    <n v="1189833"/>
    <x v="104"/>
    <x v="3"/>
    <x v="10"/>
    <s v="Billings"/>
    <x v="5"/>
    <n v="0.45"/>
    <x v="47"/>
    <n v="1800"/>
    <n v="450"/>
    <n v="0.25"/>
  </r>
  <r>
    <x v="3"/>
    <n v="1189833"/>
    <x v="105"/>
    <x v="3"/>
    <x v="10"/>
    <s v="Billings"/>
    <x v="0"/>
    <n v="0.45"/>
    <x v="31"/>
    <n v="2587.5"/>
    <n v="1164.375"/>
    <n v="0.45"/>
  </r>
  <r>
    <x v="3"/>
    <n v="1189833"/>
    <x v="105"/>
    <x v="3"/>
    <x v="10"/>
    <s v="Billings"/>
    <x v="1"/>
    <n v="0.45"/>
    <x v="48"/>
    <n v="1687.5"/>
    <n v="506.25"/>
    <n v="0.3"/>
  </r>
  <r>
    <x v="3"/>
    <n v="1189833"/>
    <x v="105"/>
    <x v="3"/>
    <x v="10"/>
    <s v="Billings"/>
    <x v="2"/>
    <n v="0.45"/>
    <x v="47"/>
    <n v="1800"/>
    <n v="810"/>
    <n v="0.45"/>
  </r>
  <r>
    <x v="3"/>
    <n v="1189833"/>
    <x v="105"/>
    <x v="3"/>
    <x v="10"/>
    <s v="Billings"/>
    <x v="3"/>
    <n v="0.4"/>
    <x v="49"/>
    <n v="1200"/>
    <n v="479.99999999999994"/>
    <n v="0.39999999999999997"/>
  </r>
  <r>
    <x v="3"/>
    <n v="1189833"/>
    <x v="105"/>
    <x v="3"/>
    <x v="10"/>
    <s v="Billings"/>
    <x v="4"/>
    <n v="0.45"/>
    <x v="41"/>
    <n v="900"/>
    <n v="540.00000000000011"/>
    <n v="0.60000000000000009"/>
  </r>
  <r>
    <x v="3"/>
    <n v="1189833"/>
    <x v="105"/>
    <x v="3"/>
    <x v="10"/>
    <s v="Billings"/>
    <x v="5"/>
    <n v="0.6"/>
    <x v="48"/>
    <n v="2250"/>
    <n v="562.5"/>
    <n v="0.25"/>
  </r>
  <r>
    <x v="3"/>
    <n v="1189833"/>
    <x v="106"/>
    <x v="3"/>
    <x v="10"/>
    <s v="Billings"/>
    <x v="0"/>
    <n v="0.4"/>
    <x v="31"/>
    <n v="2300"/>
    <n v="1035"/>
    <n v="0.45"/>
  </r>
  <r>
    <x v="3"/>
    <n v="1189833"/>
    <x v="106"/>
    <x v="3"/>
    <x v="10"/>
    <s v="Billings"/>
    <x v="1"/>
    <n v="0.45"/>
    <x v="33"/>
    <n v="1912.5"/>
    <n v="573.75"/>
    <n v="0.3"/>
  </r>
  <r>
    <x v="3"/>
    <n v="1189833"/>
    <x v="106"/>
    <x v="3"/>
    <x v="10"/>
    <s v="Billings"/>
    <x v="2"/>
    <n v="0.45"/>
    <x v="33"/>
    <n v="1912.5"/>
    <n v="860.625"/>
    <n v="0.45"/>
  </r>
  <r>
    <x v="3"/>
    <n v="1189833"/>
    <x v="106"/>
    <x v="3"/>
    <x v="10"/>
    <s v="Billings"/>
    <x v="3"/>
    <n v="0.4"/>
    <x v="46"/>
    <n v="1300"/>
    <n v="520"/>
    <n v="0.39999999999999997"/>
  </r>
  <r>
    <x v="3"/>
    <n v="1189833"/>
    <x v="106"/>
    <x v="3"/>
    <x v="10"/>
    <s v="Billings"/>
    <x v="4"/>
    <n v="0.45"/>
    <x v="38"/>
    <n v="1012.5"/>
    <n v="607.50000000000011"/>
    <n v="0.60000000000000009"/>
  </r>
  <r>
    <x v="3"/>
    <n v="1189833"/>
    <x v="106"/>
    <x v="3"/>
    <x v="10"/>
    <s v="Billings"/>
    <x v="5"/>
    <n v="0.6"/>
    <x v="47"/>
    <n v="2400"/>
    <n v="600"/>
    <n v="0.25"/>
  </r>
  <r>
    <x v="3"/>
    <n v="1189833"/>
    <x v="107"/>
    <x v="3"/>
    <x v="10"/>
    <s v="Billings"/>
    <x v="0"/>
    <n v="0.4"/>
    <x v="22"/>
    <n v="2700"/>
    <n v="1215"/>
    <n v="0.45"/>
  </r>
  <r>
    <x v="3"/>
    <n v="1189833"/>
    <x v="107"/>
    <x v="3"/>
    <x v="10"/>
    <s v="Billings"/>
    <x v="1"/>
    <n v="0.45"/>
    <x v="28"/>
    <n v="2362.5"/>
    <n v="708.75"/>
    <n v="0.3"/>
  </r>
  <r>
    <x v="3"/>
    <n v="1189833"/>
    <x v="107"/>
    <x v="3"/>
    <x v="10"/>
    <s v="Billings"/>
    <x v="2"/>
    <n v="0.45"/>
    <x v="21"/>
    <n v="2475"/>
    <n v="1113.75"/>
    <n v="0.45"/>
  </r>
  <r>
    <x v="3"/>
    <n v="1189833"/>
    <x v="107"/>
    <x v="3"/>
    <x v="10"/>
    <s v="Billings"/>
    <x v="3"/>
    <n v="0.4"/>
    <x v="33"/>
    <n v="1700"/>
    <n v="680"/>
    <n v="0.39999999999999997"/>
  </r>
  <r>
    <x v="3"/>
    <n v="1189833"/>
    <x v="107"/>
    <x v="3"/>
    <x v="10"/>
    <s v="Billings"/>
    <x v="4"/>
    <n v="0.45"/>
    <x v="49"/>
    <n v="1350"/>
    <n v="810.00000000000011"/>
    <n v="0.60000000000000009"/>
  </r>
  <r>
    <x v="3"/>
    <n v="1189833"/>
    <x v="107"/>
    <x v="3"/>
    <x v="10"/>
    <s v="Billings"/>
    <x v="5"/>
    <n v="0.6"/>
    <x v="25"/>
    <n v="3600"/>
    <n v="900"/>
    <n v="0.25"/>
  </r>
  <r>
    <x v="3"/>
    <n v="1189833"/>
    <x v="108"/>
    <x v="3"/>
    <x v="10"/>
    <s v="Billings"/>
    <x v="0"/>
    <n v="0.4"/>
    <x v="30"/>
    <n v="3000"/>
    <n v="1350"/>
    <n v="0.45"/>
  </r>
  <r>
    <x v="3"/>
    <n v="1189833"/>
    <x v="108"/>
    <x v="3"/>
    <x v="10"/>
    <s v="Billings"/>
    <x v="1"/>
    <n v="0.45"/>
    <x v="25"/>
    <n v="2700"/>
    <n v="810"/>
    <n v="0.3"/>
  </r>
  <r>
    <x v="3"/>
    <n v="1189833"/>
    <x v="108"/>
    <x v="3"/>
    <x v="10"/>
    <s v="Billings"/>
    <x v="2"/>
    <n v="0.45"/>
    <x v="21"/>
    <n v="2475"/>
    <n v="1113.75"/>
    <n v="0.45"/>
  </r>
  <r>
    <x v="3"/>
    <n v="1189833"/>
    <x v="108"/>
    <x v="3"/>
    <x v="10"/>
    <s v="Billings"/>
    <x v="3"/>
    <n v="0.4"/>
    <x v="32"/>
    <n v="1800"/>
    <n v="719.99999999999989"/>
    <n v="0.39999999999999997"/>
  </r>
  <r>
    <x v="3"/>
    <n v="1189833"/>
    <x v="108"/>
    <x v="3"/>
    <x v="10"/>
    <s v="Billings"/>
    <x v="4"/>
    <n v="0.45"/>
    <x v="34"/>
    <n v="2137.5"/>
    <n v="1282.5000000000002"/>
    <n v="0.60000000000000009"/>
  </r>
  <r>
    <x v="3"/>
    <n v="1189833"/>
    <x v="108"/>
    <x v="3"/>
    <x v="10"/>
    <s v="Billings"/>
    <x v="5"/>
    <n v="0.6"/>
    <x v="34"/>
    <n v="2850"/>
    <n v="712.5"/>
    <n v="0.25"/>
  </r>
  <r>
    <x v="3"/>
    <n v="1189833"/>
    <x v="109"/>
    <x v="3"/>
    <x v="10"/>
    <s v="Billings"/>
    <x v="0"/>
    <n v="0.45"/>
    <x v="22"/>
    <n v="3037.5"/>
    <n v="1366.875"/>
    <n v="0.45"/>
  </r>
  <r>
    <x v="3"/>
    <n v="1189833"/>
    <x v="109"/>
    <x v="3"/>
    <x v="10"/>
    <s v="Billings"/>
    <x v="1"/>
    <n v="0.55000000000000004"/>
    <x v="23"/>
    <n v="3437.5000000000005"/>
    <n v="1031.25"/>
    <n v="0.3"/>
  </r>
  <r>
    <x v="3"/>
    <n v="1189833"/>
    <x v="109"/>
    <x v="3"/>
    <x v="10"/>
    <s v="Billings"/>
    <x v="2"/>
    <n v="0.5"/>
    <x v="24"/>
    <n v="2500"/>
    <n v="1125"/>
    <n v="0.45"/>
  </r>
  <r>
    <x v="3"/>
    <n v="1189833"/>
    <x v="109"/>
    <x v="3"/>
    <x v="10"/>
    <s v="Billings"/>
    <x v="3"/>
    <n v="0.45"/>
    <x v="33"/>
    <n v="1912.5"/>
    <n v="764.99999999999989"/>
    <n v="0.39999999999999997"/>
  </r>
  <r>
    <x v="3"/>
    <n v="1189833"/>
    <x v="109"/>
    <x v="3"/>
    <x v="10"/>
    <s v="Billings"/>
    <x v="4"/>
    <n v="0.54999999999999993"/>
    <x v="33"/>
    <n v="2337.4999999999995"/>
    <n v="1402.5"/>
    <n v="0.60000000000000009"/>
  </r>
  <r>
    <x v="3"/>
    <n v="1189833"/>
    <x v="109"/>
    <x v="3"/>
    <x v="10"/>
    <s v="Billings"/>
    <x v="5"/>
    <n v="0.6"/>
    <x v="47"/>
    <n v="2400"/>
    <n v="600"/>
    <n v="0.25"/>
  </r>
  <r>
    <x v="3"/>
    <n v="1189833"/>
    <x v="110"/>
    <x v="3"/>
    <x v="10"/>
    <s v="Billings"/>
    <x v="0"/>
    <n v="0.45"/>
    <x v="25"/>
    <n v="2700"/>
    <n v="1215"/>
    <n v="0.45"/>
  </r>
  <r>
    <x v="3"/>
    <n v="1189833"/>
    <x v="110"/>
    <x v="3"/>
    <x v="10"/>
    <s v="Billings"/>
    <x v="1"/>
    <n v="0.5"/>
    <x v="25"/>
    <n v="3000"/>
    <n v="900"/>
    <n v="0.3"/>
  </r>
  <r>
    <x v="3"/>
    <n v="1189833"/>
    <x v="110"/>
    <x v="3"/>
    <x v="10"/>
    <s v="Billings"/>
    <x v="2"/>
    <n v="0.45"/>
    <x v="32"/>
    <n v="2025"/>
    <n v="911.25"/>
    <n v="0.45"/>
  </r>
  <r>
    <x v="3"/>
    <n v="1189833"/>
    <x v="110"/>
    <x v="3"/>
    <x v="10"/>
    <s v="Billings"/>
    <x v="3"/>
    <n v="0.45"/>
    <x v="47"/>
    <n v="1800"/>
    <n v="719.99999999999989"/>
    <n v="0.39999999999999997"/>
  </r>
  <r>
    <x v="3"/>
    <n v="1189833"/>
    <x v="110"/>
    <x v="3"/>
    <x v="10"/>
    <s v="Billings"/>
    <x v="4"/>
    <n v="0.54999999999999993"/>
    <x v="47"/>
    <n v="2199.9999999999995"/>
    <n v="1320"/>
    <n v="0.60000000000000009"/>
  </r>
  <r>
    <x v="3"/>
    <n v="1189833"/>
    <x v="110"/>
    <x v="3"/>
    <x v="10"/>
    <s v="Billings"/>
    <x v="5"/>
    <n v="0.6"/>
    <x v="32"/>
    <n v="2700"/>
    <n v="675"/>
    <n v="0.25"/>
  </r>
  <r>
    <x v="3"/>
    <n v="1189833"/>
    <x v="111"/>
    <x v="3"/>
    <x v="10"/>
    <s v="Billings"/>
    <x v="0"/>
    <n v="0.45"/>
    <x v="21"/>
    <n v="2475"/>
    <n v="1113.75"/>
    <n v="0.45"/>
  </r>
  <r>
    <x v="3"/>
    <n v="1189833"/>
    <x v="111"/>
    <x v="3"/>
    <x v="10"/>
    <s v="Billings"/>
    <x v="1"/>
    <n v="0.5"/>
    <x v="21"/>
    <n v="2750"/>
    <n v="825"/>
    <n v="0.3"/>
  </r>
  <r>
    <x v="3"/>
    <n v="1189833"/>
    <x v="111"/>
    <x v="3"/>
    <x v="10"/>
    <s v="Billings"/>
    <x v="2"/>
    <n v="0.45"/>
    <x v="47"/>
    <n v="1800"/>
    <n v="810"/>
    <n v="0.45"/>
  </r>
  <r>
    <x v="3"/>
    <n v="1189833"/>
    <x v="111"/>
    <x v="3"/>
    <x v="10"/>
    <s v="Billings"/>
    <x v="3"/>
    <n v="0.45"/>
    <x v="48"/>
    <n v="1687.5"/>
    <n v="675"/>
    <n v="0.39999999999999997"/>
  </r>
  <r>
    <x v="3"/>
    <n v="1189833"/>
    <x v="111"/>
    <x v="3"/>
    <x v="10"/>
    <s v="Billings"/>
    <x v="4"/>
    <n v="0.54999999999999993"/>
    <x v="45"/>
    <n v="1924.9999999999998"/>
    <n v="1155"/>
    <n v="0.60000000000000009"/>
  </r>
  <r>
    <x v="3"/>
    <n v="1189833"/>
    <x v="111"/>
    <x v="3"/>
    <x v="10"/>
    <s v="Billings"/>
    <x v="5"/>
    <n v="0.6"/>
    <x v="47"/>
    <n v="2400"/>
    <n v="600"/>
    <n v="0.25"/>
  </r>
  <r>
    <x v="3"/>
    <n v="1189833"/>
    <x v="112"/>
    <x v="3"/>
    <x v="10"/>
    <s v="Billings"/>
    <x v="0"/>
    <n v="0.4"/>
    <x v="31"/>
    <n v="2300"/>
    <n v="1035"/>
    <n v="0.45"/>
  </r>
  <r>
    <x v="3"/>
    <n v="1189833"/>
    <x v="112"/>
    <x v="3"/>
    <x v="10"/>
    <s v="Billings"/>
    <x v="1"/>
    <n v="0.45000000000000007"/>
    <x v="31"/>
    <n v="2587.5000000000005"/>
    <n v="776.25000000000011"/>
    <n v="0.3"/>
  </r>
  <r>
    <x v="3"/>
    <n v="1189833"/>
    <x v="112"/>
    <x v="3"/>
    <x v="10"/>
    <s v="Billings"/>
    <x v="2"/>
    <n v="0.4"/>
    <x v="33"/>
    <n v="1700"/>
    <n v="765"/>
    <n v="0.45"/>
  </r>
  <r>
    <x v="3"/>
    <n v="1189833"/>
    <x v="112"/>
    <x v="3"/>
    <x v="10"/>
    <s v="Billings"/>
    <x v="3"/>
    <n v="0.4"/>
    <x v="33"/>
    <n v="1700"/>
    <n v="680"/>
    <n v="0.39999999999999997"/>
  </r>
  <r>
    <x v="3"/>
    <n v="1189833"/>
    <x v="112"/>
    <x v="3"/>
    <x v="10"/>
    <s v="Billings"/>
    <x v="4"/>
    <n v="0.54999999999999993"/>
    <x v="48"/>
    <n v="2062.4999999999995"/>
    <n v="1237.5"/>
    <n v="0.60000000000000009"/>
  </r>
  <r>
    <x v="3"/>
    <n v="1189833"/>
    <x v="112"/>
    <x v="3"/>
    <x v="10"/>
    <s v="Billings"/>
    <x v="5"/>
    <n v="0.6"/>
    <x v="34"/>
    <n v="2850"/>
    <n v="712.5"/>
    <n v="0.25"/>
  </r>
  <r>
    <x v="3"/>
    <n v="1189833"/>
    <x v="113"/>
    <x v="3"/>
    <x v="10"/>
    <s v="Billings"/>
    <x v="0"/>
    <n v="0.45"/>
    <x v="22"/>
    <n v="3037.5"/>
    <n v="1366.875"/>
    <n v="0.45"/>
  </r>
  <r>
    <x v="3"/>
    <n v="1189833"/>
    <x v="113"/>
    <x v="3"/>
    <x v="10"/>
    <s v="Billings"/>
    <x v="1"/>
    <n v="0.5"/>
    <x v="22"/>
    <n v="3375"/>
    <n v="1012.5"/>
    <n v="0.3"/>
  </r>
  <r>
    <x v="3"/>
    <n v="1189833"/>
    <x v="113"/>
    <x v="3"/>
    <x v="10"/>
    <s v="Billings"/>
    <x v="2"/>
    <n v="0.45"/>
    <x v="34"/>
    <n v="2137.5"/>
    <n v="961.875"/>
    <n v="0.45"/>
  </r>
  <r>
    <x v="3"/>
    <n v="1189833"/>
    <x v="113"/>
    <x v="3"/>
    <x v="10"/>
    <s v="Billings"/>
    <x v="3"/>
    <n v="0.45"/>
    <x v="34"/>
    <n v="2137.5"/>
    <n v="854.99999999999989"/>
    <n v="0.39999999999999997"/>
  </r>
  <r>
    <x v="3"/>
    <n v="1189833"/>
    <x v="113"/>
    <x v="3"/>
    <x v="10"/>
    <s v="Billings"/>
    <x v="4"/>
    <n v="0.54999999999999993"/>
    <x v="47"/>
    <n v="2199.9999999999995"/>
    <n v="1320"/>
    <n v="0.60000000000000009"/>
  </r>
  <r>
    <x v="3"/>
    <n v="1189833"/>
    <x v="113"/>
    <x v="3"/>
    <x v="10"/>
    <s v="Billings"/>
    <x v="5"/>
    <n v="0.6"/>
    <x v="24"/>
    <n v="3000"/>
    <n v="750"/>
    <n v="0.25"/>
  </r>
  <r>
    <x v="1"/>
    <n v="1197831"/>
    <x v="114"/>
    <x v="1"/>
    <x v="11"/>
    <s v="Knoxville"/>
    <x v="0"/>
    <n v="0.2"/>
    <x v="20"/>
    <n v="1400"/>
    <n v="489.99999999999994"/>
    <n v="0.35"/>
  </r>
  <r>
    <x v="1"/>
    <n v="1197831"/>
    <x v="114"/>
    <x v="1"/>
    <x v="11"/>
    <s v="Knoxville"/>
    <x v="1"/>
    <n v="0.3"/>
    <x v="20"/>
    <n v="2100"/>
    <n v="735"/>
    <n v="0.35"/>
  </r>
  <r>
    <x v="1"/>
    <n v="1197831"/>
    <x v="114"/>
    <x v="1"/>
    <x v="11"/>
    <s v="Knoxville"/>
    <x v="2"/>
    <n v="0.3"/>
    <x v="24"/>
    <n v="1500"/>
    <n v="525"/>
    <n v="0.35"/>
  </r>
  <r>
    <x v="1"/>
    <n v="1197831"/>
    <x v="114"/>
    <x v="1"/>
    <x v="11"/>
    <s v="Knoxville"/>
    <x v="3"/>
    <n v="0.35"/>
    <x v="24"/>
    <n v="1750"/>
    <n v="787.5"/>
    <n v="0.45"/>
  </r>
  <r>
    <x v="1"/>
    <n v="1197831"/>
    <x v="114"/>
    <x v="1"/>
    <x v="11"/>
    <s v="Knoxville"/>
    <x v="4"/>
    <n v="0.4"/>
    <x v="45"/>
    <n v="1400"/>
    <n v="420"/>
    <n v="0.3"/>
  </r>
  <r>
    <x v="1"/>
    <n v="1197831"/>
    <x v="114"/>
    <x v="1"/>
    <x v="11"/>
    <s v="Knoxville"/>
    <x v="5"/>
    <n v="0.35"/>
    <x v="24"/>
    <n v="1750"/>
    <n v="875"/>
    <n v="0.5"/>
  </r>
  <r>
    <x v="1"/>
    <n v="1197831"/>
    <x v="67"/>
    <x v="1"/>
    <x v="11"/>
    <s v="Knoxville"/>
    <x v="0"/>
    <n v="0.25"/>
    <x v="26"/>
    <n v="1625"/>
    <n v="568.75"/>
    <n v="0.35"/>
  </r>
  <r>
    <x v="1"/>
    <n v="1197831"/>
    <x v="67"/>
    <x v="1"/>
    <x v="11"/>
    <s v="Knoxville"/>
    <x v="1"/>
    <n v="0.35"/>
    <x v="23"/>
    <n v="2187.5"/>
    <n v="765.625"/>
    <n v="0.35"/>
  </r>
  <r>
    <x v="1"/>
    <n v="1197831"/>
    <x v="67"/>
    <x v="1"/>
    <x v="11"/>
    <s v="Knoxville"/>
    <x v="2"/>
    <n v="0.35"/>
    <x v="32"/>
    <n v="1575"/>
    <n v="551.25"/>
    <n v="0.35"/>
  </r>
  <r>
    <x v="1"/>
    <n v="1197831"/>
    <x v="67"/>
    <x v="1"/>
    <x v="11"/>
    <s v="Knoxville"/>
    <x v="3"/>
    <n v="0.35"/>
    <x v="47"/>
    <n v="1400"/>
    <n v="630"/>
    <n v="0.45"/>
  </r>
  <r>
    <x v="1"/>
    <n v="1197831"/>
    <x v="67"/>
    <x v="1"/>
    <x v="11"/>
    <s v="Knoxville"/>
    <x v="4"/>
    <n v="0.4"/>
    <x v="35"/>
    <n v="1100"/>
    <n v="330"/>
    <n v="0.3"/>
  </r>
  <r>
    <x v="1"/>
    <n v="1197831"/>
    <x v="67"/>
    <x v="1"/>
    <x v="11"/>
    <s v="Knoxville"/>
    <x v="5"/>
    <n v="0.35"/>
    <x v="34"/>
    <n v="1662.5"/>
    <n v="831.25"/>
    <n v="0.5"/>
  </r>
  <r>
    <x v="1"/>
    <n v="1197831"/>
    <x v="115"/>
    <x v="1"/>
    <x v="11"/>
    <s v="Knoxville"/>
    <x v="0"/>
    <n v="0.3"/>
    <x v="26"/>
    <n v="1950"/>
    <n v="779.99999999999989"/>
    <n v="0.39999999999999997"/>
  </r>
  <r>
    <x v="1"/>
    <n v="1197831"/>
    <x v="115"/>
    <x v="1"/>
    <x v="11"/>
    <s v="Knoxville"/>
    <x v="1"/>
    <n v="0.4"/>
    <x v="26"/>
    <n v="2600"/>
    <n v="1040"/>
    <n v="0.39999999999999997"/>
  </r>
  <r>
    <x v="1"/>
    <n v="1197831"/>
    <x v="115"/>
    <x v="1"/>
    <x v="11"/>
    <s v="Knoxville"/>
    <x v="2"/>
    <n v="0.3"/>
    <x v="34"/>
    <n v="1425"/>
    <n v="570"/>
    <n v="0.39999999999999997"/>
  </r>
  <r>
    <x v="1"/>
    <n v="1197831"/>
    <x v="115"/>
    <x v="1"/>
    <x v="11"/>
    <s v="Knoxville"/>
    <x v="3"/>
    <n v="0.35000000000000003"/>
    <x v="48"/>
    <n v="1312.5000000000002"/>
    <n v="656.25000000000011"/>
    <n v="0.5"/>
  </r>
  <r>
    <x v="1"/>
    <n v="1197831"/>
    <x v="115"/>
    <x v="1"/>
    <x v="11"/>
    <s v="Knoxville"/>
    <x v="4"/>
    <n v="0.4"/>
    <x v="35"/>
    <n v="1100"/>
    <n v="385"/>
    <n v="0.35"/>
  </r>
  <r>
    <x v="1"/>
    <n v="1197831"/>
    <x v="115"/>
    <x v="1"/>
    <x v="11"/>
    <s v="Knoxville"/>
    <x v="5"/>
    <n v="0.35000000000000003"/>
    <x v="33"/>
    <n v="1487.5000000000002"/>
    <n v="818.12500000000023"/>
    <n v="0.55000000000000004"/>
  </r>
  <r>
    <x v="1"/>
    <n v="1197831"/>
    <x v="50"/>
    <x v="1"/>
    <x v="11"/>
    <s v="Knoxville"/>
    <x v="0"/>
    <n v="0.19999999999999998"/>
    <x v="22"/>
    <n v="1350"/>
    <n v="540"/>
    <n v="0.39999999999999997"/>
  </r>
  <r>
    <x v="1"/>
    <n v="1197831"/>
    <x v="50"/>
    <x v="1"/>
    <x v="11"/>
    <s v="Knoxville"/>
    <x v="1"/>
    <n v="0.25000000000000006"/>
    <x v="22"/>
    <n v="1687.5000000000005"/>
    <n v="675.00000000000011"/>
    <n v="0.39999999999999997"/>
  </r>
  <r>
    <x v="1"/>
    <n v="1197831"/>
    <x v="50"/>
    <x v="1"/>
    <x v="11"/>
    <s v="Knoxville"/>
    <x v="2"/>
    <n v="0.19999999999999996"/>
    <x v="24"/>
    <n v="999.99999999999977"/>
    <n v="399.99999999999989"/>
    <n v="0.39999999999999997"/>
  </r>
  <r>
    <x v="1"/>
    <n v="1197831"/>
    <x v="50"/>
    <x v="1"/>
    <x v="11"/>
    <s v="Knoxville"/>
    <x v="3"/>
    <n v="0.25000000000000006"/>
    <x v="47"/>
    <n v="1000.0000000000002"/>
    <n v="500.00000000000011"/>
    <n v="0.5"/>
  </r>
  <r>
    <x v="1"/>
    <n v="1197831"/>
    <x v="50"/>
    <x v="1"/>
    <x v="11"/>
    <s v="Knoxville"/>
    <x v="4"/>
    <n v="0.3"/>
    <x v="49"/>
    <n v="900"/>
    <n v="315"/>
    <n v="0.35"/>
  </r>
  <r>
    <x v="1"/>
    <n v="1197831"/>
    <x v="50"/>
    <x v="1"/>
    <x v="11"/>
    <s v="Knoxville"/>
    <x v="5"/>
    <n v="0.25000000000000006"/>
    <x v="31"/>
    <n v="1437.5000000000002"/>
    <n v="790.62500000000023"/>
    <n v="0.55000000000000004"/>
  </r>
  <r>
    <x v="1"/>
    <n v="1197831"/>
    <x v="70"/>
    <x v="1"/>
    <x v="11"/>
    <s v="Knoxville"/>
    <x v="0"/>
    <n v="0.14999999999999997"/>
    <x v="27"/>
    <n v="1087.4999999999998"/>
    <n v="434.99999999999989"/>
    <n v="0.39999999999999997"/>
  </r>
  <r>
    <x v="1"/>
    <n v="1197831"/>
    <x v="70"/>
    <x v="1"/>
    <x v="11"/>
    <s v="Knoxville"/>
    <x v="1"/>
    <n v="0.25000000000000006"/>
    <x v="30"/>
    <n v="1875.0000000000005"/>
    <n v="750.00000000000011"/>
    <n v="0.39999999999999997"/>
  </r>
  <r>
    <x v="1"/>
    <n v="1197831"/>
    <x v="70"/>
    <x v="1"/>
    <x v="11"/>
    <s v="Knoxville"/>
    <x v="2"/>
    <n v="0.19999999999999996"/>
    <x v="25"/>
    <n v="1199.9999999999998"/>
    <n v="479.99999999999989"/>
    <n v="0.39999999999999997"/>
  </r>
  <r>
    <x v="1"/>
    <n v="1197831"/>
    <x v="70"/>
    <x v="1"/>
    <x v="11"/>
    <s v="Knoxville"/>
    <x v="3"/>
    <n v="0.30000000000000004"/>
    <x v="28"/>
    <n v="1575.0000000000002"/>
    <n v="787.50000000000011"/>
    <n v="0.5"/>
  </r>
  <r>
    <x v="1"/>
    <n v="1197831"/>
    <x v="70"/>
    <x v="1"/>
    <x v="11"/>
    <s v="Knoxville"/>
    <x v="4"/>
    <n v="0.45"/>
    <x v="33"/>
    <n v="1912.5"/>
    <n v="669.375"/>
    <n v="0.35"/>
  </r>
  <r>
    <x v="1"/>
    <n v="1197831"/>
    <x v="70"/>
    <x v="1"/>
    <x v="11"/>
    <s v="Knoxville"/>
    <x v="5"/>
    <n v="0.4"/>
    <x v="29"/>
    <n v="3100"/>
    <n v="1705.0000000000002"/>
    <n v="0.55000000000000004"/>
  </r>
  <r>
    <x v="1"/>
    <n v="1197831"/>
    <x v="71"/>
    <x v="1"/>
    <x v="11"/>
    <s v="Knoxville"/>
    <x v="0"/>
    <n v="0.4"/>
    <x v="29"/>
    <n v="3100"/>
    <n v="1240"/>
    <n v="0.39999999999999997"/>
  </r>
  <r>
    <x v="1"/>
    <n v="1197831"/>
    <x v="71"/>
    <x v="1"/>
    <x v="11"/>
    <s v="Knoxville"/>
    <x v="1"/>
    <n v="0.45"/>
    <x v="29"/>
    <n v="3487.5"/>
    <n v="1394.9999999999998"/>
    <n v="0.39999999999999997"/>
  </r>
  <r>
    <x v="1"/>
    <n v="1197831"/>
    <x v="71"/>
    <x v="1"/>
    <x v="11"/>
    <s v="Knoxville"/>
    <x v="2"/>
    <n v="0.4"/>
    <x v="26"/>
    <n v="2600"/>
    <n v="1040"/>
    <n v="0.39999999999999997"/>
  </r>
  <r>
    <x v="1"/>
    <n v="1197831"/>
    <x v="71"/>
    <x v="1"/>
    <x v="11"/>
    <s v="Knoxville"/>
    <x v="3"/>
    <n v="0.4"/>
    <x v="25"/>
    <n v="2400"/>
    <n v="1200"/>
    <n v="0.5"/>
  </r>
  <r>
    <x v="1"/>
    <n v="1197831"/>
    <x v="71"/>
    <x v="1"/>
    <x v="11"/>
    <s v="Knoxville"/>
    <x v="4"/>
    <n v="0.45"/>
    <x v="24"/>
    <n v="2250"/>
    <n v="787.5"/>
    <n v="0.35"/>
  </r>
  <r>
    <x v="1"/>
    <n v="1197831"/>
    <x v="71"/>
    <x v="1"/>
    <x v="11"/>
    <s v="Knoxville"/>
    <x v="5"/>
    <n v="0.5"/>
    <x v="10"/>
    <n v="4375"/>
    <n v="2406.25"/>
    <n v="0.55000000000000004"/>
  </r>
  <r>
    <x v="1"/>
    <n v="1197831"/>
    <x v="116"/>
    <x v="1"/>
    <x v="11"/>
    <s v="Knoxville"/>
    <x v="0"/>
    <n v="0.4"/>
    <x v="6"/>
    <n v="3300"/>
    <n v="1484.9999999999998"/>
    <n v="0.44999999999999996"/>
  </r>
  <r>
    <x v="1"/>
    <n v="1197831"/>
    <x v="116"/>
    <x v="1"/>
    <x v="11"/>
    <s v="Knoxville"/>
    <x v="1"/>
    <n v="0.45"/>
    <x v="6"/>
    <n v="3712.5"/>
    <n v="1670.6249999999998"/>
    <n v="0.44999999999999996"/>
  </r>
  <r>
    <x v="1"/>
    <n v="1197831"/>
    <x v="116"/>
    <x v="1"/>
    <x v="11"/>
    <s v="Knoxville"/>
    <x v="2"/>
    <n v="0.4"/>
    <x v="18"/>
    <n v="3900"/>
    <n v="1754.9999999999998"/>
    <n v="0.44999999999999996"/>
  </r>
  <r>
    <x v="1"/>
    <n v="1197831"/>
    <x v="116"/>
    <x v="1"/>
    <x v="11"/>
    <s v="Knoxville"/>
    <x v="3"/>
    <n v="0.4"/>
    <x v="31"/>
    <n v="2300"/>
    <n v="1265"/>
    <n v="0.55000000000000004"/>
  </r>
  <r>
    <x v="1"/>
    <n v="1197831"/>
    <x v="116"/>
    <x v="1"/>
    <x v="11"/>
    <s v="Knoxville"/>
    <x v="4"/>
    <n v="0.45"/>
    <x v="21"/>
    <n v="2475"/>
    <n v="989.99999999999989"/>
    <n v="0.39999999999999997"/>
  </r>
  <r>
    <x v="1"/>
    <n v="1197831"/>
    <x v="116"/>
    <x v="1"/>
    <x v="11"/>
    <s v="Knoxville"/>
    <x v="5"/>
    <n v="0.54999999999999993"/>
    <x v="6"/>
    <n v="4537.4999999999991"/>
    <n v="2722.5"/>
    <n v="0.60000000000000009"/>
  </r>
  <r>
    <x v="1"/>
    <n v="1197831"/>
    <x v="117"/>
    <x v="1"/>
    <x v="11"/>
    <s v="Knoxville"/>
    <x v="0"/>
    <n v="0.45"/>
    <x v="29"/>
    <n v="3487.5"/>
    <n v="1569.3749999999998"/>
    <n v="0.44999999999999996"/>
  </r>
  <r>
    <x v="1"/>
    <n v="1197831"/>
    <x v="117"/>
    <x v="1"/>
    <x v="11"/>
    <s v="Knoxville"/>
    <x v="1"/>
    <n v="0.55000000000000004"/>
    <x v="29"/>
    <n v="4262.5"/>
    <n v="1918.1249999999998"/>
    <n v="0.44999999999999996"/>
  </r>
  <r>
    <x v="1"/>
    <n v="1197831"/>
    <x v="117"/>
    <x v="1"/>
    <x v="11"/>
    <s v="Knoxville"/>
    <x v="2"/>
    <n v="0.5"/>
    <x v="5"/>
    <n v="4750"/>
    <n v="2137.5"/>
    <n v="0.44999999999999996"/>
  </r>
  <r>
    <x v="1"/>
    <n v="1197831"/>
    <x v="117"/>
    <x v="1"/>
    <x v="11"/>
    <s v="Knoxville"/>
    <x v="3"/>
    <n v="0.45"/>
    <x v="34"/>
    <n v="2137.5"/>
    <n v="1175.625"/>
    <n v="0.55000000000000004"/>
  </r>
  <r>
    <x v="1"/>
    <n v="1197831"/>
    <x v="117"/>
    <x v="1"/>
    <x v="11"/>
    <s v="Knoxville"/>
    <x v="4"/>
    <n v="0.5"/>
    <x v="34"/>
    <n v="2375"/>
    <n v="949.99999999999989"/>
    <n v="0.39999999999999997"/>
  </r>
  <r>
    <x v="1"/>
    <n v="1197831"/>
    <x v="117"/>
    <x v="1"/>
    <x v="11"/>
    <s v="Knoxville"/>
    <x v="5"/>
    <n v="0.54999999999999993"/>
    <x v="27"/>
    <n v="3987.4999999999995"/>
    <n v="2392.5"/>
    <n v="0.60000000000000009"/>
  </r>
  <r>
    <x v="1"/>
    <n v="1197831"/>
    <x v="74"/>
    <x v="1"/>
    <x v="11"/>
    <s v="Knoxville"/>
    <x v="0"/>
    <n v="0.5"/>
    <x v="22"/>
    <n v="3375"/>
    <n v="1518.7499999999998"/>
    <n v="0.44999999999999996"/>
  </r>
  <r>
    <x v="1"/>
    <n v="1197831"/>
    <x v="74"/>
    <x v="1"/>
    <x v="11"/>
    <s v="Knoxville"/>
    <x v="1"/>
    <n v="0.5"/>
    <x v="23"/>
    <n v="3125"/>
    <n v="1406.2499999999998"/>
    <n v="0.44999999999999996"/>
  </r>
  <r>
    <x v="1"/>
    <n v="1197831"/>
    <x v="74"/>
    <x v="1"/>
    <x v="11"/>
    <s v="Knoxville"/>
    <x v="2"/>
    <n v="0.54999999999999993"/>
    <x v="22"/>
    <n v="3712.4999999999995"/>
    <n v="1670.6249999999995"/>
    <n v="0.44999999999999996"/>
  </r>
  <r>
    <x v="1"/>
    <n v="1197831"/>
    <x v="74"/>
    <x v="1"/>
    <x v="11"/>
    <s v="Knoxville"/>
    <x v="3"/>
    <n v="0.54999999999999993"/>
    <x v="47"/>
    <n v="2199.9999999999995"/>
    <n v="1209.9999999999998"/>
    <n v="0.55000000000000004"/>
  </r>
  <r>
    <x v="1"/>
    <n v="1197831"/>
    <x v="74"/>
    <x v="1"/>
    <x v="11"/>
    <s v="Knoxville"/>
    <x v="4"/>
    <n v="0.5"/>
    <x v="47"/>
    <n v="2000"/>
    <n v="799.99999999999989"/>
    <n v="0.39999999999999997"/>
  </r>
  <r>
    <x v="1"/>
    <n v="1197831"/>
    <x v="74"/>
    <x v="1"/>
    <x v="11"/>
    <s v="Knoxville"/>
    <x v="5"/>
    <n v="0.45"/>
    <x v="23"/>
    <n v="2812.5"/>
    <n v="1687.5000000000002"/>
    <n v="0.60000000000000009"/>
  </r>
  <r>
    <x v="1"/>
    <n v="1197831"/>
    <x v="75"/>
    <x v="1"/>
    <x v="11"/>
    <s v="Knoxville"/>
    <x v="0"/>
    <n v="0.35000000000000003"/>
    <x v="31"/>
    <n v="2012.5000000000002"/>
    <n v="905.625"/>
    <n v="0.44999999999999996"/>
  </r>
  <r>
    <x v="1"/>
    <n v="1197831"/>
    <x v="75"/>
    <x v="1"/>
    <x v="11"/>
    <s v="Knoxville"/>
    <x v="1"/>
    <n v="0.35000000000000003"/>
    <x v="31"/>
    <n v="2012.5000000000002"/>
    <n v="905.625"/>
    <n v="0.44999999999999996"/>
  </r>
  <r>
    <x v="1"/>
    <n v="1197831"/>
    <x v="75"/>
    <x v="1"/>
    <x v="11"/>
    <s v="Knoxville"/>
    <x v="2"/>
    <n v="0.4"/>
    <x v="28"/>
    <n v="2100"/>
    <n v="944.99999999999989"/>
    <n v="0.44999999999999996"/>
  </r>
  <r>
    <x v="1"/>
    <n v="1197831"/>
    <x v="75"/>
    <x v="1"/>
    <x v="11"/>
    <s v="Knoxville"/>
    <x v="3"/>
    <n v="0.4"/>
    <x v="48"/>
    <n v="1500"/>
    <n v="825.00000000000011"/>
    <n v="0.55000000000000004"/>
  </r>
  <r>
    <x v="1"/>
    <n v="1197831"/>
    <x v="75"/>
    <x v="1"/>
    <x v="11"/>
    <s v="Knoxville"/>
    <x v="4"/>
    <n v="0.35000000000000003"/>
    <x v="45"/>
    <n v="1225.0000000000002"/>
    <n v="490.00000000000006"/>
    <n v="0.39999999999999997"/>
  </r>
  <r>
    <x v="1"/>
    <n v="1197831"/>
    <x v="75"/>
    <x v="1"/>
    <x v="11"/>
    <s v="Knoxville"/>
    <x v="5"/>
    <n v="0.45"/>
    <x v="28"/>
    <n v="2362.5"/>
    <n v="1417.5000000000002"/>
    <n v="0.60000000000000009"/>
  </r>
  <r>
    <x v="1"/>
    <n v="1197831"/>
    <x v="56"/>
    <x v="1"/>
    <x v="11"/>
    <s v="Knoxville"/>
    <x v="0"/>
    <n v="0.30000000000000004"/>
    <x v="22"/>
    <n v="2025.0000000000002"/>
    <n v="911.25"/>
    <n v="0.44999999999999996"/>
  </r>
  <r>
    <x v="1"/>
    <n v="1197831"/>
    <x v="56"/>
    <x v="1"/>
    <x v="11"/>
    <s v="Knoxville"/>
    <x v="1"/>
    <n v="0.30000000000000004"/>
    <x v="22"/>
    <n v="2025.0000000000002"/>
    <n v="911.25"/>
    <n v="0.44999999999999996"/>
  </r>
  <r>
    <x v="1"/>
    <n v="1197831"/>
    <x v="56"/>
    <x v="1"/>
    <x v="11"/>
    <s v="Knoxville"/>
    <x v="2"/>
    <n v="0.55000000000000004"/>
    <x v="25"/>
    <n v="3300.0000000000005"/>
    <n v="1485"/>
    <n v="0.44999999999999996"/>
  </r>
  <r>
    <x v="1"/>
    <n v="1197831"/>
    <x v="56"/>
    <x v="1"/>
    <x v="11"/>
    <s v="Knoxville"/>
    <x v="3"/>
    <n v="0.55000000000000004"/>
    <x v="34"/>
    <n v="2612.5"/>
    <n v="1436.8750000000002"/>
    <n v="0.55000000000000004"/>
  </r>
  <r>
    <x v="1"/>
    <n v="1197831"/>
    <x v="56"/>
    <x v="1"/>
    <x v="11"/>
    <s v="Knoxville"/>
    <x v="4"/>
    <n v="0.54999999999999993"/>
    <x v="32"/>
    <n v="2474.9999999999995"/>
    <n v="989.99999999999977"/>
    <n v="0.39999999999999997"/>
  </r>
  <r>
    <x v="1"/>
    <n v="1197831"/>
    <x v="56"/>
    <x v="1"/>
    <x v="11"/>
    <s v="Knoxville"/>
    <x v="5"/>
    <n v="0.65"/>
    <x v="26"/>
    <n v="4225"/>
    <n v="2535.0000000000005"/>
    <n v="0.60000000000000009"/>
  </r>
  <r>
    <x v="1"/>
    <n v="1197831"/>
    <x v="57"/>
    <x v="1"/>
    <x v="11"/>
    <s v="Knoxville"/>
    <x v="0"/>
    <n v="0.54999999999999993"/>
    <x v="9"/>
    <n v="4399.9999999999991"/>
    <n v="1979.9999999999993"/>
    <n v="0.44999999999999996"/>
  </r>
  <r>
    <x v="1"/>
    <n v="1197831"/>
    <x v="57"/>
    <x v="1"/>
    <x v="11"/>
    <s v="Knoxville"/>
    <x v="1"/>
    <n v="0.54999999999999993"/>
    <x v="9"/>
    <n v="4399.9999999999991"/>
    <n v="1979.9999999999993"/>
    <n v="0.44999999999999996"/>
  </r>
  <r>
    <x v="1"/>
    <n v="1197831"/>
    <x v="57"/>
    <x v="1"/>
    <x v="11"/>
    <s v="Knoxville"/>
    <x v="2"/>
    <n v="0.6"/>
    <x v="20"/>
    <n v="4200"/>
    <n v="1889.9999999999998"/>
    <n v="0.44999999999999996"/>
  </r>
  <r>
    <x v="1"/>
    <n v="1197831"/>
    <x v="57"/>
    <x v="1"/>
    <x v="11"/>
    <s v="Knoxville"/>
    <x v="3"/>
    <n v="0.6"/>
    <x v="21"/>
    <n v="3300"/>
    <n v="1815.0000000000002"/>
    <n v="0.55000000000000004"/>
  </r>
  <r>
    <x v="1"/>
    <n v="1197831"/>
    <x v="57"/>
    <x v="1"/>
    <x v="11"/>
    <s v="Knoxville"/>
    <x v="4"/>
    <n v="0.54999999999999993"/>
    <x v="24"/>
    <n v="2749.9999999999995"/>
    <n v="1099.9999999999998"/>
    <n v="0.39999999999999997"/>
  </r>
  <r>
    <x v="1"/>
    <n v="1197831"/>
    <x v="57"/>
    <x v="1"/>
    <x v="11"/>
    <s v="Knoxville"/>
    <x v="5"/>
    <n v="0.65"/>
    <x v="30"/>
    <n v="4875"/>
    <n v="2925.0000000000005"/>
    <n v="0.60000000000000009"/>
  </r>
  <r>
    <x v="0"/>
    <n v="1185732"/>
    <x v="118"/>
    <x v="3"/>
    <x v="12"/>
    <s v="Omaha"/>
    <x v="0"/>
    <n v="0.35"/>
    <x v="33"/>
    <n v="1487.5"/>
    <n v="595"/>
    <n v="0.4"/>
  </r>
  <r>
    <x v="0"/>
    <n v="1185732"/>
    <x v="118"/>
    <x v="3"/>
    <x v="12"/>
    <s v="Omaha"/>
    <x v="1"/>
    <n v="0.35"/>
    <x v="38"/>
    <n v="787.5"/>
    <n v="275.625"/>
    <n v="0.35"/>
  </r>
  <r>
    <x v="0"/>
    <n v="1185732"/>
    <x v="118"/>
    <x v="3"/>
    <x v="12"/>
    <s v="Omaha"/>
    <x v="2"/>
    <n v="0.25"/>
    <x v="38"/>
    <n v="562.5"/>
    <n v="196.875"/>
    <n v="0.35"/>
  </r>
  <r>
    <x v="0"/>
    <n v="1185732"/>
    <x v="118"/>
    <x v="3"/>
    <x v="12"/>
    <s v="Omaha"/>
    <x v="3"/>
    <n v="0.30000000000000004"/>
    <x v="42"/>
    <n v="225.00000000000003"/>
    <n v="90.000000000000014"/>
    <n v="0.4"/>
  </r>
  <r>
    <x v="0"/>
    <n v="1185732"/>
    <x v="118"/>
    <x v="3"/>
    <x v="12"/>
    <s v="Omaha"/>
    <x v="4"/>
    <n v="0.44999999999999996"/>
    <x v="36"/>
    <n v="562.5"/>
    <n v="196.875"/>
    <n v="0.35"/>
  </r>
  <r>
    <x v="0"/>
    <n v="1185732"/>
    <x v="118"/>
    <x v="3"/>
    <x v="12"/>
    <s v="Omaha"/>
    <x v="5"/>
    <n v="0.35"/>
    <x v="38"/>
    <n v="787.5"/>
    <n v="393.75"/>
    <n v="0.5"/>
  </r>
  <r>
    <x v="0"/>
    <n v="1185732"/>
    <x v="119"/>
    <x v="3"/>
    <x v="12"/>
    <s v="Omaha"/>
    <x v="0"/>
    <n v="0.35"/>
    <x v="34"/>
    <n v="1662.5"/>
    <n v="665"/>
    <n v="0.4"/>
  </r>
  <r>
    <x v="0"/>
    <n v="1185732"/>
    <x v="119"/>
    <x v="3"/>
    <x v="12"/>
    <s v="Omaha"/>
    <x v="1"/>
    <n v="0.35"/>
    <x v="36"/>
    <n v="437.5"/>
    <n v="153.125"/>
    <n v="0.35"/>
  </r>
  <r>
    <x v="0"/>
    <n v="1185732"/>
    <x v="119"/>
    <x v="3"/>
    <x v="12"/>
    <s v="Omaha"/>
    <x v="2"/>
    <n v="0.25"/>
    <x v="37"/>
    <n v="437.5"/>
    <n v="153.125"/>
    <n v="0.35"/>
  </r>
  <r>
    <x v="0"/>
    <n v="1185732"/>
    <x v="119"/>
    <x v="3"/>
    <x v="12"/>
    <s v="Omaha"/>
    <x v="3"/>
    <n v="0.30000000000000004"/>
    <x v="51"/>
    <n v="150.00000000000003"/>
    <n v="60.000000000000014"/>
    <n v="0.4"/>
  </r>
  <r>
    <x v="0"/>
    <n v="1185732"/>
    <x v="119"/>
    <x v="3"/>
    <x v="12"/>
    <s v="Omaha"/>
    <x v="4"/>
    <n v="0.44999999999999996"/>
    <x v="36"/>
    <n v="562.5"/>
    <n v="196.875"/>
    <n v="0.35"/>
  </r>
  <r>
    <x v="0"/>
    <n v="1185732"/>
    <x v="119"/>
    <x v="3"/>
    <x v="12"/>
    <s v="Omaha"/>
    <x v="5"/>
    <n v="0.35"/>
    <x v="41"/>
    <n v="700"/>
    <n v="350"/>
    <n v="0.5"/>
  </r>
  <r>
    <x v="0"/>
    <n v="1185732"/>
    <x v="2"/>
    <x v="3"/>
    <x v="12"/>
    <s v="Omaha"/>
    <x v="0"/>
    <n v="0.4"/>
    <x v="59"/>
    <n v="1680"/>
    <n v="672"/>
    <n v="0.4"/>
  </r>
  <r>
    <x v="0"/>
    <n v="1185732"/>
    <x v="2"/>
    <x v="3"/>
    <x v="12"/>
    <s v="Omaha"/>
    <x v="1"/>
    <n v="0.4"/>
    <x v="39"/>
    <n v="400"/>
    <n v="140"/>
    <n v="0.35"/>
  </r>
  <r>
    <x v="0"/>
    <n v="1185732"/>
    <x v="2"/>
    <x v="3"/>
    <x v="12"/>
    <s v="Omaha"/>
    <x v="2"/>
    <n v="0.30000000000000004"/>
    <x v="43"/>
    <n v="450.00000000000006"/>
    <n v="157.5"/>
    <n v="0.35"/>
  </r>
  <r>
    <x v="0"/>
    <n v="1185732"/>
    <x v="2"/>
    <x v="3"/>
    <x v="12"/>
    <s v="Omaha"/>
    <x v="3"/>
    <n v="0.35"/>
    <x v="60"/>
    <n v="0"/>
    <n v="0"/>
    <n v="0.4"/>
  </r>
  <r>
    <x v="0"/>
    <n v="1185732"/>
    <x v="2"/>
    <x v="3"/>
    <x v="12"/>
    <s v="Omaha"/>
    <x v="4"/>
    <n v="0.5"/>
    <x v="51"/>
    <n v="250"/>
    <n v="87.5"/>
    <n v="0.35"/>
  </r>
  <r>
    <x v="0"/>
    <n v="1185732"/>
    <x v="2"/>
    <x v="3"/>
    <x v="12"/>
    <s v="Omaha"/>
    <x v="5"/>
    <n v="0.4"/>
    <x v="43"/>
    <n v="600"/>
    <n v="300"/>
    <n v="0.5"/>
  </r>
  <r>
    <x v="0"/>
    <n v="1185732"/>
    <x v="3"/>
    <x v="3"/>
    <x v="12"/>
    <s v="Omaha"/>
    <x v="0"/>
    <n v="0.4"/>
    <x v="48"/>
    <n v="1500"/>
    <n v="600"/>
    <n v="0.4"/>
  </r>
  <r>
    <x v="0"/>
    <n v="1185732"/>
    <x v="3"/>
    <x v="3"/>
    <x v="12"/>
    <s v="Omaha"/>
    <x v="1"/>
    <n v="0.35000000000000003"/>
    <x v="42"/>
    <n v="262.5"/>
    <n v="91.875"/>
    <n v="0.35"/>
  </r>
  <r>
    <x v="0"/>
    <n v="1185732"/>
    <x v="3"/>
    <x v="3"/>
    <x v="12"/>
    <s v="Omaha"/>
    <x v="2"/>
    <n v="0.25000000000000006"/>
    <x v="42"/>
    <n v="187.50000000000003"/>
    <n v="65.625"/>
    <n v="0.35"/>
  </r>
  <r>
    <x v="0"/>
    <n v="1185732"/>
    <x v="3"/>
    <x v="3"/>
    <x v="12"/>
    <s v="Omaha"/>
    <x v="3"/>
    <n v="0.3"/>
    <x v="60"/>
    <n v="0"/>
    <n v="0"/>
    <n v="0.4"/>
  </r>
  <r>
    <x v="0"/>
    <n v="1185732"/>
    <x v="3"/>
    <x v="3"/>
    <x v="12"/>
    <s v="Omaha"/>
    <x v="4"/>
    <n v="0.45"/>
    <x v="53"/>
    <n v="112.5"/>
    <n v="39.375"/>
    <n v="0.35"/>
  </r>
  <r>
    <x v="0"/>
    <n v="1185732"/>
    <x v="3"/>
    <x v="3"/>
    <x v="12"/>
    <s v="Omaha"/>
    <x v="5"/>
    <n v="0.35000000000000003"/>
    <x v="43"/>
    <n v="525"/>
    <n v="262.5"/>
    <n v="0.5"/>
  </r>
  <r>
    <x v="0"/>
    <n v="1185732"/>
    <x v="120"/>
    <x v="3"/>
    <x v="12"/>
    <s v="Omaha"/>
    <x v="0"/>
    <n v="0.45"/>
    <x v="59"/>
    <n v="1890"/>
    <n v="756"/>
    <n v="0.4"/>
  </r>
  <r>
    <x v="0"/>
    <n v="1185732"/>
    <x v="120"/>
    <x v="3"/>
    <x v="12"/>
    <s v="Omaha"/>
    <x v="1"/>
    <n v="0.40000000000000008"/>
    <x v="36"/>
    <n v="500.00000000000011"/>
    <n v="175.00000000000003"/>
    <n v="0.35"/>
  </r>
  <r>
    <x v="0"/>
    <n v="1185732"/>
    <x v="120"/>
    <x v="3"/>
    <x v="12"/>
    <s v="Omaha"/>
    <x v="2"/>
    <n v="0.35000000000000003"/>
    <x v="39"/>
    <n v="350.00000000000006"/>
    <n v="122.50000000000001"/>
    <n v="0.35"/>
  </r>
  <r>
    <x v="0"/>
    <n v="1185732"/>
    <x v="120"/>
    <x v="3"/>
    <x v="12"/>
    <s v="Omaha"/>
    <x v="3"/>
    <n v="0.35000000000000003"/>
    <x v="53"/>
    <n v="87.500000000000014"/>
    <n v="35.000000000000007"/>
    <n v="0.4"/>
  </r>
  <r>
    <x v="0"/>
    <n v="1185732"/>
    <x v="120"/>
    <x v="3"/>
    <x v="12"/>
    <s v="Omaha"/>
    <x v="4"/>
    <n v="0.49999999999999994"/>
    <x v="51"/>
    <n v="249.99999999999997"/>
    <n v="87.499999999999986"/>
    <n v="0.35"/>
  </r>
  <r>
    <x v="0"/>
    <n v="1185732"/>
    <x v="120"/>
    <x v="3"/>
    <x v="12"/>
    <s v="Omaha"/>
    <x v="5"/>
    <n v="0.54999999999999993"/>
    <x v="43"/>
    <n v="824.99999999999989"/>
    <n v="412.49999999999994"/>
    <n v="0.5"/>
  </r>
  <r>
    <x v="0"/>
    <n v="1185732"/>
    <x v="121"/>
    <x v="3"/>
    <x v="12"/>
    <s v="Omaha"/>
    <x v="0"/>
    <n v="0.4"/>
    <x v="47"/>
    <n v="1600"/>
    <n v="640"/>
    <n v="0.4"/>
  </r>
  <r>
    <x v="0"/>
    <n v="1185732"/>
    <x v="121"/>
    <x v="3"/>
    <x v="12"/>
    <s v="Omaha"/>
    <x v="1"/>
    <n v="0.35000000000000009"/>
    <x v="43"/>
    <n v="525.00000000000011"/>
    <n v="183.75000000000003"/>
    <n v="0.35"/>
  </r>
  <r>
    <x v="0"/>
    <n v="1185732"/>
    <x v="121"/>
    <x v="3"/>
    <x v="12"/>
    <s v="Omaha"/>
    <x v="2"/>
    <n v="0.30000000000000004"/>
    <x v="37"/>
    <n v="525.00000000000011"/>
    <n v="183.75000000000003"/>
    <n v="0.35"/>
  </r>
  <r>
    <x v="0"/>
    <n v="1185732"/>
    <x v="121"/>
    <x v="3"/>
    <x v="12"/>
    <s v="Omaha"/>
    <x v="3"/>
    <n v="0.30000000000000004"/>
    <x v="43"/>
    <n v="450.00000000000006"/>
    <n v="180.00000000000003"/>
    <n v="0.4"/>
  </r>
  <r>
    <x v="0"/>
    <n v="1185732"/>
    <x v="121"/>
    <x v="3"/>
    <x v="12"/>
    <s v="Omaha"/>
    <x v="4"/>
    <n v="0.45"/>
    <x v="43"/>
    <n v="675"/>
    <n v="236.24999999999997"/>
    <n v="0.35"/>
  </r>
  <r>
    <x v="0"/>
    <n v="1185732"/>
    <x v="121"/>
    <x v="3"/>
    <x v="12"/>
    <s v="Omaha"/>
    <x v="5"/>
    <n v="0.5"/>
    <x v="46"/>
    <n v="1625"/>
    <n v="812.5"/>
    <n v="0.5"/>
  </r>
  <r>
    <x v="0"/>
    <n v="1185732"/>
    <x v="6"/>
    <x v="3"/>
    <x v="12"/>
    <s v="Omaha"/>
    <x v="0"/>
    <n v="0.45"/>
    <x v="21"/>
    <n v="2475"/>
    <n v="990"/>
    <n v="0.4"/>
  </r>
  <r>
    <x v="0"/>
    <n v="1185732"/>
    <x v="6"/>
    <x v="3"/>
    <x v="12"/>
    <s v="Omaha"/>
    <x v="1"/>
    <n v="0.40000000000000008"/>
    <x v="49"/>
    <n v="1200.0000000000002"/>
    <n v="420.00000000000006"/>
    <n v="0.35"/>
  </r>
  <r>
    <x v="0"/>
    <n v="1185732"/>
    <x v="6"/>
    <x v="3"/>
    <x v="12"/>
    <s v="Omaha"/>
    <x v="2"/>
    <n v="0.35000000000000003"/>
    <x v="38"/>
    <n v="787.50000000000011"/>
    <n v="275.625"/>
    <n v="0.35"/>
  </r>
  <r>
    <x v="0"/>
    <n v="1185732"/>
    <x v="6"/>
    <x v="3"/>
    <x v="12"/>
    <s v="Omaha"/>
    <x v="3"/>
    <n v="0.35000000000000003"/>
    <x v="37"/>
    <n v="612.50000000000011"/>
    <n v="245.00000000000006"/>
    <n v="0.4"/>
  </r>
  <r>
    <x v="0"/>
    <n v="1185732"/>
    <x v="6"/>
    <x v="3"/>
    <x v="12"/>
    <s v="Omaha"/>
    <x v="4"/>
    <n v="0.45"/>
    <x v="37"/>
    <n v="787.5"/>
    <n v="275.625"/>
    <n v="0.35"/>
  </r>
  <r>
    <x v="0"/>
    <n v="1185732"/>
    <x v="6"/>
    <x v="3"/>
    <x v="12"/>
    <s v="Omaha"/>
    <x v="5"/>
    <n v="0.5"/>
    <x v="45"/>
    <n v="1750"/>
    <n v="875"/>
    <n v="0.5"/>
  </r>
  <r>
    <x v="0"/>
    <n v="1185732"/>
    <x v="7"/>
    <x v="3"/>
    <x v="12"/>
    <s v="Omaha"/>
    <x v="0"/>
    <n v="0.45"/>
    <x v="24"/>
    <n v="2250"/>
    <n v="900"/>
    <n v="0.4"/>
  </r>
  <r>
    <x v="0"/>
    <n v="1185732"/>
    <x v="7"/>
    <x v="3"/>
    <x v="12"/>
    <s v="Omaha"/>
    <x v="1"/>
    <n v="0.45000000000000007"/>
    <x v="35"/>
    <n v="1237.5000000000002"/>
    <n v="433.12500000000006"/>
    <n v="0.35"/>
  </r>
  <r>
    <x v="0"/>
    <n v="1185732"/>
    <x v="7"/>
    <x v="3"/>
    <x v="12"/>
    <s v="Omaha"/>
    <x v="2"/>
    <n v="0.4"/>
    <x v="41"/>
    <n v="800"/>
    <n v="280"/>
    <n v="0.35"/>
  </r>
  <r>
    <x v="0"/>
    <n v="1185732"/>
    <x v="7"/>
    <x v="3"/>
    <x v="12"/>
    <s v="Omaha"/>
    <x v="3"/>
    <n v="0.30000000000000004"/>
    <x v="36"/>
    <n v="375.00000000000006"/>
    <n v="150.00000000000003"/>
    <n v="0.4"/>
  </r>
  <r>
    <x v="0"/>
    <n v="1185732"/>
    <x v="7"/>
    <x v="3"/>
    <x v="12"/>
    <s v="Omaha"/>
    <x v="4"/>
    <n v="0.4"/>
    <x v="39"/>
    <n v="400"/>
    <n v="140"/>
    <n v="0.35"/>
  </r>
  <r>
    <x v="0"/>
    <n v="1185732"/>
    <x v="7"/>
    <x v="3"/>
    <x v="12"/>
    <s v="Omaha"/>
    <x v="5"/>
    <n v="0.45"/>
    <x v="35"/>
    <n v="1237.5"/>
    <n v="618.75"/>
    <n v="0.5"/>
  </r>
  <r>
    <x v="0"/>
    <n v="1185732"/>
    <x v="122"/>
    <x v="3"/>
    <x v="12"/>
    <s v="Omaha"/>
    <x v="0"/>
    <n v="0.4"/>
    <x v="47"/>
    <n v="1600"/>
    <n v="640"/>
    <n v="0.4"/>
  </r>
  <r>
    <x v="0"/>
    <n v="1185732"/>
    <x v="122"/>
    <x v="3"/>
    <x v="12"/>
    <s v="Omaha"/>
    <x v="1"/>
    <n v="0.35000000000000009"/>
    <x v="41"/>
    <n v="700.00000000000023"/>
    <n v="245.00000000000006"/>
    <n v="0.35"/>
  </r>
  <r>
    <x v="0"/>
    <n v="1185732"/>
    <x v="122"/>
    <x v="3"/>
    <x v="12"/>
    <s v="Omaha"/>
    <x v="2"/>
    <n v="0.2"/>
    <x v="39"/>
    <n v="200"/>
    <n v="70"/>
    <n v="0.35"/>
  </r>
  <r>
    <x v="0"/>
    <n v="1185732"/>
    <x v="122"/>
    <x v="3"/>
    <x v="12"/>
    <s v="Omaha"/>
    <x v="3"/>
    <n v="0.2"/>
    <x v="42"/>
    <n v="150"/>
    <n v="60"/>
    <n v="0.4"/>
  </r>
  <r>
    <x v="0"/>
    <n v="1185732"/>
    <x v="122"/>
    <x v="3"/>
    <x v="12"/>
    <s v="Omaha"/>
    <x v="4"/>
    <n v="0.3"/>
    <x v="42"/>
    <n v="225"/>
    <n v="78.75"/>
    <n v="0.35"/>
  </r>
  <r>
    <x v="0"/>
    <n v="1185732"/>
    <x v="122"/>
    <x v="3"/>
    <x v="12"/>
    <s v="Omaha"/>
    <x v="5"/>
    <n v="0.35000000000000003"/>
    <x v="43"/>
    <n v="525"/>
    <n v="262.5"/>
    <n v="0.5"/>
  </r>
  <r>
    <x v="0"/>
    <n v="1185732"/>
    <x v="123"/>
    <x v="3"/>
    <x v="12"/>
    <s v="Omaha"/>
    <x v="0"/>
    <n v="0.39999999999999997"/>
    <x v="46"/>
    <n v="1300"/>
    <n v="520"/>
    <n v="0.4"/>
  </r>
  <r>
    <x v="0"/>
    <n v="1185732"/>
    <x v="123"/>
    <x v="3"/>
    <x v="12"/>
    <s v="Omaha"/>
    <x v="1"/>
    <n v="0.3"/>
    <x v="43"/>
    <n v="450"/>
    <n v="157.5"/>
    <n v="0.35"/>
  </r>
  <r>
    <x v="0"/>
    <n v="1185732"/>
    <x v="123"/>
    <x v="3"/>
    <x v="12"/>
    <s v="Omaha"/>
    <x v="2"/>
    <n v="0.3"/>
    <x v="51"/>
    <n v="150"/>
    <n v="52.5"/>
    <n v="0.35"/>
  </r>
  <r>
    <x v="0"/>
    <n v="1185732"/>
    <x v="123"/>
    <x v="3"/>
    <x v="12"/>
    <s v="Omaha"/>
    <x v="3"/>
    <n v="0.3"/>
    <x v="53"/>
    <n v="75"/>
    <n v="30"/>
    <n v="0.4"/>
  </r>
  <r>
    <x v="0"/>
    <n v="1185732"/>
    <x v="123"/>
    <x v="3"/>
    <x v="12"/>
    <s v="Omaha"/>
    <x v="4"/>
    <n v="0.39999999999999997"/>
    <x v="53"/>
    <n v="99.999999999999986"/>
    <n v="34.999999999999993"/>
    <n v="0.35"/>
  </r>
  <r>
    <x v="0"/>
    <n v="1185732"/>
    <x v="123"/>
    <x v="3"/>
    <x v="12"/>
    <s v="Omaha"/>
    <x v="5"/>
    <n v="0.4499999999999999"/>
    <x v="43"/>
    <n v="674.99999999999989"/>
    <n v="337.49999999999994"/>
    <n v="0.5"/>
  </r>
  <r>
    <x v="0"/>
    <n v="1185732"/>
    <x v="10"/>
    <x v="3"/>
    <x v="12"/>
    <s v="Omaha"/>
    <x v="0"/>
    <n v="0.4"/>
    <x v="49"/>
    <n v="1200"/>
    <n v="480"/>
    <n v="0.4"/>
  </r>
  <r>
    <x v="0"/>
    <n v="1185732"/>
    <x v="10"/>
    <x v="3"/>
    <x v="12"/>
    <s v="Omaha"/>
    <x v="1"/>
    <n v="0.30000000000000004"/>
    <x v="43"/>
    <n v="450.00000000000006"/>
    <n v="157.5"/>
    <n v="0.35"/>
  </r>
  <r>
    <x v="0"/>
    <n v="1185732"/>
    <x v="10"/>
    <x v="3"/>
    <x v="12"/>
    <s v="Omaha"/>
    <x v="2"/>
    <n v="0.30000000000000004"/>
    <x v="61"/>
    <n v="285.00000000000006"/>
    <n v="99.750000000000014"/>
    <n v="0.35"/>
  </r>
  <r>
    <x v="0"/>
    <n v="1185732"/>
    <x v="10"/>
    <x v="3"/>
    <x v="12"/>
    <s v="Omaha"/>
    <x v="3"/>
    <n v="0.30000000000000004"/>
    <x v="36"/>
    <n v="375.00000000000006"/>
    <n v="150.00000000000003"/>
    <n v="0.4"/>
  </r>
  <r>
    <x v="0"/>
    <n v="1185732"/>
    <x v="10"/>
    <x v="3"/>
    <x v="12"/>
    <s v="Omaha"/>
    <x v="4"/>
    <n v="0.49999999999999994"/>
    <x v="39"/>
    <n v="499.99999999999994"/>
    <n v="174.99999999999997"/>
    <n v="0.35"/>
  </r>
  <r>
    <x v="0"/>
    <n v="1185732"/>
    <x v="10"/>
    <x v="3"/>
    <x v="12"/>
    <s v="Omaha"/>
    <x v="5"/>
    <n v="0.54999999999999982"/>
    <x v="41"/>
    <n v="1099.9999999999995"/>
    <n v="549.99999999999977"/>
    <n v="0.5"/>
  </r>
  <r>
    <x v="0"/>
    <n v="1185732"/>
    <x v="11"/>
    <x v="3"/>
    <x v="12"/>
    <s v="Omaha"/>
    <x v="0"/>
    <n v="0.49999999999999994"/>
    <x v="32"/>
    <n v="2249.9999999999995"/>
    <n v="899.99999999999989"/>
    <n v="0.4"/>
  </r>
  <r>
    <x v="0"/>
    <n v="1185732"/>
    <x v="11"/>
    <x v="3"/>
    <x v="12"/>
    <s v="Omaha"/>
    <x v="1"/>
    <n v="0.4"/>
    <x v="44"/>
    <n v="1000"/>
    <n v="350"/>
    <n v="0.35"/>
  </r>
  <r>
    <x v="0"/>
    <n v="1185732"/>
    <x v="11"/>
    <x v="3"/>
    <x v="12"/>
    <s v="Omaha"/>
    <x v="2"/>
    <n v="0.4"/>
    <x v="41"/>
    <n v="800"/>
    <n v="280"/>
    <n v="0.35"/>
  </r>
  <r>
    <x v="0"/>
    <n v="1185732"/>
    <x v="11"/>
    <x v="3"/>
    <x v="12"/>
    <s v="Omaha"/>
    <x v="3"/>
    <n v="0.4"/>
    <x v="43"/>
    <n v="600"/>
    <n v="240"/>
    <n v="0.4"/>
  </r>
  <r>
    <x v="0"/>
    <n v="1185732"/>
    <x v="11"/>
    <x v="3"/>
    <x v="12"/>
    <s v="Omaha"/>
    <x v="4"/>
    <n v="0.49999999999999994"/>
    <x v="43"/>
    <n v="749.99999999999989"/>
    <n v="262.49999999999994"/>
    <n v="0.35"/>
  </r>
  <r>
    <x v="0"/>
    <n v="1185732"/>
    <x v="11"/>
    <x v="3"/>
    <x v="12"/>
    <s v="Omaha"/>
    <x v="5"/>
    <n v="0.54999999999999982"/>
    <x v="44"/>
    <n v="1374.9999999999995"/>
    <n v="687.49999999999977"/>
    <n v="0.5"/>
  </r>
  <r>
    <x v="1"/>
    <n v="1197831"/>
    <x v="12"/>
    <x v="1"/>
    <x v="13"/>
    <s v="Birmingham"/>
    <x v="0"/>
    <n v="0.2"/>
    <x v="22"/>
    <n v="1350"/>
    <n v="540"/>
    <n v="0.39999999999999997"/>
  </r>
  <r>
    <x v="1"/>
    <n v="1197831"/>
    <x v="12"/>
    <x v="1"/>
    <x v="13"/>
    <s v="Birmingham"/>
    <x v="1"/>
    <n v="0.3"/>
    <x v="22"/>
    <n v="2025"/>
    <n v="809.99999999999989"/>
    <n v="0.39999999999999997"/>
  </r>
  <r>
    <x v="1"/>
    <n v="1197831"/>
    <x v="12"/>
    <x v="1"/>
    <x v="13"/>
    <s v="Birmingham"/>
    <x v="2"/>
    <n v="0.3"/>
    <x v="34"/>
    <n v="1425"/>
    <n v="570"/>
    <n v="0.39999999999999997"/>
  </r>
  <r>
    <x v="1"/>
    <n v="1197831"/>
    <x v="12"/>
    <x v="1"/>
    <x v="13"/>
    <s v="Birmingham"/>
    <x v="3"/>
    <n v="0.35"/>
    <x v="34"/>
    <n v="1662.5"/>
    <n v="831.25"/>
    <n v="0.5"/>
  </r>
  <r>
    <x v="1"/>
    <n v="1197831"/>
    <x v="12"/>
    <x v="1"/>
    <x v="13"/>
    <s v="Birmingham"/>
    <x v="4"/>
    <n v="0.4"/>
    <x v="46"/>
    <n v="1300"/>
    <n v="454.99999999999994"/>
    <n v="0.35"/>
  </r>
  <r>
    <x v="1"/>
    <n v="1197831"/>
    <x v="12"/>
    <x v="1"/>
    <x v="13"/>
    <s v="Birmingham"/>
    <x v="5"/>
    <n v="0.35"/>
    <x v="34"/>
    <n v="1662.5"/>
    <n v="914.37500000000011"/>
    <n v="0.55000000000000004"/>
  </r>
  <r>
    <x v="1"/>
    <n v="1197831"/>
    <x v="13"/>
    <x v="1"/>
    <x v="13"/>
    <s v="Birmingham"/>
    <x v="0"/>
    <n v="0.25"/>
    <x v="23"/>
    <n v="1562.5"/>
    <n v="625"/>
    <n v="0.39999999999999997"/>
  </r>
  <r>
    <x v="1"/>
    <n v="1197831"/>
    <x v="13"/>
    <x v="1"/>
    <x v="13"/>
    <s v="Birmingham"/>
    <x v="1"/>
    <n v="0.35"/>
    <x v="25"/>
    <n v="2100"/>
    <n v="839.99999999999989"/>
    <n v="0.39999999999999997"/>
  </r>
  <r>
    <x v="1"/>
    <n v="1197831"/>
    <x v="13"/>
    <x v="1"/>
    <x v="13"/>
    <s v="Birmingham"/>
    <x v="2"/>
    <n v="0.35"/>
    <x v="33"/>
    <n v="1487.5"/>
    <n v="595"/>
    <n v="0.39999999999999997"/>
  </r>
  <r>
    <x v="1"/>
    <n v="1197831"/>
    <x v="13"/>
    <x v="1"/>
    <x v="13"/>
    <s v="Birmingham"/>
    <x v="3"/>
    <n v="0.35"/>
    <x v="48"/>
    <n v="1312.5"/>
    <n v="656.25"/>
    <n v="0.5"/>
  </r>
  <r>
    <x v="1"/>
    <n v="1197831"/>
    <x v="13"/>
    <x v="1"/>
    <x v="13"/>
    <s v="Birmingham"/>
    <x v="4"/>
    <n v="0.4"/>
    <x v="44"/>
    <n v="1000"/>
    <n v="350"/>
    <n v="0.35"/>
  </r>
  <r>
    <x v="1"/>
    <n v="1197831"/>
    <x v="13"/>
    <x v="1"/>
    <x v="13"/>
    <s v="Birmingham"/>
    <x v="5"/>
    <n v="0.35"/>
    <x v="32"/>
    <n v="1575"/>
    <n v="866.25000000000011"/>
    <n v="0.55000000000000004"/>
  </r>
  <r>
    <x v="1"/>
    <n v="1197831"/>
    <x v="14"/>
    <x v="1"/>
    <x v="13"/>
    <s v="Birmingham"/>
    <x v="0"/>
    <n v="0.3"/>
    <x v="23"/>
    <n v="1875"/>
    <n v="843.74999999999989"/>
    <n v="0.44999999999999996"/>
  </r>
  <r>
    <x v="1"/>
    <n v="1197831"/>
    <x v="14"/>
    <x v="1"/>
    <x v="13"/>
    <s v="Birmingham"/>
    <x v="1"/>
    <n v="0.4"/>
    <x v="23"/>
    <n v="2500"/>
    <n v="1125"/>
    <n v="0.44999999999999996"/>
  </r>
  <r>
    <x v="1"/>
    <n v="1197831"/>
    <x v="14"/>
    <x v="1"/>
    <x v="13"/>
    <s v="Birmingham"/>
    <x v="2"/>
    <n v="0.3"/>
    <x v="32"/>
    <n v="1350"/>
    <n v="607.49999999999989"/>
    <n v="0.44999999999999996"/>
  </r>
  <r>
    <x v="1"/>
    <n v="1197831"/>
    <x v="14"/>
    <x v="1"/>
    <x v="13"/>
    <s v="Birmingham"/>
    <x v="3"/>
    <n v="0.35000000000000003"/>
    <x v="45"/>
    <n v="1225.0000000000002"/>
    <n v="673.75000000000023"/>
    <n v="0.55000000000000004"/>
  </r>
  <r>
    <x v="1"/>
    <n v="1197831"/>
    <x v="14"/>
    <x v="1"/>
    <x v="13"/>
    <s v="Birmingham"/>
    <x v="4"/>
    <n v="0.4"/>
    <x v="44"/>
    <n v="1000"/>
    <n v="399.99999999999994"/>
    <n v="0.39999999999999997"/>
  </r>
  <r>
    <x v="1"/>
    <n v="1197831"/>
    <x v="14"/>
    <x v="1"/>
    <x v="13"/>
    <s v="Birmingham"/>
    <x v="5"/>
    <n v="0.35000000000000003"/>
    <x v="47"/>
    <n v="1400.0000000000002"/>
    <n v="840.00000000000023"/>
    <n v="0.60000000000000009"/>
  </r>
  <r>
    <x v="1"/>
    <n v="1197831"/>
    <x v="15"/>
    <x v="1"/>
    <x v="13"/>
    <s v="Birmingham"/>
    <x v="0"/>
    <n v="0.19999999999999998"/>
    <x v="26"/>
    <n v="1300"/>
    <n v="584.99999999999989"/>
    <n v="0.44999999999999996"/>
  </r>
  <r>
    <x v="1"/>
    <n v="1197831"/>
    <x v="15"/>
    <x v="1"/>
    <x v="13"/>
    <s v="Birmingham"/>
    <x v="1"/>
    <n v="0.20000000000000007"/>
    <x v="26"/>
    <n v="1300.0000000000005"/>
    <n v="585.00000000000011"/>
    <n v="0.44999999999999996"/>
  </r>
  <r>
    <x v="1"/>
    <n v="1197831"/>
    <x v="15"/>
    <x v="1"/>
    <x v="13"/>
    <s v="Birmingham"/>
    <x v="2"/>
    <n v="0.14999999999999997"/>
    <x v="34"/>
    <n v="712.49999999999989"/>
    <n v="320.62499999999994"/>
    <n v="0.44999999999999996"/>
  </r>
  <r>
    <x v="1"/>
    <n v="1197831"/>
    <x v="15"/>
    <x v="1"/>
    <x v="13"/>
    <s v="Birmingham"/>
    <x v="3"/>
    <n v="0.20000000000000007"/>
    <x v="48"/>
    <n v="750.00000000000023"/>
    <n v="412.50000000000017"/>
    <n v="0.55000000000000004"/>
  </r>
  <r>
    <x v="1"/>
    <n v="1197831"/>
    <x v="15"/>
    <x v="1"/>
    <x v="13"/>
    <s v="Birmingham"/>
    <x v="4"/>
    <n v="0.25"/>
    <x v="35"/>
    <n v="687.5"/>
    <n v="275"/>
    <n v="0.39999999999999997"/>
  </r>
  <r>
    <x v="1"/>
    <n v="1197831"/>
    <x v="15"/>
    <x v="1"/>
    <x v="13"/>
    <s v="Birmingham"/>
    <x v="5"/>
    <n v="0.20000000000000007"/>
    <x v="21"/>
    <n v="1100.0000000000005"/>
    <n v="660.00000000000034"/>
    <n v="0.60000000000000009"/>
  </r>
  <r>
    <x v="1"/>
    <n v="1197831"/>
    <x v="16"/>
    <x v="1"/>
    <x v="13"/>
    <s v="Birmingham"/>
    <x v="0"/>
    <n v="9.9999999999999964E-2"/>
    <x v="20"/>
    <n v="699.99999999999977"/>
    <n v="314.99999999999989"/>
    <n v="0.44999999999999996"/>
  </r>
  <r>
    <x v="1"/>
    <n v="1197831"/>
    <x v="16"/>
    <x v="1"/>
    <x v="13"/>
    <s v="Birmingham"/>
    <x v="1"/>
    <n v="0.20000000000000007"/>
    <x v="27"/>
    <n v="1450.0000000000005"/>
    <n v="652.50000000000011"/>
    <n v="0.44999999999999996"/>
  </r>
  <r>
    <x v="1"/>
    <n v="1197831"/>
    <x v="16"/>
    <x v="1"/>
    <x v="13"/>
    <s v="Birmingham"/>
    <x v="2"/>
    <n v="0.14999999999999997"/>
    <x v="31"/>
    <n v="862.49999999999977"/>
    <n v="388.12499999999989"/>
    <n v="0.44999999999999996"/>
  </r>
  <r>
    <x v="1"/>
    <n v="1197831"/>
    <x v="16"/>
    <x v="1"/>
    <x v="13"/>
    <s v="Birmingham"/>
    <x v="3"/>
    <n v="0.35000000000000003"/>
    <x v="24"/>
    <n v="1750.0000000000002"/>
    <n v="962.50000000000023"/>
    <n v="0.55000000000000004"/>
  </r>
  <r>
    <x v="1"/>
    <n v="1197831"/>
    <x v="16"/>
    <x v="1"/>
    <x v="13"/>
    <s v="Birmingham"/>
    <x v="4"/>
    <n v="0.5"/>
    <x v="47"/>
    <n v="2000"/>
    <n v="799.99999999999989"/>
    <n v="0.39999999999999997"/>
  </r>
  <r>
    <x v="1"/>
    <n v="1197831"/>
    <x v="16"/>
    <x v="1"/>
    <x v="13"/>
    <s v="Birmingham"/>
    <x v="5"/>
    <n v="0.45"/>
    <x v="30"/>
    <n v="3375"/>
    <n v="2025.0000000000002"/>
    <n v="0.60000000000000009"/>
  </r>
  <r>
    <x v="1"/>
    <n v="1197831"/>
    <x v="17"/>
    <x v="1"/>
    <x v="13"/>
    <s v="Birmingham"/>
    <x v="0"/>
    <n v="0.45"/>
    <x v="30"/>
    <n v="3375"/>
    <n v="1518.7499999999998"/>
    <n v="0.44999999999999996"/>
  </r>
  <r>
    <x v="1"/>
    <n v="1197831"/>
    <x v="17"/>
    <x v="1"/>
    <x v="13"/>
    <s v="Birmingham"/>
    <x v="1"/>
    <n v="0.5"/>
    <x v="30"/>
    <n v="3750"/>
    <n v="1687.4999999999998"/>
    <n v="0.44999999999999996"/>
  </r>
  <r>
    <x v="1"/>
    <n v="1197831"/>
    <x v="17"/>
    <x v="1"/>
    <x v="13"/>
    <s v="Birmingham"/>
    <x v="2"/>
    <n v="0.45"/>
    <x v="26"/>
    <n v="2925"/>
    <n v="1316.2499999999998"/>
    <n v="0.44999999999999996"/>
  </r>
  <r>
    <x v="1"/>
    <n v="1197831"/>
    <x v="17"/>
    <x v="1"/>
    <x v="13"/>
    <s v="Birmingham"/>
    <x v="3"/>
    <n v="0.45"/>
    <x v="25"/>
    <n v="2700"/>
    <n v="1485.0000000000002"/>
    <n v="0.55000000000000004"/>
  </r>
  <r>
    <x v="1"/>
    <n v="1197831"/>
    <x v="17"/>
    <x v="1"/>
    <x v="13"/>
    <s v="Birmingham"/>
    <x v="4"/>
    <n v="0.5"/>
    <x v="24"/>
    <n v="2500"/>
    <n v="999.99999999999989"/>
    <n v="0.39999999999999997"/>
  </r>
  <r>
    <x v="1"/>
    <n v="1197831"/>
    <x v="17"/>
    <x v="1"/>
    <x v="13"/>
    <s v="Birmingham"/>
    <x v="5"/>
    <n v="0.55000000000000004"/>
    <x v="10"/>
    <n v="4812.5"/>
    <n v="2887.5000000000005"/>
    <n v="0.60000000000000009"/>
  </r>
  <r>
    <x v="1"/>
    <n v="1197831"/>
    <x v="18"/>
    <x v="1"/>
    <x v="13"/>
    <s v="Birmingham"/>
    <x v="0"/>
    <n v="0.45"/>
    <x v="6"/>
    <n v="3712.5"/>
    <n v="1856.2499999999998"/>
    <n v="0.49999999999999994"/>
  </r>
  <r>
    <x v="1"/>
    <n v="1197831"/>
    <x v="18"/>
    <x v="1"/>
    <x v="13"/>
    <s v="Birmingham"/>
    <x v="1"/>
    <n v="0.5"/>
    <x v="6"/>
    <n v="4125"/>
    <n v="2062.4999999999995"/>
    <n v="0.49999999999999994"/>
  </r>
  <r>
    <x v="1"/>
    <n v="1197831"/>
    <x v="18"/>
    <x v="1"/>
    <x v="13"/>
    <s v="Birmingham"/>
    <x v="2"/>
    <n v="0.45"/>
    <x v="18"/>
    <n v="4387.5"/>
    <n v="2193.7499999999995"/>
    <n v="0.49999999999999994"/>
  </r>
  <r>
    <x v="1"/>
    <n v="1197831"/>
    <x v="18"/>
    <x v="1"/>
    <x v="13"/>
    <s v="Birmingham"/>
    <x v="3"/>
    <n v="0.45"/>
    <x v="31"/>
    <n v="2587.5"/>
    <n v="1552.5000000000002"/>
    <n v="0.60000000000000009"/>
  </r>
  <r>
    <x v="1"/>
    <n v="1197831"/>
    <x v="18"/>
    <x v="1"/>
    <x v="13"/>
    <s v="Birmingham"/>
    <x v="4"/>
    <n v="0.5"/>
    <x v="28"/>
    <n v="2625"/>
    <n v="1181.2499999999998"/>
    <n v="0.44999999999999996"/>
  </r>
  <r>
    <x v="1"/>
    <n v="1197831"/>
    <x v="18"/>
    <x v="1"/>
    <x v="13"/>
    <s v="Birmingham"/>
    <x v="5"/>
    <n v="0.6"/>
    <x v="9"/>
    <n v="4800"/>
    <n v="3120.0000000000005"/>
    <n v="0.65000000000000013"/>
  </r>
  <r>
    <x v="1"/>
    <n v="1197831"/>
    <x v="19"/>
    <x v="1"/>
    <x v="13"/>
    <s v="Birmingham"/>
    <x v="0"/>
    <n v="0.4"/>
    <x v="30"/>
    <n v="3000"/>
    <n v="1499.9999999999998"/>
    <n v="0.49999999999999994"/>
  </r>
  <r>
    <x v="1"/>
    <n v="1197831"/>
    <x v="19"/>
    <x v="1"/>
    <x v="13"/>
    <s v="Birmingham"/>
    <x v="1"/>
    <n v="0.55000000000000004"/>
    <x v="30"/>
    <n v="4125"/>
    <n v="2062.4999999999995"/>
    <n v="0.49999999999999994"/>
  </r>
  <r>
    <x v="1"/>
    <n v="1197831"/>
    <x v="19"/>
    <x v="1"/>
    <x v="13"/>
    <s v="Birmingham"/>
    <x v="2"/>
    <n v="0.55000000000000004"/>
    <x v="8"/>
    <n v="5087.5"/>
    <n v="2543.7499999999995"/>
    <n v="0.49999999999999994"/>
  </r>
  <r>
    <x v="1"/>
    <n v="1197831"/>
    <x v="19"/>
    <x v="1"/>
    <x v="13"/>
    <s v="Birmingham"/>
    <x v="3"/>
    <n v="0.5"/>
    <x v="33"/>
    <n v="2125"/>
    <n v="1275.0000000000002"/>
    <n v="0.60000000000000009"/>
  </r>
  <r>
    <x v="1"/>
    <n v="1197831"/>
    <x v="19"/>
    <x v="1"/>
    <x v="13"/>
    <s v="Birmingham"/>
    <x v="4"/>
    <n v="0.55000000000000004"/>
    <x v="33"/>
    <n v="2337.5"/>
    <n v="1051.875"/>
    <n v="0.44999999999999996"/>
  </r>
  <r>
    <x v="1"/>
    <n v="1197831"/>
    <x v="19"/>
    <x v="1"/>
    <x v="13"/>
    <s v="Birmingham"/>
    <x v="5"/>
    <n v="0.6"/>
    <x v="22"/>
    <n v="4050"/>
    <n v="2632.5000000000005"/>
    <n v="0.65000000000000013"/>
  </r>
  <r>
    <x v="1"/>
    <n v="1197831"/>
    <x v="20"/>
    <x v="1"/>
    <x v="13"/>
    <s v="Birmingham"/>
    <x v="0"/>
    <n v="0.55000000000000004"/>
    <x v="23"/>
    <n v="3437.5000000000005"/>
    <n v="1718.75"/>
    <n v="0.49999999999999994"/>
  </r>
  <r>
    <x v="1"/>
    <n v="1197831"/>
    <x v="20"/>
    <x v="1"/>
    <x v="13"/>
    <s v="Birmingham"/>
    <x v="1"/>
    <n v="0.55000000000000004"/>
    <x v="31"/>
    <n v="3162.5000000000005"/>
    <n v="1581.25"/>
    <n v="0.49999999999999994"/>
  </r>
  <r>
    <x v="1"/>
    <n v="1197831"/>
    <x v="20"/>
    <x v="1"/>
    <x v="13"/>
    <s v="Birmingham"/>
    <x v="2"/>
    <n v="0.6"/>
    <x v="23"/>
    <n v="3750"/>
    <n v="1874.9999999999998"/>
    <n v="0.49999999999999994"/>
  </r>
  <r>
    <x v="1"/>
    <n v="1197831"/>
    <x v="20"/>
    <x v="1"/>
    <x v="13"/>
    <s v="Birmingham"/>
    <x v="3"/>
    <n v="0.6"/>
    <x v="45"/>
    <n v="2100"/>
    <n v="1260.0000000000002"/>
    <n v="0.60000000000000009"/>
  </r>
  <r>
    <x v="1"/>
    <n v="1197831"/>
    <x v="20"/>
    <x v="1"/>
    <x v="13"/>
    <s v="Birmingham"/>
    <x v="4"/>
    <n v="0.45"/>
    <x v="45"/>
    <n v="1575"/>
    <n v="708.74999999999989"/>
    <n v="0.44999999999999996"/>
  </r>
  <r>
    <x v="1"/>
    <n v="1197831"/>
    <x v="20"/>
    <x v="1"/>
    <x v="13"/>
    <s v="Birmingham"/>
    <x v="5"/>
    <n v="0.4"/>
    <x v="31"/>
    <n v="2300"/>
    <n v="1495.0000000000002"/>
    <n v="0.65000000000000013"/>
  </r>
  <r>
    <x v="1"/>
    <n v="1197831"/>
    <x v="21"/>
    <x v="1"/>
    <x v="13"/>
    <s v="Birmingham"/>
    <x v="0"/>
    <n v="0.30000000000000004"/>
    <x v="28"/>
    <n v="1575.0000000000002"/>
    <n v="787.5"/>
    <n v="0.49999999999999994"/>
  </r>
  <r>
    <x v="1"/>
    <n v="1197831"/>
    <x v="21"/>
    <x v="1"/>
    <x v="13"/>
    <s v="Birmingham"/>
    <x v="1"/>
    <n v="0.30000000000000004"/>
    <x v="28"/>
    <n v="1575.0000000000002"/>
    <n v="787.5"/>
    <n v="0.49999999999999994"/>
  </r>
  <r>
    <x v="1"/>
    <n v="1197831"/>
    <x v="21"/>
    <x v="1"/>
    <x v="13"/>
    <s v="Birmingham"/>
    <x v="2"/>
    <n v="0.35000000000000003"/>
    <x v="34"/>
    <n v="1662.5000000000002"/>
    <n v="831.25"/>
    <n v="0.49999999999999994"/>
  </r>
  <r>
    <x v="1"/>
    <n v="1197831"/>
    <x v="21"/>
    <x v="1"/>
    <x v="13"/>
    <s v="Birmingham"/>
    <x v="3"/>
    <n v="0.35000000000000003"/>
    <x v="46"/>
    <n v="1137.5"/>
    <n v="682.50000000000011"/>
    <n v="0.60000000000000009"/>
  </r>
  <r>
    <x v="1"/>
    <n v="1197831"/>
    <x v="21"/>
    <x v="1"/>
    <x v="13"/>
    <s v="Birmingham"/>
    <x v="4"/>
    <n v="0.30000000000000004"/>
    <x v="49"/>
    <n v="900.00000000000011"/>
    <n v="405"/>
    <n v="0.44999999999999996"/>
  </r>
  <r>
    <x v="1"/>
    <n v="1197831"/>
    <x v="21"/>
    <x v="1"/>
    <x v="13"/>
    <s v="Birmingham"/>
    <x v="5"/>
    <n v="0.4"/>
    <x v="34"/>
    <n v="1900"/>
    <n v="1235.0000000000002"/>
    <n v="0.65000000000000013"/>
  </r>
  <r>
    <x v="1"/>
    <n v="1197831"/>
    <x v="22"/>
    <x v="1"/>
    <x v="13"/>
    <s v="Birmingham"/>
    <x v="0"/>
    <n v="0.20000000000000004"/>
    <x v="23"/>
    <n v="1250.0000000000002"/>
    <n v="625"/>
    <n v="0.49999999999999994"/>
  </r>
  <r>
    <x v="1"/>
    <n v="1197831"/>
    <x v="22"/>
    <x v="1"/>
    <x v="13"/>
    <s v="Birmingham"/>
    <x v="1"/>
    <n v="0.20000000000000004"/>
    <x v="23"/>
    <n v="1250.0000000000002"/>
    <n v="625"/>
    <n v="0.49999999999999994"/>
  </r>
  <r>
    <x v="1"/>
    <n v="1197831"/>
    <x v="22"/>
    <x v="1"/>
    <x v="13"/>
    <s v="Birmingham"/>
    <x v="2"/>
    <n v="0.45000000000000007"/>
    <x v="31"/>
    <n v="2587.5000000000005"/>
    <n v="1293.75"/>
    <n v="0.49999999999999994"/>
  </r>
  <r>
    <x v="1"/>
    <n v="1197831"/>
    <x v="22"/>
    <x v="1"/>
    <x v="13"/>
    <s v="Birmingham"/>
    <x v="3"/>
    <n v="0.45000000000000007"/>
    <x v="32"/>
    <n v="2025.0000000000002"/>
    <n v="1215.0000000000002"/>
    <n v="0.60000000000000009"/>
  </r>
  <r>
    <x v="1"/>
    <n v="1197831"/>
    <x v="22"/>
    <x v="1"/>
    <x v="13"/>
    <s v="Birmingham"/>
    <x v="4"/>
    <n v="0.49999999999999994"/>
    <x v="33"/>
    <n v="2124.9999999999995"/>
    <n v="956.24999999999966"/>
    <n v="0.44999999999999996"/>
  </r>
  <r>
    <x v="1"/>
    <n v="1197831"/>
    <x v="22"/>
    <x v="1"/>
    <x v="13"/>
    <s v="Birmingham"/>
    <x v="5"/>
    <n v="0.6"/>
    <x v="23"/>
    <n v="3750"/>
    <n v="2437.5000000000005"/>
    <n v="0.65000000000000013"/>
  </r>
  <r>
    <x v="1"/>
    <n v="1197831"/>
    <x v="23"/>
    <x v="1"/>
    <x v="13"/>
    <s v="Birmingham"/>
    <x v="0"/>
    <n v="0.6"/>
    <x v="29"/>
    <n v="4650"/>
    <n v="2324.9999999999995"/>
    <n v="0.49999999999999994"/>
  </r>
  <r>
    <x v="1"/>
    <n v="1197831"/>
    <x v="23"/>
    <x v="1"/>
    <x v="13"/>
    <s v="Birmingham"/>
    <x v="1"/>
    <n v="0.6"/>
    <x v="29"/>
    <n v="4650"/>
    <n v="2324.9999999999995"/>
    <n v="0.49999999999999994"/>
  </r>
  <r>
    <x v="1"/>
    <n v="1197831"/>
    <x v="23"/>
    <x v="1"/>
    <x v="13"/>
    <s v="Birmingham"/>
    <x v="2"/>
    <n v="0.65"/>
    <x v="20"/>
    <n v="4550"/>
    <n v="2274.9999999999995"/>
    <n v="0.49999999999999994"/>
  </r>
  <r>
    <x v="1"/>
    <n v="1197831"/>
    <x v="23"/>
    <x v="1"/>
    <x v="13"/>
    <s v="Birmingham"/>
    <x v="3"/>
    <n v="0.65"/>
    <x v="21"/>
    <n v="3575"/>
    <n v="2145.0000000000005"/>
    <n v="0.60000000000000009"/>
  </r>
  <r>
    <x v="1"/>
    <n v="1197831"/>
    <x v="23"/>
    <x v="1"/>
    <x v="13"/>
    <s v="Birmingham"/>
    <x v="4"/>
    <n v="0.6"/>
    <x v="24"/>
    <n v="3000"/>
    <n v="1349.9999999999998"/>
    <n v="0.44999999999999996"/>
  </r>
  <r>
    <x v="1"/>
    <n v="1197831"/>
    <x v="23"/>
    <x v="1"/>
    <x v="13"/>
    <s v="Birmingham"/>
    <x v="5"/>
    <n v="0.70000000000000007"/>
    <x v="30"/>
    <n v="5250.0000000000009"/>
    <n v="3412.5000000000014"/>
    <n v="0.65000000000000013"/>
  </r>
  <r>
    <x v="0"/>
    <n v="1185732"/>
    <x v="124"/>
    <x v="0"/>
    <x v="14"/>
    <s v="Portland"/>
    <x v="0"/>
    <n v="0.4"/>
    <x v="32"/>
    <n v="1800"/>
    <n v="630"/>
    <n v="0.35"/>
  </r>
  <r>
    <x v="0"/>
    <n v="1185732"/>
    <x v="124"/>
    <x v="0"/>
    <x v="14"/>
    <s v="Portland"/>
    <x v="1"/>
    <n v="0.4"/>
    <x v="44"/>
    <n v="1000"/>
    <n v="350"/>
    <n v="0.35"/>
  </r>
  <r>
    <x v="0"/>
    <n v="1185732"/>
    <x v="124"/>
    <x v="0"/>
    <x v="14"/>
    <s v="Portland"/>
    <x v="2"/>
    <n v="0.30000000000000004"/>
    <x v="44"/>
    <n v="750.00000000000011"/>
    <n v="300"/>
    <n v="0.39999999999999997"/>
  </r>
  <r>
    <x v="0"/>
    <n v="1185732"/>
    <x v="124"/>
    <x v="0"/>
    <x v="14"/>
    <s v="Portland"/>
    <x v="3"/>
    <n v="0.35"/>
    <x v="39"/>
    <n v="350"/>
    <n v="105"/>
    <n v="0.3"/>
  </r>
  <r>
    <x v="0"/>
    <n v="1185732"/>
    <x v="124"/>
    <x v="0"/>
    <x v="14"/>
    <s v="Portland"/>
    <x v="4"/>
    <n v="0.5"/>
    <x v="43"/>
    <n v="750"/>
    <n v="187.5"/>
    <n v="0.25"/>
  </r>
  <r>
    <x v="0"/>
    <n v="1185732"/>
    <x v="124"/>
    <x v="0"/>
    <x v="14"/>
    <s v="Portland"/>
    <x v="5"/>
    <n v="0.4"/>
    <x v="44"/>
    <n v="1000"/>
    <n v="400"/>
    <n v="0.4"/>
  </r>
  <r>
    <x v="0"/>
    <n v="1185732"/>
    <x v="125"/>
    <x v="0"/>
    <x v="14"/>
    <s v="Portland"/>
    <x v="0"/>
    <n v="0.4"/>
    <x v="24"/>
    <n v="2000"/>
    <n v="700"/>
    <n v="0.35"/>
  </r>
  <r>
    <x v="0"/>
    <n v="1185732"/>
    <x v="125"/>
    <x v="0"/>
    <x v="14"/>
    <s v="Portland"/>
    <x v="1"/>
    <n v="0.4"/>
    <x v="43"/>
    <n v="600"/>
    <n v="210"/>
    <n v="0.35"/>
  </r>
  <r>
    <x v="0"/>
    <n v="1185732"/>
    <x v="125"/>
    <x v="0"/>
    <x v="14"/>
    <s v="Portland"/>
    <x v="2"/>
    <n v="0.30000000000000004"/>
    <x v="41"/>
    <n v="600.00000000000011"/>
    <n v="240.00000000000003"/>
    <n v="0.39999999999999997"/>
  </r>
  <r>
    <x v="0"/>
    <n v="1185732"/>
    <x v="125"/>
    <x v="0"/>
    <x v="14"/>
    <s v="Portland"/>
    <x v="3"/>
    <n v="0.35"/>
    <x v="42"/>
    <n v="262.5"/>
    <n v="78.75"/>
    <n v="0.3"/>
  </r>
  <r>
    <x v="0"/>
    <n v="1185732"/>
    <x v="125"/>
    <x v="0"/>
    <x v="14"/>
    <s v="Portland"/>
    <x v="4"/>
    <n v="0.5"/>
    <x v="43"/>
    <n v="750"/>
    <n v="187.5"/>
    <n v="0.25"/>
  </r>
  <r>
    <x v="0"/>
    <n v="1185732"/>
    <x v="125"/>
    <x v="0"/>
    <x v="14"/>
    <s v="Portland"/>
    <x v="5"/>
    <n v="0.4"/>
    <x v="44"/>
    <n v="1000"/>
    <n v="400"/>
    <n v="0.4"/>
  </r>
  <r>
    <x v="0"/>
    <n v="1185732"/>
    <x v="126"/>
    <x v="0"/>
    <x v="14"/>
    <s v="Portland"/>
    <x v="0"/>
    <n v="0.4"/>
    <x v="54"/>
    <n v="1880"/>
    <n v="658"/>
    <n v="0.35"/>
  </r>
  <r>
    <x v="0"/>
    <n v="1185732"/>
    <x v="126"/>
    <x v="0"/>
    <x v="14"/>
    <s v="Portland"/>
    <x v="1"/>
    <n v="0.4"/>
    <x v="37"/>
    <n v="700"/>
    <n v="244.99999999999997"/>
    <n v="0.35"/>
  </r>
  <r>
    <x v="0"/>
    <n v="1185732"/>
    <x v="126"/>
    <x v="0"/>
    <x v="14"/>
    <s v="Portland"/>
    <x v="2"/>
    <n v="0.30000000000000004"/>
    <x v="41"/>
    <n v="600.00000000000011"/>
    <n v="240.00000000000003"/>
    <n v="0.39999999999999997"/>
  </r>
  <r>
    <x v="0"/>
    <n v="1185732"/>
    <x v="126"/>
    <x v="0"/>
    <x v="14"/>
    <s v="Portland"/>
    <x v="3"/>
    <n v="0.35"/>
    <x v="51"/>
    <n v="175"/>
    <n v="52.5"/>
    <n v="0.3"/>
  </r>
  <r>
    <x v="0"/>
    <n v="1185732"/>
    <x v="126"/>
    <x v="0"/>
    <x v="14"/>
    <s v="Portland"/>
    <x v="4"/>
    <n v="0.5"/>
    <x v="39"/>
    <n v="500"/>
    <n v="125"/>
    <n v="0.25"/>
  </r>
  <r>
    <x v="0"/>
    <n v="1185732"/>
    <x v="126"/>
    <x v="0"/>
    <x v="14"/>
    <s v="Portland"/>
    <x v="5"/>
    <n v="0.4"/>
    <x v="41"/>
    <n v="800"/>
    <n v="320"/>
    <n v="0.4"/>
  </r>
  <r>
    <x v="0"/>
    <n v="1185732"/>
    <x v="127"/>
    <x v="0"/>
    <x v="14"/>
    <s v="Portland"/>
    <x v="0"/>
    <n v="0.4"/>
    <x v="32"/>
    <n v="1800"/>
    <n v="630"/>
    <n v="0.35"/>
  </r>
  <r>
    <x v="0"/>
    <n v="1185732"/>
    <x v="127"/>
    <x v="0"/>
    <x v="14"/>
    <s v="Portland"/>
    <x v="1"/>
    <n v="0.4"/>
    <x v="43"/>
    <n v="600"/>
    <n v="210"/>
    <n v="0.35"/>
  </r>
  <r>
    <x v="0"/>
    <n v="1185732"/>
    <x v="127"/>
    <x v="0"/>
    <x v="14"/>
    <s v="Portland"/>
    <x v="2"/>
    <n v="0.30000000000000004"/>
    <x v="43"/>
    <n v="450.00000000000006"/>
    <n v="180"/>
    <n v="0.39999999999999997"/>
  </r>
  <r>
    <x v="0"/>
    <n v="1185732"/>
    <x v="127"/>
    <x v="0"/>
    <x v="14"/>
    <s v="Portland"/>
    <x v="3"/>
    <n v="0.35"/>
    <x v="42"/>
    <n v="262.5"/>
    <n v="78.75"/>
    <n v="0.3"/>
  </r>
  <r>
    <x v="0"/>
    <n v="1185732"/>
    <x v="127"/>
    <x v="0"/>
    <x v="14"/>
    <s v="Portland"/>
    <x v="4"/>
    <n v="0.5"/>
    <x v="42"/>
    <n v="375"/>
    <n v="93.75"/>
    <n v="0.25"/>
  </r>
  <r>
    <x v="0"/>
    <n v="1185732"/>
    <x v="127"/>
    <x v="0"/>
    <x v="14"/>
    <s v="Portland"/>
    <x v="5"/>
    <n v="0.4"/>
    <x v="38"/>
    <n v="900"/>
    <n v="360"/>
    <n v="0.4"/>
  </r>
  <r>
    <x v="0"/>
    <n v="1185732"/>
    <x v="128"/>
    <x v="0"/>
    <x v="14"/>
    <s v="Portland"/>
    <x v="0"/>
    <n v="0.54999999999999993"/>
    <x v="40"/>
    <n v="2722.4999999999995"/>
    <n v="952.87499999999977"/>
    <n v="0.35"/>
  </r>
  <r>
    <x v="0"/>
    <n v="1185732"/>
    <x v="128"/>
    <x v="0"/>
    <x v="14"/>
    <s v="Portland"/>
    <x v="1"/>
    <n v="0.5"/>
    <x v="41"/>
    <n v="1000"/>
    <n v="350"/>
    <n v="0.35"/>
  </r>
  <r>
    <x v="0"/>
    <n v="1185732"/>
    <x v="128"/>
    <x v="0"/>
    <x v="14"/>
    <s v="Portland"/>
    <x v="2"/>
    <n v="0.45"/>
    <x v="37"/>
    <n v="787.5"/>
    <n v="315"/>
    <n v="0.39999999999999997"/>
  </r>
  <r>
    <x v="0"/>
    <n v="1185732"/>
    <x v="128"/>
    <x v="0"/>
    <x v="14"/>
    <s v="Portland"/>
    <x v="3"/>
    <n v="0.45"/>
    <x v="36"/>
    <n v="562.5"/>
    <n v="168.75"/>
    <n v="0.3"/>
  </r>
  <r>
    <x v="0"/>
    <n v="1185732"/>
    <x v="128"/>
    <x v="0"/>
    <x v="14"/>
    <s v="Portland"/>
    <x v="4"/>
    <n v="0.54999999999999993"/>
    <x v="43"/>
    <n v="824.99999999999989"/>
    <n v="206.24999999999997"/>
    <n v="0.25"/>
  </r>
  <r>
    <x v="0"/>
    <n v="1185732"/>
    <x v="128"/>
    <x v="0"/>
    <x v="14"/>
    <s v="Portland"/>
    <x v="5"/>
    <n v="0.6"/>
    <x v="35"/>
    <n v="1650"/>
    <n v="660"/>
    <n v="0.4"/>
  </r>
  <r>
    <x v="0"/>
    <n v="1185732"/>
    <x v="129"/>
    <x v="0"/>
    <x v="14"/>
    <s v="Portland"/>
    <x v="0"/>
    <n v="0.54999999999999993"/>
    <x v="28"/>
    <n v="2887.4999999999995"/>
    <n v="1010.6249999999998"/>
    <n v="0.35"/>
  </r>
  <r>
    <x v="0"/>
    <n v="1185732"/>
    <x v="129"/>
    <x v="0"/>
    <x v="14"/>
    <s v="Portland"/>
    <x v="1"/>
    <n v="0.5"/>
    <x v="35"/>
    <n v="1375"/>
    <n v="481.24999999999994"/>
    <n v="0.35"/>
  </r>
  <r>
    <x v="0"/>
    <n v="1185732"/>
    <x v="129"/>
    <x v="0"/>
    <x v="14"/>
    <s v="Portland"/>
    <x v="2"/>
    <n v="0.45"/>
    <x v="41"/>
    <n v="900"/>
    <n v="359.99999999999994"/>
    <n v="0.39999999999999997"/>
  </r>
  <r>
    <x v="0"/>
    <n v="1185732"/>
    <x v="129"/>
    <x v="0"/>
    <x v="14"/>
    <s v="Portland"/>
    <x v="3"/>
    <n v="0.45"/>
    <x v="37"/>
    <n v="787.5"/>
    <n v="236.25"/>
    <n v="0.3"/>
  </r>
  <r>
    <x v="0"/>
    <n v="1185732"/>
    <x v="129"/>
    <x v="0"/>
    <x v="14"/>
    <s v="Portland"/>
    <x v="4"/>
    <n v="0.54999999999999993"/>
    <x v="37"/>
    <n v="962.49999999999989"/>
    <n v="240.62499999999997"/>
    <n v="0.25"/>
  </r>
  <r>
    <x v="0"/>
    <n v="1185732"/>
    <x v="129"/>
    <x v="0"/>
    <x v="14"/>
    <s v="Portland"/>
    <x v="5"/>
    <n v="0.6"/>
    <x v="46"/>
    <n v="1950"/>
    <n v="780"/>
    <n v="0.4"/>
  </r>
  <r>
    <x v="0"/>
    <n v="1185732"/>
    <x v="130"/>
    <x v="0"/>
    <x v="14"/>
    <s v="Portland"/>
    <x v="0"/>
    <n v="0.54999999999999993"/>
    <x v="21"/>
    <n v="3024.9999999999995"/>
    <n v="1058.7499999999998"/>
    <n v="0.35"/>
  </r>
  <r>
    <x v="0"/>
    <n v="1185732"/>
    <x v="130"/>
    <x v="0"/>
    <x v="14"/>
    <s v="Portland"/>
    <x v="1"/>
    <n v="0.5"/>
    <x v="49"/>
    <n v="1500"/>
    <n v="525"/>
    <n v="0.35"/>
  </r>
  <r>
    <x v="0"/>
    <n v="1185732"/>
    <x v="130"/>
    <x v="0"/>
    <x v="14"/>
    <s v="Portland"/>
    <x v="2"/>
    <n v="0.45"/>
    <x v="38"/>
    <n v="1012.5"/>
    <n v="404.99999999999994"/>
    <n v="0.39999999999999997"/>
  </r>
  <r>
    <x v="0"/>
    <n v="1185732"/>
    <x v="130"/>
    <x v="0"/>
    <x v="14"/>
    <s v="Portland"/>
    <x v="3"/>
    <n v="0.45"/>
    <x v="37"/>
    <n v="787.5"/>
    <n v="236.25"/>
    <n v="0.3"/>
  </r>
  <r>
    <x v="0"/>
    <n v="1185732"/>
    <x v="130"/>
    <x v="0"/>
    <x v="14"/>
    <s v="Portland"/>
    <x v="4"/>
    <n v="0.54999999999999993"/>
    <x v="41"/>
    <n v="1099.9999999999998"/>
    <n v="274.99999999999994"/>
    <n v="0.25"/>
  </r>
  <r>
    <x v="0"/>
    <n v="1185732"/>
    <x v="130"/>
    <x v="0"/>
    <x v="14"/>
    <s v="Portland"/>
    <x v="5"/>
    <n v="0.6"/>
    <x v="48"/>
    <n v="2250"/>
    <n v="900"/>
    <n v="0.4"/>
  </r>
  <r>
    <x v="0"/>
    <n v="1185732"/>
    <x v="131"/>
    <x v="0"/>
    <x v="14"/>
    <s v="Portland"/>
    <x v="0"/>
    <n v="0.54999999999999993"/>
    <x v="28"/>
    <n v="2887.4999999999995"/>
    <n v="1010.6249999999998"/>
    <n v="0.35"/>
  </r>
  <r>
    <x v="0"/>
    <n v="1185732"/>
    <x v="131"/>
    <x v="0"/>
    <x v="14"/>
    <s v="Portland"/>
    <x v="1"/>
    <n v="0.5"/>
    <x v="49"/>
    <n v="1500"/>
    <n v="525"/>
    <n v="0.35"/>
  </r>
  <r>
    <x v="0"/>
    <n v="1185732"/>
    <x v="131"/>
    <x v="0"/>
    <x v="14"/>
    <s v="Portland"/>
    <x v="2"/>
    <n v="0.45"/>
    <x v="38"/>
    <n v="1012.5"/>
    <n v="404.99999999999994"/>
    <n v="0.39999999999999997"/>
  </r>
  <r>
    <x v="0"/>
    <n v="1185732"/>
    <x v="131"/>
    <x v="0"/>
    <x v="14"/>
    <s v="Portland"/>
    <x v="3"/>
    <n v="0.45"/>
    <x v="37"/>
    <n v="787.5"/>
    <n v="236.25"/>
    <n v="0.3"/>
  </r>
  <r>
    <x v="0"/>
    <n v="1185732"/>
    <x v="131"/>
    <x v="0"/>
    <x v="14"/>
    <s v="Portland"/>
    <x v="4"/>
    <n v="0.54999999999999993"/>
    <x v="43"/>
    <n v="824.99999999999989"/>
    <n v="206.24999999999997"/>
    <n v="0.25"/>
  </r>
  <r>
    <x v="0"/>
    <n v="1185732"/>
    <x v="131"/>
    <x v="0"/>
    <x v="14"/>
    <s v="Portland"/>
    <x v="5"/>
    <n v="0.6"/>
    <x v="46"/>
    <n v="1950"/>
    <n v="780"/>
    <n v="0.4"/>
  </r>
  <r>
    <x v="0"/>
    <n v="1185732"/>
    <x v="132"/>
    <x v="0"/>
    <x v="14"/>
    <s v="Portland"/>
    <x v="0"/>
    <n v="0.54999999999999993"/>
    <x v="32"/>
    <n v="2474.9999999999995"/>
    <n v="866.24999999999977"/>
    <n v="0.35"/>
  </r>
  <r>
    <x v="0"/>
    <n v="1185732"/>
    <x v="132"/>
    <x v="0"/>
    <x v="14"/>
    <s v="Portland"/>
    <x v="1"/>
    <n v="0.5"/>
    <x v="44"/>
    <n v="1250"/>
    <n v="437.5"/>
    <n v="0.35"/>
  </r>
  <r>
    <x v="0"/>
    <n v="1185732"/>
    <x v="132"/>
    <x v="0"/>
    <x v="14"/>
    <s v="Portland"/>
    <x v="2"/>
    <n v="0.45"/>
    <x v="43"/>
    <n v="675"/>
    <n v="270"/>
    <n v="0.39999999999999997"/>
  </r>
  <r>
    <x v="0"/>
    <n v="1185732"/>
    <x v="132"/>
    <x v="0"/>
    <x v="14"/>
    <s v="Portland"/>
    <x v="3"/>
    <n v="0.45"/>
    <x v="36"/>
    <n v="562.5"/>
    <n v="168.75"/>
    <n v="0.3"/>
  </r>
  <r>
    <x v="0"/>
    <n v="1185732"/>
    <x v="132"/>
    <x v="0"/>
    <x v="14"/>
    <s v="Portland"/>
    <x v="4"/>
    <n v="0.54999999999999993"/>
    <x v="36"/>
    <n v="687.49999999999989"/>
    <n v="171.87499999999997"/>
    <n v="0.25"/>
  </r>
  <r>
    <x v="0"/>
    <n v="1185732"/>
    <x v="132"/>
    <x v="0"/>
    <x v="14"/>
    <s v="Portland"/>
    <x v="5"/>
    <n v="0.6"/>
    <x v="38"/>
    <n v="1350"/>
    <n v="540"/>
    <n v="0.4"/>
  </r>
  <r>
    <x v="0"/>
    <n v="1185732"/>
    <x v="133"/>
    <x v="0"/>
    <x v="14"/>
    <s v="Portland"/>
    <x v="0"/>
    <n v="0.6"/>
    <x v="47"/>
    <n v="2400"/>
    <n v="840"/>
    <n v="0.35"/>
  </r>
  <r>
    <x v="0"/>
    <n v="1185732"/>
    <x v="133"/>
    <x v="0"/>
    <x v="14"/>
    <s v="Portland"/>
    <x v="1"/>
    <n v="0.55000000000000004"/>
    <x v="38"/>
    <n v="1237.5"/>
    <n v="433.125"/>
    <n v="0.35"/>
  </r>
  <r>
    <x v="0"/>
    <n v="1185732"/>
    <x v="133"/>
    <x v="0"/>
    <x v="14"/>
    <s v="Portland"/>
    <x v="2"/>
    <n v="0.55000000000000004"/>
    <x v="36"/>
    <n v="687.5"/>
    <n v="275"/>
    <n v="0.39999999999999997"/>
  </r>
  <r>
    <x v="0"/>
    <n v="1185732"/>
    <x v="133"/>
    <x v="0"/>
    <x v="14"/>
    <s v="Portland"/>
    <x v="3"/>
    <n v="0.55000000000000004"/>
    <x v="39"/>
    <n v="550"/>
    <n v="165"/>
    <n v="0.3"/>
  </r>
  <r>
    <x v="0"/>
    <n v="1185732"/>
    <x v="133"/>
    <x v="0"/>
    <x v="14"/>
    <s v="Portland"/>
    <x v="4"/>
    <n v="0.65"/>
    <x v="39"/>
    <n v="650"/>
    <n v="162.5"/>
    <n v="0.25"/>
  </r>
  <r>
    <x v="0"/>
    <n v="1185732"/>
    <x v="133"/>
    <x v="0"/>
    <x v="14"/>
    <s v="Portland"/>
    <x v="5"/>
    <n v="0.7"/>
    <x v="38"/>
    <n v="1575"/>
    <n v="630"/>
    <n v="0.4"/>
  </r>
  <r>
    <x v="0"/>
    <n v="1185732"/>
    <x v="134"/>
    <x v="0"/>
    <x v="14"/>
    <s v="Portland"/>
    <x v="0"/>
    <n v="0.65"/>
    <x v="48"/>
    <n v="2437.5"/>
    <n v="853.125"/>
    <n v="0.35"/>
  </r>
  <r>
    <x v="0"/>
    <n v="1185732"/>
    <x v="134"/>
    <x v="0"/>
    <x v="14"/>
    <s v="Portland"/>
    <x v="1"/>
    <n v="0.55000000000000004"/>
    <x v="41"/>
    <n v="1100"/>
    <n v="385"/>
    <n v="0.35"/>
  </r>
  <r>
    <x v="0"/>
    <n v="1185732"/>
    <x v="134"/>
    <x v="0"/>
    <x v="14"/>
    <s v="Portland"/>
    <x v="2"/>
    <n v="0.55000000000000004"/>
    <x v="50"/>
    <n v="1072.5"/>
    <n v="428.99999999999994"/>
    <n v="0.39999999999999997"/>
  </r>
  <r>
    <x v="0"/>
    <n v="1185732"/>
    <x v="134"/>
    <x v="0"/>
    <x v="14"/>
    <s v="Portland"/>
    <x v="3"/>
    <n v="0.55000000000000004"/>
    <x v="37"/>
    <n v="962.50000000000011"/>
    <n v="288.75"/>
    <n v="0.3"/>
  </r>
  <r>
    <x v="0"/>
    <n v="1185732"/>
    <x v="134"/>
    <x v="0"/>
    <x v="14"/>
    <s v="Portland"/>
    <x v="4"/>
    <n v="0.65"/>
    <x v="43"/>
    <n v="975"/>
    <n v="243.75"/>
    <n v="0.25"/>
  </r>
  <r>
    <x v="0"/>
    <n v="1185732"/>
    <x v="134"/>
    <x v="0"/>
    <x v="14"/>
    <s v="Portland"/>
    <x v="5"/>
    <n v="0.7"/>
    <x v="44"/>
    <n v="1750"/>
    <n v="700"/>
    <n v="0.4"/>
  </r>
  <r>
    <x v="0"/>
    <n v="1185732"/>
    <x v="135"/>
    <x v="0"/>
    <x v="14"/>
    <s v="Portland"/>
    <x v="0"/>
    <n v="0.65"/>
    <x v="34"/>
    <n v="3087.5"/>
    <n v="1080.625"/>
    <n v="0.35"/>
  </r>
  <r>
    <x v="0"/>
    <n v="1185732"/>
    <x v="135"/>
    <x v="0"/>
    <x v="14"/>
    <s v="Portland"/>
    <x v="1"/>
    <n v="0.55000000000000004"/>
    <x v="35"/>
    <n v="1512.5000000000002"/>
    <n v="529.375"/>
    <n v="0.35"/>
  </r>
  <r>
    <x v="0"/>
    <n v="1185732"/>
    <x v="135"/>
    <x v="0"/>
    <x v="14"/>
    <s v="Portland"/>
    <x v="2"/>
    <n v="0.55000000000000004"/>
    <x v="44"/>
    <n v="1375"/>
    <n v="550"/>
    <n v="0.39999999999999997"/>
  </r>
  <r>
    <x v="0"/>
    <n v="1185732"/>
    <x v="135"/>
    <x v="0"/>
    <x v="14"/>
    <s v="Portland"/>
    <x v="3"/>
    <n v="0.55000000000000004"/>
    <x v="41"/>
    <n v="1100"/>
    <n v="330"/>
    <n v="0.3"/>
  </r>
  <r>
    <x v="0"/>
    <n v="1185732"/>
    <x v="135"/>
    <x v="0"/>
    <x v="14"/>
    <s v="Portland"/>
    <x v="4"/>
    <n v="0.65"/>
    <x v="41"/>
    <n v="1300"/>
    <n v="325"/>
    <n v="0.25"/>
  </r>
  <r>
    <x v="0"/>
    <n v="1185732"/>
    <x v="135"/>
    <x v="0"/>
    <x v="14"/>
    <s v="Portland"/>
    <x v="5"/>
    <n v="0.7"/>
    <x v="49"/>
    <n v="2100"/>
    <n v="840"/>
    <n v="0.4"/>
  </r>
  <r>
    <x v="2"/>
    <n v="1128299"/>
    <x v="136"/>
    <x v="2"/>
    <x v="15"/>
    <s v="Anchorage"/>
    <x v="0"/>
    <n v="0.35000000000000003"/>
    <x v="48"/>
    <n v="1312.5000000000002"/>
    <n v="328.12500000000006"/>
    <n v="0.25"/>
  </r>
  <r>
    <x v="2"/>
    <n v="1128299"/>
    <x v="136"/>
    <x v="2"/>
    <x v="15"/>
    <s v="Anchorage"/>
    <x v="1"/>
    <n v="0.45"/>
    <x v="48"/>
    <n v="1687.5"/>
    <n v="337.5"/>
    <n v="0.2"/>
  </r>
  <r>
    <x v="2"/>
    <n v="1128299"/>
    <x v="136"/>
    <x v="2"/>
    <x v="15"/>
    <s v="Anchorage"/>
    <x v="2"/>
    <n v="0.45"/>
    <x v="48"/>
    <n v="1687.5"/>
    <n v="421.875"/>
    <n v="0.25"/>
  </r>
  <r>
    <x v="2"/>
    <n v="1128299"/>
    <x v="136"/>
    <x v="2"/>
    <x v="15"/>
    <s v="Anchorage"/>
    <x v="3"/>
    <n v="0.45"/>
    <x v="38"/>
    <n v="1012.5"/>
    <n v="253.125"/>
    <n v="0.25"/>
  </r>
  <r>
    <x v="2"/>
    <n v="1128299"/>
    <x v="136"/>
    <x v="2"/>
    <x v="15"/>
    <s v="Anchorage"/>
    <x v="4"/>
    <n v="0.5"/>
    <x v="37"/>
    <n v="875"/>
    <n v="131.25"/>
    <n v="0.15"/>
  </r>
  <r>
    <x v="2"/>
    <n v="1128299"/>
    <x v="136"/>
    <x v="2"/>
    <x v="15"/>
    <s v="Anchorage"/>
    <x v="5"/>
    <n v="0.45"/>
    <x v="33"/>
    <n v="1912.5"/>
    <n v="765"/>
    <n v="0.4"/>
  </r>
  <r>
    <x v="2"/>
    <n v="1128299"/>
    <x v="79"/>
    <x v="2"/>
    <x v="15"/>
    <s v="Anchorage"/>
    <x v="0"/>
    <n v="0.35000000000000003"/>
    <x v="34"/>
    <n v="1662.5000000000002"/>
    <n v="415.62500000000006"/>
    <n v="0.25"/>
  </r>
  <r>
    <x v="2"/>
    <n v="1128299"/>
    <x v="79"/>
    <x v="2"/>
    <x v="15"/>
    <s v="Anchorage"/>
    <x v="1"/>
    <n v="0.45"/>
    <x v="48"/>
    <n v="1687.5"/>
    <n v="337.5"/>
    <n v="0.2"/>
  </r>
  <r>
    <x v="2"/>
    <n v="1128299"/>
    <x v="79"/>
    <x v="2"/>
    <x v="15"/>
    <s v="Anchorage"/>
    <x v="2"/>
    <n v="0.45"/>
    <x v="48"/>
    <n v="1687.5"/>
    <n v="421.875"/>
    <n v="0.25"/>
  </r>
  <r>
    <x v="2"/>
    <n v="1128299"/>
    <x v="79"/>
    <x v="2"/>
    <x v="15"/>
    <s v="Anchorage"/>
    <x v="3"/>
    <n v="0.45"/>
    <x v="38"/>
    <n v="1012.5"/>
    <n v="253.125"/>
    <n v="0.25"/>
  </r>
  <r>
    <x v="2"/>
    <n v="1128299"/>
    <x v="79"/>
    <x v="2"/>
    <x v="15"/>
    <s v="Anchorage"/>
    <x v="4"/>
    <n v="0.5"/>
    <x v="43"/>
    <n v="750"/>
    <n v="112.5"/>
    <n v="0.15"/>
  </r>
  <r>
    <x v="2"/>
    <n v="1128299"/>
    <x v="79"/>
    <x v="2"/>
    <x v="15"/>
    <s v="Anchorage"/>
    <x v="5"/>
    <n v="0.45"/>
    <x v="45"/>
    <n v="1575"/>
    <n v="630"/>
    <n v="0.4"/>
  </r>
  <r>
    <x v="2"/>
    <n v="1128299"/>
    <x v="137"/>
    <x v="2"/>
    <x v="15"/>
    <s v="Anchorage"/>
    <x v="0"/>
    <n v="0.45"/>
    <x v="24"/>
    <n v="2250"/>
    <n v="562.5"/>
    <n v="0.25"/>
  </r>
  <r>
    <x v="2"/>
    <n v="1128299"/>
    <x v="137"/>
    <x v="2"/>
    <x v="15"/>
    <s v="Anchorage"/>
    <x v="1"/>
    <n v="0.54999999999999993"/>
    <x v="45"/>
    <n v="1924.9999999999998"/>
    <n v="385"/>
    <n v="0.2"/>
  </r>
  <r>
    <x v="2"/>
    <n v="1128299"/>
    <x v="137"/>
    <x v="2"/>
    <x v="15"/>
    <s v="Anchorage"/>
    <x v="2"/>
    <n v="0.59999999999999987"/>
    <x v="48"/>
    <n v="2249.9999999999995"/>
    <n v="562.49999999999989"/>
    <n v="0.25"/>
  </r>
  <r>
    <x v="2"/>
    <n v="1128299"/>
    <x v="137"/>
    <x v="2"/>
    <x v="15"/>
    <s v="Anchorage"/>
    <x v="3"/>
    <n v="0.54999999999999993"/>
    <x v="35"/>
    <n v="1512.4999999999998"/>
    <n v="378.12499999999994"/>
    <n v="0.25"/>
  </r>
  <r>
    <x v="2"/>
    <n v="1128299"/>
    <x v="137"/>
    <x v="2"/>
    <x v="15"/>
    <s v="Anchorage"/>
    <x v="4"/>
    <n v="0.6"/>
    <x v="36"/>
    <n v="750"/>
    <n v="112.5"/>
    <n v="0.15"/>
  </r>
  <r>
    <x v="2"/>
    <n v="1128299"/>
    <x v="137"/>
    <x v="2"/>
    <x v="15"/>
    <s v="Anchorage"/>
    <x v="5"/>
    <n v="0.54999999999999993"/>
    <x v="46"/>
    <n v="1787.4999999999998"/>
    <n v="715"/>
    <n v="0.4"/>
  </r>
  <r>
    <x v="2"/>
    <n v="1128299"/>
    <x v="138"/>
    <x v="2"/>
    <x v="15"/>
    <s v="Anchorage"/>
    <x v="0"/>
    <n v="0.6"/>
    <x v="24"/>
    <n v="3000"/>
    <n v="750"/>
    <n v="0.25"/>
  </r>
  <r>
    <x v="2"/>
    <n v="1128299"/>
    <x v="138"/>
    <x v="2"/>
    <x v="15"/>
    <s v="Anchorage"/>
    <x v="1"/>
    <n v="0.65"/>
    <x v="49"/>
    <n v="1950"/>
    <n v="390"/>
    <n v="0.2"/>
  </r>
  <r>
    <x v="2"/>
    <n v="1128299"/>
    <x v="138"/>
    <x v="2"/>
    <x v="15"/>
    <s v="Anchorage"/>
    <x v="2"/>
    <n v="0.65"/>
    <x v="45"/>
    <n v="2275"/>
    <n v="568.75"/>
    <n v="0.25"/>
  </r>
  <r>
    <x v="2"/>
    <n v="1128299"/>
    <x v="138"/>
    <x v="2"/>
    <x v="15"/>
    <s v="Anchorage"/>
    <x v="3"/>
    <n v="0.5"/>
    <x v="44"/>
    <n v="1250"/>
    <n v="312.5"/>
    <n v="0.25"/>
  </r>
  <r>
    <x v="2"/>
    <n v="1128299"/>
    <x v="138"/>
    <x v="2"/>
    <x v="15"/>
    <s v="Anchorage"/>
    <x v="4"/>
    <n v="0.55000000000000004"/>
    <x v="43"/>
    <n v="825.00000000000011"/>
    <n v="123.75000000000001"/>
    <n v="0.15"/>
  </r>
  <r>
    <x v="2"/>
    <n v="1128299"/>
    <x v="138"/>
    <x v="2"/>
    <x v="15"/>
    <s v="Anchorage"/>
    <x v="5"/>
    <n v="0.70000000000000007"/>
    <x v="46"/>
    <n v="2275"/>
    <n v="910"/>
    <n v="0.4"/>
  </r>
  <r>
    <x v="2"/>
    <n v="1128299"/>
    <x v="139"/>
    <x v="2"/>
    <x v="15"/>
    <s v="Anchorage"/>
    <x v="0"/>
    <n v="0.54999999999999993"/>
    <x v="28"/>
    <n v="2887.4999999999995"/>
    <n v="721.87499999999989"/>
    <n v="0.25"/>
  </r>
  <r>
    <x v="2"/>
    <n v="1128299"/>
    <x v="139"/>
    <x v="2"/>
    <x v="15"/>
    <s v="Anchorage"/>
    <x v="1"/>
    <n v="0.6"/>
    <x v="48"/>
    <n v="2250"/>
    <n v="450"/>
    <n v="0.2"/>
  </r>
  <r>
    <x v="2"/>
    <n v="1128299"/>
    <x v="139"/>
    <x v="2"/>
    <x v="15"/>
    <s v="Anchorage"/>
    <x v="2"/>
    <n v="0.6"/>
    <x v="48"/>
    <n v="2250"/>
    <n v="562.5"/>
    <n v="0.25"/>
  </r>
  <r>
    <x v="2"/>
    <n v="1128299"/>
    <x v="139"/>
    <x v="2"/>
    <x v="15"/>
    <s v="Anchorage"/>
    <x v="3"/>
    <n v="0.54999999999999993"/>
    <x v="35"/>
    <n v="1512.4999999999998"/>
    <n v="378.12499999999994"/>
    <n v="0.25"/>
  </r>
  <r>
    <x v="2"/>
    <n v="1128299"/>
    <x v="139"/>
    <x v="2"/>
    <x v="15"/>
    <s v="Anchorage"/>
    <x v="4"/>
    <n v="0.6"/>
    <x v="37"/>
    <n v="1050"/>
    <n v="157.5"/>
    <n v="0.15"/>
  </r>
  <r>
    <x v="2"/>
    <n v="1128299"/>
    <x v="139"/>
    <x v="2"/>
    <x v="15"/>
    <s v="Anchorage"/>
    <x v="5"/>
    <n v="0.75"/>
    <x v="34"/>
    <n v="3562.5"/>
    <n v="1425"/>
    <n v="0.4"/>
  </r>
  <r>
    <x v="2"/>
    <n v="1128299"/>
    <x v="83"/>
    <x v="2"/>
    <x v="15"/>
    <s v="Anchorage"/>
    <x v="0"/>
    <n v="0.7"/>
    <x v="27"/>
    <n v="5075"/>
    <n v="1268.75"/>
    <n v="0.25"/>
  </r>
  <r>
    <x v="2"/>
    <n v="1128299"/>
    <x v="83"/>
    <x v="2"/>
    <x v="15"/>
    <s v="Anchorage"/>
    <x v="1"/>
    <n v="0.75"/>
    <x v="25"/>
    <n v="4500"/>
    <n v="900"/>
    <n v="0.2"/>
  </r>
  <r>
    <x v="2"/>
    <n v="1128299"/>
    <x v="83"/>
    <x v="2"/>
    <x v="15"/>
    <s v="Anchorage"/>
    <x v="2"/>
    <n v="0.75"/>
    <x v="25"/>
    <n v="4500"/>
    <n v="1125"/>
    <n v="0.25"/>
  </r>
  <r>
    <x v="2"/>
    <n v="1128299"/>
    <x v="83"/>
    <x v="2"/>
    <x v="15"/>
    <s v="Anchorage"/>
    <x v="3"/>
    <n v="0.75"/>
    <x v="34"/>
    <n v="3562.5"/>
    <n v="890.625"/>
    <n v="0.25"/>
  </r>
  <r>
    <x v="2"/>
    <n v="1128299"/>
    <x v="83"/>
    <x v="2"/>
    <x v="15"/>
    <s v="Anchorage"/>
    <x v="4"/>
    <n v="0.85000000000000009"/>
    <x v="45"/>
    <n v="2975.0000000000005"/>
    <n v="446.25000000000006"/>
    <n v="0.15"/>
  </r>
  <r>
    <x v="2"/>
    <n v="1128299"/>
    <x v="83"/>
    <x v="2"/>
    <x v="15"/>
    <s v="Anchorage"/>
    <x v="5"/>
    <n v="1"/>
    <x v="26"/>
    <n v="6500"/>
    <n v="2600"/>
    <n v="0.4"/>
  </r>
  <r>
    <x v="2"/>
    <n v="1128299"/>
    <x v="140"/>
    <x v="2"/>
    <x v="15"/>
    <s v="Anchorage"/>
    <x v="0"/>
    <n v="0.8"/>
    <x v="9"/>
    <n v="6400"/>
    <n v="1600"/>
    <n v="0.25"/>
  </r>
  <r>
    <x v="2"/>
    <n v="1128299"/>
    <x v="140"/>
    <x v="2"/>
    <x v="15"/>
    <s v="Anchorage"/>
    <x v="1"/>
    <n v="0.85000000000000009"/>
    <x v="26"/>
    <n v="5525.0000000000009"/>
    <n v="1105.0000000000002"/>
    <n v="0.2"/>
  </r>
  <r>
    <x v="2"/>
    <n v="1128299"/>
    <x v="140"/>
    <x v="2"/>
    <x v="15"/>
    <s v="Anchorage"/>
    <x v="2"/>
    <n v="0.85000000000000009"/>
    <x v="25"/>
    <n v="5100.0000000000009"/>
    <n v="1275.0000000000002"/>
    <n v="0.25"/>
  </r>
  <r>
    <x v="2"/>
    <n v="1128299"/>
    <x v="140"/>
    <x v="2"/>
    <x v="15"/>
    <s v="Anchorage"/>
    <x v="3"/>
    <n v="0.8"/>
    <x v="24"/>
    <n v="4000"/>
    <n v="1000"/>
    <n v="0.25"/>
  </r>
  <r>
    <x v="2"/>
    <n v="1128299"/>
    <x v="140"/>
    <x v="2"/>
    <x v="15"/>
    <s v="Anchorage"/>
    <x v="4"/>
    <n v="0.85000000000000009"/>
    <x v="21"/>
    <n v="4675.0000000000009"/>
    <n v="701.25000000000011"/>
    <n v="0.15"/>
  </r>
  <r>
    <x v="2"/>
    <n v="1128299"/>
    <x v="140"/>
    <x v="2"/>
    <x v="15"/>
    <s v="Anchorage"/>
    <x v="5"/>
    <n v="1"/>
    <x v="21"/>
    <n v="5500"/>
    <n v="2200"/>
    <n v="0.4"/>
  </r>
  <r>
    <x v="2"/>
    <n v="1128299"/>
    <x v="141"/>
    <x v="2"/>
    <x v="15"/>
    <s v="Anchorage"/>
    <x v="0"/>
    <n v="0.85000000000000009"/>
    <x v="30"/>
    <n v="6375.0000000000009"/>
    <n v="1593.7500000000002"/>
    <n v="0.25"/>
  </r>
  <r>
    <x v="2"/>
    <n v="1128299"/>
    <x v="141"/>
    <x v="2"/>
    <x v="15"/>
    <s v="Anchorage"/>
    <x v="1"/>
    <n v="0.75000000000000011"/>
    <x v="27"/>
    <n v="5437.5000000000009"/>
    <n v="1087.5000000000002"/>
    <n v="0.2"/>
  </r>
  <r>
    <x v="2"/>
    <n v="1128299"/>
    <x v="141"/>
    <x v="2"/>
    <x v="15"/>
    <s v="Anchorage"/>
    <x v="2"/>
    <n v="0.70000000000000007"/>
    <x v="25"/>
    <n v="4200"/>
    <n v="1050"/>
    <n v="0.25"/>
  </r>
  <r>
    <x v="2"/>
    <n v="1128299"/>
    <x v="141"/>
    <x v="2"/>
    <x v="15"/>
    <s v="Anchorage"/>
    <x v="3"/>
    <n v="0.70000000000000007"/>
    <x v="28"/>
    <n v="3675.0000000000005"/>
    <n v="918.75000000000011"/>
    <n v="0.25"/>
  </r>
  <r>
    <x v="2"/>
    <n v="1128299"/>
    <x v="141"/>
    <x v="2"/>
    <x v="15"/>
    <s v="Anchorage"/>
    <x v="4"/>
    <n v="0.7"/>
    <x v="28"/>
    <n v="3674.9999999999995"/>
    <n v="551.24999999999989"/>
    <n v="0.15"/>
  </r>
  <r>
    <x v="2"/>
    <n v="1128299"/>
    <x v="141"/>
    <x v="2"/>
    <x v="15"/>
    <s v="Anchorage"/>
    <x v="5"/>
    <n v="0.75"/>
    <x v="45"/>
    <n v="2625"/>
    <n v="1050"/>
    <n v="0.4"/>
  </r>
  <r>
    <x v="2"/>
    <n v="1128299"/>
    <x v="142"/>
    <x v="2"/>
    <x v="15"/>
    <s v="Anchorage"/>
    <x v="0"/>
    <n v="0.65000000000000013"/>
    <x v="21"/>
    <n v="3575.0000000000009"/>
    <n v="893.75000000000023"/>
    <n v="0.25"/>
  </r>
  <r>
    <x v="2"/>
    <n v="1128299"/>
    <x v="142"/>
    <x v="2"/>
    <x v="15"/>
    <s v="Anchorage"/>
    <x v="1"/>
    <n v="0.70000000000000018"/>
    <x v="21"/>
    <n v="3850.0000000000009"/>
    <n v="770.00000000000023"/>
    <n v="0.2"/>
  </r>
  <r>
    <x v="2"/>
    <n v="1128299"/>
    <x v="142"/>
    <x v="2"/>
    <x v="15"/>
    <s v="Anchorage"/>
    <x v="2"/>
    <n v="0.65000000000000013"/>
    <x v="48"/>
    <n v="2437.5000000000005"/>
    <n v="609.37500000000011"/>
    <n v="0.25"/>
  </r>
  <r>
    <x v="2"/>
    <n v="1128299"/>
    <x v="142"/>
    <x v="2"/>
    <x v="15"/>
    <s v="Anchorage"/>
    <x v="3"/>
    <n v="0.65000000000000013"/>
    <x v="46"/>
    <n v="2112.5000000000005"/>
    <n v="528.12500000000011"/>
    <n v="0.25"/>
  </r>
  <r>
    <x v="2"/>
    <n v="1128299"/>
    <x v="142"/>
    <x v="2"/>
    <x v="15"/>
    <s v="Anchorage"/>
    <x v="4"/>
    <n v="0.75000000000000011"/>
    <x v="45"/>
    <n v="2625.0000000000005"/>
    <n v="393.75000000000006"/>
    <n v="0.15"/>
  </r>
  <r>
    <x v="2"/>
    <n v="1128299"/>
    <x v="142"/>
    <x v="2"/>
    <x v="15"/>
    <s v="Anchorage"/>
    <x v="5"/>
    <n v="0.6"/>
    <x v="48"/>
    <n v="2250"/>
    <n v="900"/>
    <n v="0.4"/>
  </r>
  <r>
    <x v="2"/>
    <n v="1128299"/>
    <x v="87"/>
    <x v="2"/>
    <x v="15"/>
    <s v="Anchorage"/>
    <x v="0"/>
    <n v="0.55000000000000004"/>
    <x v="34"/>
    <n v="2612.5"/>
    <n v="653.125"/>
    <n v="0.25"/>
  </r>
  <r>
    <x v="2"/>
    <n v="1128299"/>
    <x v="87"/>
    <x v="2"/>
    <x v="15"/>
    <s v="Anchorage"/>
    <x v="1"/>
    <n v="0.65000000000000013"/>
    <x v="34"/>
    <n v="3087.5000000000005"/>
    <n v="617.50000000000011"/>
    <n v="0.2"/>
  </r>
  <r>
    <x v="2"/>
    <n v="1128299"/>
    <x v="87"/>
    <x v="2"/>
    <x v="15"/>
    <s v="Anchorage"/>
    <x v="2"/>
    <n v="0.60000000000000009"/>
    <x v="49"/>
    <n v="1800.0000000000002"/>
    <n v="450.00000000000006"/>
    <n v="0.25"/>
  </r>
  <r>
    <x v="2"/>
    <n v="1128299"/>
    <x v="87"/>
    <x v="2"/>
    <x v="15"/>
    <s v="Anchorage"/>
    <x v="3"/>
    <n v="0.55000000000000004"/>
    <x v="35"/>
    <n v="1512.5000000000002"/>
    <n v="378.12500000000006"/>
    <n v="0.25"/>
  </r>
  <r>
    <x v="2"/>
    <n v="1128299"/>
    <x v="87"/>
    <x v="2"/>
    <x v="15"/>
    <s v="Anchorage"/>
    <x v="4"/>
    <n v="0.65"/>
    <x v="44"/>
    <n v="1625"/>
    <n v="243.75"/>
    <n v="0.15"/>
  </r>
  <r>
    <x v="2"/>
    <n v="1128299"/>
    <x v="87"/>
    <x v="2"/>
    <x v="15"/>
    <s v="Anchorage"/>
    <x v="5"/>
    <n v="0.70000000000000007"/>
    <x v="49"/>
    <n v="2100"/>
    <n v="840"/>
    <n v="0.4"/>
  </r>
  <r>
    <x v="2"/>
    <n v="1128299"/>
    <x v="143"/>
    <x v="2"/>
    <x v="15"/>
    <s v="Anchorage"/>
    <x v="0"/>
    <n v="0.55000000000000004"/>
    <x v="28"/>
    <n v="2887.5000000000005"/>
    <n v="721.87500000000011"/>
    <n v="0.25"/>
  </r>
  <r>
    <x v="2"/>
    <n v="1128299"/>
    <x v="143"/>
    <x v="2"/>
    <x v="15"/>
    <s v="Anchorage"/>
    <x v="1"/>
    <n v="0.60000000000000009"/>
    <x v="25"/>
    <n v="3600.0000000000005"/>
    <n v="720.00000000000011"/>
    <n v="0.2"/>
  </r>
  <r>
    <x v="2"/>
    <n v="1128299"/>
    <x v="143"/>
    <x v="2"/>
    <x v="15"/>
    <s v="Anchorage"/>
    <x v="2"/>
    <n v="0.55000000000000004"/>
    <x v="33"/>
    <n v="2337.5"/>
    <n v="584.375"/>
    <n v="0.25"/>
  </r>
  <r>
    <x v="2"/>
    <n v="1128299"/>
    <x v="143"/>
    <x v="2"/>
    <x v="15"/>
    <s v="Anchorage"/>
    <x v="3"/>
    <n v="0.65000000000000013"/>
    <x v="47"/>
    <n v="2600.0000000000005"/>
    <n v="650.00000000000011"/>
    <n v="0.25"/>
  </r>
  <r>
    <x v="2"/>
    <n v="1128299"/>
    <x v="143"/>
    <x v="2"/>
    <x v="15"/>
    <s v="Anchorage"/>
    <x v="4"/>
    <n v="0.85000000000000009"/>
    <x v="48"/>
    <n v="3187.5000000000005"/>
    <n v="478.12500000000006"/>
    <n v="0.15"/>
  </r>
  <r>
    <x v="2"/>
    <n v="1128299"/>
    <x v="143"/>
    <x v="2"/>
    <x v="15"/>
    <s v="Anchorage"/>
    <x v="5"/>
    <n v="0.90000000000000013"/>
    <x v="24"/>
    <n v="4500.0000000000009"/>
    <n v="1800.0000000000005"/>
    <n v="0.4"/>
  </r>
  <r>
    <x v="2"/>
    <n v="1128299"/>
    <x v="144"/>
    <x v="2"/>
    <x v="15"/>
    <s v="Anchorage"/>
    <x v="0"/>
    <n v="0.75000000000000011"/>
    <x v="20"/>
    <n v="5250.0000000000009"/>
    <n v="1312.5000000000002"/>
    <n v="0.25"/>
  </r>
  <r>
    <x v="2"/>
    <n v="1128299"/>
    <x v="144"/>
    <x v="2"/>
    <x v="15"/>
    <s v="Anchorage"/>
    <x v="1"/>
    <n v="0.8500000000000002"/>
    <x v="20"/>
    <n v="5950.0000000000018"/>
    <n v="1190.0000000000005"/>
    <n v="0.2"/>
  </r>
  <r>
    <x v="2"/>
    <n v="1128299"/>
    <x v="144"/>
    <x v="2"/>
    <x v="15"/>
    <s v="Anchorage"/>
    <x v="2"/>
    <n v="0.80000000000000016"/>
    <x v="24"/>
    <n v="4000.0000000000009"/>
    <n v="1000.0000000000002"/>
    <n v="0.25"/>
  </r>
  <r>
    <x v="2"/>
    <n v="1128299"/>
    <x v="144"/>
    <x v="2"/>
    <x v="15"/>
    <s v="Anchorage"/>
    <x v="3"/>
    <n v="0.80000000000000016"/>
    <x v="24"/>
    <n v="4000.0000000000009"/>
    <n v="1000.0000000000002"/>
    <n v="0.25"/>
  </r>
  <r>
    <x v="2"/>
    <n v="1128299"/>
    <x v="144"/>
    <x v="2"/>
    <x v="15"/>
    <s v="Anchorage"/>
    <x v="4"/>
    <n v="0.90000000000000013"/>
    <x v="33"/>
    <n v="3825.0000000000005"/>
    <n v="573.75"/>
    <n v="0.15"/>
  </r>
  <r>
    <x v="2"/>
    <n v="1128299"/>
    <x v="144"/>
    <x v="2"/>
    <x v="15"/>
    <s v="Anchorage"/>
    <x v="5"/>
    <n v="0.95000000000000018"/>
    <x v="28"/>
    <n v="4987.5000000000009"/>
    <n v="1995.0000000000005"/>
    <n v="0.4"/>
  </r>
  <r>
    <x v="2"/>
    <n v="1128299"/>
    <x v="102"/>
    <x v="2"/>
    <x v="16"/>
    <s v="Honolulu"/>
    <x v="0"/>
    <n v="0.4"/>
    <x v="33"/>
    <n v="1700"/>
    <n v="510"/>
    <n v="0.3"/>
  </r>
  <r>
    <x v="2"/>
    <n v="1128299"/>
    <x v="102"/>
    <x v="2"/>
    <x v="16"/>
    <s v="Honolulu"/>
    <x v="1"/>
    <n v="0.5"/>
    <x v="33"/>
    <n v="2125"/>
    <n v="531.25"/>
    <n v="0.25"/>
  </r>
  <r>
    <x v="2"/>
    <n v="1128299"/>
    <x v="102"/>
    <x v="2"/>
    <x v="16"/>
    <s v="Honolulu"/>
    <x v="2"/>
    <n v="0.5"/>
    <x v="33"/>
    <n v="2125"/>
    <n v="637.5"/>
    <n v="0.3"/>
  </r>
  <r>
    <x v="2"/>
    <n v="1128299"/>
    <x v="102"/>
    <x v="2"/>
    <x v="16"/>
    <s v="Honolulu"/>
    <x v="3"/>
    <n v="0.5"/>
    <x v="35"/>
    <n v="1375"/>
    <n v="412.5"/>
    <n v="0.3"/>
  </r>
  <r>
    <x v="2"/>
    <n v="1128299"/>
    <x v="102"/>
    <x v="2"/>
    <x v="16"/>
    <s v="Honolulu"/>
    <x v="4"/>
    <n v="0.55000000000000004"/>
    <x v="38"/>
    <n v="1237.5"/>
    <n v="247.5"/>
    <n v="0.2"/>
  </r>
  <r>
    <x v="2"/>
    <n v="1128299"/>
    <x v="102"/>
    <x v="2"/>
    <x v="16"/>
    <s v="Honolulu"/>
    <x v="5"/>
    <n v="0.5"/>
    <x v="34"/>
    <n v="2375"/>
    <n v="1068.75"/>
    <n v="0.45"/>
  </r>
  <r>
    <x v="2"/>
    <n v="1128299"/>
    <x v="103"/>
    <x v="2"/>
    <x v="16"/>
    <s v="Honolulu"/>
    <x v="0"/>
    <n v="0.4"/>
    <x v="28"/>
    <n v="2100"/>
    <n v="630"/>
    <n v="0.3"/>
  </r>
  <r>
    <x v="2"/>
    <n v="1128299"/>
    <x v="103"/>
    <x v="2"/>
    <x v="16"/>
    <s v="Honolulu"/>
    <x v="1"/>
    <n v="0.5"/>
    <x v="33"/>
    <n v="2125"/>
    <n v="531.25"/>
    <n v="0.25"/>
  </r>
  <r>
    <x v="2"/>
    <n v="1128299"/>
    <x v="103"/>
    <x v="2"/>
    <x v="16"/>
    <s v="Honolulu"/>
    <x v="2"/>
    <n v="0.5"/>
    <x v="33"/>
    <n v="2125"/>
    <n v="637.5"/>
    <n v="0.3"/>
  </r>
  <r>
    <x v="2"/>
    <n v="1128299"/>
    <x v="103"/>
    <x v="2"/>
    <x v="16"/>
    <s v="Honolulu"/>
    <x v="3"/>
    <n v="0.5"/>
    <x v="35"/>
    <n v="1375"/>
    <n v="412.5"/>
    <n v="0.3"/>
  </r>
  <r>
    <x v="2"/>
    <n v="1128299"/>
    <x v="103"/>
    <x v="2"/>
    <x v="16"/>
    <s v="Honolulu"/>
    <x v="4"/>
    <n v="0.55000000000000004"/>
    <x v="41"/>
    <n v="1100"/>
    <n v="220"/>
    <n v="0.2"/>
  </r>
  <r>
    <x v="2"/>
    <n v="1128299"/>
    <x v="103"/>
    <x v="2"/>
    <x v="16"/>
    <s v="Honolulu"/>
    <x v="5"/>
    <n v="0.5"/>
    <x v="47"/>
    <n v="2000"/>
    <n v="900"/>
    <n v="0.45"/>
  </r>
  <r>
    <x v="2"/>
    <n v="1128299"/>
    <x v="104"/>
    <x v="2"/>
    <x v="16"/>
    <s v="Honolulu"/>
    <x v="0"/>
    <n v="0.5"/>
    <x v="21"/>
    <n v="2750"/>
    <n v="825"/>
    <n v="0.3"/>
  </r>
  <r>
    <x v="2"/>
    <n v="1128299"/>
    <x v="104"/>
    <x v="2"/>
    <x v="16"/>
    <s v="Honolulu"/>
    <x v="1"/>
    <n v="0.6"/>
    <x v="47"/>
    <n v="2400"/>
    <n v="600"/>
    <n v="0.25"/>
  </r>
  <r>
    <x v="2"/>
    <n v="1128299"/>
    <x v="104"/>
    <x v="2"/>
    <x v="16"/>
    <s v="Honolulu"/>
    <x v="2"/>
    <n v="0.64999999999999991"/>
    <x v="33"/>
    <n v="2762.4999999999995"/>
    <n v="828.74999999999989"/>
    <n v="0.3"/>
  </r>
  <r>
    <x v="2"/>
    <n v="1128299"/>
    <x v="104"/>
    <x v="2"/>
    <x v="16"/>
    <s v="Honolulu"/>
    <x v="3"/>
    <n v="0.6"/>
    <x v="46"/>
    <n v="1950"/>
    <n v="585"/>
    <n v="0.3"/>
  </r>
  <r>
    <x v="2"/>
    <n v="1128299"/>
    <x v="104"/>
    <x v="2"/>
    <x v="16"/>
    <s v="Honolulu"/>
    <x v="4"/>
    <n v="0.65"/>
    <x v="37"/>
    <n v="1137.5"/>
    <n v="227.5"/>
    <n v="0.2"/>
  </r>
  <r>
    <x v="2"/>
    <n v="1128299"/>
    <x v="104"/>
    <x v="2"/>
    <x v="16"/>
    <s v="Honolulu"/>
    <x v="5"/>
    <n v="0.6"/>
    <x v="48"/>
    <n v="2250"/>
    <n v="1012.5"/>
    <n v="0.45"/>
  </r>
  <r>
    <x v="2"/>
    <n v="1128299"/>
    <x v="105"/>
    <x v="2"/>
    <x v="16"/>
    <s v="Honolulu"/>
    <x v="0"/>
    <n v="0.65"/>
    <x v="21"/>
    <n v="3575"/>
    <n v="1072.5"/>
    <n v="0.3"/>
  </r>
  <r>
    <x v="2"/>
    <n v="1128299"/>
    <x v="105"/>
    <x v="2"/>
    <x v="16"/>
    <s v="Honolulu"/>
    <x v="1"/>
    <n v="0.70000000000000007"/>
    <x v="45"/>
    <n v="2450.0000000000005"/>
    <n v="612.50000000000011"/>
    <n v="0.25"/>
  </r>
  <r>
    <x v="2"/>
    <n v="1128299"/>
    <x v="105"/>
    <x v="2"/>
    <x v="16"/>
    <s v="Honolulu"/>
    <x v="2"/>
    <n v="0.70000000000000007"/>
    <x v="47"/>
    <n v="2800.0000000000005"/>
    <n v="840.00000000000011"/>
    <n v="0.3"/>
  </r>
  <r>
    <x v="2"/>
    <n v="1128299"/>
    <x v="105"/>
    <x v="2"/>
    <x v="16"/>
    <s v="Honolulu"/>
    <x v="3"/>
    <n v="0.55000000000000004"/>
    <x v="49"/>
    <n v="1650.0000000000002"/>
    <n v="495.00000000000006"/>
    <n v="0.3"/>
  </r>
  <r>
    <x v="2"/>
    <n v="1128299"/>
    <x v="105"/>
    <x v="2"/>
    <x v="16"/>
    <s v="Honolulu"/>
    <x v="4"/>
    <n v="0.60000000000000009"/>
    <x v="41"/>
    <n v="1200.0000000000002"/>
    <n v="240.00000000000006"/>
    <n v="0.2"/>
  </r>
  <r>
    <x v="2"/>
    <n v="1128299"/>
    <x v="105"/>
    <x v="2"/>
    <x v="16"/>
    <s v="Honolulu"/>
    <x v="5"/>
    <n v="0.75000000000000011"/>
    <x v="48"/>
    <n v="2812.5000000000005"/>
    <n v="1265.6250000000002"/>
    <n v="0.45"/>
  </r>
  <r>
    <x v="2"/>
    <n v="1128299"/>
    <x v="106"/>
    <x v="2"/>
    <x v="16"/>
    <s v="Honolulu"/>
    <x v="0"/>
    <n v="0.6"/>
    <x v="31"/>
    <n v="3450"/>
    <n v="1035"/>
    <n v="0.3"/>
  </r>
  <r>
    <x v="2"/>
    <n v="1128299"/>
    <x v="106"/>
    <x v="2"/>
    <x v="16"/>
    <s v="Honolulu"/>
    <x v="1"/>
    <n v="0.65"/>
    <x v="33"/>
    <n v="2762.5"/>
    <n v="690.625"/>
    <n v="0.25"/>
  </r>
  <r>
    <x v="2"/>
    <n v="1128299"/>
    <x v="106"/>
    <x v="2"/>
    <x v="16"/>
    <s v="Honolulu"/>
    <x v="2"/>
    <n v="0.65"/>
    <x v="33"/>
    <n v="2762.5"/>
    <n v="828.75"/>
    <n v="0.3"/>
  </r>
  <r>
    <x v="2"/>
    <n v="1128299"/>
    <x v="106"/>
    <x v="2"/>
    <x v="16"/>
    <s v="Honolulu"/>
    <x v="3"/>
    <n v="0.6"/>
    <x v="46"/>
    <n v="1950"/>
    <n v="585"/>
    <n v="0.3"/>
  </r>
  <r>
    <x v="2"/>
    <n v="1128299"/>
    <x v="106"/>
    <x v="2"/>
    <x v="16"/>
    <s v="Honolulu"/>
    <x v="4"/>
    <n v="0.54999999999999993"/>
    <x v="38"/>
    <n v="1237.4999999999998"/>
    <n v="247.49999999999997"/>
    <n v="0.2"/>
  </r>
  <r>
    <x v="2"/>
    <n v="1128299"/>
    <x v="106"/>
    <x v="2"/>
    <x v="16"/>
    <s v="Honolulu"/>
    <x v="5"/>
    <n v="0.7"/>
    <x v="31"/>
    <n v="4024.9999999999995"/>
    <n v="1811.2499999999998"/>
    <n v="0.45"/>
  </r>
  <r>
    <x v="2"/>
    <n v="1128299"/>
    <x v="107"/>
    <x v="2"/>
    <x v="16"/>
    <s v="Honolulu"/>
    <x v="0"/>
    <n v="0.64999999999999991"/>
    <x v="6"/>
    <n v="5362.4999999999991"/>
    <n v="1608.7499999999998"/>
    <n v="0.3"/>
  </r>
  <r>
    <x v="2"/>
    <n v="1128299"/>
    <x v="107"/>
    <x v="2"/>
    <x v="16"/>
    <s v="Honolulu"/>
    <x v="1"/>
    <n v="0.7"/>
    <x v="20"/>
    <n v="4900"/>
    <n v="1225"/>
    <n v="0.25"/>
  </r>
  <r>
    <x v="2"/>
    <n v="1128299"/>
    <x v="107"/>
    <x v="2"/>
    <x v="16"/>
    <s v="Honolulu"/>
    <x v="2"/>
    <n v="0.85"/>
    <x v="20"/>
    <n v="5950"/>
    <n v="1785"/>
    <n v="0.3"/>
  </r>
  <r>
    <x v="2"/>
    <n v="1128299"/>
    <x v="107"/>
    <x v="2"/>
    <x v="16"/>
    <s v="Honolulu"/>
    <x v="3"/>
    <n v="0.85"/>
    <x v="31"/>
    <n v="4887.5"/>
    <n v="1466.25"/>
    <n v="0.3"/>
  </r>
  <r>
    <x v="2"/>
    <n v="1128299"/>
    <x v="107"/>
    <x v="2"/>
    <x v="16"/>
    <s v="Honolulu"/>
    <x v="4"/>
    <n v="0.95000000000000007"/>
    <x v="32"/>
    <n v="4275"/>
    <n v="855"/>
    <n v="0.2"/>
  </r>
  <r>
    <x v="2"/>
    <n v="1128299"/>
    <x v="107"/>
    <x v="2"/>
    <x v="16"/>
    <s v="Honolulu"/>
    <x v="5"/>
    <n v="1.1000000000000001"/>
    <x v="30"/>
    <n v="8250"/>
    <n v="3712.5"/>
    <n v="0.45"/>
  </r>
  <r>
    <x v="2"/>
    <n v="1128299"/>
    <x v="108"/>
    <x v="2"/>
    <x v="16"/>
    <s v="Honolulu"/>
    <x v="0"/>
    <n v="0.9"/>
    <x v="3"/>
    <n v="8100"/>
    <n v="2430"/>
    <n v="0.3"/>
  </r>
  <r>
    <x v="2"/>
    <n v="1128299"/>
    <x v="108"/>
    <x v="2"/>
    <x v="16"/>
    <s v="Honolulu"/>
    <x v="1"/>
    <n v="0.95000000000000007"/>
    <x v="30"/>
    <n v="7125.0000000000009"/>
    <n v="1781.2500000000002"/>
    <n v="0.25"/>
  </r>
  <r>
    <x v="2"/>
    <n v="1128299"/>
    <x v="108"/>
    <x v="2"/>
    <x v="16"/>
    <s v="Honolulu"/>
    <x v="2"/>
    <n v="0.95000000000000007"/>
    <x v="20"/>
    <n v="6650.0000000000009"/>
    <n v="1995.0000000000002"/>
    <n v="0.3"/>
  </r>
  <r>
    <x v="2"/>
    <n v="1128299"/>
    <x v="108"/>
    <x v="2"/>
    <x v="16"/>
    <s v="Honolulu"/>
    <x v="3"/>
    <n v="0.9"/>
    <x v="25"/>
    <n v="5400"/>
    <n v="1620"/>
    <n v="0.3"/>
  </r>
  <r>
    <x v="2"/>
    <n v="1128299"/>
    <x v="108"/>
    <x v="2"/>
    <x v="16"/>
    <s v="Honolulu"/>
    <x v="4"/>
    <n v="0.95000000000000007"/>
    <x v="26"/>
    <n v="6175"/>
    <n v="1235"/>
    <n v="0.2"/>
  </r>
  <r>
    <x v="2"/>
    <n v="1128299"/>
    <x v="108"/>
    <x v="2"/>
    <x v="16"/>
    <s v="Honolulu"/>
    <x v="5"/>
    <n v="1.1000000000000001"/>
    <x v="26"/>
    <n v="7150.0000000000009"/>
    <n v="3217.5000000000005"/>
    <n v="0.45"/>
  </r>
  <r>
    <x v="2"/>
    <n v="1128299"/>
    <x v="109"/>
    <x v="2"/>
    <x v="16"/>
    <s v="Honolulu"/>
    <x v="0"/>
    <n v="0.95000000000000007"/>
    <x v="2"/>
    <n v="8075.0000000000009"/>
    <n v="2422.5"/>
    <n v="0.3"/>
  </r>
  <r>
    <x v="2"/>
    <n v="1128299"/>
    <x v="109"/>
    <x v="2"/>
    <x v="16"/>
    <s v="Honolulu"/>
    <x v="1"/>
    <n v="0.85000000000000009"/>
    <x v="6"/>
    <n v="7012.5000000000009"/>
    <n v="1753.1250000000002"/>
    <n v="0.25"/>
  </r>
  <r>
    <x v="2"/>
    <n v="1128299"/>
    <x v="109"/>
    <x v="2"/>
    <x v="16"/>
    <s v="Honolulu"/>
    <x v="2"/>
    <n v="0.8"/>
    <x v="20"/>
    <n v="5600"/>
    <n v="1680"/>
    <n v="0.3"/>
  </r>
  <r>
    <x v="2"/>
    <n v="1128299"/>
    <x v="109"/>
    <x v="2"/>
    <x v="16"/>
    <s v="Honolulu"/>
    <x v="3"/>
    <n v="0.8"/>
    <x v="34"/>
    <n v="3800"/>
    <n v="1140"/>
    <n v="0.3"/>
  </r>
  <r>
    <x v="2"/>
    <n v="1128299"/>
    <x v="109"/>
    <x v="2"/>
    <x v="16"/>
    <s v="Honolulu"/>
    <x v="4"/>
    <n v="0.79999999999999993"/>
    <x v="34"/>
    <n v="3799.9999999999995"/>
    <n v="760"/>
    <n v="0.2"/>
  </r>
  <r>
    <x v="2"/>
    <n v="1128299"/>
    <x v="109"/>
    <x v="2"/>
    <x v="16"/>
    <s v="Honolulu"/>
    <x v="5"/>
    <n v="0.85"/>
    <x v="49"/>
    <n v="2550"/>
    <n v="1147.5"/>
    <n v="0.45"/>
  </r>
  <r>
    <x v="2"/>
    <n v="1128299"/>
    <x v="110"/>
    <x v="2"/>
    <x v="16"/>
    <s v="Honolulu"/>
    <x v="0"/>
    <n v="0.60000000000000009"/>
    <x v="24"/>
    <n v="3000.0000000000005"/>
    <n v="900.00000000000011"/>
    <n v="0.3"/>
  </r>
  <r>
    <x v="2"/>
    <n v="1128299"/>
    <x v="110"/>
    <x v="2"/>
    <x v="16"/>
    <s v="Honolulu"/>
    <x v="1"/>
    <n v="0.65000000000000013"/>
    <x v="24"/>
    <n v="3250.0000000000005"/>
    <n v="812.50000000000011"/>
    <n v="0.25"/>
  </r>
  <r>
    <x v="2"/>
    <n v="1128299"/>
    <x v="110"/>
    <x v="2"/>
    <x v="16"/>
    <s v="Honolulu"/>
    <x v="2"/>
    <n v="0.60000000000000009"/>
    <x v="49"/>
    <n v="1800.0000000000002"/>
    <n v="540"/>
    <n v="0.3"/>
  </r>
  <r>
    <x v="2"/>
    <n v="1128299"/>
    <x v="110"/>
    <x v="2"/>
    <x v="16"/>
    <s v="Honolulu"/>
    <x v="3"/>
    <n v="0.60000000000000009"/>
    <x v="44"/>
    <n v="1500.0000000000002"/>
    <n v="450.00000000000006"/>
    <n v="0.3"/>
  </r>
  <r>
    <x v="2"/>
    <n v="1128299"/>
    <x v="110"/>
    <x v="2"/>
    <x v="16"/>
    <s v="Honolulu"/>
    <x v="4"/>
    <n v="0.70000000000000007"/>
    <x v="35"/>
    <n v="1925.0000000000002"/>
    <n v="385.00000000000006"/>
    <n v="0.2"/>
  </r>
  <r>
    <x v="2"/>
    <n v="1128299"/>
    <x v="110"/>
    <x v="2"/>
    <x v="16"/>
    <s v="Honolulu"/>
    <x v="5"/>
    <n v="0.54999999999999993"/>
    <x v="49"/>
    <n v="1649.9999999999998"/>
    <n v="742.49999999999989"/>
    <n v="0.45"/>
  </r>
  <r>
    <x v="2"/>
    <n v="1128299"/>
    <x v="111"/>
    <x v="2"/>
    <x v="16"/>
    <s v="Honolulu"/>
    <x v="0"/>
    <n v="0.5"/>
    <x v="47"/>
    <n v="2000"/>
    <n v="600"/>
    <n v="0.3"/>
  </r>
  <r>
    <x v="2"/>
    <n v="1128299"/>
    <x v="111"/>
    <x v="2"/>
    <x v="16"/>
    <s v="Honolulu"/>
    <x v="1"/>
    <n v="0.65000000000000013"/>
    <x v="31"/>
    <n v="3737.5000000000009"/>
    <n v="934.37500000000023"/>
    <n v="0.25"/>
  </r>
  <r>
    <x v="2"/>
    <n v="1128299"/>
    <x v="111"/>
    <x v="2"/>
    <x v="16"/>
    <s v="Honolulu"/>
    <x v="2"/>
    <n v="0.60000000000000009"/>
    <x v="47"/>
    <n v="2400.0000000000005"/>
    <n v="720.00000000000011"/>
    <n v="0.3"/>
  </r>
  <r>
    <x v="2"/>
    <n v="1128299"/>
    <x v="111"/>
    <x v="2"/>
    <x v="16"/>
    <s v="Honolulu"/>
    <x v="3"/>
    <n v="0.55000000000000004"/>
    <x v="48"/>
    <n v="2062.5"/>
    <n v="618.75"/>
    <n v="0.3"/>
  </r>
  <r>
    <x v="2"/>
    <n v="1128299"/>
    <x v="111"/>
    <x v="2"/>
    <x v="16"/>
    <s v="Honolulu"/>
    <x v="4"/>
    <n v="0.65"/>
    <x v="45"/>
    <n v="2275"/>
    <n v="455"/>
    <n v="0.2"/>
  </r>
  <r>
    <x v="2"/>
    <n v="1128299"/>
    <x v="111"/>
    <x v="2"/>
    <x v="16"/>
    <s v="Honolulu"/>
    <x v="5"/>
    <n v="0.70000000000000007"/>
    <x v="47"/>
    <n v="2800.0000000000005"/>
    <n v="1260.0000000000002"/>
    <n v="0.45"/>
  </r>
  <r>
    <x v="2"/>
    <n v="1128299"/>
    <x v="112"/>
    <x v="2"/>
    <x v="16"/>
    <s v="Honolulu"/>
    <x v="0"/>
    <n v="0.55000000000000004"/>
    <x v="23"/>
    <n v="3437.5000000000005"/>
    <n v="1031.25"/>
    <n v="0.3"/>
  </r>
  <r>
    <x v="2"/>
    <n v="1128299"/>
    <x v="112"/>
    <x v="2"/>
    <x v="16"/>
    <s v="Honolulu"/>
    <x v="1"/>
    <n v="0.60000000000000009"/>
    <x v="20"/>
    <n v="4200.0000000000009"/>
    <n v="1050.0000000000002"/>
    <n v="0.25"/>
  </r>
  <r>
    <x v="2"/>
    <n v="1128299"/>
    <x v="112"/>
    <x v="2"/>
    <x v="16"/>
    <s v="Honolulu"/>
    <x v="2"/>
    <n v="0.55000000000000004"/>
    <x v="28"/>
    <n v="2887.5000000000005"/>
    <n v="866.25000000000011"/>
    <n v="0.3"/>
  </r>
  <r>
    <x v="2"/>
    <n v="1128299"/>
    <x v="112"/>
    <x v="2"/>
    <x v="16"/>
    <s v="Honolulu"/>
    <x v="3"/>
    <n v="0.65000000000000013"/>
    <x v="24"/>
    <n v="3250.0000000000005"/>
    <n v="975.00000000000011"/>
    <n v="0.3"/>
  </r>
  <r>
    <x v="2"/>
    <n v="1128299"/>
    <x v="112"/>
    <x v="2"/>
    <x v="16"/>
    <s v="Honolulu"/>
    <x v="4"/>
    <n v="0.85000000000000009"/>
    <x v="34"/>
    <n v="4037.5000000000005"/>
    <n v="807.50000000000011"/>
    <n v="0.2"/>
  </r>
  <r>
    <x v="2"/>
    <n v="1128299"/>
    <x v="112"/>
    <x v="2"/>
    <x v="16"/>
    <s v="Honolulu"/>
    <x v="5"/>
    <n v="0.90000000000000013"/>
    <x v="25"/>
    <n v="5400.0000000000009"/>
    <n v="2430.0000000000005"/>
    <n v="0.45"/>
  </r>
  <r>
    <x v="2"/>
    <n v="1128299"/>
    <x v="113"/>
    <x v="2"/>
    <x v="16"/>
    <s v="Honolulu"/>
    <x v="0"/>
    <n v="0.75000000000000011"/>
    <x v="9"/>
    <n v="6000.0000000000009"/>
    <n v="1800.0000000000002"/>
    <n v="0.3"/>
  </r>
  <r>
    <x v="2"/>
    <n v="1128299"/>
    <x v="113"/>
    <x v="2"/>
    <x v="16"/>
    <s v="Honolulu"/>
    <x v="1"/>
    <n v="0.8500000000000002"/>
    <x v="9"/>
    <n v="6800.0000000000018"/>
    <n v="1700.0000000000005"/>
    <n v="0.25"/>
  </r>
  <r>
    <x v="2"/>
    <n v="1128299"/>
    <x v="113"/>
    <x v="2"/>
    <x v="16"/>
    <s v="Honolulu"/>
    <x v="2"/>
    <n v="0.80000000000000016"/>
    <x v="25"/>
    <n v="4800.0000000000009"/>
    <n v="1440.0000000000002"/>
    <n v="0.3"/>
  </r>
  <r>
    <x v="2"/>
    <n v="1128299"/>
    <x v="113"/>
    <x v="2"/>
    <x v="16"/>
    <s v="Honolulu"/>
    <x v="3"/>
    <n v="0.80000000000000016"/>
    <x v="25"/>
    <n v="4800.0000000000009"/>
    <n v="1440.0000000000002"/>
    <n v="0.3"/>
  </r>
  <r>
    <x v="2"/>
    <n v="1128299"/>
    <x v="113"/>
    <x v="2"/>
    <x v="16"/>
    <s v="Honolulu"/>
    <x v="4"/>
    <n v="0.90000000000000013"/>
    <x v="28"/>
    <n v="4725.0000000000009"/>
    <n v="945.00000000000023"/>
    <n v="0.2"/>
  </r>
  <r>
    <x v="2"/>
    <n v="1128299"/>
    <x v="113"/>
    <x v="2"/>
    <x v="16"/>
    <s v="Honolulu"/>
    <x v="5"/>
    <n v="0.95000000000000018"/>
    <x v="23"/>
    <n v="5937.5000000000009"/>
    <n v="2671.8750000000005"/>
    <n v="0.45"/>
  </r>
  <r>
    <x v="0"/>
    <n v="1185732"/>
    <x v="78"/>
    <x v="4"/>
    <x v="8"/>
    <s v="Orlando"/>
    <x v="0"/>
    <n v="0.45"/>
    <x v="2"/>
    <n v="3825"/>
    <n v="1721.25"/>
    <n v="0.45"/>
  </r>
  <r>
    <x v="0"/>
    <n v="1185732"/>
    <x v="78"/>
    <x v="4"/>
    <x v="8"/>
    <s v="Orlando"/>
    <x v="1"/>
    <n v="0.45"/>
    <x v="26"/>
    <n v="2925"/>
    <n v="1023.7499999999999"/>
    <n v="0.35"/>
  </r>
  <r>
    <x v="0"/>
    <n v="1185732"/>
    <x v="78"/>
    <x v="4"/>
    <x v="8"/>
    <s v="Orlando"/>
    <x v="2"/>
    <n v="0.35000000000000003"/>
    <x v="26"/>
    <n v="2275"/>
    <n v="568.75"/>
    <n v="0.25"/>
  </r>
  <r>
    <x v="0"/>
    <n v="1185732"/>
    <x v="78"/>
    <x v="4"/>
    <x v="8"/>
    <s v="Orlando"/>
    <x v="3"/>
    <n v="0.39999999999999997"/>
    <x v="24"/>
    <n v="1999.9999999999998"/>
    <n v="599.99999999999989"/>
    <n v="0.3"/>
  </r>
  <r>
    <x v="0"/>
    <n v="1185732"/>
    <x v="78"/>
    <x v="4"/>
    <x v="8"/>
    <s v="Orlando"/>
    <x v="4"/>
    <n v="0.55000000000000004"/>
    <x v="21"/>
    <n v="3025.0000000000005"/>
    <n v="1058.75"/>
    <n v="0.35"/>
  </r>
  <r>
    <x v="0"/>
    <n v="1185732"/>
    <x v="78"/>
    <x v="4"/>
    <x v="8"/>
    <s v="Orlando"/>
    <x v="5"/>
    <n v="0.45"/>
    <x v="26"/>
    <n v="2925"/>
    <n v="1462.5"/>
    <n v="0.5"/>
  </r>
  <r>
    <x v="0"/>
    <n v="1185732"/>
    <x v="79"/>
    <x v="4"/>
    <x v="8"/>
    <s v="Orlando"/>
    <x v="0"/>
    <n v="0.45"/>
    <x v="3"/>
    <n v="4050"/>
    <n v="1822.5"/>
    <n v="0.45"/>
  </r>
  <r>
    <x v="0"/>
    <n v="1185732"/>
    <x v="79"/>
    <x v="4"/>
    <x v="8"/>
    <s v="Orlando"/>
    <x v="1"/>
    <n v="0.45"/>
    <x v="21"/>
    <n v="2475"/>
    <n v="866.25"/>
    <n v="0.35"/>
  </r>
  <r>
    <x v="0"/>
    <n v="1185732"/>
    <x v="79"/>
    <x v="4"/>
    <x v="8"/>
    <s v="Orlando"/>
    <x v="2"/>
    <n v="0.35000000000000003"/>
    <x v="25"/>
    <n v="2100"/>
    <n v="525"/>
    <n v="0.25"/>
  </r>
  <r>
    <x v="0"/>
    <n v="1185732"/>
    <x v="79"/>
    <x v="4"/>
    <x v="8"/>
    <s v="Orlando"/>
    <x v="3"/>
    <n v="0.39999999999999997"/>
    <x v="34"/>
    <n v="1899.9999999999998"/>
    <n v="569.99999999999989"/>
    <n v="0.3"/>
  </r>
  <r>
    <x v="0"/>
    <n v="1185732"/>
    <x v="79"/>
    <x v="4"/>
    <x v="8"/>
    <s v="Orlando"/>
    <x v="4"/>
    <n v="0.55000000000000004"/>
    <x v="21"/>
    <n v="3025.0000000000005"/>
    <n v="1058.75"/>
    <n v="0.35"/>
  </r>
  <r>
    <x v="0"/>
    <n v="1185732"/>
    <x v="79"/>
    <x v="4"/>
    <x v="8"/>
    <s v="Orlando"/>
    <x v="5"/>
    <n v="0.45"/>
    <x v="26"/>
    <n v="2925"/>
    <n v="1462.5"/>
    <n v="0.5"/>
  </r>
  <r>
    <x v="0"/>
    <n v="1185732"/>
    <x v="80"/>
    <x v="4"/>
    <x v="8"/>
    <s v="Orlando"/>
    <x v="0"/>
    <n v="0.45"/>
    <x v="62"/>
    <n v="3915"/>
    <n v="1761.75"/>
    <n v="0.45"/>
  </r>
  <r>
    <x v="0"/>
    <n v="1185732"/>
    <x v="80"/>
    <x v="4"/>
    <x v="8"/>
    <s v="Orlando"/>
    <x v="1"/>
    <n v="0.45"/>
    <x v="21"/>
    <n v="2475"/>
    <n v="866.25"/>
    <n v="0.35"/>
  </r>
  <r>
    <x v="0"/>
    <n v="1185732"/>
    <x v="80"/>
    <x v="4"/>
    <x v="8"/>
    <s v="Orlando"/>
    <x v="2"/>
    <n v="0.35000000000000003"/>
    <x v="31"/>
    <n v="2012.5000000000002"/>
    <n v="503.12500000000006"/>
    <n v="0.25"/>
  </r>
  <r>
    <x v="0"/>
    <n v="1185732"/>
    <x v="80"/>
    <x v="4"/>
    <x v="8"/>
    <s v="Orlando"/>
    <x v="3"/>
    <n v="0.39999999999999997"/>
    <x v="33"/>
    <n v="1699.9999999999998"/>
    <n v="509.99999999999989"/>
    <n v="0.3"/>
  </r>
  <r>
    <x v="0"/>
    <n v="1185732"/>
    <x v="80"/>
    <x v="4"/>
    <x v="8"/>
    <s v="Orlando"/>
    <x v="4"/>
    <n v="0.55000000000000004"/>
    <x v="34"/>
    <n v="2612.5"/>
    <n v="914.37499999999989"/>
    <n v="0.35"/>
  </r>
  <r>
    <x v="0"/>
    <n v="1185732"/>
    <x v="80"/>
    <x v="4"/>
    <x v="8"/>
    <s v="Orlando"/>
    <x v="5"/>
    <n v="0.45"/>
    <x v="31"/>
    <n v="2587.5"/>
    <n v="1293.75"/>
    <n v="0.5"/>
  </r>
  <r>
    <x v="0"/>
    <n v="1185732"/>
    <x v="81"/>
    <x v="4"/>
    <x v="8"/>
    <s v="Orlando"/>
    <x v="0"/>
    <n v="0.45"/>
    <x v="6"/>
    <n v="3712.5"/>
    <n v="1670.625"/>
    <n v="0.45"/>
  </r>
  <r>
    <x v="0"/>
    <n v="1185732"/>
    <x v="81"/>
    <x v="4"/>
    <x v="8"/>
    <s v="Orlando"/>
    <x v="1"/>
    <n v="0.45"/>
    <x v="28"/>
    <n v="2362.5"/>
    <n v="826.875"/>
    <n v="0.35"/>
  </r>
  <r>
    <x v="0"/>
    <n v="1185732"/>
    <x v="81"/>
    <x v="4"/>
    <x v="8"/>
    <s v="Orlando"/>
    <x v="2"/>
    <n v="0.35000000000000003"/>
    <x v="28"/>
    <n v="1837.5000000000002"/>
    <n v="459.37500000000006"/>
    <n v="0.25"/>
  </r>
  <r>
    <x v="0"/>
    <n v="1185732"/>
    <x v="81"/>
    <x v="4"/>
    <x v="8"/>
    <s v="Orlando"/>
    <x v="3"/>
    <n v="0.39999999999999997"/>
    <x v="32"/>
    <n v="1799.9999999999998"/>
    <n v="539.99999999999989"/>
    <n v="0.3"/>
  </r>
  <r>
    <x v="0"/>
    <n v="1185732"/>
    <x v="81"/>
    <x v="4"/>
    <x v="8"/>
    <s v="Orlando"/>
    <x v="4"/>
    <n v="0.55000000000000004"/>
    <x v="34"/>
    <n v="2612.5"/>
    <n v="914.37499999999989"/>
    <n v="0.35"/>
  </r>
  <r>
    <x v="0"/>
    <n v="1185732"/>
    <x v="81"/>
    <x v="4"/>
    <x v="8"/>
    <s v="Orlando"/>
    <x v="5"/>
    <n v="0.45"/>
    <x v="25"/>
    <n v="2700"/>
    <n v="1350"/>
    <n v="0.5"/>
  </r>
  <r>
    <x v="0"/>
    <n v="1185732"/>
    <x v="82"/>
    <x v="4"/>
    <x v="8"/>
    <s v="Orlando"/>
    <x v="0"/>
    <n v="0.55000000000000004"/>
    <x v="62"/>
    <n v="4785"/>
    <n v="2153.25"/>
    <n v="0.45"/>
  </r>
  <r>
    <x v="0"/>
    <n v="1185732"/>
    <x v="82"/>
    <x v="4"/>
    <x v="8"/>
    <s v="Orlando"/>
    <x v="1"/>
    <n v="0.55000000000000004"/>
    <x v="31"/>
    <n v="3162.5000000000005"/>
    <n v="1106.875"/>
    <n v="0.35"/>
  </r>
  <r>
    <x v="0"/>
    <n v="1185732"/>
    <x v="82"/>
    <x v="4"/>
    <x v="8"/>
    <s v="Orlando"/>
    <x v="2"/>
    <n v="0.5"/>
    <x v="21"/>
    <n v="2750"/>
    <n v="687.5"/>
    <n v="0.25"/>
  </r>
  <r>
    <x v="0"/>
    <n v="1185732"/>
    <x v="82"/>
    <x v="4"/>
    <x v="8"/>
    <s v="Orlando"/>
    <x v="3"/>
    <n v="0.5"/>
    <x v="24"/>
    <n v="2500"/>
    <n v="750"/>
    <n v="0.3"/>
  </r>
  <r>
    <x v="0"/>
    <n v="1185732"/>
    <x v="82"/>
    <x v="4"/>
    <x v="8"/>
    <s v="Orlando"/>
    <x v="4"/>
    <n v="0.6"/>
    <x v="28"/>
    <n v="3150"/>
    <n v="1102.5"/>
    <n v="0.35"/>
  </r>
  <r>
    <x v="0"/>
    <n v="1185732"/>
    <x v="82"/>
    <x v="4"/>
    <x v="8"/>
    <s v="Orlando"/>
    <x v="5"/>
    <n v="0.65"/>
    <x v="23"/>
    <n v="4062.5"/>
    <n v="2031.25"/>
    <n v="0.5"/>
  </r>
  <r>
    <x v="0"/>
    <n v="1185732"/>
    <x v="83"/>
    <x v="4"/>
    <x v="8"/>
    <s v="Orlando"/>
    <x v="0"/>
    <n v="0.6"/>
    <x v="10"/>
    <n v="5250"/>
    <n v="2362.5"/>
    <n v="0.45"/>
  </r>
  <r>
    <x v="0"/>
    <n v="1185732"/>
    <x v="83"/>
    <x v="4"/>
    <x v="8"/>
    <s v="Orlando"/>
    <x v="1"/>
    <n v="0.55000000000000004"/>
    <x v="23"/>
    <n v="3437.5000000000005"/>
    <n v="1203.125"/>
    <n v="0.35"/>
  </r>
  <r>
    <x v="0"/>
    <n v="1185732"/>
    <x v="83"/>
    <x v="4"/>
    <x v="8"/>
    <s v="Orlando"/>
    <x v="2"/>
    <n v="0.5"/>
    <x v="25"/>
    <n v="3000"/>
    <n v="750"/>
    <n v="0.25"/>
  </r>
  <r>
    <x v="0"/>
    <n v="1185732"/>
    <x v="83"/>
    <x v="4"/>
    <x v="8"/>
    <s v="Orlando"/>
    <x v="3"/>
    <n v="0.5"/>
    <x v="31"/>
    <n v="2875"/>
    <n v="862.5"/>
    <n v="0.3"/>
  </r>
  <r>
    <x v="0"/>
    <n v="1185732"/>
    <x v="83"/>
    <x v="4"/>
    <x v="8"/>
    <s v="Orlando"/>
    <x v="4"/>
    <n v="0.65"/>
    <x v="31"/>
    <n v="3737.5"/>
    <n v="1308.125"/>
    <n v="0.35"/>
  </r>
  <r>
    <x v="0"/>
    <n v="1185732"/>
    <x v="83"/>
    <x v="4"/>
    <x v="8"/>
    <s v="Orlando"/>
    <x v="5"/>
    <n v="0.70000000000000007"/>
    <x v="27"/>
    <n v="5075.0000000000009"/>
    <n v="2537.5000000000005"/>
    <n v="0.5"/>
  </r>
  <r>
    <x v="0"/>
    <n v="1185732"/>
    <x v="84"/>
    <x v="4"/>
    <x v="8"/>
    <s v="Orlando"/>
    <x v="0"/>
    <n v="0.65"/>
    <x v="5"/>
    <n v="6175"/>
    <n v="2778.75"/>
    <n v="0.45"/>
  </r>
  <r>
    <x v="0"/>
    <n v="1185732"/>
    <x v="84"/>
    <x v="4"/>
    <x v="8"/>
    <s v="Orlando"/>
    <x v="1"/>
    <n v="0.60000000000000009"/>
    <x v="20"/>
    <n v="4200.0000000000009"/>
    <n v="1470.0000000000002"/>
    <n v="0.35"/>
  </r>
  <r>
    <x v="0"/>
    <n v="1185732"/>
    <x v="84"/>
    <x v="4"/>
    <x v="8"/>
    <s v="Orlando"/>
    <x v="2"/>
    <n v="0.55000000000000004"/>
    <x v="23"/>
    <n v="3437.5000000000005"/>
    <n v="859.37500000000011"/>
    <n v="0.25"/>
  </r>
  <r>
    <x v="0"/>
    <n v="1185732"/>
    <x v="84"/>
    <x v="4"/>
    <x v="8"/>
    <s v="Orlando"/>
    <x v="3"/>
    <n v="0.55000000000000004"/>
    <x v="31"/>
    <n v="3162.5000000000005"/>
    <n v="948.75000000000011"/>
    <n v="0.3"/>
  </r>
  <r>
    <x v="0"/>
    <n v="1185732"/>
    <x v="84"/>
    <x v="4"/>
    <x v="8"/>
    <s v="Orlando"/>
    <x v="4"/>
    <n v="0.65"/>
    <x v="25"/>
    <n v="3900"/>
    <n v="1365"/>
    <n v="0.35"/>
  </r>
  <r>
    <x v="0"/>
    <n v="1185732"/>
    <x v="84"/>
    <x v="4"/>
    <x v="8"/>
    <s v="Orlando"/>
    <x v="5"/>
    <n v="0.70000000000000007"/>
    <x v="29"/>
    <n v="5425.0000000000009"/>
    <n v="2712.5000000000005"/>
    <n v="0.5"/>
  </r>
  <r>
    <x v="0"/>
    <n v="1185732"/>
    <x v="85"/>
    <x v="4"/>
    <x v="8"/>
    <s v="Orlando"/>
    <x v="0"/>
    <n v="0.65"/>
    <x v="8"/>
    <n v="6012.5"/>
    <n v="2705.625"/>
    <n v="0.45"/>
  </r>
  <r>
    <x v="0"/>
    <n v="1185732"/>
    <x v="85"/>
    <x v="4"/>
    <x v="8"/>
    <s v="Orlando"/>
    <x v="1"/>
    <n v="0.60000000000000009"/>
    <x v="20"/>
    <n v="4200.0000000000009"/>
    <n v="1470.0000000000002"/>
    <n v="0.35"/>
  </r>
  <r>
    <x v="0"/>
    <n v="1185732"/>
    <x v="85"/>
    <x v="4"/>
    <x v="8"/>
    <s v="Orlando"/>
    <x v="2"/>
    <n v="0.55000000000000004"/>
    <x v="23"/>
    <n v="3437.5000000000005"/>
    <n v="859.37500000000011"/>
    <n v="0.25"/>
  </r>
  <r>
    <x v="0"/>
    <n v="1185732"/>
    <x v="85"/>
    <x v="4"/>
    <x v="8"/>
    <s v="Orlando"/>
    <x v="3"/>
    <n v="0.45"/>
    <x v="31"/>
    <n v="2587.5"/>
    <n v="776.25"/>
    <n v="0.3"/>
  </r>
  <r>
    <x v="0"/>
    <n v="1185732"/>
    <x v="85"/>
    <x v="4"/>
    <x v="8"/>
    <s v="Orlando"/>
    <x v="4"/>
    <n v="0.55000000000000004"/>
    <x v="21"/>
    <n v="3025.0000000000005"/>
    <n v="1058.75"/>
    <n v="0.35"/>
  </r>
  <r>
    <x v="0"/>
    <n v="1185732"/>
    <x v="85"/>
    <x v="4"/>
    <x v="8"/>
    <s v="Orlando"/>
    <x v="5"/>
    <n v="0.60000000000000009"/>
    <x v="27"/>
    <n v="4350.0000000000009"/>
    <n v="2175.0000000000005"/>
    <n v="0.5"/>
  </r>
  <r>
    <x v="0"/>
    <n v="1185732"/>
    <x v="86"/>
    <x v="4"/>
    <x v="8"/>
    <s v="Orlando"/>
    <x v="0"/>
    <n v="0.55000000000000004"/>
    <x v="2"/>
    <n v="4675"/>
    <n v="2103.75"/>
    <n v="0.45"/>
  </r>
  <r>
    <x v="0"/>
    <n v="1185732"/>
    <x v="86"/>
    <x v="4"/>
    <x v="8"/>
    <s v="Orlando"/>
    <x v="1"/>
    <n v="0.50000000000000011"/>
    <x v="26"/>
    <n v="3250.0000000000009"/>
    <n v="1137.5000000000002"/>
    <n v="0.35"/>
  </r>
  <r>
    <x v="0"/>
    <n v="1185732"/>
    <x v="86"/>
    <x v="4"/>
    <x v="8"/>
    <s v="Orlando"/>
    <x v="2"/>
    <n v="0.45"/>
    <x v="21"/>
    <n v="2475"/>
    <n v="618.75"/>
    <n v="0.25"/>
  </r>
  <r>
    <x v="0"/>
    <n v="1185732"/>
    <x v="86"/>
    <x v="4"/>
    <x v="8"/>
    <s v="Orlando"/>
    <x v="3"/>
    <n v="0.45"/>
    <x v="28"/>
    <n v="2362.5"/>
    <n v="708.75"/>
    <n v="0.3"/>
  </r>
  <r>
    <x v="0"/>
    <n v="1185732"/>
    <x v="86"/>
    <x v="4"/>
    <x v="8"/>
    <s v="Orlando"/>
    <x v="4"/>
    <n v="0.55000000000000004"/>
    <x v="28"/>
    <n v="2887.5000000000005"/>
    <n v="1010.6250000000001"/>
    <n v="0.35"/>
  </r>
  <r>
    <x v="0"/>
    <n v="1185732"/>
    <x v="86"/>
    <x v="4"/>
    <x v="8"/>
    <s v="Orlando"/>
    <x v="5"/>
    <n v="0.60000000000000009"/>
    <x v="23"/>
    <n v="3750.0000000000005"/>
    <n v="1875.0000000000002"/>
    <n v="0.5"/>
  </r>
  <r>
    <x v="0"/>
    <n v="1185732"/>
    <x v="87"/>
    <x v="4"/>
    <x v="8"/>
    <s v="Orlando"/>
    <x v="0"/>
    <n v="0.60000000000000009"/>
    <x v="9"/>
    <n v="4800.0000000000009"/>
    <n v="2160.0000000000005"/>
    <n v="0.45"/>
  </r>
  <r>
    <x v="0"/>
    <n v="1185732"/>
    <x v="87"/>
    <x v="4"/>
    <x v="8"/>
    <s v="Orlando"/>
    <x v="1"/>
    <n v="0.50000000000000011"/>
    <x v="23"/>
    <n v="3125.0000000000009"/>
    <n v="1093.7500000000002"/>
    <n v="0.35"/>
  </r>
  <r>
    <x v="0"/>
    <n v="1185732"/>
    <x v="87"/>
    <x v="4"/>
    <x v="8"/>
    <s v="Orlando"/>
    <x v="2"/>
    <n v="0.50000000000000011"/>
    <x v="28"/>
    <n v="2625.0000000000005"/>
    <n v="656.25000000000011"/>
    <n v="0.25"/>
  </r>
  <r>
    <x v="0"/>
    <n v="1185732"/>
    <x v="87"/>
    <x v="4"/>
    <x v="8"/>
    <s v="Orlando"/>
    <x v="3"/>
    <n v="0.50000000000000011"/>
    <x v="24"/>
    <n v="2500.0000000000005"/>
    <n v="750.00000000000011"/>
    <n v="0.3"/>
  </r>
  <r>
    <x v="0"/>
    <n v="1185732"/>
    <x v="87"/>
    <x v="4"/>
    <x v="8"/>
    <s v="Orlando"/>
    <x v="4"/>
    <n v="0.60000000000000009"/>
    <x v="24"/>
    <n v="3000.0000000000005"/>
    <n v="1050"/>
    <n v="0.35"/>
  </r>
  <r>
    <x v="0"/>
    <n v="1185732"/>
    <x v="87"/>
    <x v="4"/>
    <x v="8"/>
    <s v="Orlando"/>
    <x v="5"/>
    <n v="0.65"/>
    <x v="23"/>
    <n v="4062.5"/>
    <n v="2031.25"/>
    <n v="0.5"/>
  </r>
  <r>
    <x v="0"/>
    <n v="1185732"/>
    <x v="88"/>
    <x v="4"/>
    <x v="8"/>
    <s v="Orlando"/>
    <x v="0"/>
    <n v="0.60000000000000009"/>
    <x v="29"/>
    <n v="4650.0000000000009"/>
    <n v="2092.5000000000005"/>
    <n v="0.45"/>
  </r>
  <r>
    <x v="0"/>
    <n v="1185732"/>
    <x v="88"/>
    <x v="4"/>
    <x v="8"/>
    <s v="Orlando"/>
    <x v="1"/>
    <n v="0.50000000000000011"/>
    <x v="25"/>
    <n v="3000.0000000000005"/>
    <n v="1050"/>
    <n v="0.35"/>
  </r>
  <r>
    <x v="0"/>
    <n v="1185732"/>
    <x v="88"/>
    <x v="4"/>
    <x v="8"/>
    <s v="Orlando"/>
    <x v="2"/>
    <n v="0.50000000000000011"/>
    <x v="63"/>
    <n v="2725.0000000000005"/>
    <n v="681.25000000000011"/>
    <n v="0.25"/>
  </r>
  <r>
    <x v="0"/>
    <n v="1185732"/>
    <x v="88"/>
    <x v="4"/>
    <x v="8"/>
    <s v="Orlando"/>
    <x v="3"/>
    <n v="0.50000000000000011"/>
    <x v="31"/>
    <n v="2875.0000000000005"/>
    <n v="862.50000000000011"/>
    <n v="0.3"/>
  </r>
  <r>
    <x v="0"/>
    <n v="1185732"/>
    <x v="88"/>
    <x v="4"/>
    <x v="8"/>
    <s v="Orlando"/>
    <x v="4"/>
    <n v="0.65"/>
    <x v="21"/>
    <n v="3575"/>
    <n v="1251.25"/>
    <n v="0.35"/>
  </r>
  <r>
    <x v="0"/>
    <n v="1185732"/>
    <x v="88"/>
    <x v="4"/>
    <x v="8"/>
    <s v="Orlando"/>
    <x v="5"/>
    <n v="0.7"/>
    <x v="26"/>
    <n v="4550"/>
    <n v="2275"/>
    <n v="0.5"/>
  </r>
  <r>
    <x v="0"/>
    <n v="1185732"/>
    <x v="89"/>
    <x v="4"/>
    <x v="8"/>
    <s v="Orlando"/>
    <x v="0"/>
    <n v="0.65"/>
    <x v="10"/>
    <n v="5687.5"/>
    <n v="2559.375"/>
    <n v="0.45"/>
  </r>
  <r>
    <x v="0"/>
    <n v="1185732"/>
    <x v="89"/>
    <x v="4"/>
    <x v="8"/>
    <s v="Orlando"/>
    <x v="1"/>
    <n v="0.55000000000000004"/>
    <x v="22"/>
    <n v="3712.5000000000005"/>
    <n v="1299.375"/>
    <n v="0.35"/>
  </r>
  <r>
    <x v="0"/>
    <n v="1185732"/>
    <x v="89"/>
    <x v="4"/>
    <x v="8"/>
    <s v="Orlando"/>
    <x v="2"/>
    <n v="0.55000000000000004"/>
    <x v="23"/>
    <n v="3437.5000000000005"/>
    <n v="859.37500000000011"/>
    <n v="0.25"/>
  </r>
  <r>
    <x v="0"/>
    <n v="1185732"/>
    <x v="89"/>
    <x v="4"/>
    <x v="8"/>
    <s v="Orlando"/>
    <x v="3"/>
    <n v="0.55000000000000004"/>
    <x v="31"/>
    <n v="3162.5000000000005"/>
    <n v="948.75000000000011"/>
    <n v="0.3"/>
  </r>
  <r>
    <x v="0"/>
    <n v="1185732"/>
    <x v="89"/>
    <x v="4"/>
    <x v="8"/>
    <s v="Orlando"/>
    <x v="4"/>
    <n v="0.65"/>
    <x v="31"/>
    <n v="3737.5"/>
    <n v="1308.125"/>
    <n v="0.35"/>
  </r>
  <r>
    <x v="0"/>
    <n v="1185732"/>
    <x v="89"/>
    <x v="4"/>
    <x v="8"/>
    <s v="Orlando"/>
    <x v="5"/>
    <n v="0.7"/>
    <x v="22"/>
    <n v="4725"/>
    <n v="2362.5"/>
    <n v="0.5"/>
  </r>
  <r>
    <x v="0"/>
    <n v="1185732"/>
    <x v="0"/>
    <x v="0"/>
    <x v="0"/>
    <s v="Albany"/>
    <x v="0"/>
    <n v="0.4"/>
    <x v="9"/>
    <n v="3200"/>
    <n v="1600"/>
    <n v="0.5"/>
  </r>
  <r>
    <x v="0"/>
    <n v="1185732"/>
    <x v="0"/>
    <x v="0"/>
    <x v="0"/>
    <s v="Albany"/>
    <x v="1"/>
    <n v="0.4"/>
    <x v="25"/>
    <n v="2400"/>
    <n v="720"/>
    <n v="0.3"/>
  </r>
  <r>
    <x v="0"/>
    <n v="1185732"/>
    <x v="0"/>
    <x v="0"/>
    <x v="0"/>
    <s v="Albany"/>
    <x v="2"/>
    <n v="0.30000000000000004"/>
    <x v="25"/>
    <n v="1800.0000000000002"/>
    <n v="630"/>
    <n v="0.35"/>
  </r>
  <r>
    <x v="0"/>
    <n v="1185732"/>
    <x v="0"/>
    <x v="0"/>
    <x v="0"/>
    <s v="Albany"/>
    <x v="3"/>
    <n v="0.35"/>
    <x v="32"/>
    <n v="1575"/>
    <n v="551.25"/>
    <n v="0.35"/>
  </r>
  <r>
    <x v="0"/>
    <n v="1185732"/>
    <x v="0"/>
    <x v="0"/>
    <x v="0"/>
    <s v="Albany"/>
    <x v="4"/>
    <n v="0.5"/>
    <x v="24"/>
    <n v="2500"/>
    <n v="750"/>
    <n v="0.3"/>
  </r>
  <r>
    <x v="0"/>
    <n v="1185732"/>
    <x v="0"/>
    <x v="0"/>
    <x v="0"/>
    <s v="Albany"/>
    <x v="5"/>
    <n v="0.4"/>
    <x v="25"/>
    <n v="2400"/>
    <n v="600"/>
    <n v="0.25"/>
  </r>
  <r>
    <x v="0"/>
    <n v="1185732"/>
    <x v="1"/>
    <x v="0"/>
    <x v="0"/>
    <s v="Albany"/>
    <x v="0"/>
    <n v="0.4"/>
    <x v="2"/>
    <n v="3400"/>
    <n v="1700"/>
    <n v="0.5"/>
  </r>
  <r>
    <x v="0"/>
    <n v="1185732"/>
    <x v="1"/>
    <x v="0"/>
    <x v="0"/>
    <s v="Albany"/>
    <x v="1"/>
    <n v="0.4"/>
    <x v="24"/>
    <n v="2000"/>
    <n v="600"/>
    <n v="0.3"/>
  </r>
  <r>
    <x v="0"/>
    <n v="1185732"/>
    <x v="1"/>
    <x v="0"/>
    <x v="0"/>
    <s v="Albany"/>
    <x v="2"/>
    <n v="0.30000000000000004"/>
    <x v="21"/>
    <n v="1650.0000000000002"/>
    <n v="577.5"/>
    <n v="0.35"/>
  </r>
  <r>
    <x v="0"/>
    <n v="1185732"/>
    <x v="1"/>
    <x v="0"/>
    <x v="0"/>
    <s v="Albany"/>
    <x v="3"/>
    <n v="0.35"/>
    <x v="33"/>
    <n v="1487.5"/>
    <n v="520.625"/>
    <n v="0.35"/>
  </r>
  <r>
    <x v="0"/>
    <n v="1185732"/>
    <x v="1"/>
    <x v="0"/>
    <x v="0"/>
    <s v="Albany"/>
    <x v="4"/>
    <n v="0.5"/>
    <x v="24"/>
    <n v="2500"/>
    <n v="750"/>
    <n v="0.3"/>
  </r>
  <r>
    <x v="0"/>
    <n v="1185732"/>
    <x v="1"/>
    <x v="0"/>
    <x v="0"/>
    <s v="Albany"/>
    <x v="5"/>
    <n v="0.4"/>
    <x v="25"/>
    <n v="2400"/>
    <n v="600"/>
    <n v="0.25"/>
  </r>
  <r>
    <x v="0"/>
    <n v="1185732"/>
    <x v="2"/>
    <x v="0"/>
    <x v="0"/>
    <s v="Albany"/>
    <x v="0"/>
    <n v="0.4"/>
    <x v="64"/>
    <n v="3280"/>
    <n v="1640"/>
    <n v="0.5"/>
  </r>
  <r>
    <x v="0"/>
    <n v="1185732"/>
    <x v="2"/>
    <x v="0"/>
    <x v="0"/>
    <s v="Albany"/>
    <x v="1"/>
    <n v="0.4"/>
    <x v="28"/>
    <n v="2100"/>
    <n v="630"/>
    <n v="0.3"/>
  </r>
  <r>
    <x v="0"/>
    <n v="1185732"/>
    <x v="2"/>
    <x v="0"/>
    <x v="0"/>
    <s v="Albany"/>
    <x v="2"/>
    <n v="0.30000000000000004"/>
    <x v="21"/>
    <n v="1650.0000000000002"/>
    <n v="577.5"/>
    <n v="0.35"/>
  </r>
  <r>
    <x v="0"/>
    <n v="1185732"/>
    <x v="2"/>
    <x v="0"/>
    <x v="0"/>
    <s v="Albany"/>
    <x v="3"/>
    <n v="0.35"/>
    <x v="47"/>
    <n v="1400"/>
    <n v="489.99999999999994"/>
    <n v="0.35"/>
  </r>
  <r>
    <x v="0"/>
    <n v="1185732"/>
    <x v="2"/>
    <x v="0"/>
    <x v="0"/>
    <s v="Albany"/>
    <x v="4"/>
    <n v="0.5"/>
    <x v="32"/>
    <n v="2250"/>
    <n v="675"/>
    <n v="0.3"/>
  </r>
  <r>
    <x v="0"/>
    <n v="1185732"/>
    <x v="2"/>
    <x v="0"/>
    <x v="0"/>
    <s v="Albany"/>
    <x v="5"/>
    <n v="0.4"/>
    <x v="21"/>
    <n v="2200"/>
    <n v="550"/>
    <n v="0.25"/>
  </r>
  <r>
    <x v="0"/>
    <n v="1185732"/>
    <x v="3"/>
    <x v="0"/>
    <x v="0"/>
    <s v="Albany"/>
    <x v="0"/>
    <n v="0.4"/>
    <x v="9"/>
    <n v="3200"/>
    <n v="1600"/>
    <n v="0.5"/>
  </r>
  <r>
    <x v="0"/>
    <n v="1185732"/>
    <x v="3"/>
    <x v="0"/>
    <x v="0"/>
    <s v="Albany"/>
    <x v="1"/>
    <n v="0.4"/>
    <x v="24"/>
    <n v="2000"/>
    <n v="600"/>
    <n v="0.3"/>
  </r>
  <r>
    <x v="0"/>
    <n v="1185732"/>
    <x v="3"/>
    <x v="0"/>
    <x v="0"/>
    <s v="Albany"/>
    <x v="2"/>
    <n v="0.30000000000000004"/>
    <x v="24"/>
    <n v="1500.0000000000002"/>
    <n v="525"/>
    <n v="0.35"/>
  </r>
  <r>
    <x v="0"/>
    <n v="1185732"/>
    <x v="3"/>
    <x v="0"/>
    <x v="0"/>
    <s v="Albany"/>
    <x v="3"/>
    <n v="0.35"/>
    <x v="33"/>
    <n v="1487.5"/>
    <n v="520.625"/>
    <n v="0.35"/>
  </r>
  <r>
    <x v="0"/>
    <n v="1185732"/>
    <x v="3"/>
    <x v="0"/>
    <x v="0"/>
    <s v="Albany"/>
    <x v="4"/>
    <n v="0.5"/>
    <x v="33"/>
    <n v="2125"/>
    <n v="637.5"/>
    <n v="0.3"/>
  </r>
  <r>
    <x v="0"/>
    <n v="1185732"/>
    <x v="3"/>
    <x v="0"/>
    <x v="0"/>
    <s v="Albany"/>
    <x v="5"/>
    <n v="0.4"/>
    <x v="21"/>
    <n v="2200"/>
    <n v="550"/>
    <n v="0.25"/>
  </r>
  <r>
    <x v="0"/>
    <n v="1185732"/>
    <x v="4"/>
    <x v="0"/>
    <x v="0"/>
    <s v="Albany"/>
    <x v="0"/>
    <n v="0.5"/>
    <x v="64"/>
    <n v="4100"/>
    <n v="2050"/>
    <n v="0.5"/>
  </r>
  <r>
    <x v="0"/>
    <n v="1185732"/>
    <x v="4"/>
    <x v="0"/>
    <x v="0"/>
    <s v="Albany"/>
    <x v="1"/>
    <n v="0.45000000000000007"/>
    <x v="28"/>
    <n v="2362.5000000000005"/>
    <n v="708.75000000000011"/>
    <n v="0.3"/>
  </r>
  <r>
    <x v="0"/>
    <n v="1185732"/>
    <x v="4"/>
    <x v="0"/>
    <x v="0"/>
    <s v="Albany"/>
    <x v="2"/>
    <n v="0.4"/>
    <x v="24"/>
    <n v="2000"/>
    <n v="700"/>
    <n v="0.35"/>
  </r>
  <r>
    <x v="0"/>
    <n v="1185732"/>
    <x v="4"/>
    <x v="0"/>
    <x v="0"/>
    <s v="Albany"/>
    <x v="3"/>
    <n v="0.4"/>
    <x v="32"/>
    <n v="1800"/>
    <n v="630"/>
    <n v="0.35"/>
  </r>
  <r>
    <x v="0"/>
    <n v="1185732"/>
    <x v="4"/>
    <x v="0"/>
    <x v="0"/>
    <s v="Albany"/>
    <x v="4"/>
    <n v="0.5"/>
    <x v="34"/>
    <n v="2375"/>
    <n v="712.5"/>
    <n v="0.3"/>
  </r>
  <r>
    <x v="0"/>
    <n v="1185732"/>
    <x v="4"/>
    <x v="0"/>
    <x v="0"/>
    <s v="Albany"/>
    <x v="5"/>
    <n v="0.55000000000000004"/>
    <x v="25"/>
    <n v="3300.0000000000005"/>
    <n v="825.00000000000011"/>
    <n v="0.25"/>
  </r>
  <r>
    <x v="0"/>
    <n v="1185732"/>
    <x v="5"/>
    <x v="0"/>
    <x v="0"/>
    <s v="Albany"/>
    <x v="0"/>
    <n v="0.5"/>
    <x v="2"/>
    <n v="4250"/>
    <n v="2125"/>
    <n v="0.5"/>
  </r>
  <r>
    <x v="0"/>
    <n v="1185732"/>
    <x v="5"/>
    <x v="0"/>
    <x v="0"/>
    <s v="Albany"/>
    <x v="1"/>
    <n v="0.45000000000000007"/>
    <x v="25"/>
    <n v="2700.0000000000005"/>
    <n v="810.00000000000011"/>
    <n v="0.3"/>
  </r>
  <r>
    <x v="0"/>
    <n v="1185732"/>
    <x v="5"/>
    <x v="0"/>
    <x v="0"/>
    <s v="Albany"/>
    <x v="2"/>
    <n v="0.4"/>
    <x v="28"/>
    <n v="2100"/>
    <n v="735"/>
    <n v="0.35"/>
  </r>
  <r>
    <x v="0"/>
    <n v="1185732"/>
    <x v="5"/>
    <x v="0"/>
    <x v="0"/>
    <s v="Albany"/>
    <x v="3"/>
    <n v="0.4"/>
    <x v="24"/>
    <n v="2000"/>
    <n v="700"/>
    <n v="0.35"/>
  </r>
  <r>
    <x v="0"/>
    <n v="1185732"/>
    <x v="5"/>
    <x v="0"/>
    <x v="0"/>
    <s v="Albany"/>
    <x v="4"/>
    <n v="0.5"/>
    <x v="24"/>
    <n v="2500"/>
    <n v="750"/>
    <n v="0.3"/>
  </r>
  <r>
    <x v="0"/>
    <n v="1185732"/>
    <x v="5"/>
    <x v="0"/>
    <x v="0"/>
    <s v="Albany"/>
    <x v="5"/>
    <n v="0.55000000000000004"/>
    <x v="26"/>
    <n v="3575.0000000000005"/>
    <n v="893.75000000000011"/>
    <n v="0.25"/>
  </r>
  <r>
    <x v="0"/>
    <n v="1185732"/>
    <x v="6"/>
    <x v="0"/>
    <x v="0"/>
    <s v="Albany"/>
    <x v="0"/>
    <n v="0.5"/>
    <x v="10"/>
    <n v="4375"/>
    <n v="2187.5"/>
    <n v="0.5"/>
  </r>
  <r>
    <x v="0"/>
    <n v="1185732"/>
    <x v="6"/>
    <x v="0"/>
    <x v="0"/>
    <s v="Albany"/>
    <x v="1"/>
    <n v="0.45000000000000007"/>
    <x v="23"/>
    <n v="2812.5000000000005"/>
    <n v="843.75000000000011"/>
    <n v="0.3"/>
  </r>
  <r>
    <x v="0"/>
    <n v="1185732"/>
    <x v="6"/>
    <x v="0"/>
    <x v="0"/>
    <s v="Albany"/>
    <x v="2"/>
    <n v="0.4"/>
    <x v="21"/>
    <n v="2200"/>
    <n v="770"/>
    <n v="0.35"/>
  </r>
  <r>
    <x v="0"/>
    <n v="1185732"/>
    <x v="6"/>
    <x v="0"/>
    <x v="0"/>
    <s v="Albany"/>
    <x v="3"/>
    <n v="0.4"/>
    <x v="24"/>
    <n v="2000"/>
    <n v="700"/>
    <n v="0.35"/>
  </r>
  <r>
    <x v="0"/>
    <n v="1185732"/>
    <x v="6"/>
    <x v="0"/>
    <x v="0"/>
    <s v="Albany"/>
    <x v="4"/>
    <n v="0.5"/>
    <x v="28"/>
    <n v="2625"/>
    <n v="787.5"/>
    <n v="0.3"/>
  </r>
  <r>
    <x v="0"/>
    <n v="1185732"/>
    <x v="6"/>
    <x v="0"/>
    <x v="0"/>
    <s v="Albany"/>
    <x v="5"/>
    <n v="0.55000000000000004"/>
    <x v="20"/>
    <n v="3850.0000000000005"/>
    <n v="962.50000000000011"/>
    <n v="0.25"/>
  </r>
  <r>
    <x v="0"/>
    <n v="1185732"/>
    <x v="7"/>
    <x v="0"/>
    <x v="0"/>
    <s v="Albany"/>
    <x v="0"/>
    <n v="0.5"/>
    <x v="2"/>
    <n v="4250"/>
    <n v="2125"/>
    <n v="0.5"/>
  </r>
  <r>
    <x v="0"/>
    <n v="1185732"/>
    <x v="7"/>
    <x v="0"/>
    <x v="0"/>
    <s v="Albany"/>
    <x v="1"/>
    <n v="0.45000000000000007"/>
    <x v="23"/>
    <n v="2812.5000000000005"/>
    <n v="843.75000000000011"/>
    <n v="0.3"/>
  </r>
  <r>
    <x v="0"/>
    <n v="1185732"/>
    <x v="7"/>
    <x v="0"/>
    <x v="0"/>
    <s v="Albany"/>
    <x v="2"/>
    <n v="0.4"/>
    <x v="21"/>
    <n v="2200"/>
    <n v="770"/>
    <n v="0.35"/>
  </r>
  <r>
    <x v="0"/>
    <n v="1185732"/>
    <x v="7"/>
    <x v="0"/>
    <x v="0"/>
    <s v="Albany"/>
    <x v="3"/>
    <n v="0.4"/>
    <x v="28"/>
    <n v="2100"/>
    <n v="735"/>
    <n v="0.35"/>
  </r>
  <r>
    <x v="0"/>
    <n v="1185732"/>
    <x v="7"/>
    <x v="0"/>
    <x v="0"/>
    <s v="Albany"/>
    <x v="4"/>
    <n v="0.5"/>
    <x v="24"/>
    <n v="2500"/>
    <n v="750"/>
    <n v="0.3"/>
  </r>
  <r>
    <x v="0"/>
    <n v="1185732"/>
    <x v="7"/>
    <x v="0"/>
    <x v="0"/>
    <s v="Albany"/>
    <x v="5"/>
    <n v="0.55000000000000004"/>
    <x v="22"/>
    <n v="3712.5000000000005"/>
    <n v="928.12500000000011"/>
    <n v="0.25"/>
  </r>
  <r>
    <x v="0"/>
    <n v="1185732"/>
    <x v="8"/>
    <x v="0"/>
    <x v="0"/>
    <s v="Albany"/>
    <x v="0"/>
    <n v="0.5"/>
    <x v="9"/>
    <n v="4000"/>
    <n v="2000"/>
    <n v="0.5"/>
  </r>
  <r>
    <x v="0"/>
    <n v="1185732"/>
    <x v="8"/>
    <x v="0"/>
    <x v="0"/>
    <s v="Albany"/>
    <x v="1"/>
    <n v="0.45000000000000007"/>
    <x v="25"/>
    <n v="2700.0000000000005"/>
    <n v="810.00000000000011"/>
    <n v="0.3"/>
  </r>
  <r>
    <x v="0"/>
    <n v="1185732"/>
    <x v="8"/>
    <x v="0"/>
    <x v="0"/>
    <s v="Albany"/>
    <x v="2"/>
    <n v="0.4"/>
    <x v="28"/>
    <n v="2100"/>
    <n v="735"/>
    <n v="0.35"/>
  </r>
  <r>
    <x v="0"/>
    <n v="1185732"/>
    <x v="8"/>
    <x v="0"/>
    <x v="0"/>
    <s v="Albany"/>
    <x v="3"/>
    <n v="0.4"/>
    <x v="24"/>
    <n v="2000"/>
    <n v="700"/>
    <n v="0.35"/>
  </r>
  <r>
    <x v="0"/>
    <n v="1185732"/>
    <x v="8"/>
    <x v="0"/>
    <x v="0"/>
    <s v="Albany"/>
    <x v="4"/>
    <n v="0.5"/>
    <x v="24"/>
    <n v="2500"/>
    <n v="750"/>
    <n v="0.3"/>
  </r>
  <r>
    <x v="0"/>
    <n v="1185732"/>
    <x v="8"/>
    <x v="0"/>
    <x v="0"/>
    <s v="Albany"/>
    <x v="5"/>
    <n v="0.55000000000000004"/>
    <x v="25"/>
    <n v="3300.0000000000005"/>
    <n v="825.00000000000011"/>
    <n v="0.25"/>
  </r>
  <r>
    <x v="0"/>
    <n v="1185732"/>
    <x v="9"/>
    <x v="0"/>
    <x v="0"/>
    <s v="Albany"/>
    <x v="0"/>
    <n v="0.55000000000000004"/>
    <x v="29"/>
    <n v="4262.5"/>
    <n v="2131.25"/>
    <n v="0.5"/>
  </r>
  <r>
    <x v="0"/>
    <n v="1185732"/>
    <x v="9"/>
    <x v="0"/>
    <x v="0"/>
    <s v="Albany"/>
    <x v="1"/>
    <n v="0.45000000000000007"/>
    <x v="25"/>
    <n v="2700.0000000000005"/>
    <n v="810.00000000000011"/>
    <n v="0.3"/>
  </r>
  <r>
    <x v="0"/>
    <n v="1185732"/>
    <x v="9"/>
    <x v="0"/>
    <x v="0"/>
    <s v="Albany"/>
    <x v="2"/>
    <n v="0.45000000000000007"/>
    <x v="24"/>
    <n v="2250.0000000000005"/>
    <n v="787.50000000000011"/>
    <n v="0.35"/>
  </r>
  <r>
    <x v="0"/>
    <n v="1185732"/>
    <x v="9"/>
    <x v="0"/>
    <x v="0"/>
    <s v="Albany"/>
    <x v="3"/>
    <n v="0.45000000000000007"/>
    <x v="34"/>
    <n v="2137.5000000000005"/>
    <n v="748.12500000000011"/>
    <n v="0.35"/>
  </r>
  <r>
    <x v="0"/>
    <n v="1185732"/>
    <x v="9"/>
    <x v="0"/>
    <x v="0"/>
    <s v="Albany"/>
    <x v="4"/>
    <n v="0.55000000000000004"/>
    <x v="34"/>
    <n v="2612.5"/>
    <n v="783.75"/>
    <n v="0.3"/>
  </r>
  <r>
    <x v="0"/>
    <n v="1185732"/>
    <x v="9"/>
    <x v="0"/>
    <x v="0"/>
    <s v="Albany"/>
    <x v="5"/>
    <n v="0.6"/>
    <x v="25"/>
    <n v="3600"/>
    <n v="900"/>
    <n v="0.25"/>
  </r>
  <r>
    <x v="0"/>
    <n v="1185732"/>
    <x v="10"/>
    <x v="0"/>
    <x v="0"/>
    <s v="Albany"/>
    <x v="0"/>
    <n v="0.55000000000000004"/>
    <x v="30"/>
    <n v="4125"/>
    <n v="2062.5"/>
    <n v="0.5"/>
  </r>
  <r>
    <x v="0"/>
    <n v="1185732"/>
    <x v="10"/>
    <x v="0"/>
    <x v="0"/>
    <s v="Albany"/>
    <x v="1"/>
    <n v="0.45000000000000007"/>
    <x v="31"/>
    <n v="2587.5000000000005"/>
    <n v="776.25000000000011"/>
    <n v="0.3"/>
  </r>
  <r>
    <x v="0"/>
    <n v="1185732"/>
    <x v="10"/>
    <x v="0"/>
    <x v="0"/>
    <s v="Albany"/>
    <x v="2"/>
    <n v="0.45000000000000007"/>
    <x v="65"/>
    <n v="2340.0000000000005"/>
    <n v="819.00000000000011"/>
    <n v="0.35"/>
  </r>
  <r>
    <x v="0"/>
    <n v="1185732"/>
    <x v="10"/>
    <x v="0"/>
    <x v="0"/>
    <s v="Albany"/>
    <x v="3"/>
    <n v="0.45000000000000007"/>
    <x v="24"/>
    <n v="2250.0000000000005"/>
    <n v="787.50000000000011"/>
    <n v="0.35"/>
  </r>
  <r>
    <x v="0"/>
    <n v="1185732"/>
    <x v="10"/>
    <x v="0"/>
    <x v="0"/>
    <s v="Albany"/>
    <x v="4"/>
    <n v="0.55000000000000004"/>
    <x v="34"/>
    <n v="2612.5"/>
    <n v="783.75"/>
    <n v="0.3"/>
  </r>
  <r>
    <x v="0"/>
    <n v="1185732"/>
    <x v="10"/>
    <x v="0"/>
    <x v="0"/>
    <s v="Albany"/>
    <x v="5"/>
    <n v="0.6"/>
    <x v="31"/>
    <n v="3450"/>
    <n v="862.5"/>
    <n v="0.25"/>
  </r>
  <r>
    <x v="0"/>
    <n v="1185732"/>
    <x v="11"/>
    <x v="0"/>
    <x v="0"/>
    <s v="Albany"/>
    <x v="0"/>
    <n v="0.55000000000000004"/>
    <x v="9"/>
    <n v="4400"/>
    <n v="2200"/>
    <n v="0.5"/>
  </r>
  <r>
    <x v="0"/>
    <n v="1185732"/>
    <x v="11"/>
    <x v="0"/>
    <x v="0"/>
    <s v="Albany"/>
    <x v="1"/>
    <n v="0.45000000000000007"/>
    <x v="25"/>
    <n v="2700.0000000000005"/>
    <n v="810.00000000000011"/>
    <n v="0.3"/>
  </r>
  <r>
    <x v="0"/>
    <n v="1185732"/>
    <x v="11"/>
    <x v="0"/>
    <x v="0"/>
    <s v="Albany"/>
    <x v="2"/>
    <n v="0.45000000000000007"/>
    <x v="21"/>
    <n v="2475.0000000000005"/>
    <n v="866.25000000000011"/>
    <n v="0.35"/>
  </r>
  <r>
    <x v="0"/>
    <n v="1185732"/>
    <x v="11"/>
    <x v="0"/>
    <x v="0"/>
    <s v="Albany"/>
    <x v="3"/>
    <n v="0.45000000000000007"/>
    <x v="24"/>
    <n v="2250.0000000000005"/>
    <n v="787.50000000000011"/>
    <n v="0.35"/>
  </r>
  <r>
    <x v="0"/>
    <n v="1185732"/>
    <x v="11"/>
    <x v="0"/>
    <x v="0"/>
    <s v="Albany"/>
    <x v="4"/>
    <n v="0.55000000000000004"/>
    <x v="24"/>
    <n v="2750"/>
    <n v="825"/>
    <n v="0.3"/>
  </r>
  <r>
    <x v="0"/>
    <n v="1185732"/>
    <x v="11"/>
    <x v="0"/>
    <x v="0"/>
    <s v="Albany"/>
    <x v="5"/>
    <n v="0.6"/>
    <x v="25"/>
    <n v="3600"/>
    <n v="900"/>
    <n v="0.25"/>
  </r>
  <r>
    <x v="2"/>
    <n v="1128299"/>
    <x v="145"/>
    <x v="2"/>
    <x v="17"/>
    <s v="Cheyenne"/>
    <x v="0"/>
    <n v="0.30000000000000004"/>
    <x v="45"/>
    <n v="1050.0000000000002"/>
    <n v="367.50000000000006"/>
    <n v="0.35"/>
  </r>
  <r>
    <x v="2"/>
    <n v="1128299"/>
    <x v="145"/>
    <x v="2"/>
    <x v="17"/>
    <s v="Cheyenne"/>
    <x v="1"/>
    <n v="0.4"/>
    <x v="45"/>
    <n v="1400"/>
    <n v="489.99999999999994"/>
    <n v="0.35"/>
  </r>
  <r>
    <x v="2"/>
    <n v="1128299"/>
    <x v="145"/>
    <x v="2"/>
    <x v="17"/>
    <s v="Cheyenne"/>
    <x v="2"/>
    <n v="0.4"/>
    <x v="45"/>
    <n v="1400"/>
    <n v="489.99999999999994"/>
    <n v="0.35"/>
  </r>
  <r>
    <x v="2"/>
    <n v="1128299"/>
    <x v="145"/>
    <x v="2"/>
    <x v="17"/>
    <s v="Cheyenne"/>
    <x v="3"/>
    <n v="0.4"/>
    <x v="41"/>
    <n v="800"/>
    <n v="280"/>
    <n v="0.35"/>
  </r>
  <r>
    <x v="2"/>
    <n v="1128299"/>
    <x v="145"/>
    <x v="2"/>
    <x v="17"/>
    <s v="Cheyenne"/>
    <x v="4"/>
    <n v="0.45000000000000007"/>
    <x v="43"/>
    <n v="675.00000000000011"/>
    <n v="270.00000000000006"/>
    <n v="0.4"/>
  </r>
  <r>
    <x v="2"/>
    <n v="1128299"/>
    <x v="145"/>
    <x v="2"/>
    <x v="17"/>
    <s v="Cheyenne"/>
    <x v="5"/>
    <n v="0.4"/>
    <x v="47"/>
    <n v="1600"/>
    <n v="480"/>
    <n v="0.3"/>
  </r>
  <r>
    <x v="2"/>
    <n v="1128299"/>
    <x v="146"/>
    <x v="2"/>
    <x v="17"/>
    <s v="Cheyenne"/>
    <x v="0"/>
    <n v="0.30000000000000004"/>
    <x v="32"/>
    <n v="1350.0000000000002"/>
    <n v="472.50000000000006"/>
    <n v="0.35"/>
  </r>
  <r>
    <x v="2"/>
    <n v="1128299"/>
    <x v="146"/>
    <x v="2"/>
    <x v="17"/>
    <s v="Cheyenne"/>
    <x v="1"/>
    <n v="0.4"/>
    <x v="45"/>
    <n v="1400"/>
    <n v="489.99999999999994"/>
    <n v="0.35"/>
  </r>
  <r>
    <x v="2"/>
    <n v="1128299"/>
    <x v="146"/>
    <x v="2"/>
    <x v="17"/>
    <s v="Cheyenne"/>
    <x v="2"/>
    <n v="0.4"/>
    <x v="45"/>
    <n v="1400"/>
    <n v="489.99999999999994"/>
    <n v="0.35"/>
  </r>
  <r>
    <x v="2"/>
    <n v="1128299"/>
    <x v="146"/>
    <x v="2"/>
    <x v="17"/>
    <s v="Cheyenne"/>
    <x v="3"/>
    <n v="0.4"/>
    <x v="41"/>
    <n v="800"/>
    <n v="280"/>
    <n v="0.35"/>
  </r>
  <r>
    <x v="2"/>
    <n v="1128299"/>
    <x v="146"/>
    <x v="2"/>
    <x v="17"/>
    <s v="Cheyenne"/>
    <x v="4"/>
    <n v="0.45000000000000007"/>
    <x v="36"/>
    <n v="562.50000000000011"/>
    <n v="225.00000000000006"/>
    <n v="0.4"/>
  </r>
  <r>
    <x v="2"/>
    <n v="1128299"/>
    <x v="146"/>
    <x v="2"/>
    <x v="17"/>
    <s v="Cheyenne"/>
    <x v="5"/>
    <n v="0.4"/>
    <x v="46"/>
    <n v="1300"/>
    <n v="390"/>
    <n v="0.3"/>
  </r>
  <r>
    <x v="2"/>
    <n v="1128299"/>
    <x v="147"/>
    <x v="2"/>
    <x v="17"/>
    <s v="Cheyenne"/>
    <x v="0"/>
    <n v="0.4"/>
    <x v="34"/>
    <n v="1900"/>
    <n v="665"/>
    <n v="0.35"/>
  </r>
  <r>
    <x v="2"/>
    <n v="1128299"/>
    <x v="147"/>
    <x v="2"/>
    <x v="17"/>
    <s v="Cheyenne"/>
    <x v="1"/>
    <n v="0.5"/>
    <x v="46"/>
    <n v="1625"/>
    <n v="568.75"/>
    <n v="0.35"/>
  </r>
  <r>
    <x v="2"/>
    <n v="1128299"/>
    <x v="147"/>
    <x v="2"/>
    <x v="17"/>
    <s v="Cheyenne"/>
    <x v="2"/>
    <n v="0.54999999999999993"/>
    <x v="45"/>
    <n v="1924.9999999999998"/>
    <n v="673.74999999999989"/>
    <n v="0.35"/>
  </r>
  <r>
    <x v="2"/>
    <n v="1128299"/>
    <x v="147"/>
    <x v="2"/>
    <x v="17"/>
    <s v="Cheyenne"/>
    <x v="3"/>
    <n v="0.5"/>
    <x v="44"/>
    <n v="1250"/>
    <n v="437.5"/>
    <n v="0.35"/>
  </r>
  <r>
    <x v="2"/>
    <n v="1128299"/>
    <x v="147"/>
    <x v="2"/>
    <x v="17"/>
    <s v="Cheyenne"/>
    <x v="4"/>
    <n v="0.55000000000000004"/>
    <x v="39"/>
    <n v="550"/>
    <n v="220"/>
    <n v="0.4"/>
  </r>
  <r>
    <x v="2"/>
    <n v="1128299"/>
    <x v="147"/>
    <x v="2"/>
    <x v="17"/>
    <s v="Cheyenne"/>
    <x v="5"/>
    <n v="0.5"/>
    <x v="49"/>
    <n v="1500"/>
    <n v="450"/>
    <n v="0.3"/>
  </r>
  <r>
    <x v="2"/>
    <n v="1128299"/>
    <x v="148"/>
    <x v="2"/>
    <x v="17"/>
    <s v="Cheyenne"/>
    <x v="0"/>
    <n v="0.55000000000000004"/>
    <x v="34"/>
    <n v="2612.5"/>
    <n v="914.37499999999989"/>
    <n v="0.35"/>
  </r>
  <r>
    <x v="2"/>
    <n v="1128299"/>
    <x v="148"/>
    <x v="2"/>
    <x v="17"/>
    <s v="Cheyenne"/>
    <x v="1"/>
    <n v="0.60000000000000009"/>
    <x v="35"/>
    <n v="1650.0000000000002"/>
    <n v="577.5"/>
    <n v="0.35"/>
  </r>
  <r>
    <x v="2"/>
    <n v="1128299"/>
    <x v="148"/>
    <x v="2"/>
    <x v="17"/>
    <s v="Cheyenne"/>
    <x v="2"/>
    <n v="0.60000000000000009"/>
    <x v="46"/>
    <n v="1950.0000000000002"/>
    <n v="682.5"/>
    <n v="0.35"/>
  </r>
  <r>
    <x v="2"/>
    <n v="1128299"/>
    <x v="148"/>
    <x v="2"/>
    <x v="17"/>
    <s v="Cheyenne"/>
    <x v="3"/>
    <n v="0.45000000000000007"/>
    <x v="38"/>
    <n v="1012.5000000000001"/>
    <n v="354.375"/>
    <n v="0.35"/>
  </r>
  <r>
    <x v="2"/>
    <n v="1128299"/>
    <x v="148"/>
    <x v="2"/>
    <x v="17"/>
    <s v="Cheyenne"/>
    <x v="4"/>
    <n v="0.50000000000000011"/>
    <x v="36"/>
    <n v="625.00000000000011"/>
    <n v="250.00000000000006"/>
    <n v="0.4"/>
  </r>
  <r>
    <x v="2"/>
    <n v="1128299"/>
    <x v="148"/>
    <x v="2"/>
    <x v="17"/>
    <s v="Cheyenne"/>
    <x v="5"/>
    <n v="0.65000000000000013"/>
    <x v="49"/>
    <n v="1950.0000000000005"/>
    <n v="585.00000000000011"/>
    <n v="0.3"/>
  </r>
  <r>
    <x v="2"/>
    <n v="1128299"/>
    <x v="149"/>
    <x v="2"/>
    <x v="17"/>
    <s v="Cheyenne"/>
    <x v="0"/>
    <n v="0.5"/>
    <x v="24"/>
    <n v="2500"/>
    <n v="875"/>
    <n v="0.35"/>
  </r>
  <r>
    <x v="2"/>
    <n v="1128299"/>
    <x v="149"/>
    <x v="2"/>
    <x v="17"/>
    <s v="Cheyenne"/>
    <x v="1"/>
    <n v="0.55000000000000004"/>
    <x v="45"/>
    <n v="1925.0000000000002"/>
    <n v="673.75"/>
    <n v="0.35"/>
  </r>
  <r>
    <x v="2"/>
    <n v="1128299"/>
    <x v="149"/>
    <x v="2"/>
    <x v="17"/>
    <s v="Cheyenne"/>
    <x v="2"/>
    <n v="0.55000000000000004"/>
    <x v="45"/>
    <n v="1925.0000000000002"/>
    <n v="673.75"/>
    <n v="0.35"/>
  </r>
  <r>
    <x v="2"/>
    <n v="1128299"/>
    <x v="149"/>
    <x v="2"/>
    <x v="17"/>
    <s v="Cheyenne"/>
    <x v="3"/>
    <n v="0.5"/>
    <x v="35"/>
    <n v="1375"/>
    <n v="481.24999999999994"/>
    <n v="0.35"/>
  </r>
  <r>
    <x v="2"/>
    <n v="1128299"/>
    <x v="149"/>
    <x v="2"/>
    <x v="17"/>
    <s v="Cheyenne"/>
    <x v="4"/>
    <n v="0.44999999999999996"/>
    <x v="37"/>
    <n v="787.49999999999989"/>
    <n v="315"/>
    <n v="0.4"/>
  </r>
  <r>
    <x v="2"/>
    <n v="1128299"/>
    <x v="149"/>
    <x v="2"/>
    <x v="17"/>
    <s v="Cheyenne"/>
    <x v="5"/>
    <n v="0.6"/>
    <x v="28"/>
    <n v="3150"/>
    <n v="945"/>
    <n v="0.3"/>
  </r>
  <r>
    <x v="2"/>
    <n v="1128299"/>
    <x v="150"/>
    <x v="2"/>
    <x v="17"/>
    <s v="Cheyenne"/>
    <x v="0"/>
    <n v="0.54999999999999993"/>
    <x v="29"/>
    <n v="4262.4999999999991"/>
    <n v="1491.8749999999995"/>
    <n v="0.35"/>
  </r>
  <r>
    <x v="2"/>
    <n v="1128299"/>
    <x v="150"/>
    <x v="2"/>
    <x v="17"/>
    <s v="Cheyenne"/>
    <x v="1"/>
    <n v="0.64999999999999991"/>
    <x v="26"/>
    <n v="4224.9999999999991"/>
    <n v="1478.7499999999995"/>
    <n v="0.35"/>
  </r>
  <r>
    <x v="2"/>
    <n v="1128299"/>
    <x v="150"/>
    <x v="2"/>
    <x v="17"/>
    <s v="Cheyenne"/>
    <x v="2"/>
    <n v="0.79999999999999993"/>
    <x v="26"/>
    <n v="5200"/>
    <n v="1819.9999999999998"/>
    <n v="0.35"/>
  </r>
  <r>
    <x v="2"/>
    <n v="1128299"/>
    <x v="150"/>
    <x v="2"/>
    <x v="17"/>
    <s v="Cheyenne"/>
    <x v="3"/>
    <n v="0.79999999999999993"/>
    <x v="28"/>
    <n v="4200"/>
    <n v="1470"/>
    <n v="0.35"/>
  </r>
  <r>
    <x v="2"/>
    <n v="1128299"/>
    <x v="150"/>
    <x v="2"/>
    <x v="17"/>
    <s v="Cheyenne"/>
    <x v="4"/>
    <n v="0.9"/>
    <x v="47"/>
    <n v="3600"/>
    <n v="1440"/>
    <n v="0.4"/>
  </r>
  <r>
    <x v="2"/>
    <n v="1128299"/>
    <x v="150"/>
    <x v="2"/>
    <x v="17"/>
    <s v="Cheyenne"/>
    <x v="5"/>
    <n v="1.05"/>
    <x v="20"/>
    <n v="7350"/>
    <n v="2205"/>
    <n v="0.3"/>
  </r>
  <r>
    <x v="2"/>
    <n v="1128299"/>
    <x v="151"/>
    <x v="2"/>
    <x v="17"/>
    <s v="Cheyenne"/>
    <x v="0"/>
    <n v="0.85"/>
    <x v="2"/>
    <n v="7225"/>
    <n v="2528.75"/>
    <n v="0.35"/>
  </r>
  <r>
    <x v="2"/>
    <n v="1128299"/>
    <x v="151"/>
    <x v="2"/>
    <x v="17"/>
    <s v="Cheyenne"/>
    <x v="1"/>
    <n v="0.9"/>
    <x v="20"/>
    <n v="6300"/>
    <n v="2205"/>
    <n v="0.35"/>
  </r>
  <r>
    <x v="2"/>
    <n v="1128299"/>
    <x v="151"/>
    <x v="2"/>
    <x v="17"/>
    <s v="Cheyenne"/>
    <x v="2"/>
    <n v="0.9"/>
    <x v="26"/>
    <n v="5850"/>
    <n v="2047.4999999999998"/>
    <n v="0.35"/>
  </r>
  <r>
    <x v="2"/>
    <n v="1128299"/>
    <x v="151"/>
    <x v="2"/>
    <x v="17"/>
    <s v="Cheyenne"/>
    <x v="3"/>
    <n v="0.85"/>
    <x v="21"/>
    <n v="4675"/>
    <n v="1636.25"/>
    <n v="0.35"/>
  </r>
  <r>
    <x v="2"/>
    <n v="1128299"/>
    <x v="151"/>
    <x v="2"/>
    <x v="17"/>
    <s v="Cheyenne"/>
    <x v="4"/>
    <n v="0.9"/>
    <x v="25"/>
    <n v="5400"/>
    <n v="2160"/>
    <n v="0.4"/>
  </r>
  <r>
    <x v="2"/>
    <n v="1128299"/>
    <x v="151"/>
    <x v="2"/>
    <x v="17"/>
    <s v="Cheyenne"/>
    <x v="5"/>
    <n v="1.05"/>
    <x v="25"/>
    <n v="6300"/>
    <n v="1890"/>
    <n v="0.3"/>
  </r>
  <r>
    <x v="2"/>
    <n v="1128299"/>
    <x v="152"/>
    <x v="2"/>
    <x v="17"/>
    <s v="Cheyenne"/>
    <x v="0"/>
    <n v="0.9"/>
    <x v="9"/>
    <n v="7200"/>
    <n v="2520"/>
    <n v="0.35"/>
  </r>
  <r>
    <x v="2"/>
    <n v="1128299"/>
    <x v="152"/>
    <x v="2"/>
    <x v="17"/>
    <s v="Cheyenne"/>
    <x v="1"/>
    <n v="0.8"/>
    <x v="29"/>
    <n v="6200"/>
    <n v="2170"/>
    <n v="0.35"/>
  </r>
  <r>
    <x v="2"/>
    <n v="1128299"/>
    <x v="152"/>
    <x v="2"/>
    <x v="17"/>
    <s v="Cheyenne"/>
    <x v="2"/>
    <n v="0.70000000000000007"/>
    <x v="26"/>
    <n v="4550"/>
    <n v="1592.5"/>
    <n v="0.35"/>
  </r>
  <r>
    <x v="2"/>
    <n v="1128299"/>
    <x v="152"/>
    <x v="2"/>
    <x v="17"/>
    <s v="Cheyenne"/>
    <x v="3"/>
    <n v="0.70000000000000007"/>
    <x v="33"/>
    <n v="2975.0000000000005"/>
    <n v="1041.25"/>
    <n v="0.35"/>
  </r>
  <r>
    <x v="2"/>
    <n v="1128299"/>
    <x v="152"/>
    <x v="2"/>
    <x v="17"/>
    <s v="Cheyenne"/>
    <x v="4"/>
    <n v="0.7"/>
    <x v="33"/>
    <n v="2975"/>
    <n v="1190"/>
    <n v="0.4"/>
  </r>
  <r>
    <x v="2"/>
    <n v="1128299"/>
    <x v="152"/>
    <x v="2"/>
    <x v="17"/>
    <s v="Cheyenne"/>
    <x v="5"/>
    <n v="0.75"/>
    <x v="44"/>
    <n v="1875"/>
    <n v="562.5"/>
    <n v="0.3"/>
  </r>
  <r>
    <x v="2"/>
    <n v="1128299"/>
    <x v="153"/>
    <x v="2"/>
    <x v="17"/>
    <s v="Cheyenne"/>
    <x v="0"/>
    <n v="0.50000000000000011"/>
    <x v="32"/>
    <n v="2250.0000000000005"/>
    <n v="787.50000000000011"/>
    <n v="0.35"/>
  </r>
  <r>
    <x v="2"/>
    <n v="1128299"/>
    <x v="153"/>
    <x v="2"/>
    <x v="17"/>
    <s v="Cheyenne"/>
    <x v="1"/>
    <n v="0.55000000000000016"/>
    <x v="32"/>
    <n v="2475.0000000000009"/>
    <n v="866.25000000000023"/>
    <n v="0.35"/>
  </r>
  <r>
    <x v="2"/>
    <n v="1128299"/>
    <x v="153"/>
    <x v="2"/>
    <x v="17"/>
    <s v="Cheyenne"/>
    <x v="2"/>
    <n v="0.50000000000000011"/>
    <x v="44"/>
    <n v="1250.0000000000002"/>
    <n v="437.50000000000006"/>
    <n v="0.35"/>
  </r>
  <r>
    <x v="2"/>
    <n v="1128299"/>
    <x v="153"/>
    <x v="2"/>
    <x v="17"/>
    <s v="Cheyenne"/>
    <x v="3"/>
    <n v="0.50000000000000011"/>
    <x v="41"/>
    <n v="1000.0000000000002"/>
    <n v="350.00000000000006"/>
    <n v="0.35"/>
  </r>
  <r>
    <x v="2"/>
    <n v="1128299"/>
    <x v="153"/>
    <x v="2"/>
    <x v="17"/>
    <s v="Cheyenne"/>
    <x v="4"/>
    <n v="0.60000000000000009"/>
    <x v="38"/>
    <n v="1350.0000000000002"/>
    <n v="540.00000000000011"/>
    <n v="0.4"/>
  </r>
  <r>
    <x v="2"/>
    <n v="1128299"/>
    <x v="153"/>
    <x v="2"/>
    <x v="17"/>
    <s v="Cheyenne"/>
    <x v="5"/>
    <n v="0.44999999999999996"/>
    <x v="44"/>
    <n v="1125"/>
    <n v="337.5"/>
    <n v="0.3"/>
  </r>
  <r>
    <x v="2"/>
    <n v="1128299"/>
    <x v="154"/>
    <x v="2"/>
    <x v="17"/>
    <s v="Cheyenne"/>
    <x v="0"/>
    <n v="0.4"/>
    <x v="45"/>
    <n v="1400"/>
    <n v="489.99999999999994"/>
    <n v="0.35"/>
  </r>
  <r>
    <x v="2"/>
    <n v="1128299"/>
    <x v="154"/>
    <x v="2"/>
    <x v="17"/>
    <s v="Cheyenne"/>
    <x v="1"/>
    <n v="0.55000000000000016"/>
    <x v="28"/>
    <n v="2887.5000000000009"/>
    <n v="1010.6250000000002"/>
    <n v="0.35"/>
  </r>
  <r>
    <x v="2"/>
    <n v="1128299"/>
    <x v="154"/>
    <x v="2"/>
    <x v="17"/>
    <s v="Cheyenne"/>
    <x v="2"/>
    <n v="0.50000000000000011"/>
    <x v="45"/>
    <n v="1750.0000000000005"/>
    <n v="612.50000000000011"/>
    <n v="0.35"/>
  </r>
  <r>
    <x v="2"/>
    <n v="1128299"/>
    <x v="154"/>
    <x v="2"/>
    <x v="17"/>
    <s v="Cheyenne"/>
    <x v="3"/>
    <n v="0.45000000000000007"/>
    <x v="46"/>
    <n v="1462.5000000000002"/>
    <n v="511.87500000000006"/>
    <n v="0.35"/>
  </r>
  <r>
    <x v="2"/>
    <n v="1128299"/>
    <x v="154"/>
    <x v="2"/>
    <x v="17"/>
    <s v="Cheyenne"/>
    <x v="4"/>
    <n v="0.55000000000000004"/>
    <x v="49"/>
    <n v="1650.0000000000002"/>
    <n v="660.00000000000011"/>
    <n v="0.4"/>
  </r>
  <r>
    <x v="2"/>
    <n v="1128299"/>
    <x v="154"/>
    <x v="2"/>
    <x v="17"/>
    <s v="Cheyenne"/>
    <x v="5"/>
    <n v="0.60000000000000009"/>
    <x v="45"/>
    <n v="2100.0000000000005"/>
    <n v="630.00000000000011"/>
    <n v="0.3"/>
  </r>
  <r>
    <x v="2"/>
    <n v="1128299"/>
    <x v="155"/>
    <x v="2"/>
    <x v="17"/>
    <s v="Cheyenne"/>
    <x v="0"/>
    <n v="0.45000000000000007"/>
    <x v="31"/>
    <n v="2587.5000000000005"/>
    <n v="905.62500000000011"/>
    <n v="0.35"/>
  </r>
  <r>
    <x v="2"/>
    <n v="1128299"/>
    <x v="155"/>
    <x v="2"/>
    <x v="17"/>
    <s v="Cheyenne"/>
    <x v="1"/>
    <n v="0.50000000000000011"/>
    <x v="26"/>
    <n v="3250.0000000000009"/>
    <n v="1137.5000000000002"/>
    <n v="0.35"/>
  </r>
  <r>
    <x v="2"/>
    <n v="1128299"/>
    <x v="155"/>
    <x v="2"/>
    <x v="17"/>
    <s v="Cheyenne"/>
    <x v="2"/>
    <n v="0.45000000000000007"/>
    <x v="34"/>
    <n v="2137.5000000000005"/>
    <n v="748.12500000000011"/>
    <n v="0.35"/>
  </r>
  <r>
    <x v="2"/>
    <n v="1128299"/>
    <x v="155"/>
    <x v="2"/>
    <x v="17"/>
    <s v="Cheyenne"/>
    <x v="3"/>
    <n v="0.55000000000000016"/>
    <x v="32"/>
    <n v="2475.0000000000009"/>
    <n v="866.25000000000023"/>
    <n v="0.35"/>
  </r>
  <r>
    <x v="2"/>
    <n v="1128299"/>
    <x v="155"/>
    <x v="2"/>
    <x v="17"/>
    <s v="Cheyenne"/>
    <x v="4"/>
    <n v="0.75000000000000011"/>
    <x v="33"/>
    <n v="3187.5000000000005"/>
    <n v="1275.0000000000002"/>
    <n v="0.4"/>
  </r>
  <r>
    <x v="2"/>
    <n v="1128299"/>
    <x v="155"/>
    <x v="2"/>
    <x v="17"/>
    <s v="Cheyenne"/>
    <x v="5"/>
    <n v="0.80000000000000016"/>
    <x v="21"/>
    <n v="4400.0000000000009"/>
    <n v="1320.0000000000002"/>
    <n v="0.3"/>
  </r>
  <r>
    <x v="2"/>
    <n v="1128299"/>
    <x v="156"/>
    <x v="2"/>
    <x v="17"/>
    <s v="Cheyenne"/>
    <x v="0"/>
    <n v="0.65000000000000013"/>
    <x v="30"/>
    <n v="4875.0000000000009"/>
    <n v="1706.2500000000002"/>
    <n v="0.35"/>
  </r>
  <r>
    <x v="2"/>
    <n v="1128299"/>
    <x v="156"/>
    <x v="2"/>
    <x v="17"/>
    <s v="Cheyenne"/>
    <x v="1"/>
    <n v="0.75000000000000022"/>
    <x v="30"/>
    <n v="5625.0000000000018"/>
    <n v="1968.7500000000005"/>
    <n v="0.35"/>
  </r>
  <r>
    <x v="2"/>
    <n v="1128299"/>
    <x v="156"/>
    <x v="2"/>
    <x v="17"/>
    <s v="Cheyenne"/>
    <x v="2"/>
    <n v="0.70000000000000018"/>
    <x v="21"/>
    <n v="3850.0000000000009"/>
    <n v="1347.5000000000002"/>
    <n v="0.35"/>
  </r>
  <r>
    <x v="2"/>
    <n v="1128299"/>
    <x v="156"/>
    <x v="2"/>
    <x v="17"/>
    <s v="Cheyenne"/>
    <x v="3"/>
    <n v="0.70000000000000018"/>
    <x v="21"/>
    <n v="3850.0000000000009"/>
    <n v="1347.5000000000002"/>
    <n v="0.35"/>
  </r>
  <r>
    <x v="2"/>
    <n v="1128299"/>
    <x v="156"/>
    <x v="2"/>
    <x v="17"/>
    <s v="Cheyenne"/>
    <x v="4"/>
    <n v="0.80000000000000016"/>
    <x v="34"/>
    <n v="3800.0000000000009"/>
    <n v="1520.0000000000005"/>
    <n v="0.4"/>
  </r>
  <r>
    <x v="2"/>
    <n v="1128299"/>
    <x v="156"/>
    <x v="2"/>
    <x v="17"/>
    <s v="Cheyenne"/>
    <x v="5"/>
    <n v="0.8500000000000002"/>
    <x v="31"/>
    <n v="4887.5000000000009"/>
    <n v="1466.2500000000002"/>
    <n v="0.3"/>
  </r>
  <r>
    <x v="0"/>
    <n v="1185732"/>
    <x v="157"/>
    <x v="4"/>
    <x v="18"/>
    <s v="Richmond"/>
    <x v="0"/>
    <n v="0.35"/>
    <x v="30"/>
    <n v="2625"/>
    <n v="1312.5"/>
    <n v="0.5"/>
  </r>
  <r>
    <x v="0"/>
    <n v="1185732"/>
    <x v="157"/>
    <x v="4"/>
    <x v="18"/>
    <s v="Richmond"/>
    <x v="1"/>
    <n v="0.35"/>
    <x v="21"/>
    <n v="1924.9999999999998"/>
    <n v="769.99999999999989"/>
    <n v="0.39999999999999997"/>
  </r>
  <r>
    <x v="0"/>
    <n v="1185732"/>
    <x v="157"/>
    <x v="4"/>
    <x v="18"/>
    <s v="Richmond"/>
    <x v="2"/>
    <n v="0.25"/>
    <x v="21"/>
    <n v="1375"/>
    <n v="412.5"/>
    <n v="0.3"/>
  </r>
  <r>
    <x v="0"/>
    <n v="1185732"/>
    <x v="157"/>
    <x v="4"/>
    <x v="18"/>
    <s v="Richmond"/>
    <x v="3"/>
    <n v="0.29999999999999993"/>
    <x v="47"/>
    <n v="1199.9999999999998"/>
    <n v="419.99999999999989"/>
    <n v="0.35"/>
  </r>
  <r>
    <x v="0"/>
    <n v="1185732"/>
    <x v="157"/>
    <x v="4"/>
    <x v="18"/>
    <s v="Richmond"/>
    <x v="4"/>
    <n v="0.45000000000000007"/>
    <x v="32"/>
    <n v="2025.0000000000002"/>
    <n v="810"/>
    <n v="0.39999999999999997"/>
  </r>
  <r>
    <x v="0"/>
    <n v="1185732"/>
    <x v="157"/>
    <x v="4"/>
    <x v="18"/>
    <s v="Richmond"/>
    <x v="5"/>
    <n v="0.35"/>
    <x v="21"/>
    <n v="1924.9999999999998"/>
    <n v="1058.75"/>
    <n v="0.55000000000000004"/>
  </r>
  <r>
    <x v="0"/>
    <n v="1185732"/>
    <x v="103"/>
    <x v="4"/>
    <x v="18"/>
    <s v="Richmond"/>
    <x v="0"/>
    <n v="0.35"/>
    <x v="9"/>
    <n v="2800"/>
    <n v="1400"/>
    <n v="0.5"/>
  </r>
  <r>
    <x v="0"/>
    <n v="1185732"/>
    <x v="103"/>
    <x v="4"/>
    <x v="18"/>
    <s v="Richmond"/>
    <x v="1"/>
    <n v="0.35"/>
    <x v="32"/>
    <n v="1575"/>
    <n v="630"/>
    <n v="0.39999999999999997"/>
  </r>
  <r>
    <x v="0"/>
    <n v="1185732"/>
    <x v="103"/>
    <x v="4"/>
    <x v="18"/>
    <s v="Richmond"/>
    <x v="2"/>
    <n v="0.25"/>
    <x v="24"/>
    <n v="1250"/>
    <n v="375"/>
    <n v="0.3"/>
  </r>
  <r>
    <x v="0"/>
    <n v="1185732"/>
    <x v="103"/>
    <x v="4"/>
    <x v="18"/>
    <s v="Richmond"/>
    <x v="3"/>
    <n v="0.29999999999999993"/>
    <x v="48"/>
    <n v="1124.9999999999998"/>
    <n v="393.74999999999989"/>
    <n v="0.35"/>
  </r>
  <r>
    <x v="0"/>
    <n v="1185732"/>
    <x v="103"/>
    <x v="4"/>
    <x v="18"/>
    <s v="Richmond"/>
    <x v="4"/>
    <n v="0.45000000000000007"/>
    <x v="32"/>
    <n v="2025.0000000000002"/>
    <n v="810"/>
    <n v="0.39999999999999997"/>
  </r>
  <r>
    <x v="0"/>
    <n v="1185732"/>
    <x v="103"/>
    <x v="4"/>
    <x v="18"/>
    <s v="Richmond"/>
    <x v="5"/>
    <n v="0.35"/>
    <x v="21"/>
    <n v="1924.9999999999998"/>
    <n v="1058.75"/>
    <n v="0.55000000000000004"/>
  </r>
  <r>
    <x v="0"/>
    <n v="1185732"/>
    <x v="158"/>
    <x v="4"/>
    <x v="18"/>
    <s v="Richmond"/>
    <x v="0"/>
    <n v="0.35"/>
    <x v="66"/>
    <n v="2695"/>
    <n v="1347.5"/>
    <n v="0.5"/>
  </r>
  <r>
    <x v="0"/>
    <n v="1185732"/>
    <x v="158"/>
    <x v="4"/>
    <x v="18"/>
    <s v="Richmond"/>
    <x v="1"/>
    <n v="0.35"/>
    <x v="32"/>
    <n v="1575"/>
    <n v="630"/>
    <n v="0.39999999999999997"/>
  </r>
  <r>
    <x v="0"/>
    <n v="1185732"/>
    <x v="158"/>
    <x v="4"/>
    <x v="18"/>
    <s v="Richmond"/>
    <x v="2"/>
    <n v="0.25"/>
    <x v="34"/>
    <n v="1187.5"/>
    <n v="356.25"/>
    <n v="0.3"/>
  </r>
  <r>
    <x v="0"/>
    <n v="1185732"/>
    <x v="158"/>
    <x v="4"/>
    <x v="18"/>
    <s v="Richmond"/>
    <x v="3"/>
    <n v="0.29999999999999993"/>
    <x v="46"/>
    <n v="974.99999999999977"/>
    <n v="341.24999999999989"/>
    <n v="0.35"/>
  </r>
  <r>
    <x v="0"/>
    <n v="1185732"/>
    <x v="158"/>
    <x v="4"/>
    <x v="18"/>
    <s v="Richmond"/>
    <x v="4"/>
    <n v="0.45000000000000007"/>
    <x v="48"/>
    <n v="1687.5000000000002"/>
    <n v="675"/>
    <n v="0.39999999999999997"/>
  </r>
  <r>
    <x v="0"/>
    <n v="1185732"/>
    <x v="158"/>
    <x v="4"/>
    <x v="18"/>
    <s v="Richmond"/>
    <x v="5"/>
    <n v="0.35"/>
    <x v="34"/>
    <n v="1662.5"/>
    <n v="914.37500000000011"/>
    <n v="0.55000000000000004"/>
  </r>
  <r>
    <x v="0"/>
    <n v="1185732"/>
    <x v="159"/>
    <x v="4"/>
    <x v="18"/>
    <s v="Richmond"/>
    <x v="0"/>
    <n v="0.35"/>
    <x v="27"/>
    <n v="2537.5"/>
    <n v="1268.75"/>
    <n v="0.5"/>
  </r>
  <r>
    <x v="0"/>
    <n v="1185732"/>
    <x v="159"/>
    <x v="4"/>
    <x v="18"/>
    <s v="Richmond"/>
    <x v="1"/>
    <n v="0.4"/>
    <x v="33"/>
    <n v="1700"/>
    <n v="680"/>
    <n v="0.39999999999999997"/>
  </r>
  <r>
    <x v="0"/>
    <n v="1185732"/>
    <x v="159"/>
    <x v="4"/>
    <x v="18"/>
    <s v="Richmond"/>
    <x v="2"/>
    <n v="0.30000000000000004"/>
    <x v="32"/>
    <n v="1350.0000000000002"/>
    <n v="405.00000000000006"/>
    <n v="0.3"/>
  </r>
  <r>
    <x v="0"/>
    <n v="1185732"/>
    <x v="159"/>
    <x v="4"/>
    <x v="18"/>
    <s v="Richmond"/>
    <x v="3"/>
    <n v="0.35"/>
    <x v="48"/>
    <n v="1312.5"/>
    <n v="459.37499999999994"/>
    <n v="0.35"/>
  </r>
  <r>
    <x v="0"/>
    <n v="1185732"/>
    <x v="159"/>
    <x v="4"/>
    <x v="18"/>
    <s v="Richmond"/>
    <x v="4"/>
    <n v="0.5"/>
    <x v="47"/>
    <n v="2000"/>
    <n v="799.99999999999989"/>
    <n v="0.39999999999999997"/>
  </r>
  <r>
    <x v="0"/>
    <n v="1185732"/>
    <x v="159"/>
    <x v="4"/>
    <x v="18"/>
    <s v="Richmond"/>
    <x v="5"/>
    <n v="0.4"/>
    <x v="28"/>
    <n v="2100"/>
    <n v="1155"/>
    <n v="0.55000000000000004"/>
  </r>
  <r>
    <x v="0"/>
    <n v="1185732"/>
    <x v="160"/>
    <x v="4"/>
    <x v="18"/>
    <s v="Richmond"/>
    <x v="0"/>
    <n v="0.5"/>
    <x v="67"/>
    <n v="3975"/>
    <n v="1987.5"/>
    <n v="0.5"/>
  </r>
  <r>
    <x v="0"/>
    <n v="1185732"/>
    <x v="160"/>
    <x v="4"/>
    <x v="18"/>
    <s v="Richmond"/>
    <x v="1"/>
    <n v="0.5"/>
    <x v="24"/>
    <n v="2500"/>
    <n v="999.99999999999989"/>
    <n v="0.39999999999999997"/>
  </r>
  <r>
    <x v="0"/>
    <n v="1185732"/>
    <x v="160"/>
    <x v="4"/>
    <x v="18"/>
    <s v="Richmond"/>
    <x v="2"/>
    <n v="0.45"/>
    <x v="34"/>
    <n v="2137.5"/>
    <n v="641.25"/>
    <n v="0.3"/>
  </r>
  <r>
    <x v="0"/>
    <n v="1185732"/>
    <x v="160"/>
    <x v="4"/>
    <x v="18"/>
    <s v="Richmond"/>
    <x v="3"/>
    <n v="0.45"/>
    <x v="32"/>
    <n v="2025"/>
    <n v="708.75"/>
    <n v="0.35"/>
  </r>
  <r>
    <x v="0"/>
    <n v="1185732"/>
    <x v="160"/>
    <x v="4"/>
    <x v="18"/>
    <s v="Richmond"/>
    <x v="4"/>
    <n v="0.54999999999999993"/>
    <x v="34"/>
    <n v="2612.4999999999995"/>
    <n v="1044.9999999999998"/>
    <n v="0.39999999999999997"/>
  </r>
  <r>
    <x v="0"/>
    <n v="1185732"/>
    <x v="160"/>
    <x v="4"/>
    <x v="18"/>
    <s v="Richmond"/>
    <x v="5"/>
    <n v="0.6"/>
    <x v="31"/>
    <n v="3450"/>
    <n v="1897.5000000000002"/>
    <n v="0.55000000000000004"/>
  </r>
  <r>
    <x v="0"/>
    <n v="1185732"/>
    <x v="107"/>
    <x v="4"/>
    <x v="18"/>
    <s v="Richmond"/>
    <x v="0"/>
    <n v="0.54999999999999993"/>
    <x v="6"/>
    <n v="4537.4999999999991"/>
    <n v="2268.7499999999995"/>
    <n v="0.5"/>
  </r>
  <r>
    <x v="0"/>
    <n v="1185732"/>
    <x v="107"/>
    <x v="4"/>
    <x v="18"/>
    <s v="Richmond"/>
    <x v="1"/>
    <n v="0.5"/>
    <x v="31"/>
    <n v="2875"/>
    <n v="1150"/>
    <n v="0.39999999999999997"/>
  </r>
  <r>
    <x v="0"/>
    <n v="1185732"/>
    <x v="107"/>
    <x v="4"/>
    <x v="18"/>
    <s v="Richmond"/>
    <x v="2"/>
    <n v="0.45"/>
    <x v="21"/>
    <n v="2475"/>
    <n v="742.5"/>
    <n v="0.3"/>
  </r>
  <r>
    <x v="0"/>
    <n v="1185732"/>
    <x v="107"/>
    <x v="4"/>
    <x v="18"/>
    <s v="Richmond"/>
    <x v="3"/>
    <n v="0.45"/>
    <x v="28"/>
    <n v="2362.5"/>
    <n v="826.875"/>
    <n v="0.35"/>
  </r>
  <r>
    <x v="0"/>
    <n v="1185732"/>
    <x v="107"/>
    <x v="4"/>
    <x v="18"/>
    <s v="Richmond"/>
    <x v="4"/>
    <n v="0.6"/>
    <x v="28"/>
    <n v="3150"/>
    <n v="1260"/>
    <n v="0.39999999999999997"/>
  </r>
  <r>
    <x v="0"/>
    <n v="1185732"/>
    <x v="107"/>
    <x v="4"/>
    <x v="18"/>
    <s v="Richmond"/>
    <x v="5"/>
    <n v="0.65"/>
    <x v="22"/>
    <n v="4387.5"/>
    <n v="2413.125"/>
    <n v="0.55000000000000004"/>
  </r>
  <r>
    <x v="0"/>
    <n v="1185732"/>
    <x v="161"/>
    <x v="4"/>
    <x v="18"/>
    <s v="Richmond"/>
    <x v="0"/>
    <n v="0.6"/>
    <x v="3"/>
    <n v="5400"/>
    <n v="2700"/>
    <n v="0.5"/>
  </r>
  <r>
    <x v="0"/>
    <n v="1185732"/>
    <x v="161"/>
    <x v="4"/>
    <x v="18"/>
    <s v="Richmond"/>
    <x v="1"/>
    <n v="0.55000000000000004"/>
    <x v="26"/>
    <n v="3575.0000000000005"/>
    <n v="1430"/>
    <n v="0.39999999999999997"/>
  </r>
  <r>
    <x v="0"/>
    <n v="1185732"/>
    <x v="161"/>
    <x v="4"/>
    <x v="18"/>
    <s v="Richmond"/>
    <x v="2"/>
    <n v="0.5"/>
    <x v="31"/>
    <n v="2875"/>
    <n v="862.5"/>
    <n v="0.3"/>
  </r>
  <r>
    <x v="0"/>
    <n v="1185732"/>
    <x v="161"/>
    <x v="4"/>
    <x v="18"/>
    <s v="Richmond"/>
    <x v="3"/>
    <n v="0.5"/>
    <x v="28"/>
    <n v="2625"/>
    <n v="918.74999999999989"/>
    <n v="0.35"/>
  </r>
  <r>
    <x v="0"/>
    <n v="1185732"/>
    <x v="161"/>
    <x v="4"/>
    <x v="18"/>
    <s v="Richmond"/>
    <x v="4"/>
    <n v="0.6"/>
    <x v="21"/>
    <n v="3300"/>
    <n v="1320"/>
    <n v="0.39999999999999997"/>
  </r>
  <r>
    <x v="0"/>
    <n v="1185732"/>
    <x v="161"/>
    <x v="4"/>
    <x v="18"/>
    <s v="Richmond"/>
    <x v="5"/>
    <n v="0.65"/>
    <x v="27"/>
    <n v="4712.5"/>
    <n v="2591.875"/>
    <n v="0.55000000000000004"/>
  </r>
  <r>
    <x v="0"/>
    <n v="1185732"/>
    <x v="162"/>
    <x v="4"/>
    <x v="18"/>
    <s v="Richmond"/>
    <x v="0"/>
    <n v="0.6"/>
    <x v="10"/>
    <n v="5250"/>
    <n v="2625"/>
    <n v="0.5"/>
  </r>
  <r>
    <x v="0"/>
    <n v="1185732"/>
    <x v="162"/>
    <x v="4"/>
    <x v="18"/>
    <s v="Richmond"/>
    <x v="1"/>
    <n v="0.55000000000000004"/>
    <x v="26"/>
    <n v="3575.0000000000005"/>
    <n v="1430"/>
    <n v="0.39999999999999997"/>
  </r>
  <r>
    <x v="0"/>
    <n v="1185732"/>
    <x v="162"/>
    <x v="4"/>
    <x v="18"/>
    <s v="Richmond"/>
    <x v="2"/>
    <n v="0.45000000000000007"/>
    <x v="31"/>
    <n v="2587.5000000000005"/>
    <n v="776.25000000000011"/>
    <n v="0.3"/>
  </r>
  <r>
    <x v="0"/>
    <n v="1185732"/>
    <x v="162"/>
    <x v="4"/>
    <x v="18"/>
    <s v="Richmond"/>
    <x v="3"/>
    <n v="0.35"/>
    <x v="28"/>
    <n v="1837.4999999999998"/>
    <n v="643.12499999999989"/>
    <n v="0.35"/>
  </r>
  <r>
    <x v="0"/>
    <n v="1185732"/>
    <x v="162"/>
    <x v="4"/>
    <x v="18"/>
    <s v="Richmond"/>
    <x v="4"/>
    <n v="0.45000000000000007"/>
    <x v="24"/>
    <n v="2250.0000000000005"/>
    <n v="900.00000000000011"/>
    <n v="0.39999999999999997"/>
  </r>
  <r>
    <x v="0"/>
    <n v="1185732"/>
    <x v="162"/>
    <x v="4"/>
    <x v="18"/>
    <s v="Richmond"/>
    <x v="5"/>
    <n v="0.50000000000000011"/>
    <x v="22"/>
    <n v="3375.0000000000009"/>
    <n v="1856.2500000000007"/>
    <n v="0.55000000000000004"/>
  </r>
  <r>
    <x v="0"/>
    <n v="1185732"/>
    <x v="163"/>
    <x v="4"/>
    <x v="18"/>
    <s v="Richmond"/>
    <x v="0"/>
    <n v="0.45000000000000007"/>
    <x v="9"/>
    <n v="3600.0000000000005"/>
    <n v="1800.0000000000002"/>
    <n v="0.5"/>
  </r>
  <r>
    <x v="0"/>
    <n v="1185732"/>
    <x v="163"/>
    <x v="4"/>
    <x v="18"/>
    <s v="Richmond"/>
    <x v="1"/>
    <n v="0.40000000000000013"/>
    <x v="25"/>
    <n v="2400.0000000000009"/>
    <n v="960.00000000000023"/>
    <n v="0.39999999999999997"/>
  </r>
  <r>
    <x v="0"/>
    <n v="1185732"/>
    <x v="163"/>
    <x v="4"/>
    <x v="18"/>
    <s v="Richmond"/>
    <x v="2"/>
    <n v="0.35"/>
    <x v="24"/>
    <n v="1750"/>
    <n v="525"/>
    <n v="0.3"/>
  </r>
  <r>
    <x v="0"/>
    <n v="1185732"/>
    <x v="163"/>
    <x v="4"/>
    <x v="18"/>
    <s v="Richmond"/>
    <x v="3"/>
    <n v="0.35"/>
    <x v="34"/>
    <n v="1662.5"/>
    <n v="581.875"/>
    <n v="0.35"/>
  </r>
  <r>
    <x v="0"/>
    <n v="1185732"/>
    <x v="163"/>
    <x v="4"/>
    <x v="18"/>
    <s v="Richmond"/>
    <x v="4"/>
    <n v="0.45000000000000007"/>
    <x v="34"/>
    <n v="2137.5000000000005"/>
    <n v="855.00000000000011"/>
    <n v="0.39999999999999997"/>
  </r>
  <r>
    <x v="0"/>
    <n v="1185732"/>
    <x v="163"/>
    <x v="4"/>
    <x v="18"/>
    <s v="Richmond"/>
    <x v="5"/>
    <n v="0.50000000000000011"/>
    <x v="31"/>
    <n v="2875.0000000000005"/>
    <n v="1581.2500000000005"/>
    <n v="0.55000000000000004"/>
  </r>
  <r>
    <x v="0"/>
    <n v="1185732"/>
    <x v="111"/>
    <x v="4"/>
    <x v="18"/>
    <s v="Richmond"/>
    <x v="0"/>
    <n v="0.50000000000000011"/>
    <x v="30"/>
    <n v="3750.0000000000009"/>
    <n v="1875.0000000000005"/>
    <n v="0.5"/>
  </r>
  <r>
    <x v="0"/>
    <n v="1185732"/>
    <x v="111"/>
    <x v="4"/>
    <x v="18"/>
    <s v="Richmond"/>
    <x v="1"/>
    <n v="0.40000000000000013"/>
    <x v="31"/>
    <n v="2300.0000000000009"/>
    <n v="920.00000000000034"/>
    <n v="0.39999999999999997"/>
  </r>
  <r>
    <x v="0"/>
    <n v="1185732"/>
    <x v="111"/>
    <x v="4"/>
    <x v="18"/>
    <s v="Richmond"/>
    <x v="2"/>
    <n v="0.40000000000000013"/>
    <x v="33"/>
    <n v="1700.0000000000005"/>
    <n v="510.00000000000011"/>
    <n v="0.3"/>
  </r>
  <r>
    <x v="0"/>
    <n v="1185732"/>
    <x v="111"/>
    <x v="4"/>
    <x v="18"/>
    <s v="Richmond"/>
    <x v="3"/>
    <n v="0.40000000000000013"/>
    <x v="47"/>
    <n v="1600.0000000000005"/>
    <n v="560.00000000000011"/>
    <n v="0.35"/>
  </r>
  <r>
    <x v="0"/>
    <n v="1185732"/>
    <x v="111"/>
    <x v="4"/>
    <x v="18"/>
    <s v="Richmond"/>
    <x v="4"/>
    <n v="0.50000000000000011"/>
    <x v="47"/>
    <n v="2000.0000000000005"/>
    <n v="800.00000000000011"/>
    <n v="0.39999999999999997"/>
  </r>
  <r>
    <x v="0"/>
    <n v="1185732"/>
    <x v="111"/>
    <x v="4"/>
    <x v="18"/>
    <s v="Richmond"/>
    <x v="5"/>
    <n v="0.55000000000000004"/>
    <x v="28"/>
    <n v="2887.5000000000005"/>
    <n v="1588.1250000000005"/>
    <n v="0.55000000000000004"/>
  </r>
  <r>
    <x v="0"/>
    <n v="1185732"/>
    <x v="164"/>
    <x v="4"/>
    <x v="18"/>
    <s v="Richmond"/>
    <x v="0"/>
    <n v="0.50000000000000011"/>
    <x v="22"/>
    <n v="3375.0000000000009"/>
    <n v="1687.5000000000005"/>
    <n v="0.5"/>
  </r>
  <r>
    <x v="0"/>
    <n v="1185732"/>
    <x v="164"/>
    <x v="4"/>
    <x v="18"/>
    <s v="Richmond"/>
    <x v="1"/>
    <n v="0.45000000000000012"/>
    <x v="24"/>
    <n v="2250.0000000000005"/>
    <n v="900.00000000000011"/>
    <n v="0.39999999999999997"/>
  </r>
  <r>
    <x v="0"/>
    <n v="1185732"/>
    <x v="164"/>
    <x v="4"/>
    <x v="18"/>
    <s v="Richmond"/>
    <x v="2"/>
    <n v="0.45000000000000012"/>
    <x v="52"/>
    <n v="2002.5000000000005"/>
    <n v="600.75000000000011"/>
    <n v="0.3"/>
  </r>
  <r>
    <x v="0"/>
    <n v="1185732"/>
    <x v="164"/>
    <x v="4"/>
    <x v="18"/>
    <s v="Richmond"/>
    <x v="3"/>
    <n v="0.45000000000000012"/>
    <x v="34"/>
    <n v="2137.5000000000005"/>
    <n v="748.12500000000011"/>
    <n v="0.35"/>
  </r>
  <r>
    <x v="0"/>
    <n v="1185732"/>
    <x v="164"/>
    <x v="4"/>
    <x v="18"/>
    <s v="Richmond"/>
    <x v="4"/>
    <n v="0.6"/>
    <x v="32"/>
    <n v="2700"/>
    <n v="1080"/>
    <n v="0.39999999999999997"/>
  </r>
  <r>
    <x v="0"/>
    <n v="1185732"/>
    <x v="164"/>
    <x v="4"/>
    <x v="18"/>
    <s v="Richmond"/>
    <x v="5"/>
    <n v="0.64999999999999991"/>
    <x v="23"/>
    <n v="4062.4999999999995"/>
    <n v="2234.375"/>
    <n v="0.55000000000000004"/>
  </r>
  <r>
    <x v="0"/>
    <n v="1185732"/>
    <x v="165"/>
    <x v="4"/>
    <x v="18"/>
    <s v="Richmond"/>
    <x v="0"/>
    <n v="0.6"/>
    <x v="2"/>
    <n v="5100"/>
    <n v="2550"/>
    <n v="0.5"/>
  </r>
  <r>
    <x v="0"/>
    <n v="1185732"/>
    <x v="165"/>
    <x v="4"/>
    <x v="18"/>
    <s v="Richmond"/>
    <x v="1"/>
    <n v="0.5"/>
    <x v="26"/>
    <n v="3250"/>
    <n v="1300"/>
    <n v="0.39999999999999997"/>
  </r>
  <r>
    <x v="0"/>
    <n v="1185732"/>
    <x v="165"/>
    <x v="4"/>
    <x v="18"/>
    <s v="Richmond"/>
    <x v="2"/>
    <n v="0.5"/>
    <x v="25"/>
    <n v="3000"/>
    <n v="900"/>
    <n v="0.3"/>
  </r>
  <r>
    <x v="0"/>
    <n v="1185732"/>
    <x v="165"/>
    <x v="4"/>
    <x v="18"/>
    <s v="Richmond"/>
    <x v="3"/>
    <n v="0.5"/>
    <x v="21"/>
    <n v="2750"/>
    <n v="962.49999999999989"/>
    <n v="0.35"/>
  </r>
  <r>
    <x v="0"/>
    <n v="1185732"/>
    <x v="165"/>
    <x v="4"/>
    <x v="18"/>
    <s v="Richmond"/>
    <x v="4"/>
    <n v="0.6"/>
    <x v="21"/>
    <n v="3300"/>
    <n v="1320"/>
    <n v="0.39999999999999997"/>
  </r>
  <r>
    <x v="0"/>
    <n v="1185732"/>
    <x v="165"/>
    <x v="4"/>
    <x v="18"/>
    <s v="Richmond"/>
    <x v="5"/>
    <n v="0.64999999999999991"/>
    <x v="26"/>
    <n v="4224.9999999999991"/>
    <n v="2323.7499999999995"/>
    <n v="0.55000000000000004"/>
  </r>
  <r>
    <x v="0"/>
    <n v="1185732"/>
    <x v="166"/>
    <x v="3"/>
    <x v="19"/>
    <s v="Detroit"/>
    <x v="0"/>
    <n v="0.3"/>
    <x v="23"/>
    <n v="1875"/>
    <n v="750"/>
    <n v="0.4"/>
  </r>
  <r>
    <x v="0"/>
    <n v="1185732"/>
    <x v="166"/>
    <x v="3"/>
    <x v="19"/>
    <s v="Detroit"/>
    <x v="1"/>
    <n v="0.3"/>
    <x v="33"/>
    <n v="1275"/>
    <n v="446.25"/>
    <n v="0.35"/>
  </r>
  <r>
    <x v="0"/>
    <n v="1185732"/>
    <x v="166"/>
    <x v="3"/>
    <x v="19"/>
    <s v="Detroit"/>
    <x v="2"/>
    <n v="0.2"/>
    <x v="33"/>
    <n v="850"/>
    <n v="297.5"/>
    <n v="0.35"/>
  </r>
  <r>
    <x v="0"/>
    <n v="1185732"/>
    <x v="166"/>
    <x v="3"/>
    <x v="19"/>
    <s v="Detroit"/>
    <x v="3"/>
    <n v="0.25000000000000006"/>
    <x v="35"/>
    <n v="687.50000000000011"/>
    <n v="275.00000000000006"/>
    <n v="0.4"/>
  </r>
  <r>
    <x v="0"/>
    <n v="1185732"/>
    <x v="166"/>
    <x v="3"/>
    <x v="19"/>
    <s v="Detroit"/>
    <x v="4"/>
    <n v="0.39999999999999997"/>
    <x v="46"/>
    <n v="1300"/>
    <n v="454.99999999999994"/>
    <n v="0.35"/>
  </r>
  <r>
    <x v="0"/>
    <n v="1185732"/>
    <x v="166"/>
    <x v="3"/>
    <x v="19"/>
    <s v="Detroit"/>
    <x v="5"/>
    <n v="0.3"/>
    <x v="33"/>
    <n v="1275"/>
    <n v="637.5"/>
    <n v="0.5"/>
  </r>
  <r>
    <x v="0"/>
    <n v="1185732"/>
    <x v="167"/>
    <x v="3"/>
    <x v="19"/>
    <s v="Detroit"/>
    <x v="0"/>
    <n v="0.3"/>
    <x v="22"/>
    <n v="2025"/>
    <n v="810"/>
    <n v="0.4"/>
  </r>
  <r>
    <x v="0"/>
    <n v="1185732"/>
    <x v="167"/>
    <x v="3"/>
    <x v="19"/>
    <s v="Detroit"/>
    <x v="1"/>
    <n v="0.3"/>
    <x v="46"/>
    <n v="975"/>
    <n v="341.25"/>
    <n v="0.35"/>
  </r>
  <r>
    <x v="0"/>
    <n v="1185732"/>
    <x v="167"/>
    <x v="3"/>
    <x v="19"/>
    <s v="Detroit"/>
    <x v="2"/>
    <n v="0.2"/>
    <x v="48"/>
    <n v="750"/>
    <n v="262.5"/>
    <n v="0.35"/>
  </r>
  <r>
    <x v="0"/>
    <n v="1185732"/>
    <x v="167"/>
    <x v="3"/>
    <x v="19"/>
    <s v="Detroit"/>
    <x v="3"/>
    <n v="0.25000000000000006"/>
    <x v="44"/>
    <n v="625.00000000000011"/>
    <n v="250.00000000000006"/>
    <n v="0.4"/>
  </r>
  <r>
    <x v="0"/>
    <n v="1185732"/>
    <x v="167"/>
    <x v="3"/>
    <x v="19"/>
    <s v="Detroit"/>
    <x v="4"/>
    <n v="0.39999999999999997"/>
    <x v="46"/>
    <n v="1300"/>
    <n v="454.99999999999994"/>
    <n v="0.35"/>
  </r>
  <r>
    <x v="0"/>
    <n v="1185732"/>
    <x v="167"/>
    <x v="3"/>
    <x v="19"/>
    <s v="Detroit"/>
    <x v="5"/>
    <n v="0.3"/>
    <x v="47"/>
    <n v="1200"/>
    <n v="600"/>
    <n v="0.5"/>
  </r>
  <r>
    <x v="0"/>
    <n v="1185732"/>
    <x v="126"/>
    <x v="3"/>
    <x v="19"/>
    <s v="Detroit"/>
    <x v="0"/>
    <n v="0.35000000000000003"/>
    <x v="68"/>
    <n v="2170"/>
    <n v="868"/>
    <n v="0.4"/>
  </r>
  <r>
    <x v="0"/>
    <n v="1185732"/>
    <x v="126"/>
    <x v="3"/>
    <x v="19"/>
    <s v="Detroit"/>
    <x v="1"/>
    <n v="0.35000000000000003"/>
    <x v="49"/>
    <n v="1050"/>
    <n v="367.5"/>
    <n v="0.35"/>
  </r>
  <r>
    <x v="0"/>
    <n v="1185732"/>
    <x v="126"/>
    <x v="3"/>
    <x v="19"/>
    <s v="Detroit"/>
    <x v="2"/>
    <n v="0.25000000000000006"/>
    <x v="45"/>
    <n v="875.00000000000023"/>
    <n v="306.25000000000006"/>
    <n v="0.35"/>
  </r>
  <r>
    <x v="0"/>
    <n v="1185732"/>
    <x v="126"/>
    <x v="3"/>
    <x v="19"/>
    <s v="Detroit"/>
    <x v="3"/>
    <n v="0.3"/>
    <x v="41"/>
    <n v="600"/>
    <n v="240"/>
    <n v="0.4"/>
  </r>
  <r>
    <x v="0"/>
    <n v="1185732"/>
    <x v="126"/>
    <x v="3"/>
    <x v="19"/>
    <s v="Detroit"/>
    <x v="4"/>
    <n v="0.45"/>
    <x v="44"/>
    <n v="1125"/>
    <n v="393.75"/>
    <n v="0.35"/>
  </r>
  <r>
    <x v="0"/>
    <n v="1185732"/>
    <x v="126"/>
    <x v="3"/>
    <x v="19"/>
    <s v="Detroit"/>
    <x v="5"/>
    <n v="0.35000000000000003"/>
    <x v="45"/>
    <n v="1225.0000000000002"/>
    <n v="612.50000000000011"/>
    <n v="0.5"/>
  </r>
  <r>
    <x v="0"/>
    <n v="1185732"/>
    <x v="127"/>
    <x v="3"/>
    <x v="19"/>
    <s v="Detroit"/>
    <x v="0"/>
    <n v="0.35000000000000003"/>
    <x v="31"/>
    <n v="2012.5000000000002"/>
    <n v="805.00000000000011"/>
    <n v="0.4"/>
  </r>
  <r>
    <x v="0"/>
    <n v="1185732"/>
    <x v="127"/>
    <x v="3"/>
    <x v="19"/>
    <s v="Detroit"/>
    <x v="1"/>
    <n v="0.30000000000000004"/>
    <x v="35"/>
    <n v="825.00000000000011"/>
    <n v="288.75"/>
    <n v="0.35"/>
  </r>
  <r>
    <x v="0"/>
    <n v="1185732"/>
    <x v="127"/>
    <x v="3"/>
    <x v="19"/>
    <s v="Detroit"/>
    <x v="2"/>
    <n v="0.20000000000000007"/>
    <x v="35"/>
    <n v="550.00000000000023"/>
    <n v="192.50000000000006"/>
    <n v="0.35"/>
  </r>
  <r>
    <x v="0"/>
    <n v="1185732"/>
    <x v="127"/>
    <x v="3"/>
    <x v="19"/>
    <s v="Detroit"/>
    <x v="3"/>
    <n v="0.25"/>
    <x v="41"/>
    <n v="500"/>
    <n v="200"/>
    <n v="0.4"/>
  </r>
  <r>
    <x v="0"/>
    <n v="1185732"/>
    <x v="127"/>
    <x v="3"/>
    <x v="19"/>
    <s v="Detroit"/>
    <x v="4"/>
    <n v="0.4"/>
    <x v="38"/>
    <n v="900"/>
    <n v="315"/>
    <n v="0.35"/>
  </r>
  <r>
    <x v="0"/>
    <n v="1185732"/>
    <x v="127"/>
    <x v="3"/>
    <x v="19"/>
    <s v="Detroit"/>
    <x v="5"/>
    <n v="0.30000000000000004"/>
    <x v="45"/>
    <n v="1050.0000000000002"/>
    <n v="525.00000000000011"/>
    <n v="0.5"/>
  </r>
  <r>
    <x v="0"/>
    <n v="1185732"/>
    <x v="168"/>
    <x v="3"/>
    <x v="19"/>
    <s v="Detroit"/>
    <x v="0"/>
    <n v="0.4"/>
    <x v="68"/>
    <n v="2480"/>
    <n v="992"/>
    <n v="0.4"/>
  </r>
  <r>
    <x v="0"/>
    <n v="1185732"/>
    <x v="168"/>
    <x v="3"/>
    <x v="19"/>
    <s v="Detroit"/>
    <x v="1"/>
    <n v="0.35000000000000009"/>
    <x v="46"/>
    <n v="1137.5000000000002"/>
    <n v="398.12500000000006"/>
    <n v="0.35"/>
  </r>
  <r>
    <x v="0"/>
    <n v="1185732"/>
    <x v="168"/>
    <x v="3"/>
    <x v="19"/>
    <s v="Detroit"/>
    <x v="2"/>
    <n v="0.30000000000000004"/>
    <x v="49"/>
    <n v="900.00000000000011"/>
    <n v="315"/>
    <n v="0.35"/>
  </r>
  <r>
    <x v="0"/>
    <n v="1185732"/>
    <x v="168"/>
    <x v="3"/>
    <x v="19"/>
    <s v="Detroit"/>
    <x v="3"/>
    <n v="0.30000000000000004"/>
    <x v="38"/>
    <n v="675.00000000000011"/>
    <n v="270.00000000000006"/>
    <n v="0.4"/>
  </r>
  <r>
    <x v="0"/>
    <n v="1185732"/>
    <x v="168"/>
    <x v="3"/>
    <x v="19"/>
    <s v="Detroit"/>
    <x v="4"/>
    <n v="0.44999999999999996"/>
    <x v="44"/>
    <n v="1125"/>
    <n v="393.75"/>
    <n v="0.35"/>
  </r>
  <r>
    <x v="0"/>
    <n v="1185732"/>
    <x v="168"/>
    <x v="3"/>
    <x v="19"/>
    <s v="Detroit"/>
    <x v="5"/>
    <n v="0.49999999999999994"/>
    <x v="45"/>
    <n v="1749.9999999999998"/>
    <n v="874.99999999999989"/>
    <n v="0.5"/>
  </r>
  <r>
    <x v="0"/>
    <n v="1185732"/>
    <x v="169"/>
    <x v="3"/>
    <x v="19"/>
    <s v="Detroit"/>
    <x v="0"/>
    <n v="0.35000000000000003"/>
    <x v="25"/>
    <n v="2100"/>
    <n v="840"/>
    <n v="0.4"/>
  </r>
  <r>
    <x v="0"/>
    <n v="1185732"/>
    <x v="169"/>
    <x v="3"/>
    <x v="19"/>
    <s v="Detroit"/>
    <x v="1"/>
    <n v="0.3000000000000001"/>
    <x v="45"/>
    <n v="1050.0000000000005"/>
    <n v="367.50000000000011"/>
    <n v="0.35"/>
  </r>
  <r>
    <x v="0"/>
    <n v="1185732"/>
    <x v="169"/>
    <x v="3"/>
    <x v="19"/>
    <s v="Detroit"/>
    <x v="2"/>
    <n v="0.25000000000000006"/>
    <x v="48"/>
    <n v="937.50000000000023"/>
    <n v="328.12500000000006"/>
    <n v="0.35"/>
  </r>
  <r>
    <x v="0"/>
    <n v="1185732"/>
    <x v="169"/>
    <x v="3"/>
    <x v="19"/>
    <s v="Detroit"/>
    <x v="3"/>
    <n v="0.25000000000000006"/>
    <x v="45"/>
    <n v="875.00000000000023"/>
    <n v="350.00000000000011"/>
    <n v="0.4"/>
  </r>
  <r>
    <x v="0"/>
    <n v="1185732"/>
    <x v="169"/>
    <x v="3"/>
    <x v="19"/>
    <s v="Detroit"/>
    <x v="4"/>
    <n v="0.4"/>
    <x v="45"/>
    <n v="1400"/>
    <n v="489.99999999999994"/>
    <n v="0.35"/>
  </r>
  <r>
    <x v="0"/>
    <n v="1185732"/>
    <x v="169"/>
    <x v="3"/>
    <x v="19"/>
    <s v="Detroit"/>
    <x v="5"/>
    <n v="0.45"/>
    <x v="28"/>
    <n v="2362.5"/>
    <n v="1181.25"/>
    <n v="0.5"/>
  </r>
  <r>
    <x v="0"/>
    <n v="1185732"/>
    <x v="130"/>
    <x v="3"/>
    <x v="19"/>
    <s v="Detroit"/>
    <x v="0"/>
    <n v="0.4"/>
    <x v="30"/>
    <n v="3000"/>
    <n v="1200"/>
    <n v="0.4"/>
  </r>
  <r>
    <x v="0"/>
    <n v="1185732"/>
    <x v="130"/>
    <x v="3"/>
    <x v="19"/>
    <s v="Detroit"/>
    <x v="1"/>
    <n v="0.35000000000000009"/>
    <x v="24"/>
    <n v="1750.0000000000005"/>
    <n v="612.50000000000011"/>
    <n v="0.35"/>
  </r>
  <r>
    <x v="0"/>
    <n v="1185732"/>
    <x v="130"/>
    <x v="3"/>
    <x v="19"/>
    <s v="Detroit"/>
    <x v="2"/>
    <n v="0.30000000000000004"/>
    <x v="33"/>
    <n v="1275.0000000000002"/>
    <n v="446.25000000000006"/>
    <n v="0.35"/>
  </r>
  <r>
    <x v="0"/>
    <n v="1185732"/>
    <x v="130"/>
    <x v="3"/>
    <x v="19"/>
    <s v="Detroit"/>
    <x v="3"/>
    <n v="0.30000000000000004"/>
    <x v="48"/>
    <n v="1125.0000000000002"/>
    <n v="450.00000000000011"/>
    <n v="0.4"/>
  </r>
  <r>
    <x v="0"/>
    <n v="1185732"/>
    <x v="130"/>
    <x v="3"/>
    <x v="19"/>
    <s v="Detroit"/>
    <x v="4"/>
    <n v="0.4"/>
    <x v="48"/>
    <n v="1500"/>
    <n v="525"/>
    <n v="0.35"/>
  </r>
  <r>
    <x v="0"/>
    <n v="1185732"/>
    <x v="130"/>
    <x v="3"/>
    <x v="19"/>
    <s v="Detroit"/>
    <x v="5"/>
    <n v="0.45"/>
    <x v="21"/>
    <n v="2475"/>
    <n v="1237.5"/>
    <n v="0.5"/>
  </r>
  <r>
    <x v="0"/>
    <n v="1185732"/>
    <x v="131"/>
    <x v="3"/>
    <x v="19"/>
    <s v="Detroit"/>
    <x v="0"/>
    <n v="0.4"/>
    <x v="20"/>
    <n v="2800"/>
    <n v="1120"/>
    <n v="0.4"/>
  </r>
  <r>
    <x v="0"/>
    <n v="1185732"/>
    <x v="131"/>
    <x v="3"/>
    <x v="19"/>
    <s v="Detroit"/>
    <x v="1"/>
    <n v="0.40000000000000008"/>
    <x v="34"/>
    <n v="1900.0000000000005"/>
    <n v="665.00000000000011"/>
    <n v="0.35"/>
  </r>
  <r>
    <x v="0"/>
    <n v="1185732"/>
    <x v="131"/>
    <x v="3"/>
    <x v="19"/>
    <s v="Detroit"/>
    <x v="2"/>
    <n v="0.35000000000000003"/>
    <x v="47"/>
    <n v="1400.0000000000002"/>
    <n v="490.00000000000006"/>
    <n v="0.35"/>
  </r>
  <r>
    <x v="0"/>
    <n v="1185732"/>
    <x v="131"/>
    <x v="3"/>
    <x v="19"/>
    <s v="Detroit"/>
    <x v="3"/>
    <n v="0.25000000000000006"/>
    <x v="46"/>
    <n v="812.50000000000023"/>
    <n v="325.00000000000011"/>
    <n v="0.4"/>
  </r>
  <r>
    <x v="0"/>
    <n v="1185732"/>
    <x v="131"/>
    <x v="3"/>
    <x v="19"/>
    <s v="Detroit"/>
    <x v="4"/>
    <n v="0.35000000000000003"/>
    <x v="49"/>
    <n v="1050"/>
    <n v="367.5"/>
    <n v="0.35"/>
  </r>
  <r>
    <x v="0"/>
    <n v="1185732"/>
    <x v="131"/>
    <x v="3"/>
    <x v="19"/>
    <s v="Detroit"/>
    <x v="5"/>
    <n v="0.4"/>
    <x v="34"/>
    <n v="1900"/>
    <n v="950"/>
    <n v="0.5"/>
  </r>
  <r>
    <x v="0"/>
    <n v="1185732"/>
    <x v="170"/>
    <x v="3"/>
    <x v="19"/>
    <s v="Detroit"/>
    <x v="0"/>
    <n v="0.35000000000000003"/>
    <x v="25"/>
    <n v="2100"/>
    <n v="840"/>
    <n v="0.4"/>
  </r>
  <r>
    <x v="0"/>
    <n v="1185732"/>
    <x v="170"/>
    <x v="3"/>
    <x v="19"/>
    <s v="Detroit"/>
    <x v="1"/>
    <n v="0.3000000000000001"/>
    <x v="47"/>
    <n v="1200.0000000000005"/>
    <n v="420.00000000000011"/>
    <n v="0.35"/>
  </r>
  <r>
    <x v="0"/>
    <n v="1185732"/>
    <x v="170"/>
    <x v="3"/>
    <x v="19"/>
    <s v="Detroit"/>
    <x v="2"/>
    <n v="0.15000000000000002"/>
    <x v="49"/>
    <n v="450.00000000000006"/>
    <n v="157.5"/>
    <n v="0.35"/>
  </r>
  <r>
    <x v="0"/>
    <n v="1185732"/>
    <x v="170"/>
    <x v="3"/>
    <x v="19"/>
    <s v="Detroit"/>
    <x v="3"/>
    <n v="0.15000000000000002"/>
    <x v="35"/>
    <n v="412.50000000000006"/>
    <n v="165.00000000000003"/>
    <n v="0.4"/>
  </r>
  <r>
    <x v="0"/>
    <n v="1185732"/>
    <x v="170"/>
    <x v="3"/>
    <x v="19"/>
    <s v="Detroit"/>
    <x v="4"/>
    <n v="0.25"/>
    <x v="35"/>
    <n v="687.5"/>
    <n v="240.62499999999997"/>
    <n v="0.35"/>
  </r>
  <r>
    <x v="0"/>
    <n v="1185732"/>
    <x v="170"/>
    <x v="3"/>
    <x v="19"/>
    <s v="Detroit"/>
    <x v="5"/>
    <n v="0.30000000000000004"/>
    <x v="45"/>
    <n v="1050.0000000000002"/>
    <n v="525.00000000000011"/>
    <n v="0.5"/>
  </r>
  <r>
    <x v="0"/>
    <n v="1185732"/>
    <x v="171"/>
    <x v="3"/>
    <x v="19"/>
    <s v="Detroit"/>
    <x v="0"/>
    <n v="0.35"/>
    <x v="28"/>
    <n v="1837.4999999999998"/>
    <n v="735"/>
    <n v="0.4"/>
  </r>
  <r>
    <x v="0"/>
    <n v="1185732"/>
    <x v="171"/>
    <x v="3"/>
    <x v="19"/>
    <s v="Detroit"/>
    <x v="1"/>
    <n v="0.25"/>
    <x v="45"/>
    <n v="875"/>
    <n v="306.25"/>
    <n v="0.35"/>
  </r>
  <r>
    <x v="0"/>
    <n v="1185732"/>
    <x v="171"/>
    <x v="3"/>
    <x v="19"/>
    <s v="Detroit"/>
    <x v="2"/>
    <n v="0.25"/>
    <x v="44"/>
    <n v="625"/>
    <n v="218.75"/>
    <n v="0.35"/>
  </r>
  <r>
    <x v="0"/>
    <n v="1185732"/>
    <x v="171"/>
    <x v="3"/>
    <x v="19"/>
    <s v="Detroit"/>
    <x v="3"/>
    <n v="0.25"/>
    <x v="38"/>
    <n v="562.5"/>
    <n v="225"/>
    <n v="0.4"/>
  </r>
  <r>
    <x v="0"/>
    <n v="1185732"/>
    <x v="171"/>
    <x v="3"/>
    <x v="19"/>
    <s v="Detroit"/>
    <x v="4"/>
    <n v="0.35"/>
    <x v="38"/>
    <n v="787.5"/>
    <n v="275.625"/>
    <n v="0.35"/>
  </r>
  <r>
    <x v="0"/>
    <n v="1185732"/>
    <x v="171"/>
    <x v="3"/>
    <x v="19"/>
    <s v="Detroit"/>
    <x v="5"/>
    <n v="0.39999999999999991"/>
    <x v="45"/>
    <n v="1399.9999999999998"/>
    <n v="699.99999999999989"/>
    <n v="0.5"/>
  </r>
  <r>
    <x v="0"/>
    <n v="1185732"/>
    <x v="134"/>
    <x v="3"/>
    <x v="19"/>
    <s v="Detroit"/>
    <x v="0"/>
    <n v="0.35000000000000003"/>
    <x v="24"/>
    <n v="1750.0000000000002"/>
    <n v="700.00000000000011"/>
    <n v="0.4"/>
  </r>
  <r>
    <x v="0"/>
    <n v="1185732"/>
    <x v="134"/>
    <x v="3"/>
    <x v="19"/>
    <s v="Detroit"/>
    <x v="1"/>
    <n v="0.25000000000000006"/>
    <x v="45"/>
    <n v="875.00000000000023"/>
    <n v="306.25000000000006"/>
    <n v="0.35"/>
  </r>
  <r>
    <x v="0"/>
    <n v="1185732"/>
    <x v="134"/>
    <x v="3"/>
    <x v="19"/>
    <s v="Detroit"/>
    <x v="2"/>
    <n v="0.25000000000000006"/>
    <x v="69"/>
    <n v="737.50000000000011"/>
    <n v="258.125"/>
    <n v="0.35"/>
  </r>
  <r>
    <x v="0"/>
    <n v="1185732"/>
    <x v="134"/>
    <x v="3"/>
    <x v="19"/>
    <s v="Detroit"/>
    <x v="3"/>
    <n v="0.25000000000000006"/>
    <x v="46"/>
    <n v="812.50000000000023"/>
    <n v="325.00000000000011"/>
    <n v="0.4"/>
  </r>
  <r>
    <x v="0"/>
    <n v="1185732"/>
    <x v="134"/>
    <x v="3"/>
    <x v="19"/>
    <s v="Detroit"/>
    <x v="4"/>
    <n v="0.44999999999999996"/>
    <x v="49"/>
    <n v="1349.9999999999998"/>
    <n v="472.49999999999989"/>
    <n v="0.35"/>
  </r>
  <r>
    <x v="0"/>
    <n v="1185732"/>
    <x v="134"/>
    <x v="3"/>
    <x v="19"/>
    <s v="Detroit"/>
    <x v="5"/>
    <n v="0.49999999999999983"/>
    <x v="47"/>
    <n v="1999.9999999999993"/>
    <n v="999.99999999999966"/>
    <n v="0.5"/>
  </r>
  <r>
    <x v="0"/>
    <n v="1185732"/>
    <x v="135"/>
    <x v="3"/>
    <x v="19"/>
    <s v="Detroit"/>
    <x v="0"/>
    <n v="0.44999999999999996"/>
    <x v="26"/>
    <n v="2924.9999999999995"/>
    <n v="1169.9999999999998"/>
    <n v="0.4"/>
  </r>
  <r>
    <x v="0"/>
    <n v="1185732"/>
    <x v="135"/>
    <x v="3"/>
    <x v="19"/>
    <s v="Detroit"/>
    <x v="1"/>
    <n v="0.35000000000000003"/>
    <x v="32"/>
    <n v="1575.0000000000002"/>
    <n v="551.25"/>
    <n v="0.35"/>
  </r>
  <r>
    <x v="0"/>
    <n v="1185732"/>
    <x v="135"/>
    <x v="3"/>
    <x v="19"/>
    <s v="Detroit"/>
    <x v="2"/>
    <n v="0.35000000000000003"/>
    <x v="47"/>
    <n v="1400.0000000000002"/>
    <n v="490.00000000000006"/>
    <n v="0.35"/>
  </r>
  <r>
    <x v="0"/>
    <n v="1185732"/>
    <x v="135"/>
    <x v="3"/>
    <x v="19"/>
    <s v="Detroit"/>
    <x v="3"/>
    <n v="0.35000000000000003"/>
    <x v="45"/>
    <n v="1225.0000000000002"/>
    <n v="490.00000000000011"/>
    <n v="0.4"/>
  </r>
  <r>
    <x v="0"/>
    <n v="1185732"/>
    <x v="135"/>
    <x v="3"/>
    <x v="19"/>
    <s v="Detroit"/>
    <x v="4"/>
    <n v="0.44999999999999996"/>
    <x v="45"/>
    <n v="1574.9999999999998"/>
    <n v="551.24999999999989"/>
    <n v="0.35"/>
  </r>
  <r>
    <x v="0"/>
    <n v="1185732"/>
    <x v="135"/>
    <x v="3"/>
    <x v="19"/>
    <s v="Detroit"/>
    <x v="5"/>
    <n v="0.49999999999999983"/>
    <x v="32"/>
    <n v="2249.9999999999991"/>
    <n v="1124.9999999999995"/>
    <n v="0.5"/>
  </r>
  <r>
    <x v="0"/>
    <n v="1185732"/>
    <x v="118"/>
    <x v="3"/>
    <x v="20"/>
    <s v="St. Louis"/>
    <x v="0"/>
    <n v="0.25"/>
    <x v="22"/>
    <n v="1687.5"/>
    <n v="675"/>
    <n v="0.4"/>
  </r>
  <r>
    <x v="0"/>
    <n v="1185732"/>
    <x v="118"/>
    <x v="3"/>
    <x v="20"/>
    <s v="St. Louis"/>
    <x v="1"/>
    <n v="0.25"/>
    <x v="34"/>
    <n v="1187.5"/>
    <n v="415.625"/>
    <n v="0.35"/>
  </r>
  <r>
    <x v="0"/>
    <n v="1185732"/>
    <x v="118"/>
    <x v="3"/>
    <x v="20"/>
    <s v="St. Louis"/>
    <x v="2"/>
    <n v="0.15000000000000002"/>
    <x v="34"/>
    <n v="712.50000000000011"/>
    <n v="249.37500000000003"/>
    <n v="0.35"/>
  </r>
  <r>
    <x v="0"/>
    <n v="1185732"/>
    <x v="118"/>
    <x v="3"/>
    <x v="20"/>
    <s v="St. Louis"/>
    <x v="3"/>
    <n v="0.20000000000000007"/>
    <x v="46"/>
    <n v="650.00000000000023"/>
    <n v="260.00000000000011"/>
    <n v="0.4"/>
  </r>
  <r>
    <x v="0"/>
    <n v="1185732"/>
    <x v="118"/>
    <x v="3"/>
    <x v="20"/>
    <s v="St. Louis"/>
    <x v="4"/>
    <n v="0.35"/>
    <x v="48"/>
    <n v="1312.5"/>
    <n v="459.37499999999994"/>
    <n v="0.35"/>
  </r>
  <r>
    <x v="0"/>
    <n v="1185732"/>
    <x v="118"/>
    <x v="3"/>
    <x v="20"/>
    <s v="St. Louis"/>
    <x v="5"/>
    <n v="0.25"/>
    <x v="34"/>
    <n v="1187.5"/>
    <n v="593.75"/>
    <n v="0.5"/>
  </r>
  <r>
    <x v="0"/>
    <n v="1185732"/>
    <x v="119"/>
    <x v="3"/>
    <x v="20"/>
    <s v="St. Louis"/>
    <x v="0"/>
    <n v="0.25"/>
    <x v="27"/>
    <n v="1812.5"/>
    <n v="725"/>
    <n v="0.4"/>
  </r>
  <r>
    <x v="0"/>
    <n v="1185732"/>
    <x v="119"/>
    <x v="3"/>
    <x v="20"/>
    <s v="St. Louis"/>
    <x v="1"/>
    <n v="0.25"/>
    <x v="48"/>
    <n v="937.5"/>
    <n v="328.125"/>
    <n v="0.35"/>
  </r>
  <r>
    <x v="0"/>
    <n v="1185732"/>
    <x v="119"/>
    <x v="3"/>
    <x v="20"/>
    <s v="St. Louis"/>
    <x v="2"/>
    <n v="0.15000000000000002"/>
    <x v="33"/>
    <n v="637.50000000000011"/>
    <n v="223.12500000000003"/>
    <n v="0.35"/>
  </r>
  <r>
    <x v="0"/>
    <n v="1185732"/>
    <x v="119"/>
    <x v="3"/>
    <x v="20"/>
    <s v="St. Louis"/>
    <x v="3"/>
    <n v="0.20000000000000007"/>
    <x v="49"/>
    <n v="600.00000000000023"/>
    <n v="240.00000000000011"/>
    <n v="0.4"/>
  </r>
  <r>
    <x v="0"/>
    <n v="1185732"/>
    <x v="119"/>
    <x v="3"/>
    <x v="20"/>
    <s v="St. Louis"/>
    <x v="4"/>
    <n v="0.35"/>
    <x v="48"/>
    <n v="1312.5"/>
    <n v="459.37499999999994"/>
    <n v="0.35"/>
  </r>
  <r>
    <x v="0"/>
    <n v="1185732"/>
    <x v="119"/>
    <x v="3"/>
    <x v="20"/>
    <s v="St. Louis"/>
    <x v="5"/>
    <n v="0.25"/>
    <x v="32"/>
    <n v="1125"/>
    <n v="562.5"/>
    <n v="0.5"/>
  </r>
  <r>
    <x v="0"/>
    <n v="1185732"/>
    <x v="2"/>
    <x v="3"/>
    <x v="20"/>
    <s v="St. Louis"/>
    <x v="0"/>
    <n v="0.30000000000000004"/>
    <x v="70"/>
    <n v="2010.0000000000002"/>
    <n v="804.00000000000011"/>
    <n v="0.4"/>
  </r>
  <r>
    <x v="0"/>
    <n v="1185732"/>
    <x v="2"/>
    <x v="3"/>
    <x v="20"/>
    <s v="St. Louis"/>
    <x v="1"/>
    <n v="0.30000000000000004"/>
    <x v="45"/>
    <n v="1050.0000000000002"/>
    <n v="367.50000000000006"/>
    <n v="0.35"/>
  </r>
  <r>
    <x v="0"/>
    <n v="1185732"/>
    <x v="2"/>
    <x v="3"/>
    <x v="20"/>
    <s v="St. Louis"/>
    <x v="2"/>
    <n v="0.20000000000000007"/>
    <x v="47"/>
    <n v="800.00000000000023"/>
    <n v="280.00000000000006"/>
    <n v="0.35"/>
  </r>
  <r>
    <x v="0"/>
    <n v="1185732"/>
    <x v="2"/>
    <x v="3"/>
    <x v="20"/>
    <s v="St. Louis"/>
    <x v="3"/>
    <n v="0.25"/>
    <x v="44"/>
    <n v="625"/>
    <n v="250"/>
    <n v="0.4"/>
  </r>
  <r>
    <x v="0"/>
    <n v="1185732"/>
    <x v="2"/>
    <x v="3"/>
    <x v="20"/>
    <s v="St. Louis"/>
    <x v="4"/>
    <n v="0.4"/>
    <x v="49"/>
    <n v="1200"/>
    <n v="420"/>
    <n v="0.35"/>
  </r>
  <r>
    <x v="0"/>
    <n v="1185732"/>
    <x v="2"/>
    <x v="3"/>
    <x v="20"/>
    <s v="St. Louis"/>
    <x v="5"/>
    <n v="0.30000000000000004"/>
    <x v="47"/>
    <n v="1200.0000000000002"/>
    <n v="600.00000000000011"/>
    <n v="0.5"/>
  </r>
  <r>
    <x v="0"/>
    <n v="1185732"/>
    <x v="3"/>
    <x v="3"/>
    <x v="20"/>
    <s v="St. Louis"/>
    <x v="0"/>
    <n v="0.30000000000000004"/>
    <x v="23"/>
    <n v="1875.0000000000002"/>
    <n v="750.00000000000011"/>
    <n v="0.4"/>
  </r>
  <r>
    <x v="0"/>
    <n v="1185732"/>
    <x v="3"/>
    <x v="3"/>
    <x v="20"/>
    <s v="St. Louis"/>
    <x v="1"/>
    <n v="0.25000000000000006"/>
    <x v="46"/>
    <n v="812.50000000000023"/>
    <n v="284.37500000000006"/>
    <n v="0.35"/>
  </r>
  <r>
    <x v="0"/>
    <n v="1185732"/>
    <x v="3"/>
    <x v="3"/>
    <x v="20"/>
    <s v="St. Louis"/>
    <x v="2"/>
    <n v="0.15000000000000008"/>
    <x v="46"/>
    <n v="487.50000000000023"/>
    <n v="170.62500000000006"/>
    <n v="0.35"/>
  </r>
  <r>
    <x v="0"/>
    <n v="1185732"/>
    <x v="3"/>
    <x v="3"/>
    <x v="20"/>
    <s v="St. Louis"/>
    <x v="3"/>
    <n v="0.2"/>
    <x v="44"/>
    <n v="500"/>
    <n v="200"/>
    <n v="0.4"/>
  </r>
  <r>
    <x v="0"/>
    <n v="1185732"/>
    <x v="3"/>
    <x v="3"/>
    <x v="20"/>
    <s v="St. Louis"/>
    <x v="4"/>
    <n v="0.35000000000000003"/>
    <x v="35"/>
    <n v="962.50000000000011"/>
    <n v="336.875"/>
    <n v="0.35"/>
  </r>
  <r>
    <x v="0"/>
    <n v="1185732"/>
    <x v="3"/>
    <x v="3"/>
    <x v="20"/>
    <s v="St. Louis"/>
    <x v="5"/>
    <n v="0.25000000000000006"/>
    <x v="47"/>
    <n v="1000.0000000000002"/>
    <n v="500.00000000000011"/>
    <n v="0.5"/>
  </r>
  <r>
    <x v="0"/>
    <n v="1185732"/>
    <x v="120"/>
    <x v="3"/>
    <x v="20"/>
    <s v="St. Louis"/>
    <x v="0"/>
    <n v="0.35000000000000003"/>
    <x v="70"/>
    <n v="2345"/>
    <n v="938"/>
    <n v="0.4"/>
  </r>
  <r>
    <x v="0"/>
    <n v="1185732"/>
    <x v="120"/>
    <x v="3"/>
    <x v="20"/>
    <s v="St. Louis"/>
    <x v="1"/>
    <n v="0.3000000000000001"/>
    <x v="48"/>
    <n v="1125.0000000000005"/>
    <n v="393.75000000000011"/>
    <n v="0.35"/>
  </r>
  <r>
    <x v="0"/>
    <n v="1185732"/>
    <x v="120"/>
    <x v="3"/>
    <x v="20"/>
    <s v="St. Louis"/>
    <x v="2"/>
    <n v="0.25000000000000006"/>
    <x v="45"/>
    <n v="875.00000000000023"/>
    <n v="306.25000000000006"/>
    <n v="0.35"/>
  </r>
  <r>
    <x v="0"/>
    <n v="1185732"/>
    <x v="120"/>
    <x v="3"/>
    <x v="20"/>
    <s v="St. Louis"/>
    <x v="3"/>
    <n v="0.25000000000000006"/>
    <x v="35"/>
    <n v="687.50000000000011"/>
    <n v="275.00000000000006"/>
    <n v="0.4"/>
  </r>
  <r>
    <x v="0"/>
    <n v="1185732"/>
    <x v="120"/>
    <x v="3"/>
    <x v="20"/>
    <s v="St. Louis"/>
    <x v="4"/>
    <n v="0.39999999999999997"/>
    <x v="49"/>
    <n v="1200"/>
    <n v="420"/>
    <n v="0.35"/>
  </r>
  <r>
    <x v="0"/>
    <n v="1185732"/>
    <x v="120"/>
    <x v="3"/>
    <x v="20"/>
    <s v="St. Louis"/>
    <x v="5"/>
    <n v="0.44999999999999996"/>
    <x v="47"/>
    <n v="1799.9999999999998"/>
    <n v="899.99999999999989"/>
    <n v="0.5"/>
  </r>
  <r>
    <x v="0"/>
    <n v="1185732"/>
    <x v="121"/>
    <x v="3"/>
    <x v="20"/>
    <s v="St. Louis"/>
    <x v="0"/>
    <n v="0.30000000000000004"/>
    <x v="26"/>
    <n v="1950.0000000000002"/>
    <n v="780.00000000000011"/>
    <n v="0.4"/>
  </r>
  <r>
    <x v="0"/>
    <n v="1185732"/>
    <x v="121"/>
    <x v="3"/>
    <x v="20"/>
    <s v="St. Louis"/>
    <x v="1"/>
    <n v="0.25000000000000011"/>
    <x v="47"/>
    <n v="1000.0000000000005"/>
    <n v="350.00000000000011"/>
    <n v="0.35"/>
  </r>
  <r>
    <x v="0"/>
    <n v="1185732"/>
    <x v="121"/>
    <x v="3"/>
    <x v="20"/>
    <s v="St. Louis"/>
    <x v="2"/>
    <n v="0.20000000000000007"/>
    <x v="33"/>
    <n v="850.00000000000023"/>
    <n v="297.50000000000006"/>
    <n v="0.35"/>
  </r>
  <r>
    <x v="0"/>
    <n v="1185732"/>
    <x v="121"/>
    <x v="3"/>
    <x v="20"/>
    <s v="St. Louis"/>
    <x v="3"/>
    <n v="0.20000000000000007"/>
    <x v="47"/>
    <n v="800.00000000000023"/>
    <n v="320.00000000000011"/>
    <n v="0.4"/>
  </r>
  <r>
    <x v="0"/>
    <n v="1185732"/>
    <x v="121"/>
    <x v="3"/>
    <x v="20"/>
    <s v="St. Louis"/>
    <x v="4"/>
    <n v="0.35000000000000003"/>
    <x v="47"/>
    <n v="1400.0000000000002"/>
    <n v="490.00000000000006"/>
    <n v="0.35"/>
  </r>
  <r>
    <x v="0"/>
    <n v="1185732"/>
    <x v="121"/>
    <x v="3"/>
    <x v="20"/>
    <s v="St. Louis"/>
    <x v="5"/>
    <n v="0.4"/>
    <x v="31"/>
    <n v="2300"/>
    <n v="1150"/>
    <n v="0.5"/>
  </r>
  <r>
    <x v="0"/>
    <n v="1185732"/>
    <x v="6"/>
    <x v="3"/>
    <x v="20"/>
    <s v="St. Louis"/>
    <x v="0"/>
    <n v="0.35000000000000003"/>
    <x v="9"/>
    <n v="2800.0000000000005"/>
    <n v="1120.0000000000002"/>
    <n v="0.4"/>
  </r>
  <r>
    <x v="0"/>
    <n v="1185732"/>
    <x v="6"/>
    <x v="3"/>
    <x v="20"/>
    <s v="St. Louis"/>
    <x v="1"/>
    <n v="0.3000000000000001"/>
    <x v="21"/>
    <n v="1650.0000000000005"/>
    <n v="577.50000000000011"/>
    <n v="0.35"/>
  </r>
  <r>
    <x v="0"/>
    <n v="1185732"/>
    <x v="6"/>
    <x v="3"/>
    <x v="20"/>
    <s v="St. Louis"/>
    <x v="2"/>
    <n v="0.25000000000000006"/>
    <x v="34"/>
    <n v="1187.5000000000002"/>
    <n v="415.62500000000006"/>
    <n v="0.35"/>
  </r>
  <r>
    <x v="0"/>
    <n v="1185732"/>
    <x v="6"/>
    <x v="3"/>
    <x v="20"/>
    <s v="St. Louis"/>
    <x v="3"/>
    <n v="0.25000000000000006"/>
    <x v="33"/>
    <n v="1062.5000000000002"/>
    <n v="425.00000000000011"/>
    <n v="0.4"/>
  </r>
  <r>
    <x v="0"/>
    <n v="1185732"/>
    <x v="6"/>
    <x v="3"/>
    <x v="20"/>
    <s v="St. Louis"/>
    <x v="4"/>
    <n v="0.35000000000000003"/>
    <x v="33"/>
    <n v="1487.5000000000002"/>
    <n v="520.625"/>
    <n v="0.35"/>
  </r>
  <r>
    <x v="0"/>
    <n v="1185732"/>
    <x v="6"/>
    <x v="3"/>
    <x v="20"/>
    <s v="St. Louis"/>
    <x v="5"/>
    <n v="0.4"/>
    <x v="25"/>
    <n v="2400"/>
    <n v="1200"/>
    <n v="0.5"/>
  </r>
  <r>
    <x v="0"/>
    <n v="1185732"/>
    <x v="7"/>
    <x v="3"/>
    <x v="20"/>
    <s v="St. Louis"/>
    <x v="0"/>
    <n v="0.35000000000000003"/>
    <x v="30"/>
    <n v="2625.0000000000005"/>
    <n v="1050.0000000000002"/>
    <n v="0.4"/>
  </r>
  <r>
    <x v="0"/>
    <n v="1185732"/>
    <x v="7"/>
    <x v="3"/>
    <x v="20"/>
    <s v="St. Louis"/>
    <x v="1"/>
    <n v="0.35000000000000009"/>
    <x v="28"/>
    <n v="1837.5000000000005"/>
    <n v="643.12500000000011"/>
    <n v="0.35"/>
  </r>
  <r>
    <x v="0"/>
    <n v="1185732"/>
    <x v="7"/>
    <x v="3"/>
    <x v="20"/>
    <s v="St. Louis"/>
    <x v="2"/>
    <n v="0.30000000000000004"/>
    <x v="32"/>
    <n v="1350.0000000000002"/>
    <n v="472.50000000000006"/>
    <n v="0.35"/>
  </r>
  <r>
    <x v="0"/>
    <n v="1185732"/>
    <x v="7"/>
    <x v="3"/>
    <x v="20"/>
    <s v="St. Louis"/>
    <x v="3"/>
    <n v="0.20000000000000007"/>
    <x v="48"/>
    <n v="750.00000000000023"/>
    <n v="300.00000000000011"/>
    <n v="0.4"/>
  </r>
  <r>
    <x v="0"/>
    <n v="1185732"/>
    <x v="7"/>
    <x v="3"/>
    <x v="20"/>
    <s v="St. Louis"/>
    <x v="4"/>
    <n v="0.30000000000000004"/>
    <x v="45"/>
    <n v="1050.0000000000002"/>
    <n v="367.50000000000006"/>
    <n v="0.35"/>
  </r>
  <r>
    <x v="0"/>
    <n v="1185732"/>
    <x v="7"/>
    <x v="3"/>
    <x v="20"/>
    <s v="St. Louis"/>
    <x v="5"/>
    <n v="0.35000000000000003"/>
    <x v="28"/>
    <n v="1837.5000000000002"/>
    <n v="918.75000000000011"/>
    <n v="0.5"/>
  </r>
  <r>
    <x v="0"/>
    <n v="1185732"/>
    <x v="122"/>
    <x v="3"/>
    <x v="20"/>
    <s v="St. Louis"/>
    <x v="0"/>
    <n v="0.30000000000000004"/>
    <x v="26"/>
    <n v="1950.0000000000002"/>
    <n v="780.00000000000011"/>
    <n v="0.4"/>
  </r>
  <r>
    <x v="0"/>
    <n v="1185732"/>
    <x v="122"/>
    <x v="3"/>
    <x v="20"/>
    <s v="St. Louis"/>
    <x v="1"/>
    <n v="0.25000000000000011"/>
    <x v="32"/>
    <n v="1125.0000000000005"/>
    <n v="393.75000000000011"/>
    <n v="0.35"/>
  </r>
  <r>
    <x v="0"/>
    <n v="1185732"/>
    <x v="122"/>
    <x v="3"/>
    <x v="20"/>
    <s v="St. Louis"/>
    <x v="2"/>
    <n v="0.10000000000000002"/>
    <x v="45"/>
    <n v="350.00000000000006"/>
    <n v="122.50000000000001"/>
    <n v="0.35"/>
  </r>
  <r>
    <x v="0"/>
    <n v="1185732"/>
    <x v="122"/>
    <x v="3"/>
    <x v="20"/>
    <s v="St. Louis"/>
    <x v="3"/>
    <n v="0.10000000000000002"/>
    <x v="46"/>
    <n v="325.00000000000006"/>
    <n v="130.00000000000003"/>
    <n v="0.4"/>
  </r>
  <r>
    <x v="0"/>
    <n v="1185732"/>
    <x v="122"/>
    <x v="3"/>
    <x v="20"/>
    <s v="St. Louis"/>
    <x v="4"/>
    <n v="0.2"/>
    <x v="46"/>
    <n v="650"/>
    <n v="227.49999999999997"/>
    <n v="0.35"/>
  </r>
  <r>
    <x v="0"/>
    <n v="1185732"/>
    <x v="122"/>
    <x v="3"/>
    <x v="20"/>
    <s v="St. Louis"/>
    <x v="5"/>
    <n v="0.25000000000000006"/>
    <x v="47"/>
    <n v="1000.0000000000002"/>
    <n v="500.00000000000011"/>
    <n v="0.5"/>
  </r>
  <r>
    <x v="0"/>
    <n v="1185732"/>
    <x v="123"/>
    <x v="3"/>
    <x v="20"/>
    <s v="St. Louis"/>
    <x v="0"/>
    <n v="0.3"/>
    <x v="31"/>
    <n v="1725"/>
    <n v="690"/>
    <n v="0.4"/>
  </r>
  <r>
    <x v="0"/>
    <n v="1185732"/>
    <x v="123"/>
    <x v="3"/>
    <x v="20"/>
    <s v="St. Louis"/>
    <x v="1"/>
    <n v="0.2"/>
    <x v="47"/>
    <n v="800"/>
    <n v="280"/>
    <n v="0.35"/>
  </r>
  <r>
    <x v="0"/>
    <n v="1185732"/>
    <x v="123"/>
    <x v="3"/>
    <x v="20"/>
    <s v="St. Louis"/>
    <x v="2"/>
    <n v="0.2"/>
    <x v="49"/>
    <n v="600"/>
    <n v="210"/>
    <n v="0.35"/>
  </r>
  <r>
    <x v="0"/>
    <n v="1185732"/>
    <x v="123"/>
    <x v="3"/>
    <x v="20"/>
    <s v="St. Louis"/>
    <x v="3"/>
    <n v="0.2"/>
    <x v="35"/>
    <n v="550"/>
    <n v="220"/>
    <n v="0.4"/>
  </r>
  <r>
    <x v="0"/>
    <n v="1185732"/>
    <x v="123"/>
    <x v="3"/>
    <x v="20"/>
    <s v="St. Louis"/>
    <x v="4"/>
    <n v="0.3"/>
    <x v="35"/>
    <n v="825"/>
    <n v="288.75"/>
    <n v="0.35"/>
  </r>
  <r>
    <x v="0"/>
    <n v="1185732"/>
    <x v="123"/>
    <x v="3"/>
    <x v="20"/>
    <s v="St. Louis"/>
    <x v="5"/>
    <n v="0.34999999999999992"/>
    <x v="47"/>
    <n v="1399.9999999999998"/>
    <n v="699.99999999999989"/>
    <n v="0.5"/>
  </r>
  <r>
    <x v="0"/>
    <n v="1185732"/>
    <x v="10"/>
    <x v="3"/>
    <x v="20"/>
    <s v="St. Louis"/>
    <x v="0"/>
    <n v="0.30000000000000004"/>
    <x v="21"/>
    <n v="1650.0000000000002"/>
    <n v="660.00000000000011"/>
    <n v="0.4"/>
  </r>
  <r>
    <x v="0"/>
    <n v="1185732"/>
    <x v="10"/>
    <x v="3"/>
    <x v="20"/>
    <s v="St. Louis"/>
    <x v="1"/>
    <n v="0.20000000000000007"/>
    <x v="47"/>
    <n v="800.00000000000023"/>
    <n v="280.00000000000006"/>
    <n v="0.35"/>
  </r>
  <r>
    <x v="0"/>
    <n v="1185732"/>
    <x v="10"/>
    <x v="3"/>
    <x v="20"/>
    <s v="St. Louis"/>
    <x v="2"/>
    <n v="0.20000000000000007"/>
    <x v="71"/>
    <n v="690.00000000000023"/>
    <n v="241.50000000000006"/>
    <n v="0.35"/>
  </r>
  <r>
    <x v="0"/>
    <n v="1185732"/>
    <x v="10"/>
    <x v="3"/>
    <x v="20"/>
    <s v="St. Louis"/>
    <x v="3"/>
    <n v="0.20000000000000007"/>
    <x v="48"/>
    <n v="750.00000000000023"/>
    <n v="300.00000000000011"/>
    <n v="0.4"/>
  </r>
  <r>
    <x v="0"/>
    <n v="1185732"/>
    <x v="10"/>
    <x v="3"/>
    <x v="20"/>
    <s v="St. Louis"/>
    <x v="4"/>
    <n v="0.39999999999999997"/>
    <x v="45"/>
    <n v="1399.9999999999998"/>
    <n v="489.99999999999989"/>
    <n v="0.35"/>
  </r>
  <r>
    <x v="0"/>
    <n v="1185732"/>
    <x v="10"/>
    <x v="3"/>
    <x v="20"/>
    <s v="St. Louis"/>
    <x v="5"/>
    <n v="0.44999999999999984"/>
    <x v="32"/>
    <n v="2024.9999999999993"/>
    <n v="1012.4999999999997"/>
    <n v="0.5"/>
  </r>
  <r>
    <x v="0"/>
    <n v="1185732"/>
    <x v="11"/>
    <x v="3"/>
    <x v="20"/>
    <s v="St. Louis"/>
    <x v="0"/>
    <n v="0.39999999999999997"/>
    <x v="20"/>
    <n v="2799.9999999999995"/>
    <n v="1119.9999999999998"/>
    <n v="0.4"/>
  </r>
  <r>
    <x v="0"/>
    <n v="1185732"/>
    <x v="11"/>
    <x v="3"/>
    <x v="20"/>
    <s v="St. Louis"/>
    <x v="1"/>
    <n v="0.30000000000000004"/>
    <x v="24"/>
    <n v="1500.0000000000002"/>
    <n v="525"/>
    <n v="0.35"/>
  </r>
  <r>
    <x v="0"/>
    <n v="1185732"/>
    <x v="11"/>
    <x v="3"/>
    <x v="20"/>
    <s v="St. Louis"/>
    <x v="2"/>
    <n v="0.30000000000000004"/>
    <x v="32"/>
    <n v="1350.0000000000002"/>
    <n v="472.50000000000006"/>
    <n v="0.35"/>
  </r>
  <r>
    <x v="0"/>
    <n v="1185732"/>
    <x v="11"/>
    <x v="3"/>
    <x v="20"/>
    <s v="St. Louis"/>
    <x v="3"/>
    <n v="0.30000000000000004"/>
    <x v="47"/>
    <n v="1200.0000000000002"/>
    <n v="480.00000000000011"/>
    <n v="0.4"/>
  </r>
  <r>
    <x v="0"/>
    <n v="1185732"/>
    <x v="11"/>
    <x v="3"/>
    <x v="20"/>
    <s v="St. Louis"/>
    <x v="4"/>
    <n v="0.39999999999999997"/>
    <x v="47"/>
    <n v="1599.9999999999998"/>
    <n v="559.99999999999989"/>
    <n v="0.35"/>
  </r>
  <r>
    <x v="0"/>
    <n v="1185732"/>
    <x v="11"/>
    <x v="3"/>
    <x v="20"/>
    <s v="St. Louis"/>
    <x v="5"/>
    <n v="0.44999999999999984"/>
    <x v="24"/>
    <n v="2249.9999999999991"/>
    <n v="1124.9999999999995"/>
    <n v="0.5"/>
  </r>
  <r>
    <x v="2"/>
    <n v="1128299"/>
    <x v="145"/>
    <x v="2"/>
    <x v="21"/>
    <s v="Salt Lake City"/>
    <x v="0"/>
    <n v="0.30000000000000004"/>
    <x v="45"/>
    <n v="1050.0000000000002"/>
    <n v="367.50000000000006"/>
    <n v="0.35"/>
  </r>
  <r>
    <x v="2"/>
    <n v="1128299"/>
    <x v="145"/>
    <x v="2"/>
    <x v="21"/>
    <s v="Salt Lake City"/>
    <x v="1"/>
    <n v="0.4"/>
    <x v="45"/>
    <n v="1400"/>
    <n v="489.99999999999994"/>
    <n v="0.35"/>
  </r>
  <r>
    <x v="2"/>
    <n v="1128299"/>
    <x v="145"/>
    <x v="2"/>
    <x v="21"/>
    <s v="Salt Lake City"/>
    <x v="2"/>
    <n v="0.4"/>
    <x v="45"/>
    <n v="1400"/>
    <n v="489.99999999999994"/>
    <n v="0.35"/>
  </r>
  <r>
    <x v="2"/>
    <n v="1128299"/>
    <x v="145"/>
    <x v="2"/>
    <x v="21"/>
    <s v="Salt Lake City"/>
    <x v="3"/>
    <n v="0.4"/>
    <x v="41"/>
    <n v="800"/>
    <n v="280"/>
    <n v="0.35"/>
  </r>
  <r>
    <x v="2"/>
    <n v="1128299"/>
    <x v="145"/>
    <x v="2"/>
    <x v="21"/>
    <s v="Salt Lake City"/>
    <x v="4"/>
    <n v="0.45000000000000007"/>
    <x v="43"/>
    <n v="675.00000000000011"/>
    <n v="270.00000000000006"/>
    <n v="0.4"/>
  </r>
  <r>
    <x v="2"/>
    <n v="1128299"/>
    <x v="145"/>
    <x v="2"/>
    <x v="21"/>
    <s v="Salt Lake City"/>
    <x v="5"/>
    <n v="0.4"/>
    <x v="47"/>
    <n v="1600"/>
    <n v="480"/>
    <n v="0.3"/>
  </r>
  <r>
    <x v="2"/>
    <n v="1128299"/>
    <x v="146"/>
    <x v="2"/>
    <x v="21"/>
    <s v="Salt Lake City"/>
    <x v="0"/>
    <n v="0.30000000000000004"/>
    <x v="32"/>
    <n v="1350.0000000000002"/>
    <n v="472.50000000000006"/>
    <n v="0.35"/>
  </r>
  <r>
    <x v="2"/>
    <n v="1128299"/>
    <x v="146"/>
    <x v="2"/>
    <x v="21"/>
    <s v="Salt Lake City"/>
    <x v="1"/>
    <n v="0.4"/>
    <x v="45"/>
    <n v="1400"/>
    <n v="489.99999999999994"/>
    <n v="0.35"/>
  </r>
  <r>
    <x v="2"/>
    <n v="1128299"/>
    <x v="146"/>
    <x v="2"/>
    <x v="21"/>
    <s v="Salt Lake City"/>
    <x v="2"/>
    <n v="0.4"/>
    <x v="45"/>
    <n v="1400"/>
    <n v="489.99999999999994"/>
    <n v="0.35"/>
  </r>
  <r>
    <x v="2"/>
    <n v="1128299"/>
    <x v="146"/>
    <x v="2"/>
    <x v="21"/>
    <s v="Salt Lake City"/>
    <x v="3"/>
    <n v="0.4"/>
    <x v="41"/>
    <n v="800"/>
    <n v="280"/>
    <n v="0.35"/>
  </r>
  <r>
    <x v="2"/>
    <n v="1128299"/>
    <x v="146"/>
    <x v="2"/>
    <x v="21"/>
    <s v="Salt Lake City"/>
    <x v="4"/>
    <n v="0.45000000000000007"/>
    <x v="36"/>
    <n v="562.50000000000011"/>
    <n v="225.00000000000006"/>
    <n v="0.4"/>
  </r>
  <r>
    <x v="2"/>
    <n v="1128299"/>
    <x v="146"/>
    <x v="2"/>
    <x v="21"/>
    <s v="Salt Lake City"/>
    <x v="5"/>
    <n v="0.4"/>
    <x v="46"/>
    <n v="1300"/>
    <n v="390"/>
    <n v="0.3"/>
  </r>
  <r>
    <x v="2"/>
    <n v="1128299"/>
    <x v="147"/>
    <x v="2"/>
    <x v="21"/>
    <s v="Salt Lake City"/>
    <x v="0"/>
    <n v="0.4"/>
    <x v="34"/>
    <n v="1900"/>
    <n v="665"/>
    <n v="0.35"/>
  </r>
  <r>
    <x v="2"/>
    <n v="1128299"/>
    <x v="147"/>
    <x v="2"/>
    <x v="21"/>
    <s v="Salt Lake City"/>
    <x v="1"/>
    <n v="0.5"/>
    <x v="46"/>
    <n v="1625"/>
    <n v="568.75"/>
    <n v="0.35"/>
  </r>
  <r>
    <x v="2"/>
    <n v="1128299"/>
    <x v="147"/>
    <x v="2"/>
    <x v="21"/>
    <s v="Salt Lake City"/>
    <x v="2"/>
    <n v="0.54999999999999993"/>
    <x v="45"/>
    <n v="1924.9999999999998"/>
    <n v="673.74999999999989"/>
    <n v="0.35"/>
  </r>
  <r>
    <x v="2"/>
    <n v="1128299"/>
    <x v="147"/>
    <x v="2"/>
    <x v="21"/>
    <s v="Salt Lake City"/>
    <x v="3"/>
    <n v="0.5"/>
    <x v="44"/>
    <n v="1250"/>
    <n v="437.5"/>
    <n v="0.35"/>
  </r>
  <r>
    <x v="2"/>
    <n v="1128299"/>
    <x v="147"/>
    <x v="2"/>
    <x v="21"/>
    <s v="Salt Lake City"/>
    <x v="4"/>
    <n v="0.55000000000000004"/>
    <x v="39"/>
    <n v="550"/>
    <n v="220"/>
    <n v="0.4"/>
  </r>
  <r>
    <x v="2"/>
    <n v="1128299"/>
    <x v="147"/>
    <x v="2"/>
    <x v="21"/>
    <s v="Salt Lake City"/>
    <x v="5"/>
    <n v="0.5"/>
    <x v="49"/>
    <n v="1500"/>
    <n v="450"/>
    <n v="0.3"/>
  </r>
  <r>
    <x v="2"/>
    <n v="1128299"/>
    <x v="148"/>
    <x v="2"/>
    <x v="21"/>
    <s v="Salt Lake City"/>
    <x v="0"/>
    <n v="0.55000000000000004"/>
    <x v="34"/>
    <n v="2612.5"/>
    <n v="914.37499999999989"/>
    <n v="0.35"/>
  </r>
  <r>
    <x v="2"/>
    <n v="1128299"/>
    <x v="148"/>
    <x v="2"/>
    <x v="21"/>
    <s v="Salt Lake City"/>
    <x v="1"/>
    <n v="0.60000000000000009"/>
    <x v="35"/>
    <n v="1650.0000000000002"/>
    <n v="577.5"/>
    <n v="0.35"/>
  </r>
  <r>
    <x v="2"/>
    <n v="1128299"/>
    <x v="148"/>
    <x v="2"/>
    <x v="21"/>
    <s v="Salt Lake City"/>
    <x v="2"/>
    <n v="0.60000000000000009"/>
    <x v="46"/>
    <n v="1950.0000000000002"/>
    <n v="682.5"/>
    <n v="0.35"/>
  </r>
  <r>
    <x v="2"/>
    <n v="1128299"/>
    <x v="148"/>
    <x v="2"/>
    <x v="21"/>
    <s v="Salt Lake City"/>
    <x v="3"/>
    <n v="0.45000000000000007"/>
    <x v="38"/>
    <n v="1012.5000000000001"/>
    <n v="354.375"/>
    <n v="0.35"/>
  </r>
  <r>
    <x v="2"/>
    <n v="1128299"/>
    <x v="148"/>
    <x v="2"/>
    <x v="21"/>
    <s v="Salt Lake City"/>
    <x v="4"/>
    <n v="0.50000000000000011"/>
    <x v="36"/>
    <n v="625.00000000000011"/>
    <n v="250.00000000000006"/>
    <n v="0.4"/>
  </r>
  <r>
    <x v="2"/>
    <n v="1128299"/>
    <x v="148"/>
    <x v="2"/>
    <x v="21"/>
    <s v="Salt Lake City"/>
    <x v="5"/>
    <n v="0.65000000000000013"/>
    <x v="49"/>
    <n v="1950.0000000000005"/>
    <n v="585.00000000000011"/>
    <n v="0.3"/>
  </r>
  <r>
    <x v="2"/>
    <n v="1128299"/>
    <x v="149"/>
    <x v="2"/>
    <x v="21"/>
    <s v="Salt Lake City"/>
    <x v="0"/>
    <n v="0.5"/>
    <x v="24"/>
    <n v="2500"/>
    <n v="875"/>
    <n v="0.35"/>
  </r>
  <r>
    <x v="2"/>
    <n v="1128299"/>
    <x v="149"/>
    <x v="2"/>
    <x v="21"/>
    <s v="Salt Lake City"/>
    <x v="1"/>
    <n v="0.55000000000000004"/>
    <x v="45"/>
    <n v="1925.0000000000002"/>
    <n v="673.75"/>
    <n v="0.35"/>
  </r>
  <r>
    <x v="2"/>
    <n v="1128299"/>
    <x v="149"/>
    <x v="2"/>
    <x v="21"/>
    <s v="Salt Lake City"/>
    <x v="2"/>
    <n v="0.55000000000000004"/>
    <x v="45"/>
    <n v="1925.0000000000002"/>
    <n v="673.75"/>
    <n v="0.35"/>
  </r>
  <r>
    <x v="2"/>
    <n v="1128299"/>
    <x v="149"/>
    <x v="2"/>
    <x v="21"/>
    <s v="Salt Lake City"/>
    <x v="3"/>
    <n v="0.5"/>
    <x v="35"/>
    <n v="1375"/>
    <n v="481.24999999999994"/>
    <n v="0.35"/>
  </r>
  <r>
    <x v="2"/>
    <n v="1128299"/>
    <x v="149"/>
    <x v="2"/>
    <x v="21"/>
    <s v="Salt Lake City"/>
    <x v="4"/>
    <n v="0.44999999999999996"/>
    <x v="37"/>
    <n v="787.49999999999989"/>
    <n v="315"/>
    <n v="0.4"/>
  </r>
  <r>
    <x v="2"/>
    <n v="1128299"/>
    <x v="149"/>
    <x v="2"/>
    <x v="21"/>
    <s v="Salt Lake City"/>
    <x v="5"/>
    <n v="0.6"/>
    <x v="28"/>
    <n v="3150"/>
    <n v="945"/>
    <n v="0.3"/>
  </r>
  <r>
    <x v="2"/>
    <n v="1128299"/>
    <x v="150"/>
    <x v="2"/>
    <x v="21"/>
    <s v="Salt Lake City"/>
    <x v="0"/>
    <n v="0.54999999999999993"/>
    <x v="29"/>
    <n v="4262.4999999999991"/>
    <n v="1491.8749999999995"/>
    <n v="0.35"/>
  </r>
  <r>
    <x v="2"/>
    <n v="1128299"/>
    <x v="150"/>
    <x v="2"/>
    <x v="21"/>
    <s v="Salt Lake City"/>
    <x v="1"/>
    <n v="0.64999999999999991"/>
    <x v="26"/>
    <n v="4224.9999999999991"/>
    <n v="1478.7499999999995"/>
    <n v="0.35"/>
  </r>
  <r>
    <x v="2"/>
    <n v="1128299"/>
    <x v="150"/>
    <x v="2"/>
    <x v="21"/>
    <s v="Salt Lake City"/>
    <x v="2"/>
    <n v="0.79999999999999993"/>
    <x v="26"/>
    <n v="5200"/>
    <n v="1819.9999999999998"/>
    <n v="0.35"/>
  </r>
  <r>
    <x v="2"/>
    <n v="1128299"/>
    <x v="150"/>
    <x v="2"/>
    <x v="21"/>
    <s v="Salt Lake City"/>
    <x v="3"/>
    <n v="0.79999999999999993"/>
    <x v="28"/>
    <n v="4200"/>
    <n v="1470"/>
    <n v="0.35"/>
  </r>
  <r>
    <x v="2"/>
    <n v="1128299"/>
    <x v="150"/>
    <x v="2"/>
    <x v="21"/>
    <s v="Salt Lake City"/>
    <x v="4"/>
    <n v="0.9"/>
    <x v="47"/>
    <n v="3600"/>
    <n v="1440"/>
    <n v="0.4"/>
  </r>
  <r>
    <x v="2"/>
    <n v="1128299"/>
    <x v="150"/>
    <x v="2"/>
    <x v="21"/>
    <s v="Salt Lake City"/>
    <x v="5"/>
    <n v="1.05"/>
    <x v="20"/>
    <n v="7350"/>
    <n v="2205"/>
    <n v="0.3"/>
  </r>
  <r>
    <x v="2"/>
    <n v="1128299"/>
    <x v="151"/>
    <x v="2"/>
    <x v="21"/>
    <s v="Salt Lake City"/>
    <x v="0"/>
    <n v="0.85"/>
    <x v="2"/>
    <n v="7225"/>
    <n v="2528.75"/>
    <n v="0.35"/>
  </r>
  <r>
    <x v="2"/>
    <n v="1128299"/>
    <x v="151"/>
    <x v="2"/>
    <x v="21"/>
    <s v="Salt Lake City"/>
    <x v="1"/>
    <n v="0.9"/>
    <x v="20"/>
    <n v="6300"/>
    <n v="2205"/>
    <n v="0.35"/>
  </r>
  <r>
    <x v="2"/>
    <n v="1128299"/>
    <x v="151"/>
    <x v="2"/>
    <x v="21"/>
    <s v="Salt Lake City"/>
    <x v="2"/>
    <n v="0.9"/>
    <x v="26"/>
    <n v="5850"/>
    <n v="2047.4999999999998"/>
    <n v="0.35"/>
  </r>
  <r>
    <x v="2"/>
    <n v="1128299"/>
    <x v="151"/>
    <x v="2"/>
    <x v="21"/>
    <s v="Salt Lake City"/>
    <x v="3"/>
    <n v="0.85"/>
    <x v="21"/>
    <n v="4675"/>
    <n v="1636.25"/>
    <n v="0.35"/>
  </r>
  <r>
    <x v="2"/>
    <n v="1128299"/>
    <x v="151"/>
    <x v="2"/>
    <x v="21"/>
    <s v="Salt Lake City"/>
    <x v="4"/>
    <n v="0.9"/>
    <x v="25"/>
    <n v="5400"/>
    <n v="2160"/>
    <n v="0.4"/>
  </r>
  <r>
    <x v="2"/>
    <n v="1128299"/>
    <x v="151"/>
    <x v="2"/>
    <x v="21"/>
    <s v="Salt Lake City"/>
    <x v="5"/>
    <n v="1.05"/>
    <x v="25"/>
    <n v="6300"/>
    <n v="1890"/>
    <n v="0.3"/>
  </r>
  <r>
    <x v="2"/>
    <n v="1128299"/>
    <x v="152"/>
    <x v="2"/>
    <x v="21"/>
    <s v="Salt Lake City"/>
    <x v="0"/>
    <n v="0.9"/>
    <x v="9"/>
    <n v="7200"/>
    <n v="2520"/>
    <n v="0.35"/>
  </r>
  <r>
    <x v="2"/>
    <n v="1128299"/>
    <x v="152"/>
    <x v="2"/>
    <x v="21"/>
    <s v="Salt Lake City"/>
    <x v="1"/>
    <n v="0.8"/>
    <x v="29"/>
    <n v="6200"/>
    <n v="2170"/>
    <n v="0.35"/>
  </r>
  <r>
    <x v="2"/>
    <n v="1128299"/>
    <x v="152"/>
    <x v="2"/>
    <x v="21"/>
    <s v="Salt Lake City"/>
    <x v="2"/>
    <n v="0.70000000000000007"/>
    <x v="26"/>
    <n v="4550"/>
    <n v="1592.5"/>
    <n v="0.35"/>
  </r>
  <r>
    <x v="2"/>
    <n v="1128299"/>
    <x v="152"/>
    <x v="2"/>
    <x v="21"/>
    <s v="Salt Lake City"/>
    <x v="3"/>
    <n v="0.70000000000000007"/>
    <x v="33"/>
    <n v="2975.0000000000005"/>
    <n v="1041.25"/>
    <n v="0.35"/>
  </r>
  <r>
    <x v="2"/>
    <n v="1128299"/>
    <x v="152"/>
    <x v="2"/>
    <x v="21"/>
    <s v="Salt Lake City"/>
    <x v="4"/>
    <n v="0.7"/>
    <x v="33"/>
    <n v="2975"/>
    <n v="1190"/>
    <n v="0.4"/>
  </r>
  <r>
    <x v="2"/>
    <n v="1128299"/>
    <x v="152"/>
    <x v="2"/>
    <x v="21"/>
    <s v="Salt Lake City"/>
    <x v="5"/>
    <n v="0.75"/>
    <x v="44"/>
    <n v="1875"/>
    <n v="562.5"/>
    <n v="0.3"/>
  </r>
  <r>
    <x v="2"/>
    <n v="1128299"/>
    <x v="153"/>
    <x v="2"/>
    <x v="21"/>
    <s v="Salt Lake City"/>
    <x v="0"/>
    <n v="0.50000000000000011"/>
    <x v="32"/>
    <n v="2250.0000000000005"/>
    <n v="787.50000000000011"/>
    <n v="0.35"/>
  </r>
  <r>
    <x v="2"/>
    <n v="1128299"/>
    <x v="153"/>
    <x v="2"/>
    <x v="21"/>
    <s v="Salt Lake City"/>
    <x v="1"/>
    <n v="0.55000000000000016"/>
    <x v="32"/>
    <n v="2475.0000000000009"/>
    <n v="866.25000000000023"/>
    <n v="0.35"/>
  </r>
  <r>
    <x v="2"/>
    <n v="1128299"/>
    <x v="153"/>
    <x v="2"/>
    <x v="21"/>
    <s v="Salt Lake City"/>
    <x v="2"/>
    <n v="0.50000000000000011"/>
    <x v="44"/>
    <n v="1250.0000000000002"/>
    <n v="437.50000000000006"/>
    <n v="0.35"/>
  </r>
  <r>
    <x v="2"/>
    <n v="1128299"/>
    <x v="153"/>
    <x v="2"/>
    <x v="21"/>
    <s v="Salt Lake City"/>
    <x v="3"/>
    <n v="0.50000000000000011"/>
    <x v="41"/>
    <n v="1000.0000000000002"/>
    <n v="350.00000000000006"/>
    <n v="0.35"/>
  </r>
  <r>
    <x v="2"/>
    <n v="1128299"/>
    <x v="153"/>
    <x v="2"/>
    <x v="21"/>
    <s v="Salt Lake City"/>
    <x v="4"/>
    <n v="0.60000000000000009"/>
    <x v="38"/>
    <n v="1350.0000000000002"/>
    <n v="540.00000000000011"/>
    <n v="0.4"/>
  </r>
  <r>
    <x v="2"/>
    <n v="1128299"/>
    <x v="153"/>
    <x v="2"/>
    <x v="21"/>
    <s v="Salt Lake City"/>
    <x v="5"/>
    <n v="0.44999999999999996"/>
    <x v="44"/>
    <n v="1125"/>
    <n v="337.5"/>
    <n v="0.3"/>
  </r>
  <r>
    <x v="2"/>
    <n v="1128299"/>
    <x v="154"/>
    <x v="2"/>
    <x v="21"/>
    <s v="Salt Lake City"/>
    <x v="0"/>
    <n v="0.4"/>
    <x v="45"/>
    <n v="1400"/>
    <n v="489.99999999999994"/>
    <n v="0.35"/>
  </r>
  <r>
    <x v="2"/>
    <n v="1128299"/>
    <x v="154"/>
    <x v="2"/>
    <x v="21"/>
    <s v="Salt Lake City"/>
    <x v="1"/>
    <n v="0.55000000000000016"/>
    <x v="28"/>
    <n v="2887.5000000000009"/>
    <n v="1010.6250000000002"/>
    <n v="0.35"/>
  </r>
  <r>
    <x v="2"/>
    <n v="1128299"/>
    <x v="154"/>
    <x v="2"/>
    <x v="21"/>
    <s v="Salt Lake City"/>
    <x v="2"/>
    <n v="0.50000000000000011"/>
    <x v="45"/>
    <n v="1750.0000000000005"/>
    <n v="612.50000000000011"/>
    <n v="0.35"/>
  </r>
  <r>
    <x v="2"/>
    <n v="1128299"/>
    <x v="154"/>
    <x v="2"/>
    <x v="21"/>
    <s v="Salt Lake City"/>
    <x v="3"/>
    <n v="0.45000000000000007"/>
    <x v="46"/>
    <n v="1462.5000000000002"/>
    <n v="511.87500000000006"/>
    <n v="0.35"/>
  </r>
  <r>
    <x v="2"/>
    <n v="1128299"/>
    <x v="154"/>
    <x v="2"/>
    <x v="21"/>
    <s v="Salt Lake City"/>
    <x v="4"/>
    <n v="0.55000000000000004"/>
    <x v="49"/>
    <n v="1650.0000000000002"/>
    <n v="660.00000000000011"/>
    <n v="0.4"/>
  </r>
  <r>
    <x v="2"/>
    <n v="1128299"/>
    <x v="154"/>
    <x v="2"/>
    <x v="21"/>
    <s v="Salt Lake City"/>
    <x v="5"/>
    <n v="0.60000000000000009"/>
    <x v="45"/>
    <n v="2100.0000000000005"/>
    <n v="630.00000000000011"/>
    <n v="0.3"/>
  </r>
  <r>
    <x v="2"/>
    <n v="1128299"/>
    <x v="155"/>
    <x v="2"/>
    <x v="21"/>
    <s v="Salt Lake City"/>
    <x v="0"/>
    <n v="0.45000000000000007"/>
    <x v="31"/>
    <n v="2587.5000000000005"/>
    <n v="905.62500000000011"/>
    <n v="0.35"/>
  </r>
  <r>
    <x v="2"/>
    <n v="1128299"/>
    <x v="155"/>
    <x v="2"/>
    <x v="21"/>
    <s v="Salt Lake City"/>
    <x v="1"/>
    <n v="0.50000000000000011"/>
    <x v="26"/>
    <n v="3250.0000000000009"/>
    <n v="1137.5000000000002"/>
    <n v="0.35"/>
  </r>
  <r>
    <x v="2"/>
    <n v="1128299"/>
    <x v="155"/>
    <x v="2"/>
    <x v="21"/>
    <s v="Salt Lake City"/>
    <x v="2"/>
    <n v="0.45000000000000007"/>
    <x v="34"/>
    <n v="2137.5000000000005"/>
    <n v="748.12500000000011"/>
    <n v="0.35"/>
  </r>
  <r>
    <x v="2"/>
    <n v="1128299"/>
    <x v="155"/>
    <x v="2"/>
    <x v="21"/>
    <s v="Salt Lake City"/>
    <x v="3"/>
    <n v="0.55000000000000016"/>
    <x v="32"/>
    <n v="2475.0000000000009"/>
    <n v="866.25000000000023"/>
    <n v="0.35"/>
  </r>
  <r>
    <x v="2"/>
    <n v="1128299"/>
    <x v="155"/>
    <x v="2"/>
    <x v="21"/>
    <s v="Salt Lake City"/>
    <x v="4"/>
    <n v="0.75000000000000011"/>
    <x v="33"/>
    <n v="3187.5000000000005"/>
    <n v="1275.0000000000002"/>
    <n v="0.4"/>
  </r>
  <r>
    <x v="2"/>
    <n v="1128299"/>
    <x v="155"/>
    <x v="2"/>
    <x v="21"/>
    <s v="Salt Lake City"/>
    <x v="5"/>
    <n v="0.80000000000000016"/>
    <x v="21"/>
    <n v="4400.0000000000009"/>
    <n v="1320.0000000000002"/>
    <n v="0.3"/>
  </r>
  <r>
    <x v="2"/>
    <n v="1128299"/>
    <x v="156"/>
    <x v="2"/>
    <x v="21"/>
    <s v="Salt Lake City"/>
    <x v="0"/>
    <n v="0.65000000000000013"/>
    <x v="30"/>
    <n v="4875.0000000000009"/>
    <n v="1706.2500000000002"/>
    <n v="0.35"/>
  </r>
  <r>
    <x v="2"/>
    <n v="1128299"/>
    <x v="156"/>
    <x v="2"/>
    <x v="21"/>
    <s v="Salt Lake City"/>
    <x v="1"/>
    <n v="0.75000000000000022"/>
    <x v="30"/>
    <n v="5625.0000000000018"/>
    <n v="1968.7500000000005"/>
    <n v="0.35"/>
  </r>
  <r>
    <x v="2"/>
    <n v="1128299"/>
    <x v="156"/>
    <x v="2"/>
    <x v="21"/>
    <s v="Salt Lake City"/>
    <x v="2"/>
    <n v="0.70000000000000018"/>
    <x v="21"/>
    <n v="3850.0000000000009"/>
    <n v="1347.5000000000002"/>
    <n v="0.35"/>
  </r>
  <r>
    <x v="2"/>
    <n v="1128299"/>
    <x v="156"/>
    <x v="2"/>
    <x v="21"/>
    <s v="Salt Lake City"/>
    <x v="3"/>
    <n v="0.70000000000000018"/>
    <x v="21"/>
    <n v="3850.0000000000009"/>
    <n v="1347.5000000000002"/>
    <n v="0.35"/>
  </r>
  <r>
    <x v="2"/>
    <n v="1128299"/>
    <x v="156"/>
    <x v="2"/>
    <x v="21"/>
    <s v="Salt Lake City"/>
    <x v="4"/>
    <n v="0.80000000000000016"/>
    <x v="34"/>
    <n v="3800.0000000000009"/>
    <n v="1520.0000000000005"/>
    <n v="0.4"/>
  </r>
  <r>
    <x v="2"/>
    <n v="1128299"/>
    <x v="156"/>
    <x v="2"/>
    <x v="21"/>
    <s v="Salt Lake City"/>
    <x v="5"/>
    <n v="0.8500000000000002"/>
    <x v="31"/>
    <n v="4887.5000000000009"/>
    <n v="1466.2500000000002"/>
    <n v="0.3"/>
  </r>
  <r>
    <x v="2"/>
    <n v="1128299"/>
    <x v="102"/>
    <x v="2"/>
    <x v="22"/>
    <s v="Portland"/>
    <x v="0"/>
    <n v="0.35000000000000003"/>
    <x v="47"/>
    <n v="1400.0000000000002"/>
    <n v="560"/>
    <n v="0.39999999999999997"/>
  </r>
  <r>
    <x v="2"/>
    <n v="1128299"/>
    <x v="102"/>
    <x v="2"/>
    <x v="22"/>
    <s v="Portland"/>
    <x v="1"/>
    <n v="0.45"/>
    <x v="47"/>
    <n v="1800"/>
    <n v="719.99999999999989"/>
    <n v="0.39999999999999997"/>
  </r>
  <r>
    <x v="2"/>
    <n v="1128299"/>
    <x v="102"/>
    <x v="2"/>
    <x v="22"/>
    <s v="Portland"/>
    <x v="2"/>
    <n v="0.45"/>
    <x v="47"/>
    <n v="1800"/>
    <n v="719.99999999999989"/>
    <n v="0.39999999999999997"/>
  </r>
  <r>
    <x v="2"/>
    <n v="1128299"/>
    <x v="102"/>
    <x v="2"/>
    <x v="22"/>
    <s v="Portland"/>
    <x v="3"/>
    <n v="0.45"/>
    <x v="44"/>
    <n v="1125"/>
    <n v="449.99999999999994"/>
    <n v="0.39999999999999997"/>
  </r>
  <r>
    <x v="2"/>
    <n v="1128299"/>
    <x v="102"/>
    <x v="2"/>
    <x v="22"/>
    <s v="Portland"/>
    <x v="4"/>
    <n v="0.50000000000000011"/>
    <x v="41"/>
    <n v="1000.0000000000002"/>
    <n v="450.00000000000011"/>
    <n v="0.45"/>
  </r>
  <r>
    <x v="2"/>
    <n v="1128299"/>
    <x v="102"/>
    <x v="2"/>
    <x v="22"/>
    <s v="Portland"/>
    <x v="5"/>
    <n v="0.45"/>
    <x v="32"/>
    <n v="2025"/>
    <n v="708.75"/>
    <n v="0.35"/>
  </r>
  <r>
    <x v="2"/>
    <n v="1128299"/>
    <x v="103"/>
    <x v="2"/>
    <x v="22"/>
    <s v="Portland"/>
    <x v="0"/>
    <n v="0.35000000000000003"/>
    <x v="24"/>
    <n v="1750.0000000000002"/>
    <n v="700"/>
    <n v="0.39999999999999997"/>
  </r>
  <r>
    <x v="2"/>
    <n v="1128299"/>
    <x v="103"/>
    <x v="2"/>
    <x v="22"/>
    <s v="Portland"/>
    <x v="1"/>
    <n v="0.45"/>
    <x v="47"/>
    <n v="1800"/>
    <n v="719.99999999999989"/>
    <n v="0.39999999999999997"/>
  </r>
  <r>
    <x v="2"/>
    <n v="1128299"/>
    <x v="103"/>
    <x v="2"/>
    <x v="22"/>
    <s v="Portland"/>
    <x v="2"/>
    <n v="0.45"/>
    <x v="47"/>
    <n v="1800"/>
    <n v="719.99999999999989"/>
    <n v="0.39999999999999997"/>
  </r>
  <r>
    <x v="2"/>
    <n v="1128299"/>
    <x v="103"/>
    <x v="2"/>
    <x v="22"/>
    <s v="Portland"/>
    <x v="3"/>
    <n v="0.45"/>
    <x v="44"/>
    <n v="1125"/>
    <n v="449.99999999999994"/>
    <n v="0.39999999999999997"/>
  </r>
  <r>
    <x v="2"/>
    <n v="1128299"/>
    <x v="103"/>
    <x v="2"/>
    <x v="22"/>
    <s v="Portland"/>
    <x v="4"/>
    <n v="0.50000000000000011"/>
    <x v="37"/>
    <n v="875.00000000000023"/>
    <n v="393.75000000000011"/>
    <n v="0.45"/>
  </r>
  <r>
    <x v="2"/>
    <n v="1128299"/>
    <x v="103"/>
    <x v="2"/>
    <x v="22"/>
    <s v="Portland"/>
    <x v="5"/>
    <n v="0.45"/>
    <x v="48"/>
    <n v="1687.5"/>
    <n v="590.625"/>
    <n v="0.35"/>
  </r>
  <r>
    <x v="2"/>
    <n v="1128299"/>
    <x v="104"/>
    <x v="2"/>
    <x v="22"/>
    <s v="Portland"/>
    <x v="0"/>
    <n v="0.45"/>
    <x v="28"/>
    <n v="2362.5"/>
    <n v="944.99999999999989"/>
    <n v="0.39999999999999997"/>
  </r>
  <r>
    <x v="2"/>
    <n v="1128299"/>
    <x v="104"/>
    <x v="2"/>
    <x v="22"/>
    <s v="Portland"/>
    <x v="1"/>
    <n v="0.55000000000000004"/>
    <x v="48"/>
    <n v="2062.5"/>
    <n v="824.99999999999989"/>
    <n v="0.39999999999999997"/>
  </r>
  <r>
    <x v="2"/>
    <n v="1128299"/>
    <x v="104"/>
    <x v="2"/>
    <x v="22"/>
    <s v="Portland"/>
    <x v="2"/>
    <n v="0.6"/>
    <x v="47"/>
    <n v="2400"/>
    <n v="959.99999999999989"/>
    <n v="0.39999999999999997"/>
  </r>
  <r>
    <x v="2"/>
    <n v="1128299"/>
    <x v="104"/>
    <x v="2"/>
    <x v="22"/>
    <s v="Portland"/>
    <x v="3"/>
    <n v="0.55000000000000004"/>
    <x v="49"/>
    <n v="1650.0000000000002"/>
    <n v="660"/>
    <n v="0.39999999999999997"/>
  </r>
  <r>
    <x v="2"/>
    <n v="1128299"/>
    <x v="104"/>
    <x v="2"/>
    <x v="22"/>
    <s v="Portland"/>
    <x v="4"/>
    <n v="0.60000000000000009"/>
    <x v="43"/>
    <n v="900.00000000000011"/>
    <n v="405.00000000000006"/>
    <n v="0.45"/>
  </r>
  <r>
    <x v="2"/>
    <n v="1128299"/>
    <x v="104"/>
    <x v="2"/>
    <x v="22"/>
    <s v="Portland"/>
    <x v="5"/>
    <n v="0.45"/>
    <x v="45"/>
    <n v="1575"/>
    <n v="551.25"/>
    <n v="0.35"/>
  </r>
  <r>
    <x v="2"/>
    <n v="1128299"/>
    <x v="105"/>
    <x v="2"/>
    <x v="22"/>
    <s v="Portland"/>
    <x v="0"/>
    <n v="0.5"/>
    <x v="28"/>
    <n v="2625"/>
    <n v="1050"/>
    <n v="0.39999999999999997"/>
  </r>
  <r>
    <x v="2"/>
    <n v="1128299"/>
    <x v="105"/>
    <x v="2"/>
    <x v="22"/>
    <s v="Portland"/>
    <x v="1"/>
    <n v="0.55000000000000004"/>
    <x v="46"/>
    <n v="1787.5000000000002"/>
    <n v="715"/>
    <n v="0.39999999999999997"/>
  </r>
  <r>
    <x v="2"/>
    <n v="1128299"/>
    <x v="105"/>
    <x v="2"/>
    <x v="22"/>
    <s v="Portland"/>
    <x v="2"/>
    <n v="0.55000000000000004"/>
    <x v="48"/>
    <n v="2062.5"/>
    <n v="824.99999999999989"/>
    <n v="0.39999999999999997"/>
  </r>
  <r>
    <x v="2"/>
    <n v="1128299"/>
    <x v="105"/>
    <x v="2"/>
    <x v="22"/>
    <s v="Portland"/>
    <x v="3"/>
    <n v="0.40000000000000008"/>
    <x v="35"/>
    <n v="1100.0000000000002"/>
    <n v="440.00000000000006"/>
    <n v="0.39999999999999997"/>
  </r>
  <r>
    <x v="2"/>
    <n v="1128299"/>
    <x v="105"/>
    <x v="2"/>
    <x v="22"/>
    <s v="Portland"/>
    <x v="4"/>
    <n v="0.45000000000000012"/>
    <x v="37"/>
    <n v="787.50000000000023"/>
    <n v="354.37500000000011"/>
    <n v="0.45"/>
  </r>
  <r>
    <x v="2"/>
    <n v="1128299"/>
    <x v="105"/>
    <x v="2"/>
    <x v="22"/>
    <s v="Portland"/>
    <x v="5"/>
    <n v="0.60000000000000009"/>
    <x v="45"/>
    <n v="2100.0000000000005"/>
    <n v="735.00000000000011"/>
    <n v="0.35"/>
  </r>
  <r>
    <x v="2"/>
    <n v="1128299"/>
    <x v="106"/>
    <x v="2"/>
    <x v="22"/>
    <s v="Portland"/>
    <x v="0"/>
    <n v="0.45"/>
    <x v="21"/>
    <n v="2475"/>
    <n v="989.99999999999989"/>
    <n v="0.39999999999999997"/>
  </r>
  <r>
    <x v="2"/>
    <n v="1128299"/>
    <x v="106"/>
    <x v="2"/>
    <x v="22"/>
    <s v="Portland"/>
    <x v="1"/>
    <n v="0.5"/>
    <x v="47"/>
    <n v="2000"/>
    <n v="799.99999999999989"/>
    <n v="0.39999999999999997"/>
  </r>
  <r>
    <x v="2"/>
    <n v="1128299"/>
    <x v="106"/>
    <x v="2"/>
    <x v="22"/>
    <s v="Portland"/>
    <x v="2"/>
    <n v="0.5"/>
    <x v="47"/>
    <n v="2000"/>
    <n v="799.99999999999989"/>
    <n v="0.39999999999999997"/>
  </r>
  <r>
    <x v="2"/>
    <n v="1128299"/>
    <x v="106"/>
    <x v="2"/>
    <x v="22"/>
    <s v="Portland"/>
    <x v="3"/>
    <n v="0.45"/>
    <x v="46"/>
    <n v="1462.5"/>
    <n v="585"/>
    <n v="0.39999999999999997"/>
  </r>
  <r>
    <x v="2"/>
    <n v="1128299"/>
    <x v="106"/>
    <x v="2"/>
    <x v="22"/>
    <s v="Portland"/>
    <x v="4"/>
    <n v="0.39999999999999997"/>
    <x v="38"/>
    <n v="899.99999999999989"/>
    <n v="404.99999999999994"/>
    <n v="0.45"/>
  </r>
  <r>
    <x v="2"/>
    <n v="1128299"/>
    <x v="106"/>
    <x v="2"/>
    <x v="22"/>
    <s v="Portland"/>
    <x v="5"/>
    <n v="0.65"/>
    <x v="31"/>
    <n v="3737.5"/>
    <n v="1308.125"/>
    <n v="0.35"/>
  </r>
  <r>
    <x v="2"/>
    <n v="1128299"/>
    <x v="107"/>
    <x v="2"/>
    <x v="22"/>
    <s v="Portland"/>
    <x v="0"/>
    <n v="0.6"/>
    <x v="6"/>
    <n v="4950"/>
    <n v="1979.9999999999998"/>
    <n v="0.39999999999999997"/>
  </r>
  <r>
    <x v="2"/>
    <n v="1128299"/>
    <x v="107"/>
    <x v="2"/>
    <x v="22"/>
    <s v="Portland"/>
    <x v="1"/>
    <n v="0.7"/>
    <x v="20"/>
    <n v="4900"/>
    <n v="1959.9999999999998"/>
    <n v="0.39999999999999997"/>
  </r>
  <r>
    <x v="2"/>
    <n v="1128299"/>
    <x v="107"/>
    <x v="2"/>
    <x v="22"/>
    <s v="Portland"/>
    <x v="2"/>
    <n v="0.85"/>
    <x v="20"/>
    <n v="5950"/>
    <n v="2380"/>
    <n v="0.39999999999999997"/>
  </r>
  <r>
    <x v="2"/>
    <n v="1128299"/>
    <x v="107"/>
    <x v="2"/>
    <x v="22"/>
    <s v="Portland"/>
    <x v="3"/>
    <n v="0.85"/>
    <x v="31"/>
    <n v="4887.5"/>
    <n v="1954.9999999999998"/>
    <n v="0.39999999999999997"/>
  </r>
  <r>
    <x v="2"/>
    <n v="1128299"/>
    <x v="107"/>
    <x v="2"/>
    <x v="22"/>
    <s v="Portland"/>
    <x v="4"/>
    <n v="0.95000000000000007"/>
    <x v="32"/>
    <n v="4275"/>
    <n v="1923.75"/>
    <n v="0.45"/>
  </r>
  <r>
    <x v="2"/>
    <n v="1128299"/>
    <x v="107"/>
    <x v="2"/>
    <x v="22"/>
    <s v="Portland"/>
    <x v="5"/>
    <n v="1.1000000000000001"/>
    <x v="30"/>
    <n v="8250"/>
    <n v="2887.5"/>
    <n v="0.35"/>
  </r>
  <r>
    <x v="2"/>
    <n v="1128299"/>
    <x v="108"/>
    <x v="2"/>
    <x v="22"/>
    <s v="Portland"/>
    <x v="0"/>
    <n v="0.9"/>
    <x v="3"/>
    <n v="8100"/>
    <n v="3239.9999999999995"/>
    <n v="0.39999999999999997"/>
  </r>
  <r>
    <x v="2"/>
    <n v="1128299"/>
    <x v="108"/>
    <x v="2"/>
    <x v="22"/>
    <s v="Portland"/>
    <x v="1"/>
    <n v="0.95000000000000007"/>
    <x v="30"/>
    <n v="7125.0000000000009"/>
    <n v="2850"/>
    <n v="0.39999999999999997"/>
  </r>
  <r>
    <x v="2"/>
    <n v="1128299"/>
    <x v="108"/>
    <x v="2"/>
    <x v="22"/>
    <s v="Portland"/>
    <x v="2"/>
    <n v="0.95000000000000007"/>
    <x v="20"/>
    <n v="6650.0000000000009"/>
    <n v="2660"/>
    <n v="0.39999999999999997"/>
  </r>
  <r>
    <x v="2"/>
    <n v="1128299"/>
    <x v="108"/>
    <x v="2"/>
    <x v="22"/>
    <s v="Portland"/>
    <x v="3"/>
    <n v="0.9"/>
    <x v="25"/>
    <n v="5400"/>
    <n v="2160"/>
    <n v="0.39999999999999997"/>
  </r>
  <r>
    <x v="2"/>
    <n v="1128299"/>
    <x v="108"/>
    <x v="2"/>
    <x v="22"/>
    <s v="Portland"/>
    <x v="4"/>
    <n v="0.95000000000000007"/>
    <x v="26"/>
    <n v="6175"/>
    <n v="2778.75"/>
    <n v="0.45"/>
  </r>
  <r>
    <x v="2"/>
    <n v="1128299"/>
    <x v="108"/>
    <x v="2"/>
    <x v="22"/>
    <s v="Portland"/>
    <x v="5"/>
    <n v="1.1000000000000001"/>
    <x v="26"/>
    <n v="7150.0000000000009"/>
    <n v="2502.5"/>
    <n v="0.35"/>
  </r>
  <r>
    <x v="2"/>
    <n v="1128299"/>
    <x v="109"/>
    <x v="2"/>
    <x v="22"/>
    <s v="Portland"/>
    <x v="0"/>
    <n v="0.95000000000000007"/>
    <x v="2"/>
    <n v="8075.0000000000009"/>
    <n v="3230"/>
    <n v="0.39999999999999997"/>
  </r>
  <r>
    <x v="2"/>
    <n v="1128299"/>
    <x v="109"/>
    <x v="2"/>
    <x v="22"/>
    <s v="Portland"/>
    <x v="1"/>
    <n v="0.85000000000000009"/>
    <x v="6"/>
    <n v="7012.5000000000009"/>
    <n v="2805"/>
    <n v="0.39999999999999997"/>
  </r>
  <r>
    <x v="2"/>
    <n v="1128299"/>
    <x v="109"/>
    <x v="2"/>
    <x v="22"/>
    <s v="Portland"/>
    <x v="2"/>
    <n v="0.75000000000000011"/>
    <x v="20"/>
    <n v="5250.0000000000009"/>
    <n v="2100"/>
    <n v="0.39999999999999997"/>
  </r>
  <r>
    <x v="2"/>
    <n v="1128299"/>
    <x v="109"/>
    <x v="2"/>
    <x v="22"/>
    <s v="Portland"/>
    <x v="3"/>
    <n v="0.75000000000000011"/>
    <x v="34"/>
    <n v="3562.5000000000005"/>
    <n v="1425"/>
    <n v="0.39999999999999997"/>
  </r>
  <r>
    <x v="2"/>
    <n v="1128299"/>
    <x v="109"/>
    <x v="2"/>
    <x v="22"/>
    <s v="Portland"/>
    <x v="4"/>
    <n v="0.64999999999999991"/>
    <x v="34"/>
    <n v="3087.4999999999995"/>
    <n v="1389.3749999999998"/>
    <n v="0.45"/>
  </r>
  <r>
    <x v="2"/>
    <n v="1128299"/>
    <x v="109"/>
    <x v="2"/>
    <x v="22"/>
    <s v="Portland"/>
    <x v="5"/>
    <n v="0.7"/>
    <x v="49"/>
    <n v="2100"/>
    <n v="735"/>
    <n v="0.35"/>
  </r>
  <r>
    <x v="2"/>
    <n v="1128299"/>
    <x v="110"/>
    <x v="2"/>
    <x v="22"/>
    <s v="Portland"/>
    <x v="0"/>
    <n v="0.45000000000000012"/>
    <x v="24"/>
    <n v="2250.0000000000005"/>
    <n v="900.00000000000011"/>
    <n v="0.39999999999999997"/>
  </r>
  <r>
    <x v="2"/>
    <n v="1128299"/>
    <x v="110"/>
    <x v="2"/>
    <x v="22"/>
    <s v="Portland"/>
    <x v="1"/>
    <n v="0.50000000000000011"/>
    <x v="24"/>
    <n v="2500.0000000000005"/>
    <n v="1000.0000000000001"/>
    <n v="0.39999999999999997"/>
  </r>
  <r>
    <x v="2"/>
    <n v="1128299"/>
    <x v="110"/>
    <x v="2"/>
    <x v="22"/>
    <s v="Portland"/>
    <x v="2"/>
    <n v="0.45000000000000012"/>
    <x v="49"/>
    <n v="1350.0000000000005"/>
    <n v="540.00000000000011"/>
    <n v="0.39999999999999997"/>
  </r>
  <r>
    <x v="2"/>
    <n v="1128299"/>
    <x v="110"/>
    <x v="2"/>
    <x v="22"/>
    <s v="Portland"/>
    <x v="3"/>
    <n v="0.45000000000000012"/>
    <x v="44"/>
    <n v="1125.0000000000002"/>
    <n v="450.00000000000006"/>
    <n v="0.39999999999999997"/>
  </r>
  <r>
    <x v="2"/>
    <n v="1128299"/>
    <x v="110"/>
    <x v="2"/>
    <x v="22"/>
    <s v="Portland"/>
    <x v="4"/>
    <n v="0.55000000000000004"/>
    <x v="35"/>
    <n v="1512.5000000000002"/>
    <n v="680.62500000000011"/>
    <n v="0.45"/>
  </r>
  <r>
    <x v="2"/>
    <n v="1128299"/>
    <x v="110"/>
    <x v="2"/>
    <x v="22"/>
    <s v="Portland"/>
    <x v="5"/>
    <n v="0.39999999999999997"/>
    <x v="49"/>
    <n v="1200"/>
    <n v="420"/>
    <n v="0.35"/>
  </r>
  <r>
    <x v="2"/>
    <n v="1128299"/>
    <x v="111"/>
    <x v="2"/>
    <x v="22"/>
    <s v="Portland"/>
    <x v="0"/>
    <n v="0.35000000000000003"/>
    <x v="47"/>
    <n v="1400.0000000000002"/>
    <n v="560"/>
    <n v="0.39999999999999997"/>
  </r>
  <r>
    <x v="2"/>
    <n v="1128299"/>
    <x v="111"/>
    <x v="2"/>
    <x v="22"/>
    <s v="Portland"/>
    <x v="1"/>
    <n v="0.50000000000000011"/>
    <x v="31"/>
    <n v="2875.0000000000005"/>
    <n v="1150"/>
    <n v="0.39999999999999997"/>
  </r>
  <r>
    <x v="2"/>
    <n v="1128299"/>
    <x v="111"/>
    <x v="2"/>
    <x v="22"/>
    <s v="Portland"/>
    <x v="2"/>
    <n v="0.45000000000000012"/>
    <x v="47"/>
    <n v="1800.0000000000005"/>
    <n v="720.00000000000011"/>
    <n v="0.39999999999999997"/>
  </r>
  <r>
    <x v="2"/>
    <n v="1128299"/>
    <x v="111"/>
    <x v="2"/>
    <x v="22"/>
    <s v="Portland"/>
    <x v="3"/>
    <n v="0.40000000000000008"/>
    <x v="48"/>
    <n v="1500.0000000000002"/>
    <n v="600"/>
    <n v="0.39999999999999997"/>
  </r>
  <r>
    <x v="2"/>
    <n v="1128299"/>
    <x v="111"/>
    <x v="2"/>
    <x v="22"/>
    <s v="Portland"/>
    <x v="4"/>
    <n v="0.5"/>
    <x v="45"/>
    <n v="1750"/>
    <n v="787.5"/>
    <n v="0.45"/>
  </r>
  <r>
    <x v="2"/>
    <n v="1128299"/>
    <x v="111"/>
    <x v="2"/>
    <x v="22"/>
    <s v="Portland"/>
    <x v="5"/>
    <n v="0.55000000000000004"/>
    <x v="47"/>
    <n v="2200"/>
    <n v="770"/>
    <n v="0.35"/>
  </r>
  <r>
    <x v="2"/>
    <n v="1128299"/>
    <x v="112"/>
    <x v="2"/>
    <x v="22"/>
    <s v="Portland"/>
    <x v="0"/>
    <n v="0.40000000000000008"/>
    <x v="23"/>
    <n v="2500.0000000000005"/>
    <n v="1000.0000000000001"/>
    <n v="0.39999999999999997"/>
  </r>
  <r>
    <x v="2"/>
    <n v="1128299"/>
    <x v="112"/>
    <x v="2"/>
    <x v="22"/>
    <s v="Portland"/>
    <x v="1"/>
    <n v="0.45000000000000012"/>
    <x v="20"/>
    <n v="3150.0000000000009"/>
    <n v="1260.0000000000002"/>
    <n v="0.39999999999999997"/>
  </r>
  <r>
    <x v="2"/>
    <n v="1128299"/>
    <x v="112"/>
    <x v="2"/>
    <x v="22"/>
    <s v="Portland"/>
    <x v="2"/>
    <n v="0.40000000000000008"/>
    <x v="28"/>
    <n v="2100.0000000000005"/>
    <n v="840.00000000000011"/>
    <n v="0.39999999999999997"/>
  </r>
  <r>
    <x v="2"/>
    <n v="1128299"/>
    <x v="112"/>
    <x v="2"/>
    <x v="22"/>
    <s v="Portland"/>
    <x v="3"/>
    <n v="0.50000000000000011"/>
    <x v="24"/>
    <n v="2500.0000000000005"/>
    <n v="1000.0000000000001"/>
    <n v="0.39999999999999997"/>
  </r>
  <r>
    <x v="2"/>
    <n v="1128299"/>
    <x v="112"/>
    <x v="2"/>
    <x v="22"/>
    <s v="Portland"/>
    <x v="4"/>
    <n v="0.70000000000000007"/>
    <x v="34"/>
    <n v="3325.0000000000005"/>
    <n v="1496.2500000000002"/>
    <n v="0.45"/>
  </r>
  <r>
    <x v="2"/>
    <n v="1128299"/>
    <x v="112"/>
    <x v="2"/>
    <x v="22"/>
    <s v="Portland"/>
    <x v="5"/>
    <n v="0.8500000000000002"/>
    <x v="25"/>
    <n v="5100.0000000000009"/>
    <n v="1785.0000000000002"/>
    <n v="0.35"/>
  </r>
  <r>
    <x v="2"/>
    <n v="1128299"/>
    <x v="113"/>
    <x v="2"/>
    <x v="22"/>
    <s v="Portland"/>
    <x v="0"/>
    <n v="0.70000000000000018"/>
    <x v="9"/>
    <n v="5600.0000000000018"/>
    <n v="2240.0000000000005"/>
    <n v="0.39999999999999997"/>
  </r>
  <r>
    <x v="2"/>
    <n v="1128299"/>
    <x v="113"/>
    <x v="2"/>
    <x v="22"/>
    <s v="Portland"/>
    <x v="1"/>
    <n v="0.80000000000000027"/>
    <x v="9"/>
    <n v="6400.0000000000018"/>
    <n v="2560.0000000000005"/>
    <n v="0.39999999999999997"/>
  </r>
  <r>
    <x v="2"/>
    <n v="1128299"/>
    <x v="113"/>
    <x v="2"/>
    <x v="22"/>
    <s v="Portland"/>
    <x v="2"/>
    <n v="0.75000000000000022"/>
    <x v="25"/>
    <n v="4500.0000000000009"/>
    <n v="1800.0000000000002"/>
    <n v="0.39999999999999997"/>
  </r>
  <r>
    <x v="2"/>
    <n v="1128299"/>
    <x v="113"/>
    <x v="2"/>
    <x v="22"/>
    <s v="Portland"/>
    <x v="3"/>
    <n v="0.75000000000000022"/>
    <x v="25"/>
    <n v="4500.0000000000009"/>
    <n v="1800.0000000000002"/>
    <n v="0.39999999999999997"/>
  </r>
  <r>
    <x v="2"/>
    <n v="1128299"/>
    <x v="113"/>
    <x v="2"/>
    <x v="22"/>
    <s v="Portland"/>
    <x v="4"/>
    <n v="0.8500000000000002"/>
    <x v="28"/>
    <n v="4462.5000000000009"/>
    <n v="2008.1250000000005"/>
    <n v="0.45"/>
  </r>
  <r>
    <x v="2"/>
    <n v="1128299"/>
    <x v="113"/>
    <x v="2"/>
    <x v="22"/>
    <s v="Portland"/>
    <x v="5"/>
    <n v="0.90000000000000024"/>
    <x v="23"/>
    <n v="5625.0000000000018"/>
    <n v="1968.7500000000005"/>
    <n v="0.35"/>
  </r>
  <r>
    <x v="1"/>
    <n v="1197831"/>
    <x v="58"/>
    <x v="1"/>
    <x v="23"/>
    <s v="New Orleans"/>
    <x v="0"/>
    <n v="0.2"/>
    <x v="22"/>
    <n v="1350"/>
    <n v="405"/>
    <n v="0.3"/>
  </r>
  <r>
    <x v="1"/>
    <n v="1197831"/>
    <x v="58"/>
    <x v="1"/>
    <x v="23"/>
    <s v="New Orleans"/>
    <x v="1"/>
    <n v="0.3"/>
    <x v="22"/>
    <n v="2025"/>
    <n v="607.5"/>
    <n v="0.3"/>
  </r>
  <r>
    <x v="1"/>
    <n v="1197831"/>
    <x v="58"/>
    <x v="1"/>
    <x v="23"/>
    <s v="New Orleans"/>
    <x v="2"/>
    <n v="0.3"/>
    <x v="34"/>
    <n v="1425"/>
    <n v="427.5"/>
    <n v="0.3"/>
  </r>
  <r>
    <x v="1"/>
    <n v="1197831"/>
    <x v="58"/>
    <x v="1"/>
    <x v="23"/>
    <s v="New Orleans"/>
    <x v="3"/>
    <n v="0.35"/>
    <x v="34"/>
    <n v="1662.5"/>
    <n v="665"/>
    <n v="0.4"/>
  </r>
  <r>
    <x v="1"/>
    <n v="1197831"/>
    <x v="58"/>
    <x v="1"/>
    <x v="23"/>
    <s v="New Orleans"/>
    <x v="4"/>
    <n v="0.4"/>
    <x v="46"/>
    <n v="1300"/>
    <n v="325"/>
    <n v="0.25"/>
  </r>
  <r>
    <x v="1"/>
    <n v="1197831"/>
    <x v="58"/>
    <x v="1"/>
    <x v="23"/>
    <s v="New Orleans"/>
    <x v="5"/>
    <n v="0.35"/>
    <x v="34"/>
    <n v="1662.5"/>
    <n v="748.125"/>
    <n v="0.45"/>
  </r>
  <r>
    <x v="1"/>
    <n v="1197831"/>
    <x v="172"/>
    <x v="1"/>
    <x v="23"/>
    <s v="New Orleans"/>
    <x v="0"/>
    <n v="0.25"/>
    <x v="23"/>
    <n v="1562.5"/>
    <n v="468.75"/>
    <n v="0.3"/>
  </r>
  <r>
    <x v="1"/>
    <n v="1197831"/>
    <x v="172"/>
    <x v="1"/>
    <x v="23"/>
    <s v="New Orleans"/>
    <x v="1"/>
    <n v="0.35"/>
    <x v="25"/>
    <n v="2100"/>
    <n v="630"/>
    <n v="0.3"/>
  </r>
  <r>
    <x v="1"/>
    <n v="1197831"/>
    <x v="172"/>
    <x v="1"/>
    <x v="23"/>
    <s v="New Orleans"/>
    <x v="2"/>
    <n v="0.35"/>
    <x v="33"/>
    <n v="1487.5"/>
    <n v="446.25"/>
    <n v="0.3"/>
  </r>
  <r>
    <x v="1"/>
    <n v="1197831"/>
    <x v="172"/>
    <x v="1"/>
    <x v="23"/>
    <s v="New Orleans"/>
    <x v="3"/>
    <n v="0.35"/>
    <x v="48"/>
    <n v="1312.5"/>
    <n v="525"/>
    <n v="0.4"/>
  </r>
  <r>
    <x v="1"/>
    <n v="1197831"/>
    <x v="172"/>
    <x v="1"/>
    <x v="23"/>
    <s v="New Orleans"/>
    <x v="4"/>
    <n v="0.4"/>
    <x v="44"/>
    <n v="1000"/>
    <n v="250"/>
    <n v="0.25"/>
  </r>
  <r>
    <x v="1"/>
    <n v="1197831"/>
    <x v="172"/>
    <x v="1"/>
    <x v="23"/>
    <s v="New Orleans"/>
    <x v="5"/>
    <n v="0.35"/>
    <x v="32"/>
    <n v="1575"/>
    <n v="708.75"/>
    <n v="0.45"/>
  </r>
  <r>
    <x v="1"/>
    <n v="1197831"/>
    <x v="173"/>
    <x v="1"/>
    <x v="23"/>
    <s v="New Orleans"/>
    <x v="0"/>
    <n v="0.3"/>
    <x v="23"/>
    <n v="1875"/>
    <n v="656.25"/>
    <n v="0.35"/>
  </r>
  <r>
    <x v="1"/>
    <n v="1197831"/>
    <x v="173"/>
    <x v="1"/>
    <x v="23"/>
    <s v="New Orleans"/>
    <x v="1"/>
    <n v="0.4"/>
    <x v="23"/>
    <n v="2500"/>
    <n v="875"/>
    <n v="0.35"/>
  </r>
  <r>
    <x v="1"/>
    <n v="1197831"/>
    <x v="173"/>
    <x v="1"/>
    <x v="23"/>
    <s v="New Orleans"/>
    <x v="2"/>
    <n v="0.3"/>
    <x v="32"/>
    <n v="1350"/>
    <n v="472.49999999999994"/>
    <n v="0.35"/>
  </r>
  <r>
    <x v="1"/>
    <n v="1197831"/>
    <x v="173"/>
    <x v="1"/>
    <x v="23"/>
    <s v="New Orleans"/>
    <x v="3"/>
    <n v="0.35000000000000003"/>
    <x v="45"/>
    <n v="1225.0000000000002"/>
    <n v="551.25000000000011"/>
    <n v="0.45"/>
  </r>
  <r>
    <x v="1"/>
    <n v="1197831"/>
    <x v="173"/>
    <x v="1"/>
    <x v="23"/>
    <s v="New Orleans"/>
    <x v="4"/>
    <n v="0.4"/>
    <x v="44"/>
    <n v="1000"/>
    <n v="300"/>
    <n v="0.3"/>
  </r>
  <r>
    <x v="1"/>
    <n v="1197831"/>
    <x v="173"/>
    <x v="1"/>
    <x v="23"/>
    <s v="New Orleans"/>
    <x v="5"/>
    <n v="0.35000000000000003"/>
    <x v="47"/>
    <n v="1400.0000000000002"/>
    <n v="700.00000000000011"/>
    <n v="0.5"/>
  </r>
  <r>
    <x v="1"/>
    <n v="1197831"/>
    <x v="60"/>
    <x v="1"/>
    <x v="23"/>
    <s v="New Orleans"/>
    <x v="0"/>
    <n v="0.19999999999999998"/>
    <x v="26"/>
    <n v="1300"/>
    <n v="454.99999999999994"/>
    <n v="0.35"/>
  </r>
  <r>
    <x v="1"/>
    <n v="1197831"/>
    <x v="60"/>
    <x v="1"/>
    <x v="23"/>
    <s v="New Orleans"/>
    <x v="1"/>
    <n v="0.30000000000000004"/>
    <x v="26"/>
    <n v="1950.0000000000002"/>
    <n v="682.5"/>
    <n v="0.35"/>
  </r>
  <r>
    <x v="1"/>
    <n v="1197831"/>
    <x v="60"/>
    <x v="1"/>
    <x v="23"/>
    <s v="New Orleans"/>
    <x v="2"/>
    <n v="0.24999999999999997"/>
    <x v="34"/>
    <n v="1187.4999999999998"/>
    <n v="415.62499999999989"/>
    <n v="0.35"/>
  </r>
  <r>
    <x v="1"/>
    <n v="1197831"/>
    <x v="60"/>
    <x v="1"/>
    <x v="23"/>
    <s v="New Orleans"/>
    <x v="3"/>
    <n v="0.30000000000000004"/>
    <x v="48"/>
    <n v="1125.0000000000002"/>
    <n v="506.25000000000011"/>
    <n v="0.45"/>
  </r>
  <r>
    <x v="1"/>
    <n v="1197831"/>
    <x v="60"/>
    <x v="1"/>
    <x v="23"/>
    <s v="New Orleans"/>
    <x v="4"/>
    <n v="0.35"/>
    <x v="35"/>
    <n v="962.49999999999989"/>
    <n v="288.74999999999994"/>
    <n v="0.3"/>
  </r>
  <r>
    <x v="1"/>
    <n v="1197831"/>
    <x v="60"/>
    <x v="1"/>
    <x v="23"/>
    <s v="New Orleans"/>
    <x v="5"/>
    <n v="0.30000000000000004"/>
    <x v="21"/>
    <n v="1650.0000000000002"/>
    <n v="825.00000000000011"/>
    <n v="0.5"/>
  </r>
  <r>
    <x v="1"/>
    <n v="1197831"/>
    <x v="174"/>
    <x v="1"/>
    <x v="23"/>
    <s v="New Orleans"/>
    <x v="0"/>
    <n v="0.19999999999999998"/>
    <x v="20"/>
    <n v="1399.9999999999998"/>
    <n v="489.99999999999989"/>
    <n v="0.35"/>
  </r>
  <r>
    <x v="1"/>
    <n v="1197831"/>
    <x v="174"/>
    <x v="1"/>
    <x v="23"/>
    <s v="New Orleans"/>
    <x v="1"/>
    <n v="0.30000000000000004"/>
    <x v="27"/>
    <n v="2175.0000000000005"/>
    <n v="761.25000000000011"/>
    <n v="0.35"/>
  </r>
  <r>
    <x v="1"/>
    <n v="1197831"/>
    <x v="174"/>
    <x v="1"/>
    <x v="23"/>
    <s v="New Orleans"/>
    <x v="2"/>
    <n v="0.24999999999999997"/>
    <x v="31"/>
    <n v="1437.4999999999998"/>
    <n v="503.12499999999989"/>
    <n v="0.35"/>
  </r>
  <r>
    <x v="1"/>
    <n v="1197831"/>
    <x v="174"/>
    <x v="1"/>
    <x v="23"/>
    <s v="New Orleans"/>
    <x v="3"/>
    <n v="0.35000000000000003"/>
    <x v="24"/>
    <n v="1750.0000000000002"/>
    <n v="787.50000000000011"/>
    <n v="0.45"/>
  </r>
  <r>
    <x v="1"/>
    <n v="1197831"/>
    <x v="174"/>
    <x v="1"/>
    <x v="23"/>
    <s v="New Orleans"/>
    <x v="4"/>
    <n v="0.5"/>
    <x v="47"/>
    <n v="2000"/>
    <n v="600"/>
    <n v="0.3"/>
  </r>
  <r>
    <x v="1"/>
    <n v="1197831"/>
    <x v="174"/>
    <x v="1"/>
    <x v="23"/>
    <s v="New Orleans"/>
    <x v="5"/>
    <n v="0.45"/>
    <x v="30"/>
    <n v="3375"/>
    <n v="1687.5"/>
    <n v="0.5"/>
  </r>
  <r>
    <x v="1"/>
    <n v="1197831"/>
    <x v="175"/>
    <x v="1"/>
    <x v="23"/>
    <s v="New Orleans"/>
    <x v="0"/>
    <n v="0.45"/>
    <x v="30"/>
    <n v="3375"/>
    <n v="1181.25"/>
    <n v="0.35"/>
  </r>
  <r>
    <x v="1"/>
    <n v="1197831"/>
    <x v="175"/>
    <x v="1"/>
    <x v="23"/>
    <s v="New Orleans"/>
    <x v="1"/>
    <n v="0.5"/>
    <x v="30"/>
    <n v="3750"/>
    <n v="1312.5"/>
    <n v="0.35"/>
  </r>
  <r>
    <x v="1"/>
    <n v="1197831"/>
    <x v="175"/>
    <x v="1"/>
    <x v="23"/>
    <s v="New Orleans"/>
    <x v="2"/>
    <n v="0.5"/>
    <x v="25"/>
    <n v="3000"/>
    <n v="1050"/>
    <n v="0.35"/>
  </r>
  <r>
    <x v="1"/>
    <n v="1197831"/>
    <x v="175"/>
    <x v="1"/>
    <x v="23"/>
    <s v="New Orleans"/>
    <x v="3"/>
    <n v="0.5"/>
    <x v="21"/>
    <n v="2750"/>
    <n v="1237.5"/>
    <n v="0.45"/>
  </r>
  <r>
    <x v="1"/>
    <n v="1197831"/>
    <x v="175"/>
    <x v="1"/>
    <x v="23"/>
    <s v="New Orleans"/>
    <x v="4"/>
    <n v="0.55000000000000004"/>
    <x v="32"/>
    <n v="2475"/>
    <n v="742.5"/>
    <n v="0.3"/>
  </r>
  <r>
    <x v="1"/>
    <n v="1197831"/>
    <x v="175"/>
    <x v="1"/>
    <x v="23"/>
    <s v="New Orleans"/>
    <x v="5"/>
    <n v="0.60000000000000009"/>
    <x v="6"/>
    <n v="4950.0000000000009"/>
    <n v="2475.0000000000005"/>
    <n v="0.5"/>
  </r>
  <r>
    <x v="1"/>
    <n v="1197831"/>
    <x v="176"/>
    <x v="1"/>
    <x v="23"/>
    <s v="New Orleans"/>
    <x v="0"/>
    <n v="0.5"/>
    <x v="29"/>
    <n v="3875"/>
    <n v="1549.9999999999998"/>
    <n v="0.39999999999999997"/>
  </r>
  <r>
    <x v="1"/>
    <n v="1197831"/>
    <x v="176"/>
    <x v="1"/>
    <x v="23"/>
    <s v="New Orleans"/>
    <x v="1"/>
    <n v="0.55000000000000004"/>
    <x v="29"/>
    <n v="4262.5"/>
    <n v="1704.9999999999998"/>
    <n v="0.39999999999999997"/>
  </r>
  <r>
    <x v="1"/>
    <n v="1197831"/>
    <x v="176"/>
    <x v="1"/>
    <x v="23"/>
    <s v="New Orleans"/>
    <x v="2"/>
    <n v="0.5"/>
    <x v="8"/>
    <n v="4625"/>
    <n v="1849.9999999999998"/>
    <n v="0.39999999999999997"/>
  </r>
  <r>
    <x v="1"/>
    <n v="1197831"/>
    <x v="176"/>
    <x v="1"/>
    <x v="23"/>
    <s v="New Orleans"/>
    <x v="3"/>
    <n v="0.5"/>
    <x v="28"/>
    <n v="2625"/>
    <n v="1312.5"/>
    <n v="0.5"/>
  </r>
  <r>
    <x v="1"/>
    <n v="1197831"/>
    <x v="176"/>
    <x v="1"/>
    <x v="23"/>
    <s v="New Orleans"/>
    <x v="4"/>
    <n v="0.55000000000000004"/>
    <x v="28"/>
    <n v="2887.5000000000005"/>
    <n v="1010.6250000000001"/>
    <n v="0.35"/>
  </r>
  <r>
    <x v="1"/>
    <n v="1197831"/>
    <x v="176"/>
    <x v="1"/>
    <x v="23"/>
    <s v="New Orleans"/>
    <x v="5"/>
    <n v="0.65"/>
    <x v="9"/>
    <n v="5200"/>
    <n v="2860.0000000000005"/>
    <n v="0.55000000000000004"/>
  </r>
  <r>
    <x v="1"/>
    <n v="1197831"/>
    <x v="177"/>
    <x v="1"/>
    <x v="23"/>
    <s v="New Orleans"/>
    <x v="0"/>
    <n v="0.5"/>
    <x v="30"/>
    <n v="3750"/>
    <n v="1499.9999999999998"/>
    <n v="0.39999999999999997"/>
  </r>
  <r>
    <x v="1"/>
    <n v="1197831"/>
    <x v="177"/>
    <x v="1"/>
    <x v="23"/>
    <s v="New Orleans"/>
    <x v="1"/>
    <n v="0.55000000000000004"/>
    <x v="30"/>
    <n v="4125"/>
    <n v="1649.9999999999998"/>
    <n v="0.39999999999999997"/>
  </r>
  <r>
    <x v="1"/>
    <n v="1197831"/>
    <x v="177"/>
    <x v="1"/>
    <x v="23"/>
    <s v="New Orleans"/>
    <x v="2"/>
    <n v="0.5"/>
    <x v="8"/>
    <n v="4625"/>
    <n v="1849.9999999999998"/>
    <n v="0.39999999999999997"/>
  </r>
  <r>
    <x v="1"/>
    <n v="1197831"/>
    <x v="177"/>
    <x v="1"/>
    <x v="23"/>
    <s v="New Orleans"/>
    <x v="3"/>
    <n v="0.5"/>
    <x v="34"/>
    <n v="2375"/>
    <n v="1187.5"/>
    <n v="0.5"/>
  </r>
  <r>
    <x v="1"/>
    <n v="1197831"/>
    <x v="177"/>
    <x v="1"/>
    <x v="23"/>
    <s v="New Orleans"/>
    <x v="4"/>
    <n v="0.55000000000000004"/>
    <x v="34"/>
    <n v="2612.5"/>
    <n v="914.37499999999989"/>
    <n v="0.35"/>
  </r>
  <r>
    <x v="1"/>
    <n v="1197831"/>
    <x v="177"/>
    <x v="1"/>
    <x v="23"/>
    <s v="New Orleans"/>
    <x v="5"/>
    <n v="0.6"/>
    <x v="27"/>
    <n v="4350"/>
    <n v="2392.5"/>
    <n v="0.55000000000000004"/>
  </r>
  <r>
    <x v="1"/>
    <n v="1197831"/>
    <x v="178"/>
    <x v="1"/>
    <x v="23"/>
    <s v="New Orleans"/>
    <x v="0"/>
    <n v="0.55000000000000004"/>
    <x v="22"/>
    <n v="3712.5000000000005"/>
    <n v="1485"/>
    <n v="0.39999999999999997"/>
  </r>
  <r>
    <x v="1"/>
    <n v="1197831"/>
    <x v="178"/>
    <x v="1"/>
    <x v="23"/>
    <s v="New Orleans"/>
    <x v="1"/>
    <n v="0.55000000000000004"/>
    <x v="23"/>
    <n v="3437.5000000000005"/>
    <n v="1375"/>
    <n v="0.39999999999999997"/>
  </r>
  <r>
    <x v="1"/>
    <n v="1197831"/>
    <x v="178"/>
    <x v="1"/>
    <x v="23"/>
    <s v="New Orleans"/>
    <x v="2"/>
    <n v="0.6"/>
    <x v="22"/>
    <n v="4050"/>
    <n v="1619.9999999999998"/>
    <n v="0.39999999999999997"/>
  </r>
  <r>
    <x v="1"/>
    <n v="1197831"/>
    <x v="178"/>
    <x v="1"/>
    <x v="23"/>
    <s v="New Orleans"/>
    <x v="3"/>
    <n v="0.6"/>
    <x v="47"/>
    <n v="2400"/>
    <n v="1200"/>
    <n v="0.5"/>
  </r>
  <r>
    <x v="1"/>
    <n v="1197831"/>
    <x v="178"/>
    <x v="1"/>
    <x v="23"/>
    <s v="New Orleans"/>
    <x v="4"/>
    <n v="0.55000000000000004"/>
    <x v="47"/>
    <n v="2200"/>
    <n v="770"/>
    <n v="0.35"/>
  </r>
  <r>
    <x v="1"/>
    <n v="1197831"/>
    <x v="178"/>
    <x v="1"/>
    <x v="23"/>
    <s v="New Orleans"/>
    <x v="5"/>
    <n v="0.5"/>
    <x v="23"/>
    <n v="3125"/>
    <n v="1718.7500000000002"/>
    <n v="0.55000000000000004"/>
  </r>
  <r>
    <x v="1"/>
    <n v="1197831"/>
    <x v="179"/>
    <x v="1"/>
    <x v="23"/>
    <s v="New Orleans"/>
    <x v="0"/>
    <n v="0.4"/>
    <x v="31"/>
    <n v="2300"/>
    <n v="919.99999999999989"/>
    <n v="0.39999999999999997"/>
  </r>
  <r>
    <x v="1"/>
    <n v="1197831"/>
    <x v="179"/>
    <x v="1"/>
    <x v="23"/>
    <s v="New Orleans"/>
    <x v="1"/>
    <n v="0.4"/>
    <x v="31"/>
    <n v="2300"/>
    <n v="919.99999999999989"/>
    <n v="0.39999999999999997"/>
  </r>
  <r>
    <x v="1"/>
    <n v="1197831"/>
    <x v="179"/>
    <x v="1"/>
    <x v="23"/>
    <s v="New Orleans"/>
    <x v="2"/>
    <n v="0.45"/>
    <x v="28"/>
    <n v="2362.5"/>
    <n v="944.99999999999989"/>
    <n v="0.39999999999999997"/>
  </r>
  <r>
    <x v="1"/>
    <n v="1197831"/>
    <x v="179"/>
    <x v="1"/>
    <x v="23"/>
    <s v="New Orleans"/>
    <x v="3"/>
    <n v="0.45"/>
    <x v="48"/>
    <n v="1687.5"/>
    <n v="843.75"/>
    <n v="0.5"/>
  </r>
  <r>
    <x v="1"/>
    <n v="1197831"/>
    <x v="179"/>
    <x v="1"/>
    <x v="23"/>
    <s v="New Orleans"/>
    <x v="4"/>
    <n v="0.35000000000000003"/>
    <x v="45"/>
    <n v="1225.0000000000002"/>
    <n v="428.75000000000006"/>
    <n v="0.35"/>
  </r>
  <r>
    <x v="1"/>
    <n v="1197831"/>
    <x v="179"/>
    <x v="1"/>
    <x v="23"/>
    <s v="New Orleans"/>
    <x v="5"/>
    <n v="0.45"/>
    <x v="28"/>
    <n v="2362.5"/>
    <n v="1299.375"/>
    <n v="0.55000000000000004"/>
  </r>
  <r>
    <x v="1"/>
    <n v="1197831"/>
    <x v="64"/>
    <x v="1"/>
    <x v="23"/>
    <s v="New Orleans"/>
    <x v="0"/>
    <n v="0.35000000000000003"/>
    <x v="22"/>
    <n v="2362.5"/>
    <n v="944.99999999999989"/>
    <n v="0.39999999999999997"/>
  </r>
  <r>
    <x v="1"/>
    <n v="1197831"/>
    <x v="64"/>
    <x v="1"/>
    <x v="23"/>
    <s v="New Orleans"/>
    <x v="1"/>
    <n v="0.35000000000000003"/>
    <x v="22"/>
    <n v="2362.5"/>
    <n v="944.99999999999989"/>
    <n v="0.39999999999999997"/>
  </r>
  <r>
    <x v="1"/>
    <n v="1197831"/>
    <x v="64"/>
    <x v="1"/>
    <x v="23"/>
    <s v="New Orleans"/>
    <x v="2"/>
    <n v="0.6"/>
    <x v="25"/>
    <n v="3600"/>
    <n v="1439.9999999999998"/>
    <n v="0.39999999999999997"/>
  </r>
  <r>
    <x v="1"/>
    <n v="1197831"/>
    <x v="64"/>
    <x v="1"/>
    <x v="23"/>
    <s v="New Orleans"/>
    <x v="3"/>
    <n v="0.6"/>
    <x v="32"/>
    <n v="2700"/>
    <n v="1350"/>
    <n v="0.5"/>
  </r>
  <r>
    <x v="1"/>
    <n v="1197831"/>
    <x v="64"/>
    <x v="1"/>
    <x v="23"/>
    <s v="New Orleans"/>
    <x v="4"/>
    <n v="0.54999999999999993"/>
    <x v="33"/>
    <n v="2337.4999999999995"/>
    <n v="818.12499999999977"/>
    <n v="0.35"/>
  </r>
  <r>
    <x v="1"/>
    <n v="1197831"/>
    <x v="64"/>
    <x v="1"/>
    <x v="23"/>
    <s v="New Orleans"/>
    <x v="5"/>
    <n v="0.65"/>
    <x v="23"/>
    <n v="4062.5"/>
    <n v="2234.375"/>
    <n v="0.55000000000000004"/>
  </r>
  <r>
    <x v="1"/>
    <n v="1197831"/>
    <x v="65"/>
    <x v="1"/>
    <x v="23"/>
    <s v="New Orleans"/>
    <x v="0"/>
    <n v="0.54999999999999993"/>
    <x v="29"/>
    <n v="4262.4999999999991"/>
    <n v="1704.9999999999995"/>
    <n v="0.39999999999999997"/>
  </r>
  <r>
    <x v="1"/>
    <n v="1197831"/>
    <x v="65"/>
    <x v="1"/>
    <x v="23"/>
    <s v="New Orleans"/>
    <x v="1"/>
    <n v="0.54999999999999993"/>
    <x v="29"/>
    <n v="4262.4999999999991"/>
    <n v="1704.9999999999995"/>
    <n v="0.39999999999999997"/>
  </r>
  <r>
    <x v="1"/>
    <n v="1197831"/>
    <x v="65"/>
    <x v="1"/>
    <x v="23"/>
    <s v="New Orleans"/>
    <x v="2"/>
    <n v="0.6"/>
    <x v="22"/>
    <n v="4050"/>
    <n v="1619.9999999999998"/>
    <n v="0.39999999999999997"/>
  </r>
  <r>
    <x v="1"/>
    <n v="1197831"/>
    <x v="65"/>
    <x v="1"/>
    <x v="23"/>
    <s v="New Orleans"/>
    <x v="3"/>
    <n v="0.6"/>
    <x v="28"/>
    <n v="3150"/>
    <n v="1575"/>
    <n v="0.5"/>
  </r>
  <r>
    <x v="1"/>
    <n v="1197831"/>
    <x v="65"/>
    <x v="1"/>
    <x v="23"/>
    <s v="New Orleans"/>
    <x v="4"/>
    <n v="0.54999999999999993"/>
    <x v="34"/>
    <n v="2612.4999999999995"/>
    <n v="914.37499999999977"/>
    <n v="0.35"/>
  </r>
  <r>
    <x v="1"/>
    <n v="1197831"/>
    <x v="65"/>
    <x v="1"/>
    <x v="23"/>
    <s v="New Orleans"/>
    <x v="5"/>
    <n v="0.65"/>
    <x v="27"/>
    <n v="4712.5"/>
    <n v="2591.875"/>
    <n v="0.55000000000000004"/>
  </r>
  <r>
    <x v="2"/>
    <n v="1128299"/>
    <x v="180"/>
    <x v="2"/>
    <x v="24"/>
    <s v="Boise"/>
    <x v="0"/>
    <n v="0.29999999999999993"/>
    <x v="33"/>
    <n v="1274.9999999999998"/>
    <n v="446.24999999999989"/>
    <n v="0.35"/>
  </r>
  <r>
    <x v="2"/>
    <n v="1128299"/>
    <x v="180"/>
    <x v="2"/>
    <x v="24"/>
    <s v="Boise"/>
    <x v="1"/>
    <n v="0.4"/>
    <x v="33"/>
    <n v="1700"/>
    <n v="680"/>
    <n v="0.4"/>
  </r>
  <r>
    <x v="2"/>
    <n v="1128299"/>
    <x v="180"/>
    <x v="2"/>
    <x v="24"/>
    <s v="Boise"/>
    <x v="2"/>
    <n v="0.4"/>
    <x v="33"/>
    <n v="1700"/>
    <n v="595"/>
    <n v="0.35"/>
  </r>
  <r>
    <x v="2"/>
    <n v="1128299"/>
    <x v="180"/>
    <x v="2"/>
    <x v="24"/>
    <s v="Boise"/>
    <x v="3"/>
    <n v="0.4"/>
    <x v="35"/>
    <n v="1100"/>
    <n v="385"/>
    <n v="0.35"/>
  </r>
  <r>
    <x v="2"/>
    <n v="1128299"/>
    <x v="180"/>
    <x v="2"/>
    <x v="24"/>
    <s v="Boise"/>
    <x v="4"/>
    <n v="0.45000000000000007"/>
    <x v="38"/>
    <n v="1012.5000000000001"/>
    <n v="303.75"/>
    <n v="0.3"/>
  </r>
  <r>
    <x v="2"/>
    <n v="1128299"/>
    <x v="180"/>
    <x v="2"/>
    <x v="24"/>
    <s v="Boise"/>
    <x v="5"/>
    <n v="0.4"/>
    <x v="33"/>
    <n v="1700"/>
    <n v="425"/>
    <n v="0.25"/>
  </r>
  <r>
    <x v="2"/>
    <n v="1128299"/>
    <x v="181"/>
    <x v="2"/>
    <x v="24"/>
    <s v="Boise"/>
    <x v="0"/>
    <n v="0.29999999999999993"/>
    <x v="34"/>
    <n v="1424.9999999999998"/>
    <n v="498.74999999999989"/>
    <n v="0.35"/>
  </r>
  <r>
    <x v="2"/>
    <n v="1128299"/>
    <x v="181"/>
    <x v="2"/>
    <x v="24"/>
    <s v="Boise"/>
    <x v="1"/>
    <n v="0.4"/>
    <x v="48"/>
    <n v="1500"/>
    <n v="600"/>
    <n v="0.4"/>
  </r>
  <r>
    <x v="2"/>
    <n v="1128299"/>
    <x v="181"/>
    <x v="2"/>
    <x v="24"/>
    <s v="Boise"/>
    <x v="2"/>
    <n v="0.4"/>
    <x v="48"/>
    <n v="1500"/>
    <n v="525"/>
    <n v="0.35"/>
  </r>
  <r>
    <x v="2"/>
    <n v="1128299"/>
    <x v="181"/>
    <x v="2"/>
    <x v="24"/>
    <s v="Boise"/>
    <x v="3"/>
    <n v="0.4"/>
    <x v="38"/>
    <n v="900"/>
    <n v="315"/>
    <n v="0.35"/>
  </r>
  <r>
    <x v="2"/>
    <n v="1128299"/>
    <x v="181"/>
    <x v="2"/>
    <x v="24"/>
    <s v="Boise"/>
    <x v="4"/>
    <n v="0.45000000000000007"/>
    <x v="43"/>
    <n v="675.00000000000011"/>
    <n v="202.50000000000003"/>
    <n v="0.3"/>
  </r>
  <r>
    <x v="2"/>
    <n v="1128299"/>
    <x v="181"/>
    <x v="2"/>
    <x v="24"/>
    <s v="Boise"/>
    <x v="5"/>
    <n v="0.4"/>
    <x v="45"/>
    <n v="1400"/>
    <n v="350"/>
    <n v="0.25"/>
  </r>
  <r>
    <x v="2"/>
    <n v="1128299"/>
    <x v="182"/>
    <x v="2"/>
    <x v="24"/>
    <s v="Boise"/>
    <x v="0"/>
    <n v="0.4"/>
    <x v="24"/>
    <n v="2000"/>
    <n v="700"/>
    <n v="0.35"/>
  </r>
  <r>
    <x v="2"/>
    <n v="1128299"/>
    <x v="182"/>
    <x v="2"/>
    <x v="24"/>
    <s v="Boise"/>
    <x v="1"/>
    <n v="0.5"/>
    <x v="45"/>
    <n v="1750"/>
    <n v="700"/>
    <n v="0.4"/>
  </r>
  <r>
    <x v="2"/>
    <n v="1128299"/>
    <x v="182"/>
    <x v="2"/>
    <x v="24"/>
    <s v="Boise"/>
    <x v="2"/>
    <n v="0.5"/>
    <x v="45"/>
    <n v="1750"/>
    <n v="612.5"/>
    <n v="0.35"/>
  </r>
  <r>
    <x v="2"/>
    <n v="1128299"/>
    <x v="182"/>
    <x v="2"/>
    <x v="24"/>
    <s v="Boise"/>
    <x v="3"/>
    <n v="0.5"/>
    <x v="38"/>
    <n v="1125"/>
    <n v="393.75"/>
    <n v="0.35"/>
  </r>
  <r>
    <x v="2"/>
    <n v="1128299"/>
    <x v="182"/>
    <x v="2"/>
    <x v="24"/>
    <s v="Boise"/>
    <x v="4"/>
    <n v="0.55000000000000004"/>
    <x v="36"/>
    <n v="687.5"/>
    <n v="206.25"/>
    <n v="0.3"/>
  </r>
  <r>
    <x v="2"/>
    <n v="1128299"/>
    <x v="182"/>
    <x v="2"/>
    <x v="24"/>
    <s v="Boise"/>
    <x v="5"/>
    <n v="0.5"/>
    <x v="46"/>
    <n v="1625"/>
    <n v="406.25"/>
    <n v="0.25"/>
  </r>
  <r>
    <x v="2"/>
    <n v="1128299"/>
    <x v="183"/>
    <x v="2"/>
    <x v="24"/>
    <s v="Boise"/>
    <x v="0"/>
    <n v="0.5"/>
    <x v="24"/>
    <n v="2500"/>
    <n v="875"/>
    <n v="0.35"/>
  </r>
  <r>
    <x v="2"/>
    <n v="1128299"/>
    <x v="183"/>
    <x v="2"/>
    <x v="24"/>
    <s v="Boise"/>
    <x v="1"/>
    <n v="0.55000000000000004"/>
    <x v="49"/>
    <n v="1650.0000000000002"/>
    <n v="660.00000000000011"/>
    <n v="0.4"/>
  </r>
  <r>
    <x v="2"/>
    <n v="1128299"/>
    <x v="183"/>
    <x v="2"/>
    <x v="24"/>
    <s v="Boise"/>
    <x v="2"/>
    <n v="0.55000000000000004"/>
    <x v="45"/>
    <n v="1925.0000000000002"/>
    <n v="673.75"/>
    <n v="0.35"/>
  </r>
  <r>
    <x v="2"/>
    <n v="1128299"/>
    <x v="183"/>
    <x v="2"/>
    <x v="24"/>
    <s v="Boise"/>
    <x v="3"/>
    <n v="0.5"/>
    <x v="44"/>
    <n v="1250"/>
    <n v="437.5"/>
    <n v="0.35"/>
  </r>
  <r>
    <x v="2"/>
    <n v="1128299"/>
    <x v="183"/>
    <x v="2"/>
    <x v="24"/>
    <s v="Boise"/>
    <x v="4"/>
    <n v="0.55000000000000004"/>
    <x v="43"/>
    <n v="825.00000000000011"/>
    <n v="247.50000000000003"/>
    <n v="0.3"/>
  </r>
  <r>
    <x v="2"/>
    <n v="1128299"/>
    <x v="183"/>
    <x v="2"/>
    <x v="24"/>
    <s v="Boise"/>
    <x v="5"/>
    <n v="0.70000000000000007"/>
    <x v="46"/>
    <n v="2275"/>
    <n v="568.75"/>
    <n v="0.25"/>
  </r>
  <r>
    <x v="2"/>
    <n v="1128299"/>
    <x v="184"/>
    <x v="2"/>
    <x v="24"/>
    <s v="Boise"/>
    <x v="0"/>
    <n v="0.5"/>
    <x v="28"/>
    <n v="2625"/>
    <n v="918.74999999999989"/>
    <n v="0.35"/>
  </r>
  <r>
    <x v="2"/>
    <n v="1128299"/>
    <x v="184"/>
    <x v="2"/>
    <x v="24"/>
    <s v="Boise"/>
    <x v="1"/>
    <n v="0.55000000000000004"/>
    <x v="48"/>
    <n v="2062.5"/>
    <n v="825"/>
    <n v="0.4"/>
  </r>
  <r>
    <x v="2"/>
    <n v="1128299"/>
    <x v="184"/>
    <x v="2"/>
    <x v="24"/>
    <s v="Boise"/>
    <x v="2"/>
    <n v="0.55000000000000004"/>
    <x v="47"/>
    <n v="2200"/>
    <n v="770"/>
    <n v="0.35"/>
  </r>
  <r>
    <x v="2"/>
    <n v="1128299"/>
    <x v="184"/>
    <x v="2"/>
    <x v="24"/>
    <s v="Boise"/>
    <x v="3"/>
    <n v="0.5"/>
    <x v="49"/>
    <n v="1500"/>
    <n v="525"/>
    <n v="0.35"/>
  </r>
  <r>
    <x v="2"/>
    <n v="1128299"/>
    <x v="184"/>
    <x v="2"/>
    <x v="24"/>
    <s v="Boise"/>
    <x v="4"/>
    <n v="0.55000000000000004"/>
    <x v="41"/>
    <n v="1100"/>
    <n v="330"/>
    <n v="0.3"/>
  </r>
  <r>
    <x v="2"/>
    <n v="1128299"/>
    <x v="184"/>
    <x v="2"/>
    <x v="24"/>
    <s v="Boise"/>
    <x v="5"/>
    <n v="0.70000000000000007"/>
    <x v="48"/>
    <n v="2625.0000000000005"/>
    <n v="656.25000000000011"/>
    <n v="0.25"/>
  </r>
  <r>
    <x v="2"/>
    <n v="1128299"/>
    <x v="185"/>
    <x v="2"/>
    <x v="24"/>
    <s v="Boise"/>
    <x v="0"/>
    <n v="0.5"/>
    <x v="23"/>
    <n v="3125"/>
    <n v="1093.75"/>
    <n v="0.35"/>
  </r>
  <r>
    <x v="2"/>
    <n v="1128299"/>
    <x v="185"/>
    <x v="2"/>
    <x v="24"/>
    <s v="Boise"/>
    <x v="1"/>
    <n v="0.55000000000000004"/>
    <x v="34"/>
    <n v="2612.5"/>
    <n v="1045"/>
    <n v="0.4"/>
  </r>
  <r>
    <x v="2"/>
    <n v="1128299"/>
    <x v="185"/>
    <x v="2"/>
    <x v="24"/>
    <s v="Boise"/>
    <x v="2"/>
    <n v="0.55000000000000004"/>
    <x v="34"/>
    <n v="2612.5"/>
    <n v="914.37499999999989"/>
    <n v="0.35"/>
  </r>
  <r>
    <x v="2"/>
    <n v="1128299"/>
    <x v="185"/>
    <x v="2"/>
    <x v="24"/>
    <s v="Boise"/>
    <x v="3"/>
    <n v="0.5"/>
    <x v="45"/>
    <n v="1750"/>
    <n v="612.5"/>
    <n v="0.35"/>
  </r>
  <r>
    <x v="2"/>
    <n v="1128299"/>
    <x v="185"/>
    <x v="2"/>
    <x v="24"/>
    <s v="Boise"/>
    <x v="4"/>
    <n v="0.55000000000000004"/>
    <x v="38"/>
    <n v="1237.5"/>
    <n v="371.25"/>
    <n v="0.3"/>
  </r>
  <r>
    <x v="2"/>
    <n v="1128299"/>
    <x v="185"/>
    <x v="2"/>
    <x v="24"/>
    <s v="Boise"/>
    <x v="5"/>
    <n v="0.70000000000000007"/>
    <x v="28"/>
    <n v="3675.0000000000005"/>
    <n v="918.75000000000011"/>
    <n v="0.25"/>
  </r>
  <r>
    <x v="2"/>
    <n v="1128299"/>
    <x v="186"/>
    <x v="2"/>
    <x v="24"/>
    <s v="Boise"/>
    <x v="0"/>
    <n v="0.5"/>
    <x v="22"/>
    <n v="3375"/>
    <n v="1181.25"/>
    <n v="0.35"/>
  </r>
  <r>
    <x v="2"/>
    <n v="1128299"/>
    <x v="186"/>
    <x v="2"/>
    <x v="24"/>
    <s v="Boise"/>
    <x v="1"/>
    <n v="0.55000000000000004"/>
    <x v="28"/>
    <n v="2887.5000000000005"/>
    <n v="1155.0000000000002"/>
    <n v="0.4"/>
  </r>
  <r>
    <x v="2"/>
    <n v="1128299"/>
    <x v="186"/>
    <x v="2"/>
    <x v="24"/>
    <s v="Boise"/>
    <x v="2"/>
    <n v="0.55000000000000004"/>
    <x v="34"/>
    <n v="2612.5"/>
    <n v="914.37499999999989"/>
    <n v="0.35"/>
  </r>
  <r>
    <x v="2"/>
    <n v="1128299"/>
    <x v="186"/>
    <x v="2"/>
    <x v="24"/>
    <s v="Boise"/>
    <x v="3"/>
    <n v="0.5"/>
    <x v="48"/>
    <n v="1875"/>
    <n v="656.25"/>
    <n v="0.35"/>
  </r>
  <r>
    <x v="2"/>
    <n v="1128299"/>
    <x v="186"/>
    <x v="2"/>
    <x v="24"/>
    <s v="Boise"/>
    <x v="4"/>
    <n v="0.55000000000000004"/>
    <x v="33"/>
    <n v="2337.5"/>
    <n v="701.25"/>
    <n v="0.3"/>
  </r>
  <r>
    <x v="2"/>
    <n v="1128299"/>
    <x v="186"/>
    <x v="2"/>
    <x v="24"/>
    <s v="Boise"/>
    <x v="5"/>
    <n v="0.70000000000000007"/>
    <x v="33"/>
    <n v="2975.0000000000005"/>
    <n v="743.75000000000011"/>
    <n v="0.25"/>
  </r>
  <r>
    <x v="2"/>
    <n v="1128299"/>
    <x v="187"/>
    <x v="2"/>
    <x v="24"/>
    <s v="Boise"/>
    <x v="0"/>
    <n v="0.55000000000000004"/>
    <x v="23"/>
    <n v="3437.5000000000005"/>
    <n v="1203.125"/>
    <n v="0.35"/>
  </r>
  <r>
    <x v="2"/>
    <n v="1128299"/>
    <x v="187"/>
    <x v="2"/>
    <x v="24"/>
    <s v="Boise"/>
    <x v="1"/>
    <n v="0.60000000000000009"/>
    <x v="31"/>
    <n v="3450.0000000000005"/>
    <n v="1380.0000000000002"/>
    <n v="0.4"/>
  </r>
  <r>
    <x v="2"/>
    <n v="1128299"/>
    <x v="187"/>
    <x v="2"/>
    <x v="24"/>
    <s v="Boise"/>
    <x v="2"/>
    <n v="0.55000000000000004"/>
    <x v="32"/>
    <n v="2475"/>
    <n v="866.25"/>
    <n v="0.35"/>
  </r>
  <r>
    <x v="2"/>
    <n v="1128299"/>
    <x v="187"/>
    <x v="2"/>
    <x v="24"/>
    <s v="Boise"/>
    <x v="3"/>
    <n v="0.55000000000000004"/>
    <x v="47"/>
    <n v="2200"/>
    <n v="770"/>
    <n v="0.35"/>
  </r>
  <r>
    <x v="2"/>
    <n v="1128299"/>
    <x v="187"/>
    <x v="2"/>
    <x v="24"/>
    <s v="Boise"/>
    <x v="4"/>
    <n v="0.65"/>
    <x v="47"/>
    <n v="2600"/>
    <n v="780"/>
    <n v="0.3"/>
  </r>
  <r>
    <x v="2"/>
    <n v="1128299"/>
    <x v="187"/>
    <x v="2"/>
    <x v="24"/>
    <s v="Boise"/>
    <x v="5"/>
    <n v="0.70000000000000007"/>
    <x v="48"/>
    <n v="2625.0000000000005"/>
    <n v="656.25000000000011"/>
    <n v="0.25"/>
  </r>
  <r>
    <x v="2"/>
    <n v="1128299"/>
    <x v="188"/>
    <x v="2"/>
    <x v="24"/>
    <s v="Boise"/>
    <x v="0"/>
    <n v="0.45000000000000007"/>
    <x v="31"/>
    <n v="2587.5000000000005"/>
    <n v="905.62500000000011"/>
    <n v="0.35"/>
  </r>
  <r>
    <x v="2"/>
    <n v="1128299"/>
    <x v="188"/>
    <x v="2"/>
    <x v="24"/>
    <s v="Boise"/>
    <x v="1"/>
    <n v="0.50000000000000011"/>
    <x v="31"/>
    <n v="2875.0000000000005"/>
    <n v="1150.0000000000002"/>
    <n v="0.4"/>
  </r>
  <r>
    <x v="2"/>
    <n v="1128299"/>
    <x v="188"/>
    <x v="2"/>
    <x v="24"/>
    <s v="Boise"/>
    <x v="2"/>
    <n v="0.45000000000000007"/>
    <x v="33"/>
    <n v="1912.5000000000002"/>
    <n v="669.375"/>
    <n v="0.35"/>
  </r>
  <r>
    <x v="2"/>
    <n v="1128299"/>
    <x v="188"/>
    <x v="2"/>
    <x v="24"/>
    <s v="Boise"/>
    <x v="3"/>
    <n v="0.45000000000000007"/>
    <x v="48"/>
    <n v="1687.5000000000002"/>
    <n v="590.625"/>
    <n v="0.35"/>
  </r>
  <r>
    <x v="2"/>
    <n v="1128299"/>
    <x v="188"/>
    <x v="2"/>
    <x v="24"/>
    <s v="Boise"/>
    <x v="4"/>
    <n v="0.55000000000000004"/>
    <x v="48"/>
    <n v="2062.5"/>
    <n v="618.75"/>
    <n v="0.3"/>
  </r>
  <r>
    <x v="2"/>
    <n v="1128299"/>
    <x v="188"/>
    <x v="2"/>
    <x v="24"/>
    <s v="Boise"/>
    <x v="5"/>
    <n v="0.60000000000000009"/>
    <x v="33"/>
    <n v="2550.0000000000005"/>
    <n v="637.50000000000011"/>
    <n v="0.25"/>
  </r>
  <r>
    <x v="2"/>
    <n v="1128299"/>
    <x v="189"/>
    <x v="2"/>
    <x v="24"/>
    <s v="Boise"/>
    <x v="0"/>
    <n v="0.45000000000000007"/>
    <x v="24"/>
    <n v="2250.0000000000005"/>
    <n v="787.50000000000011"/>
    <n v="0.35"/>
  </r>
  <r>
    <x v="2"/>
    <n v="1128299"/>
    <x v="189"/>
    <x v="2"/>
    <x v="24"/>
    <s v="Boise"/>
    <x v="1"/>
    <n v="0.50000000000000011"/>
    <x v="24"/>
    <n v="2500.0000000000005"/>
    <n v="1000.0000000000002"/>
    <n v="0.4"/>
  </r>
  <r>
    <x v="2"/>
    <n v="1128299"/>
    <x v="189"/>
    <x v="2"/>
    <x v="24"/>
    <s v="Boise"/>
    <x v="2"/>
    <n v="0.45000000000000007"/>
    <x v="46"/>
    <n v="1462.5000000000002"/>
    <n v="511.87500000000006"/>
    <n v="0.35"/>
  </r>
  <r>
    <x v="2"/>
    <n v="1128299"/>
    <x v="189"/>
    <x v="2"/>
    <x v="24"/>
    <s v="Boise"/>
    <x v="3"/>
    <n v="0.45000000000000007"/>
    <x v="49"/>
    <n v="1350.0000000000002"/>
    <n v="472.50000000000006"/>
    <n v="0.35"/>
  </r>
  <r>
    <x v="2"/>
    <n v="1128299"/>
    <x v="189"/>
    <x v="2"/>
    <x v="24"/>
    <s v="Boise"/>
    <x v="4"/>
    <n v="0.55000000000000004"/>
    <x v="35"/>
    <n v="1512.5000000000002"/>
    <n v="453.75000000000006"/>
    <n v="0.3"/>
  </r>
  <r>
    <x v="2"/>
    <n v="1128299"/>
    <x v="189"/>
    <x v="2"/>
    <x v="24"/>
    <s v="Boise"/>
    <x v="5"/>
    <n v="0.60000000000000009"/>
    <x v="46"/>
    <n v="1950.0000000000002"/>
    <n v="487.50000000000006"/>
    <n v="0.25"/>
  </r>
  <r>
    <x v="2"/>
    <n v="1128299"/>
    <x v="190"/>
    <x v="2"/>
    <x v="24"/>
    <s v="Boise"/>
    <x v="0"/>
    <n v="0.45000000000000007"/>
    <x v="24"/>
    <n v="2250.0000000000005"/>
    <n v="787.50000000000011"/>
    <n v="0.35"/>
  </r>
  <r>
    <x v="2"/>
    <n v="1128299"/>
    <x v="190"/>
    <x v="2"/>
    <x v="24"/>
    <s v="Boise"/>
    <x v="1"/>
    <n v="0.50000000000000011"/>
    <x v="28"/>
    <n v="2625.0000000000005"/>
    <n v="1050.0000000000002"/>
    <n v="0.4"/>
  </r>
  <r>
    <x v="2"/>
    <n v="1128299"/>
    <x v="190"/>
    <x v="2"/>
    <x v="24"/>
    <s v="Boise"/>
    <x v="2"/>
    <n v="0.45000000000000007"/>
    <x v="48"/>
    <n v="1687.5000000000002"/>
    <n v="590.625"/>
    <n v="0.35"/>
  </r>
  <r>
    <x v="2"/>
    <n v="1128299"/>
    <x v="190"/>
    <x v="2"/>
    <x v="24"/>
    <s v="Boise"/>
    <x v="3"/>
    <n v="0.45000000000000007"/>
    <x v="45"/>
    <n v="1575.0000000000002"/>
    <n v="551.25"/>
    <n v="0.35"/>
  </r>
  <r>
    <x v="2"/>
    <n v="1128299"/>
    <x v="190"/>
    <x v="2"/>
    <x v="24"/>
    <s v="Boise"/>
    <x v="4"/>
    <n v="0.55000000000000004"/>
    <x v="49"/>
    <n v="1650.0000000000002"/>
    <n v="495.00000000000006"/>
    <n v="0.3"/>
  </r>
  <r>
    <x v="2"/>
    <n v="1128299"/>
    <x v="190"/>
    <x v="2"/>
    <x v="24"/>
    <s v="Boise"/>
    <x v="5"/>
    <n v="0.60000000000000009"/>
    <x v="33"/>
    <n v="2550.0000000000005"/>
    <n v="637.50000000000011"/>
    <n v="0.25"/>
  </r>
  <r>
    <x v="2"/>
    <n v="1128299"/>
    <x v="191"/>
    <x v="2"/>
    <x v="24"/>
    <s v="Boise"/>
    <x v="0"/>
    <n v="0.45000000000000007"/>
    <x v="23"/>
    <n v="2812.5000000000005"/>
    <n v="984.37500000000011"/>
    <n v="0.35"/>
  </r>
  <r>
    <x v="2"/>
    <n v="1128299"/>
    <x v="191"/>
    <x v="2"/>
    <x v="24"/>
    <s v="Boise"/>
    <x v="1"/>
    <n v="0.50000000000000011"/>
    <x v="23"/>
    <n v="3125.0000000000009"/>
    <n v="1250.0000000000005"/>
    <n v="0.4"/>
  </r>
  <r>
    <x v="2"/>
    <n v="1128299"/>
    <x v="191"/>
    <x v="2"/>
    <x v="24"/>
    <s v="Boise"/>
    <x v="2"/>
    <n v="0.45000000000000007"/>
    <x v="33"/>
    <n v="1912.5000000000002"/>
    <n v="669.375"/>
    <n v="0.35"/>
  </r>
  <r>
    <x v="2"/>
    <n v="1128299"/>
    <x v="191"/>
    <x v="2"/>
    <x v="24"/>
    <s v="Boise"/>
    <x v="3"/>
    <n v="0.45000000000000007"/>
    <x v="33"/>
    <n v="1912.5000000000002"/>
    <n v="669.375"/>
    <n v="0.35"/>
  </r>
  <r>
    <x v="2"/>
    <n v="1128299"/>
    <x v="191"/>
    <x v="2"/>
    <x v="24"/>
    <s v="Boise"/>
    <x v="4"/>
    <n v="0.55000000000000004"/>
    <x v="45"/>
    <n v="1925.0000000000002"/>
    <n v="577.5"/>
    <n v="0.3"/>
  </r>
  <r>
    <x v="2"/>
    <n v="1128299"/>
    <x v="191"/>
    <x v="2"/>
    <x v="24"/>
    <s v="Boise"/>
    <x v="5"/>
    <n v="0.60000000000000009"/>
    <x v="32"/>
    <n v="2700.0000000000005"/>
    <n v="675.00000000000011"/>
    <n v="0.25"/>
  </r>
  <r>
    <x v="2"/>
    <n v="1128299"/>
    <x v="192"/>
    <x v="2"/>
    <x v="25"/>
    <s v="Phoenix"/>
    <x v="0"/>
    <n v="0.34999999999999992"/>
    <x v="34"/>
    <n v="1662.4999999999995"/>
    <n v="581.87499999999977"/>
    <n v="0.35"/>
  </r>
  <r>
    <x v="2"/>
    <n v="1128299"/>
    <x v="192"/>
    <x v="2"/>
    <x v="25"/>
    <s v="Phoenix"/>
    <x v="1"/>
    <n v="0.45"/>
    <x v="34"/>
    <n v="2137.5"/>
    <n v="855"/>
    <n v="0.4"/>
  </r>
  <r>
    <x v="2"/>
    <n v="1128299"/>
    <x v="192"/>
    <x v="2"/>
    <x v="25"/>
    <s v="Phoenix"/>
    <x v="2"/>
    <n v="0.45"/>
    <x v="34"/>
    <n v="2137.5"/>
    <n v="748.125"/>
    <n v="0.35"/>
  </r>
  <r>
    <x v="2"/>
    <n v="1128299"/>
    <x v="192"/>
    <x v="2"/>
    <x v="25"/>
    <s v="Phoenix"/>
    <x v="3"/>
    <n v="0.45"/>
    <x v="46"/>
    <n v="1462.5"/>
    <n v="511.87499999999994"/>
    <n v="0.35"/>
  </r>
  <r>
    <x v="2"/>
    <n v="1128299"/>
    <x v="192"/>
    <x v="2"/>
    <x v="25"/>
    <s v="Phoenix"/>
    <x v="4"/>
    <n v="0.50000000000000011"/>
    <x v="35"/>
    <n v="1375.0000000000002"/>
    <n v="412.50000000000006"/>
    <n v="0.3"/>
  </r>
  <r>
    <x v="2"/>
    <n v="1128299"/>
    <x v="192"/>
    <x v="2"/>
    <x v="25"/>
    <s v="Phoenix"/>
    <x v="5"/>
    <n v="0.45"/>
    <x v="34"/>
    <n v="2137.5"/>
    <n v="534.375"/>
    <n v="0.25"/>
  </r>
  <r>
    <x v="2"/>
    <n v="1128299"/>
    <x v="193"/>
    <x v="2"/>
    <x v="25"/>
    <s v="Phoenix"/>
    <x v="0"/>
    <n v="0.34999999999999992"/>
    <x v="28"/>
    <n v="1837.4999999999995"/>
    <n v="643.12499999999977"/>
    <n v="0.35"/>
  </r>
  <r>
    <x v="2"/>
    <n v="1128299"/>
    <x v="193"/>
    <x v="2"/>
    <x v="25"/>
    <s v="Phoenix"/>
    <x v="1"/>
    <n v="0.45"/>
    <x v="33"/>
    <n v="1912.5"/>
    <n v="765"/>
    <n v="0.4"/>
  </r>
  <r>
    <x v="2"/>
    <n v="1128299"/>
    <x v="193"/>
    <x v="2"/>
    <x v="25"/>
    <s v="Phoenix"/>
    <x v="2"/>
    <n v="0.45"/>
    <x v="33"/>
    <n v="1912.5"/>
    <n v="669.375"/>
    <n v="0.35"/>
  </r>
  <r>
    <x v="2"/>
    <n v="1128299"/>
    <x v="193"/>
    <x v="2"/>
    <x v="25"/>
    <s v="Phoenix"/>
    <x v="3"/>
    <n v="0.45"/>
    <x v="35"/>
    <n v="1237.5"/>
    <n v="433.125"/>
    <n v="0.35"/>
  </r>
  <r>
    <x v="2"/>
    <n v="1128299"/>
    <x v="193"/>
    <x v="2"/>
    <x v="25"/>
    <s v="Phoenix"/>
    <x v="4"/>
    <n v="0.50000000000000011"/>
    <x v="41"/>
    <n v="1000.0000000000002"/>
    <n v="300.00000000000006"/>
    <n v="0.3"/>
  </r>
  <r>
    <x v="2"/>
    <n v="1128299"/>
    <x v="193"/>
    <x v="2"/>
    <x v="25"/>
    <s v="Phoenix"/>
    <x v="5"/>
    <n v="0.45"/>
    <x v="47"/>
    <n v="1800"/>
    <n v="450"/>
    <n v="0.25"/>
  </r>
  <r>
    <x v="2"/>
    <n v="1128299"/>
    <x v="194"/>
    <x v="2"/>
    <x v="25"/>
    <s v="Phoenix"/>
    <x v="0"/>
    <n v="0.45"/>
    <x v="21"/>
    <n v="2475"/>
    <n v="866.25"/>
    <n v="0.35"/>
  </r>
  <r>
    <x v="2"/>
    <n v="1128299"/>
    <x v="194"/>
    <x v="2"/>
    <x v="25"/>
    <s v="Phoenix"/>
    <x v="1"/>
    <n v="0.55000000000000004"/>
    <x v="47"/>
    <n v="2200"/>
    <n v="880"/>
    <n v="0.4"/>
  </r>
  <r>
    <x v="2"/>
    <n v="1128299"/>
    <x v="194"/>
    <x v="2"/>
    <x v="25"/>
    <s v="Phoenix"/>
    <x v="2"/>
    <n v="0.55000000000000004"/>
    <x v="47"/>
    <n v="2200"/>
    <n v="770"/>
    <n v="0.35"/>
  </r>
  <r>
    <x v="2"/>
    <n v="1128299"/>
    <x v="194"/>
    <x v="2"/>
    <x v="25"/>
    <s v="Phoenix"/>
    <x v="3"/>
    <n v="0.55000000000000004"/>
    <x v="35"/>
    <n v="1512.5000000000002"/>
    <n v="529.375"/>
    <n v="0.35"/>
  </r>
  <r>
    <x v="2"/>
    <n v="1128299"/>
    <x v="194"/>
    <x v="2"/>
    <x v="25"/>
    <s v="Phoenix"/>
    <x v="4"/>
    <n v="0.60000000000000009"/>
    <x v="37"/>
    <n v="1050.0000000000002"/>
    <n v="315.00000000000006"/>
    <n v="0.3"/>
  </r>
  <r>
    <x v="2"/>
    <n v="1128299"/>
    <x v="194"/>
    <x v="2"/>
    <x v="25"/>
    <s v="Phoenix"/>
    <x v="5"/>
    <n v="0.55000000000000004"/>
    <x v="48"/>
    <n v="2062.5"/>
    <n v="515.625"/>
    <n v="0.25"/>
  </r>
  <r>
    <x v="2"/>
    <n v="1128299"/>
    <x v="195"/>
    <x v="2"/>
    <x v="25"/>
    <s v="Phoenix"/>
    <x v="0"/>
    <n v="0.55000000000000004"/>
    <x v="21"/>
    <n v="3025.0000000000005"/>
    <n v="1058.75"/>
    <n v="0.35"/>
  </r>
  <r>
    <x v="2"/>
    <n v="1128299"/>
    <x v="195"/>
    <x v="2"/>
    <x v="25"/>
    <s v="Phoenix"/>
    <x v="1"/>
    <n v="0.60000000000000009"/>
    <x v="45"/>
    <n v="2100.0000000000005"/>
    <n v="840.00000000000023"/>
    <n v="0.4"/>
  </r>
  <r>
    <x v="2"/>
    <n v="1128299"/>
    <x v="195"/>
    <x v="2"/>
    <x v="25"/>
    <s v="Phoenix"/>
    <x v="2"/>
    <n v="0.60000000000000009"/>
    <x v="47"/>
    <n v="2400.0000000000005"/>
    <n v="840.00000000000011"/>
    <n v="0.35"/>
  </r>
  <r>
    <x v="2"/>
    <n v="1128299"/>
    <x v="195"/>
    <x v="2"/>
    <x v="25"/>
    <s v="Phoenix"/>
    <x v="3"/>
    <n v="0.55000000000000004"/>
    <x v="49"/>
    <n v="1650.0000000000002"/>
    <n v="577.5"/>
    <n v="0.35"/>
  </r>
  <r>
    <x v="2"/>
    <n v="1128299"/>
    <x v="195"/>
    <x v="2"/>
    <x v="25"/>
    <s v="Phoenix"/>
    <x v="4"/>
    <n v="0.60000000000000009"/>
    <x v="41"/>
    <n v="1200.0000000000002"/>
    <n v="360.00000000000006"/>
    <n v="0.3"/>
  </r>
  <r>
    <x v="2"/>
    <n v="1128299"/>
    <x v="195"/>
    <x v="2"/>
    <x v="25"/>
    <s v="Phoenix"/>
    <x v="5"/>
    <n v="0.75000000000000011"/>
    <x v="48"/>
    <n v="2812.5000000000005"/>
    <n v="703.12500000000011"/>
    <n v="0.25"/>
  </r>
  <r>
    <x v="2"/>
    <n v="1128299"/>
    <x v="196"/>
    <x v="2"/>
    <x v="25"/>
    <s v="Phoenix"/>
    <x v="0"/>
    <n v="0.55000000000000004"/>
    <x v="31"/>
    <n v="3162.5000000000005"/>
    <n v="1106.875"/>
    <n v="0.35"/>
  </r>
  <r>
    <x v="2"/>
    <n v="1128299"/>
    <x v="196"/>
    <x v="2"/>
    <x v="25"/>
    <s v="Phoenix"/>
    <x v="1"/>
    <n v="0.60000000000000009"/>
    <x v="33"/>
    <n v="2550.0000000000005"/>
    <n v="1020.0000000000002"/>
    <n v="0.4"/>
  </r>
  <r>
    <x v="2"/>
    <n v="1128299"/>
    <x v="196"/>
    <x v="2"/>
    <x v="25"/>
    <s v="Phoenix"/>
    <x v="2"/>
    <n v="0.60000000000000009"/>
    <x v="32"/>
    <n v="2700.0000000000005"/>
    <n v="945.00000000000011"/>
    <n v="0.35"/>
  </r>
  <r>
    <x v="2"/>
    <n v="1128299"/>
    <x v="196"/>
    <x v="2"/>
    <x v="25"/>
    <s v="Phoenix"/>
    <x v="3"/>
    <n v="0.55000000000000004"/>
    <x v="45"/>
    <n v="1925.0000000000002"/>
    <n v="673.75"/>
    <n v="0.35"/>
  </r>
  <r>
    <x v="2"/>
    <n v="1128299"/>
    <x v="196"/>
    <x v="2"/>
    <x v="25"/>
    <s v="Phoenix"/>
    <x v="4"/>
    <n v="0.60000000000000009"/>
    <x v="44"/>
    <n v="1500.0000000000002"/>
    <n v="450.00000000000006"/>
    <n v="0.3"/>
  </r>
  <r>
    <x v="2"/>
    <n v="1128299"/>
    <x v="196"/>
    <x v="2"/>
    <x v="25"/>
    <s v="Phoenix"/>
    <x v="5"/>
    <n v="0.75000000000000011"/>
    <x v="33"/>
    <n v="3187.5000000000005"/>
    <n v="796.87500000000011"/>
    <n v="0.25"/>
  </r>
  <r>
    <x v="2"/>
    <n v="1128299"/>
    <x v="197"/>
    <x v="2"/>
    <x v="25"/>
    <s v="Phoenix"/>
    <x v="0"/>
    <n v="0.55000000000000004"/>
    <x v="20"/>
    <n v="3850.0000000000005"/>
    <n v="1347.5"/>
    <n v="0.35"/>
  </r>
  <r>
    <x v="2"/>
    <n v="1128299"/>
    <x v="197"/>
    <x v="2"/>
    <x v="25"/>
    <s v="Phoenix"/>
    <x v="1"/>
    <n v="0.60000000000000009"/>
    <x v="21"/>
    <n v="3300.0000000000005"/>
    <n v="1320.0000000000002"/>
    <n v="0.4"/>
  </r>
  <r>
    <x v="2"/>
    <n v="1128299"/>
    <x v="197"/>
    <x v="2"/>
    <x v="25"/>
    <s v="Phoenix"/>
    <x v="2"/>
    <n v="0.60000000000000009"/>
    <x v="21"/>
    <n v="3300.0000000000005"/>
    <n v="1155"/>
    <n v="0.35"/>
  </r>
  <r>
    <x v="2"/>
    <n v="1128299"/>
    <x v="197"/>
    <x v="2"/>
    <x v="25"/>
    <s v="Phoenix"/>
    <x v="3"/>
    <n v="0.55000000000000004"/>
    <x v="33"/>
    <n v="2337.5"/>
    <n v="818.125"/>
    <n v="0.35"/>
  </r>
  <r>
    <x v="2"/>
    <n v="1128299"/>
    <x v="197"/>
    <x v="2"/>
    <x v="25"/>
    <s v="Phoenix"/>
    <x v="4"/>
    <n v="0.60000000000000009"/>
    <x v="49"/>
    <n v="1800.0000000000002"/>
    <n v="540"/>
    <n v="0.3"/>
  </r>
  <r>
    <x v="2"/>
    <n v="1128299"/>
    <x v="197"/>
    <x v="2"/>
    <x v="25"/>
    <s v="Phoenix"/>
    <x v="5"/>
    <n v="0.75000000000000011"/>
    <x v="25"/>
    <n v="4500.0000000000009"/>
    <n v="1125.0000000000002"/>
    <n v="0.25"/>
  </r>
  <r>
    <x v="2"/>
    <n v="1128299"/>
    <x v="198"/>
    <x v="2"/>
    <x v="25"/>
    <s v="Phoenix"/>
    <x v="0"/>
    <n v="0.55000000000000004"/>
    <x v="30"/>
    <n v="4125"/>
    <n v="1443.75"/>
    <n v="0.35"/>
  </r>
  <r>
    <x v="2"/>
    <n v="1128299"/>
    <x v="198"/>
    <x v="2"/>
    <x v="25"/>
    <s v="Phoenix"/>
    <x v="1"/>
    <n v="0.60000000000000009"/>
    <x v="25"/>
    <n v="3600.0000000000005"/>
    <n v="1440.0000000000002"/>
    <n v="0.4"/>
  </r>
  <r>
    <x v="2"/>
    <n v="1128299"/>
    <x v="198"/>
    <x v="2"/>
    <x v="25"/>
    <s v="Phoenix"/>
    <x v="2"/>
    <n v="0.60000000000000009"/>
    <x v="21"/>
    <n v="3300.0000000000005"/>
    <n v="1155"/>
    <n v="0.35"/>
  </r>
  <r>
    <x v="2"/>
    <n v="1128299"/>
    <x v="198"/>
    <x v="2"/>
    <x v="25"/>
    <s v="Phoenix"/>
    <x v="3"/>
    <n v="0.55000000000000004"/>
    <x v="32"/>
    <n v="2475"/>
    <n v="866.25"/>
    <n v="0.35"/>
  </r>
  <r>
    <x v="2"/>
    <n v="1128299"/>
    <x v="198"/>
    <x v="2"/>
    <x v="25"/>
    <s v="Phoenix"/>
    <x v="4"/>
    <n v="0.60000000000000009"/>
    <x v="24"/>
    <n v="3000.0000000000005"/>
    <n v="900.00000000000011"/>
    <n v="0.3"/>
  </r>
  <r>
    <x v="2"/>
    <n v="1128299"/>
    <x v="198"/>
    <x v="2"/>
    <x v="25"/>
    <s v="Phoenix"/>
    <x v="5"/>
    <n v="0.75000000000000011"/>
    <x v="24"/>
    <n v="3750.0000000000005"/>
    <n v="937.50000000000011"/>
    <n v="0.25"/>
  </r>
  <r>
    <x v="2"/>
    <n v="1128299"/>
    <x v="199"/>
    <x v="2"/>
    <x v="25"/>
    <s v="Phoenix"/>
    <x v="0"/>
    <n v="0.60000000000000009"/>
    <x v="20"/>
    <n v="4200.0000000000009"/>
    <n v="1470.0000000000002"/>
    <n v="0.35"/>
  </r>
  <r>
    <x v="2"/>
    <n v="1128299"/>
    <x v="199"/>
    <x v="2"/>
    <x v="25"/>
    <s v="Phoenix"/>
    <x v="1"/>
    <n v="0.65000000000000013"/>
    <x v="26"/>
    <n v="4225.0000000000009"/>
    <n v="1690.0000000000005"/>
    <n v="0.4"/>
  </r>
  <r>
    <x v="2"/>
    <n v="1128299"/>
    <x v="199"/>
    <x v="2"/>
    <x v="25"/>
    <s v="Phoenix"/>
    <x v="2"/>
    <n v="0.60000000000000009"/>
    <x v="28"/>
    <n v="3150.0000000000005"/>
    <n v="1102.5"/>
    <n v="0.35"/>
  </r>
  <r>
    <x v="2"/>
    <n v="1128299"/>
    <x v="199"/>
    <x v="2"/>
    <x v="25"/>
    <s v="Phoenix"/>
    <x v="3"/>
    <n v="0.60000000000000009"/>
    <x v="34"/>
    <n v="2850.0000000000005"/>
    <n v="997.50000000000011"/>
    <n v="0.35"/>
  </r>
  <r>
    <x v="2"/>
    <n v="1128299"/>
    <x v="199"/>
    <x v="2"/>
    <x v="25"/>
    <s v="Phoenix"/>
    <x v="4"/>
    <n v="0.70000000000000007"/>
    <x v="34"/>
    <n v="3325.0000000000005"/>
    <n v="997.50000000000011"/>
    <n v="0.3"/>
  </r>
  <r>
    <x v="2"/>
    <n v="1128299"/>
    <x v="199"/>
    <x v="2"/>
    <x v="25"/>
    <s v="Phoenix"/>
    <x v="5"/>
    <n v="0.75000000000000011"/>
    <x v="32"/>
    <n v="3375.0000000000005"/>
    <n v="843.75000000000011"/>
    <n v="0.25"/>
  </r>
  <r>
    <x v="2"/>
    <n v="1128299"/>
    <x v="200"/>
    <x v="2"/>
    <x v="25"/>
    <s v="Phoenix"/>
    <x v="0"/>
    <n v="0.50000000000000011"/>
    <x v="23"/>
    <n v="3125.0000000000009"/>
    <n v="1093.7500000000002"/>
    <n v="0.35"/>
  </r>
  <r>
    <x v="2"/>
    <n v="1128299"/>
    <x v="200"/>
    <x v="2"/>
    <x v="25"/>
    <s v="Phoenix"/>
    <x v="1"/>
    <n v="0.55000000000000016"/>
    <x v="23"/>
    <n v="3437.5000000000009"/>
    <n v="1375.0000000000005"/>
    <n v="0.4"/>
  </r>
  <r>
    <x v="2"/>
    <n v="1128299"/>
    <x v="200"/>
    <x v="2"/>
    <x v="25"/>
    <s v="Phoenix"/>
    <x v="2"/>
    <n v="0.50000000000000011"/>
    <x v="34"/>
    <n v="2375.0000000000005"/>
    <n v="831.25000000000011"/>
    <n v="0.35"/>
  </r>
  <r>
    <x v="2"/>
    <n v="1128299"/>
    <x v="200"/>
    <x v="2"/>
    <x v="25"/>
    <s v="Phoenix"/>
    <x v="3"/>
    <n v="0.50000000000000011"/>
    <x v="33"/>
    <n v="2125.0000000000005"/>
    <n v="743.75000000000011"/>
    <n v="0.35"/>
  </r>
  <r>
    <x v="2"/>
    <n v="1128299"/>
    <x v="200"/>
    <x v="2"/>
    <x v="25"/>
    <s v="Phoenix"/>
    <x v="4"/>
    <n v="0.60000000000000009"/>
    <x v="33"/>
    <n v="2550.0000000000005"/>
    <n v="765.00000000000011"/>
    <n v="0.3"/>
  </r>
  <r>
    <x v="2"/>
    <n v="1128299"/>
    <x v="200"/>
    <x v="2"/>
    <x v="25"/>
    <s v="Phoenix"/>
    <x v="5"/>
    <n v="0.65000000000000013"/>
    <x v="34"/>
    <n v="3087.5000000000005"/>
    <n v="771.87500000000011"/>
    <n v="0.25"/>
  </r>
  <r>
    <x v="2"/>
    <n v="1128299"/>
    <x v="201"/>
    <x v="2"/>
    <x v="25"/>
    <s v="Phoenix"/>
    <x v="0"/>
    <n v="0.50000000000000011"/>
    <x v="21"/>
    <n v="2750.0000000000005"/>
    <n v="962.50000000000011"/>
    <n v="0.35"/>
  </r>
  <r>
    <x v="2"/>
    <n v="1128299"/>
    <x v="201"/>
    <x v="2"/>
    <x v="25"/>
    <s v="Phoenix"/>
    <x v="1"/>
    <n v="0.55000000000000016"/>
    <x v="21"/>
    <n v="3025.0000000000009"/>
    <n v="1210.0000000000005"/>
    <n v="0.4"/>
  </r>
  <r>
    <x v="2"/>
    <n v="1128299"/>
    <x v="201"/>
    <x v="2"/>
    <x v="25"/>
    <s v="Phoenix"/>
    <x v="2"/>
    <n v="0.50000000000000011"/>
    <x v="48"/>
    <n v="1875.0000000000005"/>
    <n v="656.25000000000011"/>
    <n v="0.35"/>
  </r>
  <r>
    <x v="2"/>
    <n v="1128299"/>
    <x v="201"/>
    <x v="2"/>
    <x v="25"/>
    <s v="Phoenix"/>
    <x v="3"/>
    <n v="0.50000000000000011"/>
    <x v="45"/>
    <n v="1750.0000000000005"/>
    <n v="612.50000000000011"/>
    <n v="0.35"/>
  </r>
  <r>
    <x v="2"/>
    <n v="1128299"/>
    <x v="201"/>
    <x v="2"/>
    <x v="25"/>
    <s v="Phoenix"/>
    <x v="4"/>
    <n v="0.60000000000000009"/>
    <x v="46"/>
    <n v="1950.0000000000002"/>
    <n v="585"/>
    <n v="0.3"/>
  </r>
  <r>
    <x v="2"/>
    <n v="1128299"/>
    <x v="201"/>
    <x v="2"/>
    <x v="25"/>
    <s v="Phoenix"/>
    <x v="5"/>
    <n v="0.75000000000000011"/>
    <x v="48"/>
    <n v="2812.5000000000005"/>
    <n v="703.12500000000011"/>
    <n v="0.25"/>
  </r>
  <r>
    <x v="2"/>
    <n v="1128299"/>
    <x v="202"/>
    <x v="2"/>
    <x v="25"/>
    <s v="Phoenix"/>
    <x v="0"/>
    <n v="0.60000000000000009"/>
    <x v="21"/>
    <n v="3300.0000000000005"/>
    <n v="1155"/>
    <n v="0.35"/>
  </r>
  <r>
    <x v="2"/>
    <n v="1128299"/>
    <x v="202"/>
    <x v="2"/>
    <x v="25"/>
    <s v="Phoenix"/>
    <x v="1"/>
    <n v="0.65000000000000013"/>
    <x v="25"/>
    <n v="3900.0000000000009"/>
    <n v="1560.0000000000005"/>
    <n v="0.4"/>
  </r>
  <r>
    <x v="2"/>
    <n v="1128299"/>
    <x v="202"/>
    <x v="2"/>
    <x v="25"/>
    <s v="Phoenix"/>
    <x v="2"/>
    <n v="0.60000000000000009"/>
    <x v="32"/>
    <n v="2700.0000000000005"/>
    <n v="945.00000000000011"/>
    <n v="0.35"/>
  </r>
  <r>
    <x v="2"/>
    <n v="1128299"/>
    <x v="202"/>
    <x v="2"/>
    <x v="25"/>
    <s v="Phoenix"/>
    <x v="3"/>
    <n v="0.60000000000000009"/>
    <x v="33"/>
    <n v="2550.0000000000005"/>
    <n v="892.50000000000011"/>
    <n v="0.35"/>
  </r>
  <r>
    <x v="2"/>
    <n v="1128299"/>
    <x v="202"/>
    <x v="2"/>
    <x v="25"/>
    <s v="Phoenix"/>
    <x v="4"/>
    <n v="0.70000000000000007"/>
    <x v="48"/>
    <n v="2625.0000000000005"/>
    <n v="787.50000000000011"/>
    <n v="0.3"/>
  </r>
  <r>
    <x v="2"/>
    <n v="1128299"/>
    <x v="202"/>
    <x v="2"/>
    <x v="25"/>
    <s v="Phoenix"/>
    <x v="5"/>
    <n v="0.75000000000000011"/>
    <x v="24"/>
    <n v="3750.0000000000005"/>
    <n v="937.50000000000011"/>
    <n v="0.25"/>
  </r>
  <r>
    <x v="2"/>
    <n v="1128299"/>
    <x v="203"/>
    <x v="2"/>
    <x v="25"/>
    <s v="Phoenix"/>
    <x v="0"/>
    <n v="0.60000000000000009"/>
    <x v="20"/>
    <n v="4200.0000000000009"/>
    <n v="1470.0000000000002"/>
    <n v="0.35"/>
  </r>
  <r>
    <x v="2"/>
    <n v="1128299"/>
    <x v="203"/>
    <x v="2"/>
    <x v="25"/>
    <s v="Phoenix"/>
    <x v="1"/>
    <n v="0.65000000000000013"/>
    <x v="20"/>
    <n v="4550.0000000000009"/>
    <n v="1820.0000000000005"/>
    <n v="0.4"/>
  </r>
  <r>
    <x v="2"/>
    <n v="1128299"/>
    <x v="203"/>
    <x v="2"/>
    <x v="25"/>
    <s v="Phoenix"/>
    <x v="2"/>
    <n v="0.60000000000000009"/>
    <x v="24"/>
    <n v="3000.0000000000005"/>
    <n v="1050"/>
    <n v="0.35"/>
  </r>
  <r>
    <x v="2"/>
    <n v="1128299"/>
    <x v="203"/>
    <x v="2"/>
    <x v="25"/>
    <s v="Phoenix"/>
    <x v="3"/>
    <n v="0.60000000000000009"/>
    <x v="24"/>
    <n v="3000.0000000000005"/>
    <n v="1050"/>
    <n v="0.35"/>
  </r>
  <r>
    <x v="2"/>
    <n v="1128299"/>
    <x v="203"/>
    <x v="2"/>
    <x v="25"/>
    <s v="Phoenix"/>
    <x v="4"/>
    <n v="0.70000000000000007"/>
    <x v="33"/>
    <n v="2975.0000000000005"/>
    <n v="892.50000000000011"/>
    <n v="0.3"/>
  </r>
  <r>
    <x v="2"/>
    <n v="1128299"/>
    <x v="203"/>
    <x v="2"/>
    <x v="25"/>
    <s v="Phoenix"/>
    <x v="5"/>
    <n v="0.75000000000000011"/>
    <x v="28"/>
    <n v="3937.5000000000005"/>
    <n v="984.37500000000011"/>
    <n v="0.25"/>
  </r>
  <r>
    <x v="2"/>
    <n v="1128299"/>
    <x v="90"/>
    <x v="2"/>
    <x v="26"/>
    <s v="Albuquerque"/>
    <x v="0"/>
    <n v="0.29999999999999993"/>
    <x v="32"/>
    <n v="1349.9999999999998"/>
    <n v="539.99999999999989"/>
    <n v="0.4"/>
  </r>
  <r>
    <x v="2"/>
    <n v="1128299"/>
    <x v="90"/>
    <x v="2"/>
    <x v="26"/>
    <s v="Albuquerque"/>
    <x v="1"/>
    <n v="0.4"/>
    <x v="32"/>
    <n v="1800"/>
    <n v="720"/>
    <n v="0.4"/>
  </r>
  <r>
    <x v="2"/>
    <n v="1128299"/>
    <x v="90"/>
    <x v="2"/>
    <x v="26"/>
    <s v="Albuquerque"/>
    <x v="2"/>
    <n v="0.4"/>
    <x v="32"/>
    <n v="1800"/>
    <n v="630"/>
    <n v="0.35"/>
  </r>
  <r>
    <x v="2"/>
    <n v="1128299"/>
    <x v="90"/>
    <x v="2"/>
    <x v="26"/>
    <s v="Albuquerque"/>
    <x v="3"/>
    <n v="0.4"/>
    <x v="49"/>
    <n v="1200"/>
    <n v="480"/>
    <n v="0.4"/>
  </r>
  <r>
    <x v="2"/>
    <n v="1128299"/>
    <x v="90"/>
    <x v="2"/>
    <x v="26"/>
    <s v="Albuquerque"/>
    <x v="4"/>
    <n v="0.45000000000000012"/>
    <x v="44"/>
    <n v="1125.0000000000002"/>
    <n v="393.75000000000006"/>
    <n v="0.35"/>
  </r>
  <r>
    <x v="2"/>
    <n v="1128299"/>
    <x v="90"/>
    <x v="2"/>
    <x v="26"/>
    <s v="Albuquerque"/>
    <x v="5"/>
    <n v="0.4"/>
    <x v="32"/>
    <n v="1800"/>
    <n v="450"/>
    <n v="0.25"/>
  </r>
  <r>
    <x v="2"/>
    <n v="1128299"/>
    <x v="91"/>
    <x v="2"/>
    <x v="26"/>
    <s v="Albuquerque"/>
    <x v="0"/>
    <n v="0.29999999999999993"/>
    <x v="24"/>
    <n v="1499.9999999999998"/>
    <n v="599.99999999999989"/>
    <n v="0.4"/>
  </r>
  <r>
    <x v="2"/>
    <n v="1128299"/>
    <x v="91"/>
    <x v="2"/>
    <x v="26"/>
    <s v="Albuquerque"/>
    <x v="1"/>
    <n v="0.4"/>
    <x v="47"/>
    <n v="1600"/>
    <n v="640"/>
    <n v="0.4"/>
  </r>
  <r>
    <x v="2"/>
    <n v="1128299"/>
    <x v="91"/>
    <x v="2"/>
    <x v="26"/>
    <s v="Albuquerque"/>
    <x v="2"/>
    <n v="0.4"/>
    <x v="47"/>
    <n v="1600"/>
    <n v="560"/>
    <n v="0.35"/>
  </r>
  <r>
    <x v="2"/>
    <n v="1128299"/>
    <x v="91"/>
    <x v="2"/>
    <x v="26"/>
    <s v="Albuquerque"/>
    <x v="3"/>
    <n v="0.4"/>
    <x v="44"/>
    <n v="1000"/>
    <n v="400"/>
    <n v="0.4"/>
  </r>
  <r>
    <x v="2"/>
    <n v="1128299"/>
    <x v="91"/>
    <x v="2"/>
    <x v="26"/>
    <s v="Albuquerque"/>
    <x v="4"/>
    <n v="0.45000000000000012"/>
    <x v="37"/>
    <n v="787.50000000000023"/>
    <n v="275.62500000000006"/>
    <n v="0.35"/>
  </r>
  <r>
    <x v="2"/>
    <n v="1128299"/>
    <x v="91"/>
    <x v="2"/>
    <x v="26"/>
    <s v="Albuquerque"/>
    <x v="5"/>
    <n v="0.4"/>
    <x v="48"/>
    <n v="1500"/>
    <n v="375"/>
    <n v="0.25"/>
  </r>
  <r>
    <x v="2"/>
    <n v="1128299"/>
    <x v="92"/>
    <x v="2"/>
    <x v="26"/>
    <s v="Albuquerque"/>
    <x v="0"/>
    <n v="0.4"/>
    <x v="28"/>
    <n v="2100"/>
    <n v="840"/>
    <n v="0.4"/>
  </r>
  <r>
    <x v="2"/>
    <n v="1128299"/>
    <x v="92"/>
    <x v="2"/>
    <x v="26"/>
    <s v="Albuquerque"/>
    <x v="1"/>
    <n v="0.5"/>
    <x v="48"/>
    <n v="1875"/>
    <n v="750"/>
    <n v="0.4"/>
  </r>
  <r>
    <x v="2"/>
    <n v="1128299"/>
    <x v="92"/>
    <x v="2"/>
    <x v="26"/>
    <s v="Albuquerque"/>
    <x v="2"/>
    <n v="0.5"/>
    <x v="48"/>
    <n v="1875"/>
    <n v="656.25"/>
    <n v="0.35"/>
  </r>
  <r>
    <x v="2"/>
    <n v="1128299"/>
    <x v="92"/>
    <x v="2"/>
    <x v="26"/>
    <s v="Albuquerque"/>
    <x v="3"/>
    <n v="0.5"/>
    <x v="44"/>
    <n v="1250"/>
    <n v="500"/>
    <n v="0.4"/>
  </r>
  <r>
    <x v="2"/>
    <n v="1128299"/>
    <x v="92"/>
    <x v="2"/>
    <x v="26"/>
    <s v="Albuquerque"/>
    <x v="4"/>
    <n v="0.55000000000000004"/>
    <x v="43"/>
    <n v="825.00000000000011"/>
    <n v="288.75"/>
    <n v="0.35"/>
  </r>
  <r>
    <x v="2"/>
    <n v="1128299"/>
    <x v="92"/>
    <x v="2"/>
    <x v="26"/>
    <s v="Albuquerque"/>
    <x v="5"/>
    <n v="0.5"/>
    <x v="45"/>
    <n v="1750"/>
    <n v="437.5"/>
    <n v="0.25"/>
  </r>
  <r>
    <x v="2"/>
    <n v="1128299"/>
    <x v="93"/>
    <x v="2"/>
    <x v="26"/>
    <s v="Albuquerque"/>
    <x v="0"/>
    <n v="0.5"/>
    <x v="28"/>
    <n v="2625"/>
    <n v="1050"/>
    <n v="0.4"/>
  </r>
  <r>
    <x v="2"/>
    <n v="1128299"/>
    <x v="93"/>
    <x v="2"/>
    <x v="26"/>
    <s v="Albuquerque"/>
    <x v="1"/>
    <n v="0.55000000000000004"/>
    <x v="46"/>
    <n v="1787.5000000000002"/>
    <n v="715.00000000000011"/>
    <n v="0.4"/>
  </r>
  <r>
    <x v="2"/>
    <n v="1128299"/>
    <x v="93"/>
    <x v="2"/>
    <x v="26"/>
    <s v="Albuquerque"/>
    <x v="2"/>
    <n v="0.55000000000000004"/>
    <x v="48"/>
    <n v="2062.5"/>
    <n v="721.875"/>
    <n v="0.35"/>
  </r>
  <r>
    <x v="2"/>
    <n v="1128299"/>
    <x v="93"/>
    <x v="2"/>
    <x v="26"/>
    <s v="Albuquerque"/>
    <x v="3"/>
    <n v="0.5"/>
    <x v="35"/>
    <n v="1375"/>
    <n v="550"/>
    <n v="0.4"/>
  </r>
  <r>
    <x v="2"/>
    <n v="1128299"/>
    <x v="93"/>
    <x v="2"/>
    <x v="26"/>
    <s v="Albuquerque"/>
    <x v="4"/>
    <n v="0.55000000000000004"/>
    <x v="37"/>
    <n v="962.50000000000011"/>
    <n v="336.875"/>
    <n v="0.35"/>
  </r>
  <r>
    <x v="2"/>
    <n v="1128299"/>
    <x v="93"/>
    <x v="2"/>
    <x v="26"/>
    <s v="Albuquerque"/>
    <x v="5"/>
    <n v="0.70000000000000007"/>
    <x v="45"/>
    <n v="2450.0000000000005"/>
    <n v="612.50000000000011"/>
    <n v="0.25"/>
  </r>
  <r>
    <x v="2"/>
    <n v="1128299"/>
    <x v="94"/>
    <x v="2"/>
    <x v="26"/>
    <s v="Albuquerque"/>
    <x v="0"/>
    <n v="0.5"/>
    <x v="21"/>
    <n v="2750"/>
    <n v="1100"/>
    <n v="0.4"/>
  </r>
  <r>
    <x v="2"/>
    <n v="1128299"/>
    <x v="94"/>
    <x v="2"/>
    <x v="26"/>
    <s v="Albuquerque"/>
    <x v="1"/>
    <n v="0.55000000000000004"/>
    <x v="47"/>
    <n v="2200"/>
    <n v="880"/>
    <n v="0.4"/>
  </r>
  <r>
    <x v="2"/>
    <n v="1128299"/>
    <x v="94"/>
    <x v="2"/>
    <x v="26"/>
    <s v="Albuquerque"/>
    <x v="2"/>
    <n v="0.55000000000000004"/>
    <x v="33"/>
    <n v="2337.5"/>
    <n v="818.125"/>
    <n v="0.35"/>
  </r>
  <r>
    <x v="2"/>
    <n v="1128299"/>
    <x v="94"/>
    <x v="2"/>
    <x v="26"/>
    <s v="Albuquerque"/>
    <x v="3"/>
    <n v="0.5"/>
    <x v="46"/>
    <n v="1625"/>
    <n v="650"/>
    <n v="0.4"/>
  </r>
  <r>
    <x v="2"/>
    <n v="1128299"/>
    <x v="94"/>
    <x v="2"/>
    <x v="26"/>
    <s v="Albuquerque"/>
    <x v="4"/>
    <n v="0.55000000000000004"/>
    <x v="38"/>
    <n v="1237.5"/>
    <n v="433.125"/>
    <n v="0.35"/>
  </r>
  <r>
    <x v="2"/>
    <n v="1128299"/>
    <x v="94"/>
    <x v="2"/>
    <x v="26"/>
    <s v="Albuquerque"/>
    <x v="5"/>
    <n v="0.70000000000000007"/>
    <x v="47"/>
    <n v="2800.0000000000005"/>
    <n v="700.00000000000011"/>
    <n v="0.25"/>
  </r>
  <r>
    <x v="2"/>
    <n v="1128299"/>
    <x v="95"/>
    <x v="2"/>
    <x v="26"/>
    <s v="Albuquerque"/>
    <x v="0"/>
    <n v="0.5"/>
    <x v="22"/>
    <n v="3375"/>
    <n v="1350"/>
    <n v="0.4"/>
  </r>
  <r>
    <x v="2"/>
    <n v="1128299"/>
    <x v="95"/>
    <x v="2"/>
    <x v="26"/>
    <s v="Albuquerque"/>
    <x v="1"/>
    <n v="0.55000000000000004"/>
    <x v="28"/>
    <n v="2887.5000000000005"/>
    <n v="1155.0000000000002"/>
    <n v="0.4"/>
  </r>
  <r>
    <x v="2"/>
    <n v="1128299"/>
    <x v="95"/>
    <x v="2"/>
    <x v="26"/>
    <s v="Albuquerque"/>
    <x v="2"/>
    <n v="0.55000000000000004"/>
    <x v="28"/>
    <n v="2887.5000000000005"/>
    <n v="1010.6250000000001"/>
    <n v="0.35"/>
  </r>
  <r>
    <x v="2"/>
    <n v="1128299"/>
    <x v="95"/>
    <x v="2"/>
    <x v="26"/>
    <s v="Albuquerque"/>
    <x v="3"/>
    <n v="0.5"/>
    <x v="47"/>
    <n v="2000"/>
    <n v="800"/>
    <n v="0.4"/>
  </r>
  <r>
    <x v="2"/>
    <n v="1128299"/>
    <x v="95"/>
    <x v="2"/>
    <x v="26"/>
    <s v="Albuquerque"/>
    <x v="4"/>
    <n v="0.55000000000000004"/>
    <x v="35"/>
    <n v="1512.5000000000002"/>
    <n v="529.375"/>
    <n v="0.35"/>
  </r>
  <r>
    <x v="2"/>
    <n v="1128299"/>
    <x v="95"/>
    <x v="2"/>
    <x v="26"/>
    <s v="Albuquerque"/>
    <x v="5"/>
    <n v="0.70000000000000007"/>
    <x v="31"/>
    <n v="4025.0000000000005"/>
    <n v="1006.2500000000001"/>
    <n v="0.25"/>
  </r>
  <r>
    <x v="2"/>
    <n v="1128299"/>
    <x v="96"/>
    <x v="2"/>
    <x v="26"/>
    <s v="Albuquerque"/>
    <x v="0"/>
    <n v="0.5"/>
    <x v="27"/>
    <n v="3625"/>
    <n v="1450"/>
    <n v="0.4"/>
  </r>
  <r>
    <x v="2"/>
    <n v="1128299"/>
    <x v="96"/>
    <x v="2"/>
    <x v="26"/>
    <s v="Albuquerque"/>
    <x v="1"/>
    <n v="0.55000000000000004"/>
    <x v="31"/>
    <n v="3162.5000000000005"/>
    <n v="1265.0000000000002"/>
    <n v="0.4"/>
  </r>
  <r>
    <x v="2"/>
    <n v="1128299"/>
    <x v="96"/>
    <x v="2"/>
    <x v="26"/>
    <s v="Albuquerque"/>
    <x v="2"/>
    <n v="0.55000000000000004"/>
    <x v="28"/>
    <n v="2887.5000000000005"/>
    <n v="1010.6250000000001"/>
    <n v="0.35"/>
  </r>
  <r>
    <x v="2"/>
    <n v="1128299"/>
    <x v="96"/>
    <x v="2"/>
    <x v="26"/>
    <s v="Albuquerque"/>
    <x v="3"/>
    <n v="0.5"/>
    <x v="33"/>
    <n v="2125"/>
    <n v="850"/>
    <n v="0.4"/>
  </r>
  <r>
    <x v="2"/>
    <n v="1128299"/>
    <x v="96"/>
    <x v="2"/>
    <x v="26"/>
    <s v="Albuquerque"/>
    <x v="4"/>
    <n v="0.55000000000000004"/>
    <x v="34"/>
    <n v="2612.5"/>
    <n v="914.37499999999989"/>
    <n v="0.35"/>
  </r>
  <r>
    <x v="2"/>
    <n v="1128299"/>
    <x v="96"/>
    <x v="2"/>
    <x v="26"/>
    <s v="Albuquerque"/>
    <x v="5"/>
    <n v="0.70000000000000007"/>
    <x v="34"/>
    <n v="3325.0000000000005"/>
    <n v="831.25000000000011"/>
    <n v="0.25"/>
  </r>
  <r>
    <x v="2"/>
    <n v="1128299"/>
    <x v="97"/>
    <x v="2"/>
    <x v="26"/>
    <s v="Albuquerque"/>
    <x v="0"/>
    <n v="0.55000000000000004"/>
    <x v="22"/>
    <n v="3712.5000000000005"/>
    <n v="1485.0000000000002"/>
    <n v="0.4"/>
  </r>
  <r>
    <x v="2"/>
    <n v="1128299"/>
    <x v="97"/>
    <x v="2"/>
    <x v="26"/>
    <s v="Albuquerque"/>
    <x v="1"/>
    <n v="0.60000000000000009"/>
    <x v="23"/>
    <n v="3750.0000000000005"/>
    <n v="1500.0000000000002"/>
    <n v="0.4"/>
  </r>
  <r>
    <x v="2"/>
    <n v="1128299"/>
    <x v="97"/>
    <x v="2"/>
    <x v="26"/>
    <s v="Albuquerque"/>
    <x v="2"/>
    <n v="0.55000000000000004"/>
    <x v="24"/>
    <n v="2750"/>
    <n v="962.49999999999989"/>
    <n v="0.35"/>
  </r>
  <r>
    <x v="2"/>
    <n v="1128299"/>
    <x v="97"/>
    <x v="2"/>
    <x v="26"/>
    <s v="Albuquerque"/>
    <x v="3"/>
    <n v="0.55000000000000004"/>
    <x v="32"/>
    <n v="2475"/>
    <n v="990"/>
    <n v="0.4"/>
  </r>
  <r>
    <x v="2"/>
    <n v="1128299"/>
    <x v="97"/>
    <x v="2"/>
    <x v="26"/>
    <s v="Albuquerque"/>
    <x v="4"/>
    <n v="0.65"/>
    <x v="32"/>
    <n v="2925"/>
    <n v="1023.7499999999999"/>
    <n v="0.35"/>
  </r>
  <r>
    <x v="2"/>
    <n v="1128299"/>
    <x v="97"/>
    <x v="2"/>
    <x v="26"/>
    <s v="Albuquerque"/>
    <x v="5"/>
    <n v="0.70000000000000007"/>
    <x v="33"/>
    <n v="2975.0000000000005"/>
    <n v="743.75000000000011"/>
    <n v="0.25"/>
  </r>
  <r>
    <x v="2"/>
    <n v="1128299"/>
    <x v="98"/>
    <x v="2"/>
    <x v="26"/>
    <s v="Albuquerque"/>
    <x v="0"/>
    <n v="0.45000000000000012"/>
    <x v="25"/>
    <n v="2700.0000000000009"/>
    <n v="1080.0000000000005"/>
    <n v="0.4"/>
  </r>
  <r>
    <x v="2"/>
    <n v="1128299"/>
    <x v="98"/>
    <x v="2"/>
    <x v="26"/>
    <s v="Albuquerque"/>
    <x v="1"/>
    <n v="0.50000000000000011"/>
    <x v="25"/>
    <n v="3000.0000000000005"/>
    <n v="1200.0000000000002"/>
    <n v="0.4"/>
  </r>
  <r>
    <x v="2"/>
    <n v="1128299"/>
    <x v="98"/>
    <x v="2"/>
    <x v="26"/>
    <s v="Albuquerque"/>
    <x v="2"/>
    <n v="0.45000000000000012"/>
    <x v="32"/>
    <n v="2025.0000000000005"/>
    <n v="708.75000000000011"/>
    <n v="0.35"/>
  </r>
  <r>
    <x v="2"/>
    <n v="1128299"/>
    <x v="98"/>
    <x v="2"/>
    <x v="26"/>
    <s v="Albuquerque"/>
    <x v="3"/>
    <n v="0.45000000000000012"/>
    <x v="47"/>
    <n v="1800.0000000000005"/>
    <n v="720.00000000000023"/>
    <n v="0.4"/>
  </r>
  <r>
    <x v="2"/>
    <n v="1128299"/>
    <x v="98"/>
    <x v="2"/>
    <x v="26"/>
    <s v="Albuquerque"/>
    <x v="4"/>
    <n v="0.55000000000000004"/>
    <x v="47"/>
    <n v="2200"/>
    <n v="770"/>
    <n v="0.35"/>
  </r>
  <r>
    <x v="2"/>
    <n v="1128299"/>
    <x v="98"/>
    <x v="2"/>
    <x v="26"/>
    <s v="Albuquerque"/>
    <x v="5"/>
    <n v="0.60000000000000009"/>
    <x v="32"/>
    <n v="2700.0000000000005"/>
    <n v="675.00000000000011"/>
    <n v="0.25"/>
  </r>
  <r>
    <x v="2"/>
    <n v="1128299"/>
    <x v="99"/>
    <x v="2"/>
    <x v="26"/>
    <s v="Albuquerque"/>
    <x v="0"/>
    <n v="0.45000000000000012"/>
    <x v="28"/>
    <n v="2362.5000000000005"/>
    <n v="945.00000000000023"/>
    <n v="0.4"/>
  </r>
  <r>
    <x v="2"/>
    <n v="1128299"/>
    <x v="99"/>
    <x v="2"/>
    <x v="26"/>
    <s v="Albuquerque"/>
    <x v="1"/>
    <n v="0.50000000000000011"/>
    <x v="28"/>
    <n v="2625.0000000000005"/>
    <n v="1050.0000000000002"/>
    <n v="0.4"/>
  </r>
  <r>
    <x v="2"/>
    <n v="1128299"/>
    <x v="99"/>
    <x v="2"/>
    <x v="26"/>
    <s v="Albuquerque"/>
    <x v="2"/>
    <n v="0.45000000000000012"/>
    <x v="45"/>
    <n v="1575.0000000000005"/>
    <n v="551.25000000000011"/>
    <n v="0.35"/>
  </r>
  <r>
    <x v="2"/>
    <n v="1128299"/>
    <x v="99"/>
    <x v="2"/>
    <x v="26"/>
    <s v="Albuquerque"/>
    <x v="3"/>
    <n v="0.45000000000000012"/>
    <x v="46"/>
    <n v="1462.5000000000005"/>
    <n v="585.00000000000023"/>
    <n v="0.4"/>
  </r>
  <r>
    <x v="2"/>
    <n v="1128299"/>
    <x v="99"/>
    <x v="2"/>
    <x v="26"/>
    <s v="Albuquerque"/>
    <x v="4"/>
    <n v="0.55000000000000004"/>
    <x v="49"/>
    <n v="1650.0000000000002"/>
    <n v="577.5"/>
    <n v="0.35"/>
  </r>
  <r>
    <x v="2"/>
    <n v="1128299"/>
    <x v="99"/>
    <x v="2"/>
    <x v="26"/>
    <s v="Albuquerque"/>
    <x v="5"/>
    <n v="0.70000000000000007"/>
    <x v="45"/>
    <n v="2450.0000000000005"/>
    <n v="612.50000000000011"/>
    <n v="0.25"/>
  </r>
  <r>
    <x v="2"/>
    <n v="1128299"/>
    <x v="100"/>
    <x v="2"/>
    <x v="26"/>
    <s v="Albuquerque"/>
    <x v="0"/>
    <n v="0.55000000000000004"/>
    <x v="28"/>
    <n v="2887.5000000000005"/>
    <n v="1155.0000000000002"/>
    <n v="0.4"/>
  </r>
  <r>
    <x v="2"/>
    <n v="1128299"/>
    <x v="100"/>
    <x v="2"/>
    <x v="26"/>
    <s v="Albuquerque"/>
    <x v="1"/>
    <n v="0.60000000000000009"/>
    <x v="31"/>
    <n v="3450.0000000000005"/>
    <n v="1380.0000000000002"/>
    <n v="0.4"/>
  </r>
  <r>
    <x v="2"/>
    <n v="1128299"/>
    <x v="100"/>
    <x v="2"/>
    <x v="26"/>
    <s v="Albuquerque"/>
    <x v="2"/>
    <n v="0.55000000000000004"/>
    <x v="33"/>
    <n v="2337.5"/>
    <n v="818.125"/>
    <n v="0.35"/>
  </r>
  <r>
    <x v="2"/>
    <n v="1128299"/>
    <x v="100"/>
    <x v="2"/>
    <x v="26"/>
    <s v="Albuquerque"/>
    <x v="3"/>
    <n v="0.55000000000000004"/>
    <x v="47"/>
    <n v="2200"/>
    <n v="880"/>
    <n v="0.4"/>
  </r>
  <r>
    <x v="2"/>
    <n v="1128299"/>
    <x v="100"/>
    <x v="2"/>
    <x v="26"/>
    <s v="Albuquerque"/>
    <x v="4"/>
    <n v="0.65"/>
    <x v="45"/>
    <n v="2275"/>
    <n v="796.25"/>
    <n v="0.35"/>
  </r>
  <r>
    <x v="2"/>
    <n v="1128299"/>
    <x v="100"/>
    <x v="2"/>
    <x v="26"/>
    <s v="Albuquerque"/>
    <x v="5"/>
    <n v="0.70000000000000007"/>
    <x v="34"/>
    <n v="3325.0000000000005"/>
    <n v="831.25000000000011"/>
    <n v="0.25"/>
  </r>
  <r>
    <x v="2"/>
    <n v="1128299"/>
    <x v="101"/>
    <x v="2"/>
    <x v="26"/>
    <s v="Albuquerque"/>
    <x v="0"/>
    <n v="0.55000000000000004"/>
    <x v="22"/>
    <n v="3712.5000000000005"/>
    <n v="1485.0000000000002"/>
    <n v="0.4"/>
  </r>
  <r>
    <x v="2"/>
    <n v="1128299"/>
    <x v="101"/>
    <x v="2"/>
    <x v="26"/>
    <s v="Albuquerque"/>
    <x v="1"/>
    <n v="0.60000000000000009"/>
    <x v="22"/>
    <n v="4050.0000000000005"/>
    <n v="1620.0000000000002"/>
    <n v="0.4"/>
  </r>
  <r>
    <x v="2"/>
    <n v="1128299"/>
    <x v="101"/>
    <x v="2"/>
    <x v="26"/>
    <s v="Albuquerque"/>
    <x v="2"/>
    <n v="0.55000000000000004"/>
    <x v="34"/>
    <n v="2612.5"/>
    <n v="914.37499999999989"/>
    <n v="0.35"/>
  </r>
  <r>
    <x v="2"/>
    <n v="1128299"/>
    <x v="101"/>
    <x v="2"/>
    <x v="26"/>
    <s v="Albuquerque"/>
    <x v="3"/>
    <n v="0.55000000000000004"/>
    <x v="34"/>
    <n v="2612.5"/>
    <n v="1045"/>
    <n v="0.4"/>
  </r>
  <r>
    <x v="2"/>
    <n v="1128299"/>
    <x v="101"/>
    <x v="2"/>
    <x v="26"/>
    <s v="Albuquerque"/>
    <x v="4"/>
    <n v="0.65"/>
    <x v="47"/>
    <n v="2600"/>
    <n v="909.99999999999989"/>
    <n v="0.35"/>
  </r>
  <r>
    <x v="2"/>
    <n v="1128299"/>
    <x v="101"/>
    <x v="2"/>
    <x v="26"/>
    <s v="Albuquerque"/>
    <x v="5"/>
    <n v="0.70000000000000007"/>
    <x v="24"/>
    <n v="3500.0000000000005"/>
    <n v="875.00000000000011"/>
    <n v="0.25"/>
  </r>
  <r>
    <x v="0"/>
    <n v="1185732"/>
    <x v="204"/>
    <x v="4"/>
    <x v="27"/>
    <s v="Atlanta"/>
    <x v="0"/>
    <n v="0.4"/>
    <x v="13"/>
    <n v="4100"/>
    <n v="1845"/>
    <n v="0.45"/>
  </r>
  <r>
    <x v="0"/>
    <n v="1185732"/>
    <x v="204"/>
    <x v="4"/>
    <x v="27"/>
    <s v="Atlanta"/>
    <x v="1"/>
    <n v="0.4"/>
    <x v="6"/>
    <n v="3300"/>
    <n v="1155"/>
    <n v="0.35"/>
  </r>
  <r>
    <x v="0"/>
    <n v="1185732"/>
    <x v="204"/>
    <x v="4"/>
    <x v="27"/>
    <s v="Atlanta"/>
    <x v="2"/>
    <n v="0.30000000000000004"/>
    <x v="6"/>
    <n v="2475.0000000000005"/>
    <n v="618.75000000000011"/>
    <n v="0.25"/>
  </r>
  <r>
    <x v="0"/>
    <n v="1185732"/>
    <x v="204"/>
    <x v="4"/>
    <x v="27"/>
    <s v="Atlanta"/>
    <x v="3"/>
    <n v="0.35"/>
    <x v="22"/>
    <n v="2362.5"/>
    <n v="708.75"/>
    <n v="0.3"/>
  </r>
  <r>
    <x v="0"/>
    <n v="1185732"/>
    <x v="204"/>
    <x v="4"/>
    <x v="27"/>
    <s v="Atlanta"/>
    <x v="4"/>
    <n v="0.5"/>
    <x v="27"/>
    <n v="3625"/>
    <n v="1268.75"/>
    <n v="0.35"/>
  </r>
  <r>
    <x v="0"/>
    <n v="1185732"/>
    <x v="204"/>
    <x v="4"/>
    <x v="27"/>
    <s v="Atlanta"/>
    <x v="5"/>
    <n v="0.4"/>
    <x v="6"/>
    <n v="3300"/>
    <n v="1650"/>
    <n v="0.5"/>
  </r>
  <r>
    <x v="0"/>
    <n v="1185732"/>
    <x v="205"/>
    <x v="4"/>
    <x v="27"/>
    <s v="Atlanta"/>
    <x v="0"/>
    <n v="0.4"/>
    <x v="15"/>
    <n v="4300"/>
    <n v="1935"/>
    <n v="0.45"/>
  </r>
  <r>
    <x v="0"/>
    <n v="1185732"/>
    <x v="205"/>
    <x v="4"/>
    <x v="27"/>
    <s v="Atlanta"/>
    <x v="1"/>
    <n v="0.4"/>
    <x v="27"/>
    <n v="2900"/>
    <n v="1014.9999999999999"/>
    <n v="0.35"/>
  </r>
  <r>
    <x v="0"/>
    <n v="1185732"/>
    <x v="205"/>
    <x v="4"/>
    <x v="27"/>
    <s v="Atlanta"/>
    <x v="2"/>
    <n v="0.30000000000000004"/>
    <x v="29"/>
    <n v="2325.0000000000005"/>
    <n v="581.25000000000011"/>
    <n v="0.25"/>
  </r>
  <r>
    <x v="0"/>
    <n v="1185732"/>
    <x v="205"/>
    <x v="4"/>
    <x v="27"/>
    <s v="Atlanta"/>
    <x v="3"/>
    <n v="0.35"/>
    <x v="23"/>
    <n v="2187.5"/>
    <n v="656.25"/>
    <n v="0.3"/>
  </r>
  <r>
    <x v="0"/>
    <n v="1185732"/>
    <x v="205"/>
    <x v="4"/>
    <x v="27"/>
    <s v="Atlanta"/>
    <x v="4"/>
    <n v="0.5"/>
    <x v="20"/>
    <n v="3500"/>
    <n v="1225"/>
    <n v="0.35"/>
  </r>
  <r>
    <x v="0"/>
    <n v="1185732"/>
    <x v="205"/>
    <x v="4"/>
    <x v="27"/>
    <s v="Atlanta"/>
    <x v="5"/>
    <n v="0.35"/>
    <x v="9"/>
    <n v="2800"/>
    <n v="1400"/>
    <n v="0.5"/>
  </r>
  <r>
    <x v="0"/>
    <n v="1185732"/>
    <x v="115"/>
    <x v="4"/>
    <x v="27"/>
    <s v="Atlanta"/>
    <x v="0"/>
    <n v="0.35"/>
    <x v="72"/>
    <n v="3570"/>
    <n v="1606.5"/>
    <n v="0.45"/>
  </r>
  <r>
    <x v="0"/>
    <n v="1185732"/>
    <x v="115"/>
    <x v="4"/>
    <x v="27"/>
    <s v="Atlanta"/>
    <x v="1"/>
    <n v="0.35"/>
    <x v="20"/>
    <n v="2450"/>
    <n v="857.5"/>
    <n v="0.35"/>
  </r>
  <r>
    <x v="0"/>
    <n v="1185732"/>
    <x v="115"/>
    <x v="4"/>
    <x v="27"/>
    <s v="Atlanta"/>
    <x v="2"/>
    <n v="0.25"/>
    <x v="27"/>
    <n v="1812.5"/>
    <n v="453.125"/>
    <n v="0.25"/>
  </r>
  <r>
    <x v="0"/>
    <n v="1185732"/>
    <x v="115"/>
    <x v="4"/>
    <x v="27"/>
    <s v="Atlanta"/>
    <x v="3"/>
    <n v="0.29999999999999993"/>
    <x v="31"/>
    <n v="1724.9999999999995"/>
    <n v="517.49999999999989"/>
    <n v="0.3"/>
  </r>
  <r>
    <x v="0"/>
    <n v="1185732"/>
    <x v="115"/>
    <x v="4"/>
    <x v="27"/>
    <s v="Atlanta"/>
    <x v="4"/>
    <n v="0.45000000000000007"/>
    <x v="23"/>
    <n v="2812.5000000000005"/>
    <n v="984.37500000000011"/>
    <n v="0.35"/>
  </r>
  <r>
    <x v="0"/>
    <n v="1185732"/>
    <x v="115"/>
    <x v="4"/>
    <x v="27"/>
    <s v="Atlanta"/>
    <x v="5"/>
    <n v="0.35"/>
    <x v="27"/>
    <n v="2537.5"/>
    <n v="1268.75"/>
    <n v="0.5"/>
  </r>
  <r>
    <x v="0"/>
    <n v="1185732"/>
    <x v="206"/>
    <x v="4"/>
    <x v="27"/>
    <s v="Atlanta"/>
    <x v="0"/>
    <n v="0.35"/>
    <x v="18"/>
    <n v="3412.5"/>
    <n v="1535.625"/>
    <n v="0.45"/>
  </r>
  <r>
    <x v="0"/>
    <n v="1185732"/>
    <x v="206"/>
    <x v="4"/>
    <x v="27"/>
    <s v="Atlanta"/>
    <x v="1"/>
    <n v="0.35"/>
    <x v="22"/>
    <n v="2362.5"/>
    <n v="826.875"/>
    <n v="0.35"/>
  </r>
  <r>
    <x v="0"/>
    <n v="1185732"/>
    <x v="206"/>
    <x v="4"/>
    <x v="27"/>
    <s v="Atlanta"/>
    <x v="2"/>
    <n v="0.25"/>
    <x v="22"/>
    <n v="1687.5"/>
    <n v="421.875"/>
    <n v="0.25"/>
  </r>
  <r>
    <x v="0"/>
    <n v="1185732"/>
    <x v="206"/>
    <x v="4"/>
    <x v="27"/>
    <s v="Atlanta"/>
    <x v="3"/>
    <n v="0.29999999999999993"/>
    <x v="25"/>
    <n v="1799.9999999999995"/>
    <n v="539.99999999999989"/>
    <n v="0.3"/>
  </r>
  <r>
    <x v="0"/>
    <n v="1185732"/>
    <x v="206"/>
    <x v="4"/>
    <x v="27"/>
    <s v="Atlanta"/>
    <x v="4"/>
    <n v="0.5"/>
    <x v="23"/>
    <n v="3125"/>
    <n v="1093.75"/>
    <n v="0.35"/>
  </r>
  <r>
    <x v="0"/>
    <n v="1185732"/>
    <x v="206"/>
    <x v="4"/>
    <x v="27"/>
    <s v="Atlanta"/>
    <x v="5"/>
    <n v="0.4"/>
    <x v="29"/>
    <n v="3100"/>
    <n v="1550"/>
    <n v="0.5"/>
  </r>
  <r>
    <x v="0"/>
    <n v="1185732"/>
    <x v="174"/>
    <x v="4"/>
    <x v="27"/>
    <s v="Atlanta"/>
    <x v="0"/>
    <n v="0.5"/>
    <x v="73"/>
    <n v="5225"/>
    <n v="2351.25"/>
    <n v="0.45"/>
  </r>
  <r>
    <x v="0"/>
    <n v="1185732"/>
    <x v="174"/>
    <x v="4"/>
    <x v="27"/>
    <s v="Atlanta"/>
    <x v="1"/>
    <n v="0.5"/>
    <x v="30"/>
    <n v="3750"/>
    <n v="1312.5"/>
    <n v="0.35"/>
  </r>
  <r>
    <x v="0"/>
    <n v="1185732"/>
    <x v="174"/>
    <x v="4"/>
    <x v="27"/>
    <s v="Atlanta"/>
    <x v="2"/>
    <n v="0.45"/>
    <x v="27"/>
    <n v="3262.5"/>
    <n v="815.625"/>
    <n v="0.25"/>
  </r>
  <r>
    <x v="0"/>
    <n v="1185732"/>
    <x v="174"/>
    <x v="4"/>
    <x v="27"/>
    <s v="Atlanta"/>
    <x v="3"/>
    <n v="0.45"/>
    <x v="22"/>
    <n v="3037.5"/>
    <n v="911.25"/>
    <n v="0.3"/>
  </r>
  <r>
    <x v="0"/>
    <n v="1185732"/>
    <x v="174"/>
    <x v="4"/>
    <x v="27"/>
    <s v="Atlanta"/>
    <x v="4"/>
    <n v="0.54999999999999993"/>
    <x v="20"/>
    <n v="3849.9999999999995"/>
    <n v="1347.4999999999998"/>
    <n v="0.35"/>
  </r>
  <r>
    <x v="0"/>
    <n v="1185732"/>
    <x v="174"/>
    <x v="4"/>
    <x v="27"/>
    <s v="Atlanta"/>
    <x v="5"/>
    <n v="0.6"/>
    <x v="9"/>
    <n v="4800"/>
    <n v="2400"/>
    <n v="0.5"/>
  </r>
  <r>
    <x v="0"/>
    <n v="1185732"/>
    <x v="207"/>
    <x v="4"/>
    <x v="27"/>
    <s v="Atlanta"/>
    <x v="0"/>
    <n v="0.54999999999999993"/>
    <x v="11"/>
    <n v="5774.9999999999991"/>
    <n v="2598.7499999999995"/>
    <n v="0.45"/>
  </r>
  <r>
    <x v="0"/>
    <n v="1185732"/>
    <x v="207"/>
    <x v="4"/>
    <x v="27"/>
    <s v="Atlanta"/>
    <x v="1"/>
    <n v="0.5"/>
    <x v="9"/>
    <n v="4000"/>
    <n v="1400"/>
    <n v="0.35"/>
  </r>
  <r>
    <x v="0"/>
    <n v="1185732"/>
    <x v="207"/>
    <x v="4"/>
    <x v="27"/>
    <s v="Atlanta"/>
    <x v="2"/>
    <n v="0.5"/>
    <x v="29"/>
    <n v="3875"/>
    <n v="968.75"/>
    <n v="0.25"/>
  </r>
  <r>
    <x v="0"/>
    <n v="1185732"/>
    <x v="207"/>
    <x v="4"/>
    <x v="27"/>
    <s v="Atlanta"/>
    <x v="3"/>
    <n v="0.5"/>
    <x v="30"/>
    <n v="3750"/>
    <n v="1125"/>
    <n v="0.3"/>
  </r>
  <r>
    <x v="0"/>
    <n v="1185732"/>
    <x v="207"/>
    <x v="4"/>
    <x v="27"/>
    <s v="Atlanta"/>
    <x v="4"/>
    <n v="0.65"/>
    <x v="30"/>
    <n v="4875"/>
    <n v="1706.25"/>
    <n v="0.35"/>
  </r>
  <r>
    <x v="0"/>
    <n v="1185732"/>
    <x v="207"/>
    <x v="4"/>
    <x v="27"/>
    <s v="Atlanta"/>
    <x v="5"/>
    <n v="0.70000000000000007"/>
    <x v="8"/>
    <n v="6475.0000000000009"/>
    <n v="3237.5000000000005"/>
    <n v="0.5"/>
  </r>
  <r>
    <x v="0"/>
    <n v="1185732"/>
    <x v="116"/>
    <x v="4"/>
    <x v="27"/>
    <s v="Atlanta"/>
    <x v="0"/>
    <n v="0.65"/>
    <x v="17"/>
    <n v="7475"/>
    <n v="3363.75"/>
    <n v="0.45"/>
  </r>
  <r>
    <x v="0"/>
    <n v="1185732"/>
    <x v="116"/>
    <x v="4"/>
    <x v="27"/>
    <s v="Atlanta"/>
    <x v="1"/>
    <n v="0.60000000000000009"/>
    <x v="3"/>
    <n v="5400.0000000000009"/>
    <n v="1890.0000000000002"/>
    <n v="0.35"/>
  </r>
  <r>
    <x v="0"/>
    <n v="1185732"/>
    <x v="116"/>
    <x v="4"/>
    <x v="27"/>
    <s v="Atlanta"/>
    <x v="2"/>
    <n v="0.55000000000000004"/>
    <x v="6"/>
    <n v="4537.5"/>
    <n v="1134.375"/>
    <n v="0.25"/>
  </r>
  <r>
    <x v="0"/>
    <n v="1185732"/>
    <x v="116"/>
    <x v="4"/>
    <x v="27"/>
    <s v="Atlanta"/>
    <x v="3"/>
    <n v="0.55000000000000004"/>
    <x v="29"/>
    <n v="4262.5"/>
    <n v="1278.75"/>
    <n v="0.3"/>
  </r>
  <r>
    <x v="0"/>
    <n v="1185732"/>
    <x v="116"/>
    <x v="4"/>
    <x v="27"/>
    <s v="Atlanta"/>
    <x v="4"/>
    <n v="0.65"/>
    <x v="9"/>
    <n v="5200"/>
    <n v="1819.9999999999998"/>
    <n v="0.35"/>
  </r>
  <r>
    <x v="0"/>
    <n v="1185732"/>
    <x v="116"/>
    <x v="4"/>
    <x v="27"/>
    <s v="Atlanta"/>
    <x v="5"/>
    <n v="0.70000000000000007"/>
    <x v="18"/>
    <n v="6825.0000000000009"/>
    <n v="3412.5000000000005"/>
    <n v="0.5"/>
  </r>
  <r>
    <x v="0"/>
    <n v="1185732"/>
    <x v="208"/>
    <x v="4"/>
    <x v="27"/>
    <s v="Atlanta"/>
    <x v="0"/>
    <n v="0.65"/>
    <x v="56"/>
    <n v="7312.5"/>
    <n v="3290.625"/>
    <n v="0.45"/>
  </r>
  <r>
    <x v="0"/>
    <n v="1185732"/>
    <x v="208"/>
    <x v="4"/>
    <x v="27"/>
    <s v="Atlanta"/>
    <x v="1"/>
    <n v="0.60000000000000009"/>
    <x v="3"/>
    <n v="5400.0000000000009"/>
    <n v="1890.0000000000002"/>
    <n v="0.35"/>
  </r>
  <r>
    <x v="0"/>
    <n v="1185732"/>
    <x v="208"/>
    <x v="4"/>
    <x v="27"/>
    <s v="Atlanta"/>
    <x v="2"/>
    <n v="0.55000000000000004"/>
    <x v="6"/>
    <n v="4537.5"/>
    <n v="1134.375"/>
    <n v="0.25"/>
  </r>
  <r>
    <x v="0"/>
    <n v="1185732"/>
    <x v="208"/>
    <x v="4"/>
    <x v="27"/>
    <s v="Atlanta"/>
    <x v="3"/>
    <n v="0.45"/>
    <x v="29"/>
    <n v="3487.5"/>
    <n v="1046.25"/>
    <n v="0.3"/>
  </r>
  <r>
    <x v="0"/>
    <n v="1185732"/>
    <x v="208"/>
    <x v="4"/>
    <x v="27"/>
    <s v="Atlanta"/>
    <x v="4"/>
    <n v="0.55000000000000004"/>
    <x v="30"/>
    <n v="4125"/>
    <n v="1443.75"/>
    <n v="0.35"/>
  </r>
  <r>
    <x v="0"/>
    <n v="1185732"/>
    <x v="208"/>
    <x v="4"/>
    <x v="27"/>
    <s v="Atlanta"/>
    <x v="5"/>
    <n v="0.60000000000000009"/>
    <x v="8"/>
    <n v="5550.0000000000009"/>
    <n v="2775.0000000000005"/>
    <n v="0.5"/>
  </r>
  <r>
    <x v="0"/>
    <n v="1185732"/>
    <x v="178"/>
    <x v="4"/>
    <x v="27"/>
    <s v="Atlanta"/>
    <x v="0"/>
    <n v="0.55000000000000004"/>
    <x v="13"/>
    <n v="5637.5000000000009"/>
    <n v="2536.8750000000005"/>
    <n v="0.45"/>
  </r>
  <r>
    <x v="0"/>
    <n v="1185732"/>
    <x v="178"/>
    <x v="4"/>
    <x v="27"/>
    <s v="Atlanta"/>
    <x v="1"/>
    <n v="0.50000000000000011"/>
    <x v="6"/>
    <n v="4125.0000000000009"/>
    <n v="1443.7500000000002"/>
    <n v="0.35"/>
  </r>
  <r>
    <x v="0"/>
    <n v="1185732"/>
    <x v="178"/>
    <x v="4"/>
    <x v="27"/>
    <s v="Atlanta"/>
    <x v="2"/>
    <n v="0.4"/>
    <x v="27"/>
    <n v="2900"/>
    <n v="725"/>
    <n v="0.25"/>
  </r>
  <r>
    <x v="0"/>
    <n v="1185732"/>
    <x v="178"/>
    <x v="4"/>
    <x v="27"/>
    <s v="Atlanta"/>
    <x v="3"/>
    <n v="0.4"/>
    <x v="20"/>
    <n v="2800"/>
    <n v="840"/>
    <n v="0.3"/>
  </r>
  <r>
    <x v="0"/>
    <n v="1185732"/>
    <x v="178"/>
    <x v="4"/>
    <x v="27"/>
    <s v="Atlanta"/>
    <x v="4"/>
    <n v="0.5"/>
    <x v="20"/>
    <n v="3500"/>
    <n v="1225"/>
    <n v="0.35"/>
  </r>
  <r>
    <x v="0"/>
    <n v="1185732"/>
    <x v="178"/>
    <x v="4"/>
    <x v="27"/>
    <s v="Atlanta"/>
    <x v="5"/>
    <n v="0.55000000000000004"/>
    <x v="9"/>
    <n v="4400"/>
    <n v="2200"/>
    <n v="0.5"/>
  </r>
  <r>
    <x v="0"/>
    <n v="1185732"/>
    <x v="209"/>
    <x v="4"/>
    <x v="27"/>
    <s v="Atlanta"/>
    <x v="0"/>
    <n v="0.55000000000000004"/>
    <x v="18"/>
    <n v="5362.5"/>
    <n v="2413.125"/>
    <n v="0.45"/>
  </r>
  <r>
    <x v="0"/>
    <n v="1185732"/>
    <x v="209"/>
    <x v="4"/>
    <x v="27"/>
    <s v="Atlanta"/>
    <x v="1"/>
    <n v="0.45000000000000012"/>
    <x v="9"/>
    <n v="3600.0000000000009"/>
    <n v="1260.0000000000002"/>
    <n v="0.35"/>
  </r>
  <r>
    <x v="0"/>
    <n v="1185732"/>
    <x v="209"/>
    <x v="4"/>
    <x v="27"/>
    <s v="Atlanta"/>
    <x v="2"/>
    <n v="0.45000000000000012"/>
    <x v="22"/>
    <n v="3037.5000000000009"/>
    <n v="759.37500000000023"/>
    <n v="0.25"/>
  </r>
  <r>
    <x v="0"/>
    <n v="1185732"/>
    <x v="209"/>
    <x v="4"/>
    <x v="27"/>
    <s v="Atlanta"/>
    <x v="3"/>
    <n v="0.45000000000000012"/>
    <x v="26"/>
    <n v="2925.0000000000009"/>
    <n v="877.50000000000023"/>
    <n v="0.3"/>
  </r>
  <r>
    <x v="0"/>
    <n v="1185732"/>
    <x v="209"/>
    <x v="4"/>
    <x v="27"/>
    <s v="Atlanta"/>
    <x v="4"/>
    <n v="0.55000000000000004"/>
    <x v="26"/>
    <n v="3575.0000000000005"/>
    <n v="1251.25"/>
    <n v="0.35"/>
  </r>
  <r>
    <x v="0"/>
    <n v="1185732"/>
    <x v="209"/>
    <x v="4"/>
    <x v="27"/>
    <s v="Atlanta"/>
    <x v="5"/>
    <n v="0.6"/>
    <x v="29"/>
    <n v="4650"/>
    <n v="2325"/>
    <n v="0.5"/>
  </r>
  <r>
    <x v="0"/>
    <n v="1185732"/>
    <x v="210"/>
    <x v="4"/>
    <x v="27"/>
    <s v="Atlanta"/>
    <x v="0"/>
    <n v="0.55000000000000004"/>
    <x v="8"/>
    <n v="5087.5"/>
    <n v="2289.375"/>
    <n v="0.45"/>
  </r>
  <r>
    <x v="0"/>
    <n v="1185732"/>
    <x v="210"/>
    <x v="4"/>
    <x v="27"/>
    <s v="Atlanta"/>
    <x v="1"/>
    <n v="0.45000000000000012"/>
    <x v="30"/>
    <n v="3375.0000000000009"/>
    <n v="1181.2500000000002"/>
    <n v="0.35"/>
  </r>
  <r>
    <x v="0"/>
    <n v="1185732"/>
    <x v="210"/>
    <x v="4"/>
    <x v="27"/>
    <s v="Atlanta"/>
    <x v="2"/>
    <n v="0.45000000000000012"/>
    <x v="74"/>
    <n v="3127.5000000000009"/>
    <n v="781.87500000000023"/>
    <n v="0.25"/>
  </r>
  <r>
    <x v="0"/>
    <n v="1185732"/>
    <x v="210"/>
    <x v="4"/>
    <x v="27"/>
    <s v="Atlanta"/>
    <x v="3"/>
    <n v="0.55000000000000016"/>
    <x v="30"/>
    <n v="4125.0000000000009"/>
    <n v="1237.5000000000002"/>
    <n v="0.3"/>
  </r>
  <r>
    <x v="0"/>
    <n v="1185732"/>
    <x v="210"/>
    <x v="4"/>
    <x v="27"/>
    <s v="Atlanta"/>
    <x v="4"/>
    <n v="0.70000000000000007"/>
    <x v="27"/>
    <n v="5075.0000000000009"/>
    <n v="1776.2500000000002"/>
    <n v="0.35"/>
  </r>
  <r>
    <x v="0"/>
    <n v="1185732"/>
    <x v="210"/>
    <x v="4"/>
    <x v="27"/>
    <s v="Atlanta"/>
    <x v="5"/>
    <n v="0.75"/>
    <x v="6"/>
    <n v="6187.5"/>
    <n v="3093.75"/>
    <n v="0.5"/>
  </r>
  <r>
    <x v="0"/>
    <n v="1185732"/>
    <x v="211"/>
    <x v="4"/>
    <x v="27"/>
    <s v="Atlanta"/>
    <x v="0"/>
    <n v="0.70000000000000007"/>
    <x v="15"/>
    <n v="7525.0000000000009"/>
    <n v="3386.2500000000005"/>
    <n v="0.45"/>
  </r>
  <r>
    <x v="0"/>
    <n v="1185732"/>
    <x v="211"/>
    <x v="4"/>
    <x v="27"/>
    <s v="Atlanta"/>
    <x v="1"/>
    <n v="0.60000000000000009"/>
    <x v="10"/>
    <n v="5250.0000000000009"/>
    <n v="1837.5000000000002"/>
    <n v="0.35"/>
  </r>
  <r>
    <x v="0"/>
    <n v="1185732"/>
    <x v="211"/>
    <x v="4"/>
    <x v="27"/>
    <s v="Atlanta"/>
    <x v="2"/>
    <n v="0.60000000000000009"/>
    <x v="6"/>
    <n v="4950.0000000000009"/>
    <n v="1237.5000000000002"/>
    <n v="0.25"/>
  </r>
  <r>
    <x v="0"/>
    <n v="1185732"/>
    <x v="211"/>
    <x v="4"/>
    <x v="27"/>
    <s v="Atlanta"/>
    <x v="3"/>
    <n v="0.60000000000000009"/>
    <x v="29"/>
    <n v="4650.0000000000009"/>
    <n v="1395.0000000000002"/>
    <n v="0.3"/>
  </r>
  <r>
    <x v="0"/>
    <n v="1185732"/>
    <x v="211"/>
    <x v="4"/>
    <x v="27"/>
    <s v="Atlanta"/>
    <x v="4"/>
    <n v="0.70000000000000007"/>
    <x v="29"/>
    <n v="5425.0000000000009"/>
    <n v="1898.7500000000002"/>
    <n v="0.35"/>
  </r>
  <r>
    <x v="0"/>
    <n v="1185732"/>
    <x v="211"/>
    <x v="4"/>
    <x v="27"/>
    <s v="Atlanta"/>
    <x v="5"/>
    <n v="0.75"/>
    <x v="10"/>
    <n v="6562.5"/>
    <n v="3281.25"/>
    <n v="0.5"/>
  </r>
  <r>
    <x v="0"/>
    <n v="1185732"/>
    <x v="212"/>
    <x v="4"/>
    <x v="28"/>
    <s v="Charleston"/>
    <x v="0"/>
    <n v="0.35000000000000003"/>
    <x v="8"/>
    <n v="3237.5000000000005"/>
    <n v="1295.0000000000002"/>
    <n v="0.4"/>
  </r>
  <r>
    <x v="0"/>
    <n v="1185732"/>
    <x v="212"/>
    <x v="4"/>
    <x v="28"/>
    <s v="Charleston"/>
    <x v="1"/>
    <n v="0.35000000000000003"/>
    <x v="27"/>
    <n v="2537.5000000000005"/>
    <n v="888.12500000000011"/>
    <n v="0.35"/>
  </r>
  <r>
    <x v="0"/>
    <n v="1185732"/>
    <x v="212"/>
    <x v="4"/>
    <x v="28"/>
    <s v="Charleston"/>
    <x v="2"/>
    <n v="0.25000000000000006"/>
    <x v="27"/>
    <n v="1812.5000000000005"/>
    <n v="725.00000000000023"/>
    <n v="0.4"/>
  </r>
  <r>
    <x v="0"/>
    <n v="1185732"/>
    <x v="212"/>
    <x v="4"/>
    <x v="28"/>
    <s v="Charleston"/>
    <x v="3"/>
    <n v="0.3"/>
    <x v="31"/>
    <n v="1725"/>
    <n v="690"/>
    <n v="0.4"/>
  </r>
  <r>
    <x v="0"/>
    <n v="1185732"/>
    <x v="212"/>
    <x v="4"/>
    <x v="28"/>
    <s v="Charleston"/>
    <x v="4"/>
    <n v="0.45"/>
    <x v="23"/>
    <n v="2812.5"/>
    <n v="984.37499999999989"/>
    <n v="0.35"/>
  </r>
  <r>
    <x v="0"/>
    <n v="1185732"/>
    <x v="212"/>
    <x v="4"/>
    <x v="28"/>
    <s v="Charleston"/>
    <x v="5"/>
    <n v="0.35000000000000003"/>
    <x v="27"/>
    <n v="2537.5000000000005"/>
    <n v="1268.7500000000002"/>
    <n v="0.5"/>
  </r>
  <r>
    <x v="0"/>
    <n v="1185732"/>
    <x v="172"/>
    <x v="4"/>
    <x v="28"/>
    <s v="Charleston"/>
    <x v="0"/>
    <n v="0.35000000000000003"/>
    <x v="18"/>
    <n v="3412.5000000000005"/>
    <n v="1365.0000000000002"/>
    <n v="0.4"/>
  </r>
  <r>
    <x v="0"/>
    <n v="1185732"/>
    <x v="172"/>
    <x v="4"/>
    <x v="28"/>
    <s v="Charleston"/>
    <x v="1"/>
    <n v="0.35000000000000003"/>
    <x v="23"/>
    <n v="2187.5"/>
    <n v="765.625"/>
    <n v="0.35"/>
  </r>
  <r>
    <x v="0"/>
    <n v="1185732"/>
    <x v="172"/>
    <x v="4"/>
    <x v="28"/>
    <s v="Charleston"/>
    <x v="2"/>
    <n v="0.25000000000000006"/>
    <x v="22"/>
    <n v="1687.5000000000005"/>
    <n v="675.00000000000023"/>
    <n v="0.4"/>
  </r>
  <r>
    <x v="0"/>
    <n v="1185732"/>
    <x v="172"/>
    <x v="4"/>
    <x v="28"/>
    <s v="Charleston"/>
    <x v="3"/>
    <n v="0.3"/>
    <x v="28"/>
    <n v="1575"/>
    <n v="630"/>
    <n v="0.4"/>
  </r>
  <r>
    <x v="0"/>
    <n v="1185732"/>
    <x v="172"/>
    <x v="4"/>
    <x v="28"/>
    <s v="Charleston"/>
    <x v="4"/>
    <n v="0.45"/>
    <x v="25"/>
    <n v="2700"/>
    <n v="944.99999999999989"/>
    <n v="0.35"/>
  </r>
  <r>
    <x v="0"/>
    <n v="1185732"/>
    <x v="172"/>
    <x v="4"/>
    <x v="28"/>
    <s v="Charleston"/>
    <x v="5"/>
    <n v="0.3"/>
    <x v="20"/>
    <n v="2100"/>
    <n v="1050"/>
    <n v="0.5"/>
  </r>
  <r>
    <x v="0"/>
    <n v="1185732"/>
    <x v="68"/>
    <x v="4"/>
    <x v="28"/>
    <s v="Charleston"/>
    <x v="0"/>
    <n v="0.3"/>
    <x v="19"/>
    <n v="2760"/>
    <n v="1104"/>
    <n v="0.4"/>
  </r>
  <r>
    <x v="0"/>
    <n v="1185732"/>
    <x v="68"/>
    <x v="4"/>
    <x v="28"/>
    <s v="Charleston"/>
    <x v="1"/>
    <n v="0.3"/>
    <x v="25"/>
    <n v="1800"/>
    <n v="630"/>
    <n v="0.35"/>
  </r>
  <r>
    <x v="0"/>
    <n v="1185732"/>
    <x v="68"/>
    <x v="4"/>
    <x v="28"/>
    <s v="Charleston"/>
    <x v="2"/>
    <n v="0.2"/>
    <x v="23"/>
    <n v="1250"/>
    <n v="500"/>
    <n v="0.4"/>
  </r>
  <r>
    <x v="0"/>
    <n v="1185732"/>
    <x v="68"/>
    <x v="4"/>
    <x v="28"/>
    <s v="Charleston"/>
    <x v="3"/>
    <n v="0.24999999999999994"/>
    <x v="34"/>
    <n v="1187.4999999999998"/>
    <n v="474.99999999999994"/>
    <n v="0.4"/>
  </r>
  <r>
    <x v="0"/>
    <n v="1185732"/>
    <x v="68"/>
    <x v="4"/>
    <x v="28"/>
    <s v="Charleston"/>
    <x v="4"/>
    <n v="0.40000000000000008"/>
    <x v="28"/>
    <n v="2100.0000000000005"/>
    <n v="735.00000000000011"/>
    <n v="0.35"/>
  </r>
  <r>
    <x v="0"/>
    <n v="1185732"/>
    <x v="68"/>
    <x v="4"/>
    <x v="28"/>
    <s v="Charleston"/>
    <x v="5"/>
    <n v="0.3"/>
    <x v="23"/>
    <n v="1875"/>
    <n v="937.5"/>
    <n v="0.5"/>
  </r>
  <r>
    <x v="0"/>
    <n v="1185732"/>
    <x v="69"/>
    <x v="4"/>
    <x v="28"/>
    <s v="Charleston"/>
    <x v="0"/>
    <n v="0.3"/>
    <x v="10"/>
    <n v="2625"/>
    <n v="1050"/>
    <n v="0.4"/>
  </r>
  <r>
    <x v="0"/>
    <n v="1185732"/>
    <x v="69"/>
    <x v="4"/>
    <x v="28"/>
    <s v="Charleston"/>
    <x v="1"/>
    <n v="0.3"/>
    <x v="31"/>
    <n v="1725"/>
    <n v="603.75"/>
    <n v="0.35"/>
  </r>
  <r>
    <x v="0"/>
    <n v="1185732"/>
    <x v="69"/>
    <x v="4"/>
    <x v="28"/>
    <s v="Charleston"/>
    <x v="2"/>
    <n v="0.2"/>
    <x v="31"/>
    <n v="1150"/>
    <n v="460"/>
    <n v="0.4"/>
  </r>
  <r>
    <x v="0"/>
    <n v="1185732"/>
    <x v="69"/>
    <x v="4"/>
    <x v="28"/>
    <s v="Charleston"/>
    <x v="3"/>
    <n v="0.24999999999999994"/>
    <x v="24"/>
    <n v="1249.9999999999998"/>
    <n v="499.99999999999994"/>
    <n v="0.4"/>
  </r>
  <r>
    <x v="0"/>
    <n v="1185732"/>
    <x v="69"/>
    <x v="4"/>
    <x v="28"/>
    <s v="Charleston"/>
    <x v="4"/>
    <n v="0.45"/>
    <x v="28"/>
    <n v="2362.5"/>
    <n v="826.875"/>
    <n v="0.35"/>
  </r>
  <r>
    <x v="0"/>
    <n v="1185732"/>
    <x v="69"/>
    <x v="4"/>
    <x v="28"/>
    <s v="Charleston"/>
    <x v="5"/>
    <n v="0.35000000000000003"/>
    <x v="22"/>
    <n v="2362.5"/>
    <n v="1181.25"/>
    <n v="0.5"/>
  </r>
  <r>
    <x v="0"/>
    <n v="1185732"/>
    <x v="16"/>
    <x v="4"/>
    <x v="28"/>
    <s v="Charleston"/>
    <x v="0"/>
    <n v="0.45"/>
    <x v="75"/>
    <n v="4252.5"/>
    <n v="1701"/>
    <n v="0.4"/>
  </r>
  <r>
    <x v="0"/>
    <n v="1185732"/>
    <x v="16"/>
    <x v="4"/>
    <x v="28"/>
    <s v="Charleston"/>
    <x v="1"/>
    <n v="0.45"/>
    <x v="26"/>
    <n v="2925"/>
    <n v="1023.7499999999999"/>
    <n v="0.35"/>
  </r>
  <r>
    <x v="0"/>
    <n v="1185732"/>
    <x v="16"/>
    <x v="4"/>
    <x v="28"/>
    <s v="Charleston"/>
    <x v="2"/>
    <n v="0.4"/>
    <x v="23"/>
    <n v="2500"/>
    <n v="1000"/>
    <n v="0.4"/>
  </r>
  <r>
    <x v="0"/>
    <n v="1185732"/>
    <x v="16"/>
    <x v="4"/>
    <x v="28"/>
    <s v="Charleston"/>
    <x v="3"/>
    <n v="0.4"/>
    <x v="31"/>
    <n v="2300"/>
    <n v="920"/>
    <n v="0.4"/>
  </r>
  <r>
    <x v="0"/>
    <n v="1185732"/>
    <x v="16"/>
    <x v="4"/>
    <x v="28"/>
    <s v="Charleston"/>
    <x v="4"/>
    <n v="0.49999999999999994"/>
    <x v="25"/>
    <n v="2999.9999999999995"/>
    <n v="1049.9999999999998"/>
    <n v="0.35"/>
  </r>
  <r>
    <x v="0"/>
    <n v="1185732"/>
    <x v="16"/>
    <x v="4"/>
    <x v="28"/>
    <s v="Charleston"/>
    <x v="5"/>
    <n v="0.54999999999999993"/>
    <x v="20"/>
    <n v="3849.9999999999995"/>
    <n v="1924.9999999999998"/>
    <n v="0.5"/>
  </r>
  <r>
    <x v="0"/>
    <n v="1185732"/>
    <x v="175"/>
    <x v="4"/>
    <x v="28"/>
    <s v="Charleston"/>
    <x v="0"/>
    <n v="0.49999999999999994"/>
    <x v="5"/>
    <n v="4749.9999999999991"/>
    <n v="1899.9999999999998"/>
    <n v="0.4"/>
  </r>
  <r>
    <x v="0"/>
    <n v="1185732"/>
    <x v="175"/>
    <x v="4"/>
    <x v="28"/>
    <s v="Charleston"/>
    <x v="1"/>
    <n v="0.45"/>
    <x v="20"/>
    <n v="3150"/>
    <n v="1102.5"/>
    <n v="0.35"/>
  </r>
  <r>
    <x v="0"/>
    <n v="1185732"/>
    <x v="175"/>
    <x v="4"/>
    <x v="28"/>
    <s v="Charleston"/>
    <x v="2"/>
    <n v="0.5"/>
    <x v="22"/>
    <n v="3375"/>
    <n v="1350"/>
    <n v="0.4"/>
  </r>
  <r>
    <x v="0"/>
    <n v="1185732"/>
    <x v="175"/>
    <x v="4"/>
    <x v="28"/>
    <s v="Charleston"/>
    <x v="3"/>
    <n v="0.5"/>
    <x v="26"/>
    <n v="3250"/>
    <n v="1300"/>
    <n v="0.4"/>
  </r>
  <r>
    <x v="0"/>
    <n v="1185732"/>
    <x v="175"/>
    <x v="4"/>
    <x v="28"/>
    <s v="Charleston"/>
    <x v="4"/>
    <n v="0.65"/>
    <x v="26"/>
    <n v="4225"/>
    <n v="1478.75"/>
    <n v="0.35"/>
  </r>
  <r>
    <x v="0"/>
    <n v="1185732"/>
    <x v="175"/>
    <x v="4"/>
    <x v="28"/>
    <s v="Charleston"/>
    <x v="5"/>
    <n v="0.70000000000000007"/>
    <x v="6"/>
    <n v="5775.0000000000009"/>
    <n v="2887.5000000000005"/>
    <n v="0.5"/>
  </r>
  <r>
    <x v="0"/>
    <n v="1185732"/>
    <x v="72"/>
    <x v="4"/>
    <x v="28"/>
    <s v="Charleston"/>
    <x v="0"/>
    <n v="0.65"/>
    <x v="11"/>
    <n v="6825"/>
    <n v="2730"/>
    <n v="0.4"/>
  </r>
  <r>
    <x v="0"/>
    <n v="1185732"/>
    <x v="72"/>
    <x v="4"/>
    <x v="28"/>
    <s v="Charleston"/>
    <x v="1"/>
    <n v="0.60000000000000009"/>
    <x v="9"/>
    <n v="4800.0000000000009"/>
    <n v="1680.0000000000002"/>
    <n v="0.35"/>
  </r>
  <r>
    <x v="0"/>
    <n v="1185732"/>
    <x v="72"/>
    <x v="4"/>
    <x v="28"/>
    <s v="Charleston"/>
    <x v="2"/>
    <n v="0.55000000000000004"/>
    <x v="27"/>
    <n v="3987.5000000000005"/>
    <n v="1595.0000000000002"/>
    <n v="0.4"/>
  </r>
  <r>
    <x v="0"/>
    <n v="1185732"/>
    <x v="72"/>
    <x v="4"/>
    <x v="28"/>
    <s v="Charleston"/>
    <x v="3"/>
    <n v="0.55000000000000004"/>
    <x v="22"/>
    <n v="3712.5000000000005"/>
    <n v="1485.0000000000002"/>
    <n v="0.4"/>
  </r>
  <r>
    <x v="0"/>
    <n v="1185732"/>
    <x v="72"/>
    <x v="4"/>
    <x v="28"/>
    <s v="Charleston"/>
    <x v="4"/>
    <n v="0.65"/>
    <x v="20"/>
    <n v="4550"/>
    <n v="1592.5"/>
    <n v="0.35"/>
  </r>
  <r>
    <x v="0"/>
    <n v="1185732"/>
    <x v="72"/>
    <x v="4"/>
    <x v="28"/>
    <s v="Charleston"/>
    <x v="5"/>
    <n v="0.70000000000000007"/>
    <x v="10"/>
    <n v="6125.0000000000009"/>
    <n v="3062.5000000000005"/>
    <n v="0.5"/>
  </r>
  <r>
    <x v="0"/>
    <n v="1185732"/>
    <x v="73"/>
    <x v="4"/>
    <x v="28"/>
    <s v="Charleston"/>
    <x v="0"/>
    <n v="0.65"/>
    <x v="13"/>
    <n v="6662.5"/>
    <n v="2665"/>
    <n v="0.4"/>
  </r>
  <r>
    <x v="0"/>
    <n v="1185732"/>
    <x v="73"/>
    <x v="4"/>
    <x v="28"/>
    <s v="Charleston"/>
    <x v="1"/>
    <n v="0.60000000000000009"/>
    <x v="9"/>
    <n v="4800.0000000000009"/>
    <n v="1680.0000000000002"/>
    <n v="0.35"/>
  </r>
  <r>
    <x v="0"/>
    <n v="1185732"/>
    <x v="73"/>
    <x v="4"/>
    <x v="28"/>
    <s v="Charleston"/>
    <x v="2"/>
    <n v="0.55000000000000004"/>
    <x v="27"/>
    <n v="3987.5000000000005"/>
    <n v="1595.0000000000002"/>
    <n v="0.4"/>
  </r>
  <r>
    <x v="0"/>
    <n v="1185732"/>
    <x v="73"/>
    <x v="4"/>
    <x v="28"/>
    <s v="Charleston"/>
    <x v="3"/>
    <n v="0.45"/>
    <x v="22"/>
    <n v="3037.5"/>
    <n v="1215"/>
    <n v="0.4"/>
  </r>
  <r>
    <x v="0"/>
    <n v="1185732"/>
    <x v="73"/>
    <x v="4"/>
    <x v="28"/>
    <s v="Charleston"/>
    <x v="4"/>
    <n v="0.55000000000000004"/>
    <x v="26"/>
    <n v="3575.0000000000005"/>
    <n v="1251.25"/>
    <n v="0.35"/>
  </r>
  <r>
    <x v="0"/>
    <n v="1185732"/>
    <x v="73"/>
    <x v="4"/>
    <x v="28"/>
    <s v="Charleston"/>
    <x v="5"/>
    <n v="0.60000000000000009"/>
    <x v="6"/>
    <n v="4950.0000000000009"/>
    <n v="2475.0000000000005"/>
    <n v="0.5"/>
  </r>
  <r>
    <x v="0"/>
    <n v="1185732"/>
    <x v="20"/>
    <x v="4"/>
    <x v="28"/>
    <s v="Charleston"/>
    <x v="0"/>
    <n v="0.55000000000000004"/>
    <x v="8"/>
    <n v="5087.5"/>
    <n v="2035"/>
    <n v="0.4"/>
  </r>
  <r>
    <x v="0"/>
    <n v="1185732"/>
    <x v="20"/>
    <x v="4"/>
    <x v="28"/>
    <s v="Charleston"/>
    <x v="1"/>
    <n v="0.50000000000000011"/>
    <x v="27"/>
    <n v="3625.0000000000009"/>
    <n v="1268.7500000000002"/>
    <n v="0.35"/>
  </r>
  <r>
    <x v="0"/>
    <n v="1185732"/>
    <x v="20"/>
    <x v="4"/>
    <x v="28"/>
    <s v="Charleston"/>
    <x v="2"/>
    <n v="0.30000000000000004"/>
    <x v="23"/>
    <n v="1875.0000000000002"/>
    <n v="750.00000000000011"/>
    <n v="0.4"/>
  </r>
  <r>
    <x v="0"/>
    <n v="1185732"/>
    <x v="20"/>
    <x v="4"/>
    <x v="28"/>
    <s v="Charleston"/>
    <x v="3"/>
    <n v="0.30000000000000004"/>
    <x v="25"/>
    <n v="1800.0000000000002"/>
    <n v="720.00000000000011"/>
    <n v="0.4"/>
  </r>
  <r>
    <x v="0"/>
    <n v="1185732"/>
    <x v="20"/>
    <x v="4"/>
    <x v="28"/>
    <s v="Charleston"/>
    <x v="4"/>
    <n v="0.4"/>
    <x v="25"/>
    <n v="2400"/>
    <n v="840"/>
    <n v="0.35"/>
  </r>
  <r>
    <x v="0"/>
    <n v="1185732"/>
    <x v="20"/>
    <x v="4"/>
    <x v="28"/>
    <s v="Charleston"/>
    <x v="5"/>
    <n v="0.45000000000000007"/>
    <x v="20"/>
    <n v="3150.0000000000005"/>
    <n v="1575.0000000000002"/>
    <n v="0.5"/>
  </r>
  <r>
    <x v="0"/>
    <n v="1185732"/>
    <x v="179"/>
    <x v="4"/>
    <x v="28"/>
    <s v="Charleston"/>
    <x v="0"/>
    <n v="0.45000000000000007"/>
    <x v="10"/>
    <n v="3937.5000000000005"/>
    <n v="1575.0000000000002"/>
    <n v="0.4"/>
  </r>
  <r>
    <x v="0"/>
    <n v="1185732"/>
    <x v="179"/>
    <x v="4"/>
    <x v="28"/>
    <s v="Charleston"/>
    <x v="1"/>
    <n v="0.35000000000000009"/>
    <x v="20"/>
    <n v="2450.0000000000005"/>
    <n v="857.50000000000011"/>
    <n v="0.35"/>
  </r>
  <r>
    <x v="0"/>
    <n v="1185732"/>
    <x v="179"/>
    <x v="4"/>
    <x v="28"/>
    <s v="Charleston"/>
    <x v="2"/>
    <n v="0.35000000000000009"/>
    <x v="31"/>
    <n v="2012.5000000000005"/>
    <n v="805.00000000000023"/>
    <n v="0.4"/>
  </r>
  <r>
    <x v="0"/>
    <n v="1185732"/>
    <x v="179"/>
    <x v="4"/>
    <x v="28"/>
    <s v="Charleston"/>
    <x v="3"/>
    <n v="0.35000000000000009"/>
    <x v="21"/>
    <n v="1925.0000000000005"/>
    <n v="770.00000000000023"/>
    <n v="0.4"/>
  </r>
  <r>
    <x v="0"/>
    <n v="1185732"/>
    <x v="179"/>
    <x v="4"/>
    <x v="28"/>
    <s v="Charleston"/>
    <x v="4"/>
    <n v="0.45000000000000007"/>
    <x v="21"/>
    <n v="2475.0000000000005"/>
    <n v="866.25000000000011"/>
    <n v="0.35"/>
  </r>
  <r>
    <x v="0"/>
    <n v="1185732"/>
    <x v="179"/>
    <x v="4"/>
    <x v="28"/>
    <s v="Charleston"/>
    <x v="5"/>
    <n v="0.5"/>
    <x v="22"/>
    <n v="3375"/>
    <n v="1687.5"/>
    <n v="0.5"/>
  </r>
  <r>
    <x v="0"/>
    <n v="1185732"/>
    <x v="76"/>
    <x v="4"/>
    <x v="28"/>
    <s v="Charleston"/>
    <x v="0"/>
    <n v="0.45000000000000007"/>
    <x v="6"/>
    <n v="3712.5000000000005"/>
    <n v="1485.0000000000002"/>
    <n v="0.4"/>
  </r>
  <r>
    <x v="0"/>
    <n v="1185732"/>
    <x v="76"/>
    <x v="4"/>
    <x v="28"/>
    <s v="Charleston"/>
    <x v="1"/>
    <n v="0.35000000000000009"/>
    <x v="26"/>
    <n v="2275.0000000000005"/>
    <n v="796.25000000000011"/>
    <n v="0.35"/>
  </r>
  <r>
    <x v="0"/>
    <n v="1185732"/>
    <x v="76"/>
    <x v="4"/>
    <x v="28"/>
    <s v="Charleston"/>
    <x v="2"/>
    <n v="0.40000000000000013"/>
    <x v="76"/>
    <n v="2380.0000000000009"/>
    <n v="952.00000000000045"/>
    <n v="0.4"/>
  </r>
  <r>
    <x v="0"/>
    <n v="1185732"/>
    <x v="76"/>
    <x v="4"/>
    <x v="28"/>
    <s v="Charleston"/>
    <x v="3"/>
    <n v="0.6000000000000002"/>
    <x v="26"/>
    <n v="3900.0000000000014"/>
    <n v="1560.0000000000007"/>
    <n v="0.4"/>
  </r>
  <r>
    <x v="0"/>
    <n v="1185732"/>
    <x v="76"/>
    <x v="4"/>
    <x v="28"/>
    <s v="Charleston"/>
    <x v="4"/>
    <n v="0.75000000000000011"/>
    <x v="23"/>
    <n v="4687.5000000000009"/>
    <n v="1640.6250000000002"/>
    <n v="0.35"/>
  </r>
  <r>
    <x v="0"/>
    <n v="1185732"/>
    <x v="76"/>
    <x v="4"/>
    <x v="28"/>
    <s v="Charleston"/>
    <x v="5"/>
    <n v="0.75"/>
    <x v="27"/>
    <n v="5437.5"/>
    <n v="2718.75"/>
    <n v="0.5"/>
  </r>
  <r>
    <x v="0"/>
    <n v="1185732"/>
    <x v="77"/>
    <x v="4"/>
    <x v="28"/>
    <s v="Charleston"/>
    <x v="0"/>
    <n v="0.70000000000000007"/>
    <x v="18"/>
    <n v="6825.0000000000009"/>
    <n v="2730.0000000000005"/>
    <n v="0.4"/>
  </r>
  <r>
    <x v="0"/>
    <n v="1185732"/>
    <x v="77"/>
    <x v="4"/>
    <x v="28"/>
    <s v="Charleston"/>
    <x v="1"/>
    <n v="0.60000000000000009"/>
    <x v="29"/>
    <n v="4650.0000000000009"/>
    <n v="1627.5000000000002"/>
    <n v="0.35"/>
  </r>
  <r>
    <x v="0"/>
    <n v="1185732"/>
    <x v="77"/>
    <x v="4"/>
    <x v="28"/>
    <s v="Charleston"/>
    <x v="2"/>
    <n v="0.60000000000000009"/>
    <x v="27"/>
    <n v="4350.0000000000009"/>
    <n v="1740.0000000000005"/>
    <n v="0.4"/>
  </r>
  <r>
    <x v="0"/>
    <n v="1185732"/>
    <x v="77"/>
    <x v="4"/>
    <x v="28"/>
    <s v="Charleston"/>
    <x v="3"/>
    <n v="0.60000000000000009"/>
    <x v="22"/>
    <n v="4050.0000000000005"/>
    <n v="1620.0000000000002"/>
    <n v="0.4"/>
  </r>
  <r>
    <x v="0"/>
    <n v="1185732"/>
    <x v="77"/>
    <x v="4"/>
    <x v="28"/>
    <s v="Charleston"/>
    <x v="4"/>
    <n v="0.70000000000000007"/>
    <x v="22"/>
    <n v="4725"/>
    <n v="1653.75"/>
    <n v="0.35"/>
  </r>
  <r>
    <x v="0"/>
    <n v="1185732"/>
    <x v="77"/>
    <x v="4"/>
    <x v="28"/>
    <s v="Charleston"/>
    <x v="5"/>
    <n v="0.75"/>
    <x v="29"/>
    <n v="5812.5"/>
    <n v="2906.25"/>
    <n v="0.5"/>
  </r>
  <r>
    <x v="0"/>
    <n v="1185732"/>
    <x v="90"/>
    <x v="4"/>
    <x v="29"/>
    <s v="Charlotte"/>
    <x v="0"/>
    <n v="0.35000000000000003"/>
    <x v="29"/>
    <n v="2712.5000000000005"/>
    <n v="1085.0000000000002"/>
    <n v="0.4"/>
  </r>
  <r>
    <x v="0"/>
    <n v="1185732"/>
    <x v="90"/>
    <x v="4"/>
    <x v="29"/>
    <s v="Charlotte"/>
    <x v="1"/>
    <n v="0.35000000000000003"/>
    <x v="31"/>
    <n v="2012.5000000000002"/>
    <n v="704.375"/>
    <n v="0.35"/>
  </r>
  <r>
    <x v="0"/>
    <n v="1185732"/>
    <x v="90"/>
    <x v="4"/>
    <x v="29"/>
    <s v="Charlotte"/>
    <x v="2"/>
    <n v="0.25000000000000006"/>
    <x v="31"/>
    <n v="1437.5000000000002"/>
    <n v="575.00000000000011"/>
    <n v="0.4"/>
  </r>
  <r>
    <x v="0"/>
    <n v="1185732"/>
    <x v="90"/>
    <x v="4"/>
    <x v="29"/>
    <s v="Charlotte"/>
    <x v="3"/>
    <n v="0.3"/>
    <x v="33"/>
    <n v="1275"/>
    <n v="510"/>
    <n v="0.4"/>
  </r>
  <r>
    <x v="0"/>
    <n v="1185732"/>
    <x v="90"/>
    <x v="4"/>
    <x v="29"/>
    <s v="Charlotte"/>
    <x v="4"/>
    <n v="0.45"/>
    <x v="34"/>
    <n v="2137.5"/>
    <n v="748.125"/>
    <n v="0.35"/>
  </r>
  <r>
    <x v="0"/>
    <n v="1185732"/>
    <x v="90"/>
    <x v="4"/>
    <x v="29"/>
    <s v="Charlotte"/>
    <x v="5"/>
    <n v="0.35000000000000003"/>
    <x v="31"/>
    <n v="2012.5000000000002"/>
    <n v="1006.2500000000001"/>
    <n v="0.5"/>
  </r>
  <r>
    <x v="0"/>
    <n v="1185732"/>
    <x v="119"/>
    <x v="4"/>
    <x v="29"/>
    <s v="Charlotte"/>
    <x v="0"/>
    <n v="0.35000000000000003"/>
    <x v="6"/>
    <n v="2887.5000000000005"/>
    <n v="1155.0000000000002"/>
    <n v="0.4"/>
  </r>
  <r>
    <x v="0"/>
    <n v="1185732"/>
    <x v="119"/>
    <x v="4"/>
    <x v="29"/>
    <s v="Charlotte"/>
    <x v="1"/>
    <n v="0.35000000000000003"/>
    <x v="34"/>
    <n v="1662.5000000000002"/>
    <n v="581.875"/>
    <n v="0.35"/>
  </r>
  <r>
    <x v="0"/>
    <n v="1185732"/>
    <x v="119"/>
    <x v="4"/>
    <x v="29"/>
    <s v="Charlotte"/>
    <x v="2"/>
    <n v="0.25000000000000006"/>
    <x v="28"/>
    <n v="1312.5000000000002"/>
    <n v="525.00000000000011"/>
    <n v="0.4"/>
  </r>
  <r>
    <x v="0"/>
    <n v="1185732"/>
    <x v="119"/>
    <x v="4"/>
    <x v="29"/>
    <s v="Charlotte"/>
    <x v="3"/>
    <n v="0.3"/>
    <x v="48"/>
    <n v="1125"/>
    <n v="450"/>
    <n v="0.4"/>
  </r>
  <r>
    <x v="0"/>
    <n v="1185732"/>
    <x v="119"/>
    <x v="4"/>
    <x v="29"/>
    <s v="Charlotte"/>
    <x v="4"/>
    <n v="0.45"/>
    <x v="32"/>
    <n v="2025"/>
    <n v="708.75"/>
    <n v="0.35"/>
  </r>
  <r>
    <x v="0"/>
    <n v="1185732"/>
    <x v="119"/>
    <x v="4"/>
    <x v="29"/>
    <s v="Charlotte"/>
    <x v="5"/>
    <n v="0.3"/>
    <x v="21"/>
    <n v="1650"/>
    <n v="825"/>
    <n v="0.5"/>
  </r>
  <r>
    <x v="0"/>
    <n v="1185732"/>
    <x v="137"/>
    <x v="4"/>
    <x v="29"/>
    <s v="Charlotte"/>
    <x v="0"/>
    <n v="0.3"/>
    <x v="66"/>
    <n v="2310"/>
    <n v="924"/>
    <n v="0.4"/>
  </r>
  <r>
    <x v="0"/>
    <n v="1185732"/>
    <x v="137"/>
    <x v="4"/>
    <x v="29"/>
    <s v="Charlotte"/>
    <x v="1"/>
    <n v="0.3"/>
    <x v="32"/>
    <n v="1350"/>
    <n v="472.49999999999994"/>
    <n v="0.35"/>
  </r>
  <r>
    <x v="0"/>
    <n v="1185732"/>
    <x v="137"/>
    <x v="4"/>
    <x v="29"/>
    <s v="Charlotte"/>
    <x v="2"/>
    <n v="0.2"/>
    <x v="34"/>
    <n v="950"/>
    <n v="380"/>
    <n v="0.4"/>
  </r>
  <r>
    <x v="0"/>
    <n v="1185732"/>
    <x v="137"/>
    <x v="4"/>
    <x v="29"/>
    <s v="Charlotte"/>
    <x v="3"/>
    <n v="0.24999999999999994"/>
    <x v="46"/>
    <n v="812.49999999999977"/>
    <n v="324.99999999999994"/>
    <n v="0.4"/>
  </r>
  <r>
    <x v="0"/>
    <n v="1185732"/>
    <x v="137"/>
    <x v="4"/>
    <x v="29"/>
    <s v="Charlotte"/>
    <x v="4"/>
    <n v="0.40000000000000008"/>
    <x v="48"/>
    <n v="1500.0000000000002"/>
    <n v="525"/>
    <n v="0.35"/>
  </r>
  <r>
    <x v="0"/>
    <n v="1185732"/>
    <x v="137"/>
    <x v="4"/>
    <x v="29"/>
    <s v="Charlotte"/>
    <x v="5"/>
    <n v="0.3"/>
    <x v="34"/>
    <n v="1425"/>
    <n v="712.5"/>
    <n v="0.5"/>
  </r>
  <r>
    <x v="0"/>
    <n v="1185732"/>
    <x v="138"/>
    <x v="4"/>
    <x v="29"/>
    <s v="Charlotte"/>
    <x v="0"/>
    <n v="0.3"/>
    <x v="27"/>
    <n v="2175"/>
    <n v="870"/>
    <n v="0.4"/>
  </r>
  <r>
    <x v="0"/>
    <n v="1185732"/>
    <x v="138"/>
    <x v="4"/>
    <x v="29"/>
    <s v="Charlotte"/>
    <x v="1"/>
    <n v="0.3"/>
    <x v="33"/>
    <n v="1275"/>
    <n v="446.25"/>
    <n v="0.35"/>
  </r>
  <r>
    <x v="0"/>
    <n v="1185732"/>
    <x v="138"/>
    <x v="4"/>
    <x v="29"/>
    <s v="Charlotte"/>
    <x v="2"/>
    <n v="0.2"/>
    <x v="33"/>
    <n v="850"/>
    <n v="340"/>
    <n v="0.4"/>
  </r>
  <r>
    <x v="0"/>
    <n v="1185732"/>
    <x v="138"/>
    <x v="4"/>
    <x v="29"/>
    <s v="Charlotte"/>
    <x v="3"/>
    <n v="0.24999999999999994"/>
    <x v="45"/>
    <n v="874.99999999999977"/>
    <n v="349.99999999999994"/>
    <n v="0.4"/>
  </r>
  <r>
    <x v="0"/>
    <n v="1185732"/>
    <x v="138"/>
    <x v="4"/>
    <x v="29"/>
    <s v="Charlotte"/>
    <x v="4"/>
    <n v="0.45"/>
    <x v="48"/>
    <n v="1687.5"/>
    <n v="590.625"/>
    <n v="0.35"/>
  </r>
  <r>
    <x v="0"/>
    <n v="1185732"/>
    <x v="138"/>
    <x v="4"/>
    <x v="29"/>
    <s v="Charlotte"/>
    <x v="5"/>
    <n v="0.35000000000000003"/>
    <x v="28"/>
    <n v="1837.5000000000002"/>
    <n v="918.75000000000011"/>
    <n v="0.5"/>
  </r>
  <r>
    <x v="0"/>
    <n v="1185732"/>
    <x v="213"/>
    <x v="4"/>
    <x v="29"/>
    <s v="Charlotte"/>
    <x v="0"/>
    <n v="0.45"/>
    <x v="67"/>
    <n v="3577.5"/>
    <n v="1431"/>
    <n v="0.4"/>
  </r>
  <r>
    <x v="0"/>
    <n v="1185732"/>
    <x v="213"/>
    <x v="4"/>
    <x v="29"/>
    <s v="Charlotte"/>
    <x v="1"/>
    <n v="0.45"/>
    <x v="24"/>
    <n v="2250"/>
    <n v="787.5"/>
    <n v="0.35"/>
  </r>
  <r>
    <x v="0"/>
    <n v="1185732"/>
    <x v="213"/>
    <x v="4"/>
    <x v="29"/>
    <s v="Charlotte"/>
    <x v="2"/>
    <n v="0.4"/>
    <x v="34"/>
    <n v="1900"/>
    <n v="760"/>
    <n v="0.4"/>
  </r>
  <r>
    <x v="0"/>
    <n v="1185732"/>
    <x v="213"/>
    <x v="4"/>
    <x v="29"/>
    <s v="Charlotte"/>
    <x v="3"/>
    <n v="0.4"/>
    <x v="33"/>
    <n v="1700"/>
    <n v="680"/>
    <n v="0.4"/>
  </r>
  <r>
    <x v="0"/>
    <n v="1185732"/>
    <x v="213"/>
    <x v="4"/>
    <x v="29"/>
    <s v="Charlotte"/>
    <x v="4"/>
    <n v="0.49999999999999994"/>
    <x v="32"/>
    <n v="2249.9999999999995"/>
    <n v="787.49999999999977"/>
    <n v="0.35"/>
  </r>
  <r>
    <x v="0"/>
    <n v="1185732"/>
    <x v="213"/>
    <x v="4"/>
    <x v="29"/>
    <s v="Charlotte"/>
    <x v="5"/>
    <n v="0.54999999999999993"/>
    <x v="21"/>
    <n v="3024.9999999999995"/>
    <n v="1512.4999999999998"/>
    <n v="0.5"/>
  </r>
  <r>
    <x v="0"/>
    <n v="1185732"/>
    <x v="121"/>
    <x v="4"/>
    <x v="29"/>
    <s v="Charlotte"/>
    <x v="0"/>
    <n v="0.49999999999999994"/>
    <x v="9"/>
    <n v="3999.9999999999995"/>
    <n v="1600"/>
    <n v="0.4"/>
  </r>
  <r>
    <x v="0"/>
    <n v="1185732"/>
    <x v="121"/>
    <x v="4"/>
    <x v="29"/>
    <s v="Charlotte"/>
    <x v="1"/>
    <n v="0.45"/>
    <x v="21"/>
    <n v="2475"/>
    <n v="866.25"/>
    <n v="0.35"/>
  </r>
  <r>
    <x v="0"/>
    <n v="1185732"/>
    <x v="121"/>
    <x v="4"/>
    <x v="29"/>
    <s v="Charlotte"/>
    <x v="2"/>
    <n v="0.5"/>
    <x v="28"/>
    <n v="2625"/>
    <n v="1050"/>
    <n v="0.4"/>
  </r>
  <r>
    <x v="0"/>
    <n v="1185732"/>
    <x v="121"/>
    <x v="4"/>
    <x v="29"/>
    <s v="Charlotte"/>
    <x v="3"/>
    <n v="0.5"/>
    <x v="24"/>
    <n v="2500"/>
    <n v="1000"/>
    <n v="0.4"/>
  </r>
  <r>
    <x v="0"/>
    <n v="1185732"/>
    <x v="121"/>
    <x v="4"/>
    <x v="29"/>
    <s v="Charlotte"/>
    <x v="4"/>
    <n v="0.65"/>
    <x v="24"/>
    <n v="3250"/>
    <n v="1137.5"/>
    <n v="0.35"/>
  </r>
  <r>
    <x v="0"/>
    <n v="1185732"/>
    <x v="121"/>
    <x v="4"/>
    <x v="29"/>
    <s v="Charlotte"/>
    <x v="5"/>
    <n v="0.70000000000000007"/>
    <x v="22"/>
    <n v="4725"/>
    <n v="2362.5"/>
    <n v="0.5"/>
  </r>
  <r>
    <x v="0"/>
    <n v="1185732"/>
    <x v="140"/>
    <x v="4"/>
    <x v="29"/>
    <s v="Charlotte"/>
    <x v="0"/>
    <n v="0.65"/>
    <x v="3"/>
    <n v="5850"/>
    <n v="2340"/>
    <n v="0.4"/>
  </r>
  <r>
    <x v="0"/>
    <n v="1185732"/>
    <x v="140"/>
    <x v="4"/>
    <x v="29"/>
    <s v="Charlotte"/>
    <x v="1"/>
    <n v="0.60000000000000009"/>
    <x v="26"/>
    <n v="3900.0000000000005"/>
    <n v="1365"/>
    <n v="0.35"/>
  </r>
  <r>
    <x v="0"/>
    <n v="1185732"/>
    <x v="140"/>
    <x v="4"/>
    <x v="29"/>
    <s v="Charlotte"/>
    <x v="2"/>
    <n v="0.55000000000000004"/>
    <x v="31"/>
    <n v="3162.5000000000005"/>
    <n v="1265.0000000000002"/>
    <n v="0.4"/>
  </r>
  <r>
    <x v="0"/>
    <n v="1185732"/>
    <x v="140"/>
    <x v="4"/>
    <x v="29"/>
    <s v="Charlotte"/>
    <x v="3"/>
    <n v="0.55000000000000004"/>
    <x v="28"/>
    <n v="2887.5000000000005"/>
    <n v="1155.0000000000002"/>
    <n v="0.4"/>
  </r>
  <r>
    <x v="0"/>
    <n v="1185732"/>
    <x v="140"/>
    <x v="4"/>
    <x v="29"/>
    <s v="Charlotte"/>
    <x v="4"/>
    <n v="0.65"/>
    <x v="21"/>
    <n v="3575"/>
    <n v="1251.25"/>
    <n v="0.35"/>
  </r>
  <r>
    <x v="0"/>
    <n v="1185732"/>
    <x v="140"/>
    <x v="4"/>
    <x v="29"/>
    <s v="Charlotte"/>
    <x v="5"/>
    <n v="0.70000000000000007"/>
    <x v="27"/>
    <n v="5075.0000000000009"/>
    <n v="2537.5000000000005"/>
    <n v="0.5"/>
  </r>
  <r>
    <x v="0"/>
    <n v="1185732"/>
    <x v="141"/>
    <x v="4"/>
    <x v="29"/>
    <s v="Charlotte"/>
    <x v="0"/>
    <n v="0.65"/>
    <x v="10"/>
    <n v="5687.5"/>
    <n v="2275"/>
    <n v="0.4"/>
  </r>
  <r>
    <x v="0"/>
    <n v="1185732"/>
    <x v="141"/>
    <x v="4"/>
    <x v="29"/>
    <s v="Charlotte"/>
    <x v="1"/>
    <n v="0.60000000000000009"/>
    <x v="26"/>
    <n v="3900.0000000000005"/>
    <n v="1365"/>
    <n v="0.35"/>
  </r>
  <r>
    <x v="0"/>
    <n v="1185732"/>
    <x v="141"/>
    <x v="4"/>
    <x v="29"/>
    <s v="Charlotte"/>
    <x v="2"/>
    <n v="0.55000000000000004"/>
    <x v="31"/>
    <n v="3162.5000000000005"/>
    <n v="1265.0000000000002"/>
    <n v="0.4"/>
  </r>
  <r>
    <x v="0"/>
    <n v="1185732"/>
    <x v="141"/>
    <x v="4"/>
    <x v="29"/>
    <s v="Charlotte"/>
    <x v="3"/>
    <n v="0.45"/>
    <x v="28"/>
    <n v="2362.5"/>
    <n v="945"/>
    <n v="0.4"/>
  </r>
  <r>
    <x v="0"/>
    <n v="1185732"/>
    <x v="141"/>
    <x v="4"/>
    <x v="29"/>
    <s v="Charlotte"/>
    <x v="4"/>
    <n v="0.55000000000000004"/>
    <x v="24"/>
    <n v="2750"/>
    <n v="962.49999999999989"/>
    <n v="0.35"/>
  </r>
  <r>
    <x v="0"/>
    <n v="1185732"/>
    <x v="141"/>
    <x v="4"/>
    <x v="29"/>
    <s v="Charlotte"/>
    <x v="5"/>
    <n v="0.60000000000000009"/>
    <x v="22"/>
    <n v="4050.0000000000005"/>
    <n v="2025.0000000000002"/>
    <n v="0.5"/>
  </r>
  <r>
    <x v="0"/>
    <n v="1185732"/>
    <x v="214"/>
    <x v="4"/>
    <x v="29"/>
    <s v="Charlotte"/>
    <x v="0"/>
    <n v="0.55000000000000004"/>
    <x v="29"/>
    <n v="4262.5"/>
    <n v="1705"/>
    <n v="0.4"/>
  </r>
  <r>
    <x v="0"/>
    <n v="1185732"/>
    <x v="214"/>
    <x v="4"/>
    <x v="29"/>
    <s v="Charlotte"/>
    <x v="1"/>
    <n v="0.50000000000000011"/>
    <x v="31"/>
    <n v="2875.0000000000005"/>
    <n v="1006.2500000000001"/>
    <n v="0.35"/>
  </r>
  <r>
    <x v="0"/>
    <n v="1185732"/>
    <x v="214"/>
    <x v="4"/>
    <x v="29"/>
    <s v="Charlotte"/>
    <x v="2"/>
    <n v="0.25000000000000006"/>
    <x v="34"/>
    <n v="1187.5000000000002"/>
    <n v="475.00000000000011"/>
    <n v="0.4"/>
  </r>
  <r>
    <x v="0"/>
    <n v="1185732"/>
    <x v="214"/>
    <x v="4"/>
    <x v="29"/>
    <s v="Charlotte"/>
    <x v="3"/>
    <n v="0.25000000000000006"/>
    <x v="32"/>
    <n v="1125.0000000000002"/>
    <n v="450.00000000000011"/>
    <n v="0.4"/>
  </r>
  <r>
    <x v="0"/>
    <n v="1185732"/>
    <x v="214"/>
    <x v="4"/>
    <x v="29"/>
    <s v="Charlotte"/>
    <x v="4"/>
    <n v="0.35000000000000003"/>
    <x v="32"/>
    <n v="1575.0000000000002"/>
    <n v="551.25"/>
    <n v="0.35"/>
  </r>
  <r>
    <x v="0"/>
    <n v="1185732"/>
    <x v="214"/>
    <x v="4"/>
    <x v="29"/>
    <s v="Charlotte"/>
    <x v="5"/>
    <n v="0.40000000000000008"/>
    <x v="21"/>
    <n v="2200.0000000000005"/>
    <n v="1100.0000000000002"/>
    <n v="0.5"/>
  </r>
  <r>
    <x v="0"/>
    <n v="1185732"/>
    <x v="123"/>
    <x v="4"/>
    <x v="29"/>
    <s v="Charlotte"/>
    <x v="0"/>
    <n v="0.40000000000000008"/>
    <x v="27"/>
    <n v="2900.0000000000005"/>
    <n v="1160.0000000000002"/>
    <n v="0.4"/>
  </r>
  <r>
    <x v="0"/>
    <n v="1185732"/>
    <x v="123"/>
    <x v="4"/>
    <x v="29"/>
    <s v="Charlotte"/>
    <x v="1"/>
    <n v="0.3000000000000001"/>
    <x v="21"/>
    <n v="1650.0000000000005"/>
    <n v="577.50000000000011"/>
    <n v="0.35"/>
  </r>
  <r>
    <x v="0"/>
    <n v="1185732"/>
    <x v="123"/>
    <x v="4"/>
    <x v="29"/>
    <s v="Charlotte"/>
    <x v="2"/>
    <n v="0.3000000000000001"/>
    <x v="33"/>
    <n v="1275.0000000000005"/>
    <n v="510.00000000000023"/>
    <n v="0.4"/>
  </r>
  <r>
    <x v="0"/>
    <n v="1185732"/>
    <x v="123"/>
    <x v="4"/>
    <x v="29"/>
    <s v="Charlotte"/>
    <x v="3"/>
    <n v="0.3000000000000001"/>
    <x v="47"/>
    <n v="1200.0000000000005"/>
    <n v="480.00000000000023"/>
    <n v="0.4"/>
  </r>
  <r>
    <x v="0"/>
    <n v="1185732"/>
    <x v="123"/>
    <x v="4"/>
    <x v="29"/>
    <s v="Charlotte"/>
    <x v="4"/>
    <n v="0.40000000000000008"/>
    <x v="47"/>
    <n v="1600.0000000000002"/>
    <n v="560"/>
    <n v="0.35"/>
  </r>
  <r>
    <x v="0"/>
    <n v="1185732"/>
    <x v="123"/>
    <x v="4"/>
    <x v="29"/>
    <s v="Charlotte"/>
    <x v="5"/>
    <n v="0.4"/>
    <x v="28"/>
    <n v="2100"/>
    <n v="1050"/>
    <n v="0.5"/>
  </r>
  <r>
    <x v="0"/>
    <n v="1185732"/>
    <x v="143"/>
    <x v="4"/>
    <x v="29"/>
    <s v="Charlotte"/>
    <x v="0"/>
    <n v="0.35000000000000009"/>
    <x v="22"/>
    <n v="2362.5000000000005"/>
    <n v="945.00000000000023"/>
    <n v="0.4"/>
  </r>
  <r>
    <x v="0"/>
    <n v="1185732"/>
    <x v="143"/>
    <x v="4"/>
    <x v="29"/>
    <s v="Charlotte"/>
    <x v="1"/>
    <n v="0.25000000000000011"/>
    <x v="24"/>
    <n v="1250.0000000000005"/>
    <n v="437.50000000000011"/>
    <n v="0.35"/>
  </r>
  <r>
    <x v="0"/>
    <n v="1185732"/>
    <x v="143"/>
    <x v="4"/>
    <x v="29"/>
    <s v="Charlotte"/>
    <x v="2"/>
    <n v="0.35000000000000014"/>
    <x v="52"/>
    <n v="1557.5000000000007"/>
    <n v="623.00000000000034"/>
    <n v="0.4"/>
  </r>
  <r>
    <x v="0"/>
    <n v="1185732"/>
    <x v="143"/>
    <x v="4"/>
    <x v="29"/>
    <s v="Charlotte"/>
    <x v="3"/>
    <n v="0.65000000000000024"/>
    <x v="24"/>
    <n v="3250.0000000000014"/>
    <n v="1300.0000000000007"/>
    <n v="0.4"/>
  </r>
  <r>
    <x v="0"/>
    <n v="1185732"/>
    <x v="143"/>
    <x v="4"/>
    <x v="29"/>
    <s v="Charlotte"/>
    <x v="4"/>
    <n v="0.80000000000000016"/>
    <x v="34"/>
    <n v="3800.0000000000009"/>
    <n v="1330.0000000000002"/>
    <n v="0.35"/>
  </r>
  <r>
    <x v="0"/>
    <n v="1185732"/>
    <x v="143"/>
    <x v="4"/>
    <x v="29"/>
    <s v="Charlotte"/>
    <x v="5"/>
    <n v="0.8"/>
    <x v="31"/>
    <n v="4600"/>
    <n v="2300"/>
    <n v="0.5"/>
  </r>
  <r>
    <x v="0"/>
    <n v="1185732"/>
    <x v="144"/>
    <x v="4"/>
    <x v="29"/>
    <s v="Charlotte"/>
    <x v="0"/>
    <n v="0.75000000000000011"/>
    <x v="6"/>
    <n v="6187.5000000000009"/>
    <n v="2475.0000000000005"/>
    <n v="0.4"/>
  </r>
  <r>
    <x v="0"/>
    <n v="1185732"/>
    <x v="144"/>
    <x v="4"/>
    <x v="29"/>
    <s v="Charlotte"/>
    <x v="1"/>
    <n v="0.65000000000000013"/>
    <x v="23"/>
    <n v="4062.5000000000009"/>
    <n v="1421.8750000000002"/>
    <n v="0.35"/>
  </r>
  <r>
    <x v="0"/>
    <n v="1185732"/>
    <x v="144"/>
    <x v="4"/>
    <x v="29"/>
    <s v="Charlotte"/>
    <x v="2"/>
    <n v="0.65000000000000013"/>
    <x v="31"/>
    <n v="3737.5000000000009"/>
    <n v="1495.0000000000005"/>
    <n v="0.4"/>
  </r>
  <r>
    <x v="0"/>
    <n v="1185732"/>
    <x v="144"/>
    <x v="4"/>
    <x v="29"/>
    <s v="Charlotte"/>
    <x v="3"/>
    <n v="0.65000000000000013"/>
    <x v="28"/>
    <n v="3412.5000000000009"/>
    <n v="1365.0000000000005"/>
    <n v="0.4"/>
  </r>
  <r>
    <x v="0"/>
    <n v="1185732"/>
    <x v="144"/>
    <x v="4"/>
    <x v="29"/>
    <s v="Charlotte"/>
    <x v="4"/>
    <n v="0.75000000000000011"/>
    <x v="28"/>
    <n v="3937.5000000000005"/>
    <n v="1378.125"/>
    <n v="0.35"/>
  </r>
  <r>
    <x v="0"/>
    <n v="1185732"/>
    <x v="144"/>
    <x v="4"/>
    <x v="29"/>
    <s v="Charlotte"/>
    <x v="5"/>
    <n v="0.8"/>
    <x v="23"/>
    <n v="5000"/>
    <n v="2500"/>
    <n v="0.5"/>
  </r>
  <r>
    <x v="0"/>
    <n v="1185732"/>
    <x v="215"/>
    <x v="3"/>
    <x v="30"/>
    <s v="Columbus"/>
    <x v="0"/>
    <n v="0.4"/>
    <x v="24"/>
    <n v="2000"/>
    <n v="800"/>
    <n v="0.4"/>
  </r>
  <r>
    <x v="0"/>
    <n v="1185732"/>
    <x v="215"/>
    <x v="3"/>
    <x v="30"/>
    <s v="Columbus"/>
    <x v="1"/>
    <n v="0.4"/>
    <x v="49"/>
    <n v="1200"/>
    <n v="420"/>
    <n v="0.35"/>
  </r>
  <r>
    <x v="0"/>
    <n v="1185732"/>
    <x v="215"/>
    <x v="3"/>
    <x v="30"/>
    <s v="Columbus"/>
    <x v="2"/>
    <n v="0.30000000000000004"/>
    <x v="49"/>
    <n v="900.00000000000011"/>
    <n v="360.00000000000006"/>
    <n v="0.4"/>
  </r>
  <r>
    <x v="0"/>
    <n v="1185732"/>
    <x v="215"/>
    <x v="3"/>
    <x v="30"/>
    <s v="Columbus"/>
    <x v="3"/>
    <n v="0.35000000000000003"/>
    <x v="43"/>
    <n v="525"/>
    <n v="210"/>
    <n v="0.4"/>
  </r>
  <r>
    <x v="0"/>
    <n v="1185732"/>
    <x v="215"/>
    <x v="3"/>
    <x v="30"/>
    <s v="Columbus"/>
    <x v="4"/>
    <n v="0.49999999999999994"/>
    <x v="41"/>
    <n v="999.99999999999989"/>
    <n v="349.99999999999994"/>
    <n v="0.35"/>
  </r>
  <r>
    <x v="0"/>
    <n v="1185732"/>
    <x v="215"/>
    <x v="3"/>
    <x v="30"/>
    <s v="Columbus"/>
    <x v="5"/>
    <n v="0.4"/>
    <x v="49"/>
    <n v="1200"/>
    <n v="480"/>
    <n v="0.4"/>
  </r>
  <r>
    <x v="0"/>
    <n v="1185732"/>
    <x v="216"/>
    <x v="3"/>
    <x v="30"/>
    <s v="Columbus"/>
    <x v="0"/>
    <n v="0.4"/>
    <x v="21"/>
    <n v="2200"/>
    <n v="880"/>
    <n v="0.4"/>
  </r>
  <r>
    <x v="0"/>
    <n v="1185732"/>
    <x v="216"/>
    <x v="3"/>
    <x v="30"/>
    <s v="Columbus"/>
    <x v="1"/>
    <n v="0.4"/>
    <x v="41"/>
    <n v="800"/>
    <n v="280"/>
    <n v="0.35"/>
  </r>
  <r>
    <x v="0"/>
    <n v="1185732"/>
    <x v="216"/>
    <x v="3"/>
    <x v="30"/>
    <s v="Columbus"/>
    <x v="2"/>
    <n v="0.30000000000000004"/>
    <x v="44"/>
    <n v="750.00000000000011"/>
    <n v="300.00000000000006"/>
    <n v="0.4"/>
  </r>
  <r>
    <x v="0"/>
    <n v="1185732"/>
    <x v="216"/>
    <x v="3"/>
    <x v="30"/>
    <s v="Columbus"/>
    <x v="3"/>
    <n v="0.35000000000000003"/>
    <x v="36"/>
    <n v="437.50000000000006"/>
    <n v="175.00000000000003"/>
    <n v="0.4"/>
  </r>
  <r>
    <x v="0"/>
    <n v="1185732"/>
    <x v="216"/>
    <x v="3"/>
    <x v="30"/>
    <s v="Columbus"/>
    <x v="4"/>
    <n v="0.49999999999999994"/>
    <x v="41"/>
    <n v="999.99999999999989"/>
    <n v="349.99999999999994"/>
    <n v="0.35"/>
  </r>
  <r>
    <x v="0"/>
    <n v="1185732"/>
    <x v="216"/>
    <x v="3"/>
    <x v="30"/>
    <s v="Columbus"/>
    <x v="5"/>
    <n v="0.4"/>
    <x v="49"/>
    <n v="1200"/>
    <n v="480"/>
    <n v="0.4"/>
  </r>
  <r>
    <x v="0"/>
    <n v="1185732"/>
    <x v="217"/>
    <x v="3"/>
    <x v="30"/>
    <s v="Columbus"/>
    <x v="0"/>
    <n v="0.45"/>
    <x v="65"/>
    <n v="2340"/>
    <n v="936"/>
    <n v="0.4"/>
  </r>
  <r>
    <x v="0"/>
    <n v="1185732"/>
    <x v="217"/>
    <x v="3"/>
    <x v="30"/>
    <s v="Columbus"/>
    <x v="1"/>
    <n v="0.45"/>
    <x v="38"/>
    <n v="1012.5"/>
    <n v="354.375"/>
    <n v="0.35"/>
  </r>
  <r>
    <x v="0"/>
    <n v="1185732"/>
    <x v="217"/>
    <x v="3"/>
    <x v="30"/>
    <s v="Columbus"/>
    <x v="2"/>
    <n v="0.35000000000000003"/>
    <x v="44"/>
    <n v="875.00000000000011"/>
    <n v="350.00000000000006"/>
    <n v="0.4"/>
  </r>
  <r>
    <x v="0"/>
    <n v="1185732"/>
    <x v="217"/>
    <x v="3"/>
    <x v="30"/>
    <s v="Columbus"/>
    <x v="3"/>
    <n v="0.4"/>
    <x v="39"/>
    <n v="400"/>
    <n v="160"/>
    <n v="0.4"/>
  </r>
  <r>
    <x v="0"/>
    <n v="1185732"/>
    <x v="217"/>
    <x v="3"/>
    <x v="30"/>
    <s v="Columbus"/>
    <x v="4"/>
    <n v="0.54999999999999993"/>
    <x v="43"/>
    <n v="824.99999999999989"/>
    <n v="288.74999999999994"/>
    <n v="0.35"/>
  </r>
  <r>
    <x v="0"/>
    <n v="1185732"/>
    <x v="217"/>
    <x v="3"/>
    <x v="30"/>
    <s v="Columbus"/>
    <x v="5"/>
    <n v="0.45"/>
    <x v="44"/>
    <n v="1125"/>
    <n v="450"/>
    <n v="0.4"/>
  </r>
  <r>
    <x v="0"/>
    <n v="1185732"/>
    <x v="218"/>
    <x v="3"/>
    <x v="30"/>
    <s v="Columbus"/>
    <x v="0"/>
    <n v="0.45"/>
    <x v="34"/>
    <n v="2137.5"/>
    <n v="855"/>
    <n v="0.4"/>
  </r>
  <r>
    <x v="0"/>
    <n v="1185732"/>
    <x v="218"/>
    <x v="3"/>
    <x v="30"/>
    <s v="Columbus"/>
    <x v="1"/>
    <n v="0.45"/>
    <x v="37"/>
    <n v="787.5"/>
    <n v="275.625"/>
    <n v="0.35"/>
  </r>
  <r>
    <x v="0"/>
    <n v="1185732"/>
    <x v="218"/>
    <x v="3"/>
    <x v="30"/>
    <s v="Columbus"/>
    <x v="2"/>
    <n v="0.4"/>
    <x v="37"/>
    <n v="700"/>
    <n v="280"/>
    <n v="0.4"/>
  </r>
  <r>
    <x v="0"/>
    <n v="1185732"/>
    <x v="218"/>
    <x v="3"/>
    <x v="30"/>
    <s v="Columbus"/>
    <x v="3"/>
    <n v="0.45"/>
    <x v="39"/>
    <n v="450"/>
    <n v="180"/>
    <n v="0.4"/>
  </r>
  <r>
    <x v="0"/>
    <n v="1185732"/>
    <x v="218"/>
    <x v="3"/>
    <x v="30"/>
    <s v="Columbus"/>
    <x v="4"/>
    <n v="0.5"/>
    <x v="36"/>
    <n v="625"/>
    <n v="218.75"/>
    <n v="0.35"/>
  </r>
  <r>
    <x v="0"/>
    <n v="1185732"/>
    <x v="218"/>
    <x v="3"/>
    <x v="30"/>
    <s v="Columbus"/>
    <x v="5"/>
    <n v="0.4"/>
    <x v="44"/>
    <n v="1000"/>
    <n v="400"/>
    <n v="0.4"/>
  </r>
  <r>
    <x v="0"/>
    <n v="1185732"/>
    <x v="219"/>
    <x v="3"/>
    <x v="30"/>
    <s v="Columbus"/>
    <x v="0"/>
    <n v="0.5"/>
    <x v="65"/>
    <n v="2600"/>
    <n v="1040"/>
    <n v="0.4"/>
  </r>
  <r>
    <x v="0"/>
    <n v="1185732"/>
    <x v="219"/>
    <x v="3"/>
    <x v="30"/>
    <s v="Columbus"/>
    <x v="1"/>
    <n v="0.45000000000000007"/>
    <x v="38"/>
    <n v="1012.5000000000001"/>
    <n v="354.375"/>
    <n v="0.35"/>
  </r>
  <r>
    <x v="0"/>
    <n v="1185732"/>
    <x v="219"/>
    <x v="3"/>
    <x v="30"/>
    <s v="Columbus"/>
    <x v="2"/>
    <n v="0.4"/>
    <x v="41"/>
    <n v="800"/>
    <n v="320"/>
    <n v="0.4"/>
  </r>
  <r>
    <x v="0"/>
    <n v="1185732"/>
    <x v="219"/>
    <x v="3"/>
    <x v="30"/>
    <s v="Columbus"/>
    <x v="3"/>
    <n v="0.4"/>
    <x v="36"/>
    <n v="500"/>
    <n v="200"/>
    <n v="0.4"/>
  </r>
  <r>
    <x v="0"/>
    <n v="1185732"/>
    <x v="219"/>
    <x v="3"/>
    <x v="30"/>
    <s v="Columbus"/>
    <x v="4"/>
    <n v="0.5"/>
    <x v="43"/>
    <n v="750"/>
    <n v="262.5"/>
    <n v="0.35"/>
  </r>
  <r>
    <x v="0"/>
    <n v="1185732"/>
    <x v="219"/>
    <x v="3"/>
    <x v="30"/>
    <s v="Columbus"/>
    <x v="5"/>
    <n v="0.55000000000000004"/>
    <x v="35"/>
    <n v="1512.5000000000002"/>
    <n v="605.00000000000011"/>
    <n v="0.4"/>
  </r>
  <r>
    <x v="0"/>
    <n v="1185732"/>
    <x v="220"/>
    <x v="3"/>
    <x v="30"/>
    <s v="Columbus"/>
    <x v="0"/>
    <n v="0.4"/>
    <x v="28"/>
    <n v="2100"/>
    <n v="840"/>
    <n v="0.4"/>
  </r>
  <r>
    <x v="0"/>
    <n v="1185732"/>
    <x v="220"/>
    <x v="3"/>
    <x v="30"/>
    <s v="Columbus"/>
    <x v="1"/>
    <n v="0.35000000000000009"/>
    <x v="35"/>
    <n v="962.50000000000023"/>
    <n v="336.87500000000006"/>
    <n v="0.35"/>
  </r>
  <r>
    <x v="0"/>
    <n v="1185732"/>
    <x v="220"/>
    <x v="3"/>
    <x v="30"/>
    <s v="Columbus"/>
    <x v="2"/>
    <n v="0.30000000000000004"/>
    <x v="38"/>
    <n v="675.00000000000011"/>
    <n v="270.00000000000006"/>
    <n v="0.4"/>
  </r>
  <r>
    <x v="0"/>
    <n v="1185732"/>
    <x v="220"/>
    <x v="3"/>
    <x v="30"/>
    <s v="Columbus"/>
    <x v="3"/>
    <n v="0.30000000000000004"/>
    <x v="41"/>
    <n v="600.00000000000011"/>
    <n v="240.00000000000006"/>
    <n v="0.4"/>
  </r>
  <r>
    <x v="0"/>
    <n v="1185732"/>
    <x v="220"/>
    <x v="3"/>
    <x v="30"/>
    <s v="Columbus"/>
    <x v="4"/>
    <n v="0.5"/>
    <x v="41"/>
    <n v="1000"/>
    <n v="350"/>
    <n v="0.35"/>
  </r>
  <r>
    <x v="0"/>
    <n v="1185732"/>
    <x v="220"/>
    <x v="3"/>
    <x v="30"/>
    <s v="Columbus"/>
    <x v="5"/>
    <n v="0.55000000000000004"/>
    <x v="48"/>
    <n v="2062.5"/>
    <n v="825"/>
    <n v="0.4"/>
  </r>
  <r>
    <x v="0"/>
    <n v="1185732"/>
    <x v="221"/>
    <x v="3"/>
    <x v="30"/>
    <s v="Columbus"/>
    <x v="0"/>
    <n v="0.5"/>
    <x v="25"/>
    <n v="3000"/>
    <n v="1200"/>
    <n v="0.4"/>
  </r>
  <r>
    <x v="0"/>
    <n v="1185732"/>
    <x v="221"/>
    <x v="3"/>
    <x v="30"/>
    <s v="Columbus"/>
    <x v="1"/>
    <n v="0.45000000000000007"/>
    <x v="45"/>
    <n v="1575.0000000000002"/>
    <n v="551.25"/>
    <n v="0.35"/>
  </r>
  <r>
    <x v="0"/>
    <n v="1185732"/>
    <x v="221"/>
    <x v="3"/>
    <x v="30"/>
    <s v="Columbus"/>
    <x v="2"/>
    <n v="0.4"/>
    <x v="35"/>
    <n v="1100"/>
    <n v="440"/>
    <n v="0.4"/>
  </r>
  <r>
    <x v="0"/>
    <n v="1185732"/>
    <x v="221"/>
    <x v="3"/>
    <x v="30"/>
    <s v="Columbus"/>
    <x v="3"/>
    <n v="0.4"/>
    <x v="38"/>
    <n v="900"/>
    <n v="360"/>
    <n v="0.4"/>
  </r>
  <r>
    <x v="0"/>
    <n v="1185732"/>
    <x v="221"/>
    <x v="3"/>
    <x v="30"/>
    <s v="Columbus"/>
    <x v="4"/>
    <n v="0.5"/>
    <x v="44"/>
    <n v="1250"/>
    <n v="437.5"/>
    <n v="0.35"/>
  </r>
  <r>
    <x v="0"/>
    <n v="1185732"/>
    <x v="221"/>
    <x v="3"/>
    <x v="30"/>
    <s v="Columbus"/>
    <x v="5"/>
    <n v="0.55000000000000004"/>
    <x v="33"/>
    <n v="2337.5"/>
    <n v="935"/>
    <n v="0.4"/>
  </r>
  <r>
    <x v="0"/>
    <n v="1185732"/>
    <x v="222"/>
    <x v="3"/>
    <x v="30"/>
    <s v="Columbus"/>
    <x v="0"/>
    <n v="0.5"/>
    <x v="31"/>
    <n v="2875"/>
    <n v="1150"/>
    <n v="0.4"/>
  </r>
  <r>
    <x v="0"/>
    <n v="1185732"/>
    <x v="222"/>
    <x v="3"/>
    <x v="30"/>
    <s v="Columbus"/>
    <x v="1"/>
    <n v="0.45000000000000007"/>
    <x v="45"/>
    <n v="1575.0000000000002"/>
    <n v="551.25"/>
    <n v="0.35"/>
  </r>
  <r>
    <x v="0"/>
    <n v="1185732"/>
    <x v="222"/>
    <x v="3"/>
    <x v="30"/>
    <s v="Columbus"/>
    <x v="2"/>
    <n v="0.4"/>
    <x v="35"/>
    <n v="1100"/>
    <n v="440"/>
    <n v="0.4"/>
  </r>
  <r>
    <x v="0"/>
    <n v="1185732"/>
    <x v="222"/>
    <x v="3"/>
    <x v="30"/>
    <s v="Columbus"/>
    <x v="3"/>
    <n v="0.4"/>
    <x v="44"/>
    <n v="1000"/>
    <n v="400"/>
    <n v="0.4"/>
  </r>
  <r>
    <x v="0"/>
    <n v="1185732"/>
    <x v="222"/>
    <x v="3"/>
    <x v="30"/>
    <s v="Columbus"/>
    <x v="4"/>
    <n v="0.5"/>
    <x v="38"/>
    <n v="1125"/>
    <n v="393.75"/>
    <n v="0.35"/>
  </r>
  <r>
    <x v="0"/>
    <n v="1185732"/>
    <x v="222"/>
    <x v="3"/>
    <x v="30"/>
    <s v="Columbus"/>
    <x v="5"/>
    <n v="0.55000000000000004"/>
    <x v="47"/>
    <n v="2200"/>
    <n v="880"/>
    <n v="0.4"/>
  </r>
  <r>
    <x v="0"/>
    <n v="1185732"/>
    <x v="223"/>
    <x v="3"/>
    <x v="30"/>
    <s v="Columbus"/>
    <x v="0"/>
    <n v="0.5"/>
    <x v="28"/>
    <n v="2625"/>
    <n v="1050"/>
    <n v="0.4"/>
  </r>
  <r>
    <x v="0"/>
    <n v="1185732"/>
    <x v="223"/>
    <x v="3"/>
    <x v="30"/>
    <s v="Columbus"/>
    <x v="1"/>
    <n v="0.45000000000000007"/>
    <x v="46"/>
    <n v="1462.5000000000002"/>
    <n v="511.87500000000006"/>
    <n v="0.35"/>
  </r>
  <r>
    <x v="0"/>
    <n v="1185732"/>
    <x v="223"/>
    <x v="3"/>
    <x v="30"/>
    <s v="Columbus"/>
    <x v="2"/>
    <n v="0.35000000000000003"/>
    <x v="38"/>
    <n v="787.50000000000011"/>
    <n v="315.00000000000006"/>
    <n v="0.4"/>
  </r>
  <r>
    <x v="0"/>
    <n v="1185732"/>
    <x v="223"/>
    <x v="3"/>
    <x v="30"/>
    <s v="Columbus"/>
    <x v="3"/>
    <n v="0.35000000000000003"/>
    <x v="41"/>
    <n v="700.00000000000011"/>
    <n v="280.00000000000006"/>
    <n v="0.4"/>
  </r>
  <r>
    <x v="0"/>
    <n v="1185732"/>
    <x v="223"/>
    <x v="3"/>
    <x v="30"/>
    <s v="Columbus"/>
    <x v="4"/>
    <n v="0.45"/>
    <x v="41"/>
    <n v="900"/>
    <n v="315"/>
    <n v="0.35"/>
  </r>
  <r>
    <x v="0"/>
    <n v="1185732"/>
    <x v="223"/>
    <x v="3"/>
    <x v="30"/>
    <s v="Columbus"/>
    <x v="5"/>
    <n v="0.5"/>
    <x v="35"/>
    <n v="1375"/>
    <n v="550"/>
    <n v="0.4"/>
  </r>
  <r>
    <x v="0"/>
    <n v="1185732"/>
    <x v="224"/>
    <x v="3"/>
    <x v="30"/>
    <s v="Columbus"/>
    <x v="0"/>
    <n v="0.54999999999999993"/>
    <x v="32"/>
    <n v="2474.9999999999995"/>
    <n v="989.99999999999989"/>
    <n v="0.4"/>
  </r>
  <r>
    <x v="0"/>
    <n v="1185732"/>
    <x v="224"/>
    <x v="3"/>
    <x v="30"/>
    <s v="Columbus"/>
    <x v="1"/>
    <n v="0.45"/>
    <x v="35"/>
    <n v="1237.5"/>
    <n v="433.125"/>
    <n v="0.35"/>
  </r>
  <r>
    <x v="0"/>
    <n v="1185732"/>
    <x v="224"/>
    <x v="3"/>
    <x v="30"/>
    <s v="Columbus"/>
    <x v="2"/>
    <n v="0.45"/>
    <x v="37"/>
    <n v="787.5"/>
    <n v="315"/>
    <n v="0.4"/>
  </r>
  <r>
    <x v="0"/>
    <n v="1185732"/>
    <x v="224"/>
    <x v="3"/>
    <x v="30"/>
    <s v="Columbus"/>
    <x v="3"/>
    <n v="0.45"/>
    <x v="43"/>
    <n v="675"/>
    <n v="270"/>
    <n v="0.4"/>
  </r>
  <r>
    <x v="0"/>
    <n v="1185732"/>
    <x v="224"/>
    <x v="3"/>
    <x v="30"/>
    <s v="Columbus"/>
    <x v="4"/>
    <n v="0.54999999999999993"/>
    <x v="43"/>
    <n v="824.99999999999989"/>
    <n v="288.74999999999994"/>
    <n v="0.35"/>
  </r>
  <r>
    <x v="0"/>
    <n v="1185732"/>
    <x v="224"/>
    <x v="3"/>
    <x v="30"/>
    <s v="Columbus"/>
    <x v="5"/>
    <n v="0.54999999999999993"/>
    <x v="35"/>
    <n v="1512.4999999999998"/>
    <n v="604.99999999999989"/>
    <n v="0.4"/>
  </r>
  <r>
    <x v="0"/>
    <n v="1185732"/>
    <x v="225"/>
    <x v="3"/>
    <x v="30"/>
    <s v="Columbus"/>
    <x v="0"/>
    <n v="0.5"/>
    <x v="33"/>
    <n v="2125"/>
    <n v="850"/>
    <n v="0.4"/>
  </r>
  <r>
    <x v="0"/>
    <n v="1185732"/>
    <x v="225"/>
    <x v="3"/>
    <x v="30"/>
    <s v="Columbus"/>
    <x v="1"/>
    <n v="0.4"/>
    <x v="35"/>
    <n v="1100"/>
    <n v="385"/>
    <n v="0.35"/>
  </r>
  <r>
    <x v="0"/>
    <n v="1185732"/>
    <x v="225"/>
    <x v="3"/>
    <x v="30"/>
    <s v="Columbus"/>
    <x v="2"/>
    <n v="0.45"/>
    <x v="77"/>
    <n v="990"/>
    <n v="396"/>
    <n v="0.4"/>
  </r>
  <r>
    <x v="0"/>
    <n v="1185732"/>
    <x v="225"/>
    <x v="3"/>
    <x v="30"/>
    <s v="Columbus"/>
    <x v="3"/>
    <n v="0.55000000000000004"/>
    <x v="41"/>
    <n v="1100"/>
    <n v="440"/>
    <n v="0.4"/>
  </r>
  <r>
    <x v="0"/>
    <n v="1185732"/>
    <x v="225"/>
    <x v="3"/>
    <x v="30"/>
    <s v="Columbus"/>
    <x v="4"/>
    <n v="0.65"/>
    <x v="37"/>
    <n v="1137.5"/>
    <n v="398.125"/>
    <n v="0.35"/>
  </r>
  <r>
    <x v="0"/>
    <n v="1185732"/>
    <x v="225"/>
    <x v="3"/>
    <x v="30"/>
    <s v="Columbus"/>
    <x v="5"/>
    <n v="0.7"/>
    <x v="35"/>
    <n v="1924.9999999999998"/>
    <n v="770"/>
    <n v="0.4"/>
  </r>
  <r>
    <x v="0"/>
    <n v="1185732"/>
    <x v="226"/>
    <x v="3"/>
    <x v="30"/>
    <s v="Columbus"/>
    <x v="0"/>
    <n v="0.65"/>
    <x v="28"/>
    <n v="3412.5"/>
    <n v="1365"/>
    <n v="0.4"/>
  </r>
  <r>
    <x v="0"/>
    <n v="1185732"/>
    <x v="226"/>
    <x v="3"/>
    <x v="30"/>
    <s v="Columbus"/>
    <x v="1"/>
    <n v="0.55000000000000004"/>
    <x v="46"/>
    <n v="1787.5000000000002"/>
    <n v="625.625"/>
    <n v="0.35"/>
  </r>
  <r>
    <x v="0"/>
    <n v="1185732"/>
    <x v="226"/>
    <x v="3"/>
    <x v="30"/>
    <s v="Columbus"/>
    <x v="2"/>
    <n v="0.55000000000000004"/>
    <x v="35"/>
    <n v="1512.5000000000002"/>
    <n v="605.00000000000011"/>
    <n v="0.4"/>
  </r>
  <r>
    <x v="0"/>
    <n v="1185732"/>
    <x v="226"/>
    <x v="3"/>
    <x v="30"/>
    <s v="Columbus"/>
    <x v="3"/>
    <n v="0.5"/>
    <x v="38"/>
    <n v="1125"/>
    <n v="450"/>
    <n v="0.4"/>
  </r>
  <r>
    <x v="0"/>
    <n v="1185732"/>
    <x v="226"/>
    <x v="3"/>
    <x v="30"/>
    <s v="Columbus"/>
    <x v="4"/>
    <n v="0.6"/>
    <x v="38"/>
    <n v="1350"/>
    <n v="472.49999999999994"/>
    <n v="0.35"/>
  </r>
  <r>
    <x v="0"/>
    <n v="1185732"/>
    <x v="226"/>
    <x v="3"/>
    <x v="30"/>
    <s v="Columbus"/>
    <x v="5"/>
    <n v="0.64999999999999991"/>
    <x v="46"/>
    <n v="2112.4999999999995"/>
    <n v="844.99999999999989"/>
    <n v="0.4"/>
  </r>
  <r>
    <x v="0"/>
    <n v="1185732"/>
    <x v="24"/>
    <x v="4"/>
    <x v="31"/>
    <s v="Louisville"/>
    <x v="0"/>
    <n v="0.30000000000000004"/>
    <x v="27"/>
    <n v="2175.0000000000005"/>
    <n v="870.00000000000023"/>
    <n v="0.4"/>
  </r>
  <r>
    <x v="0"/>
    <n v="1185732"/>
    <x v="24"/>
    <x v="4"/>
    <x v="31"/>
    <s v="Louisville"/>
    <x v="1"/>
    <n v="0.30000000000000004"/>
    <x v="28"/>
    <n v="1575.0000000000002"/>
    <n v="551.25"/>
    <n v="0.35"/>
  </r>
  <r>
    <x v="0"/>
    <n v="1185732"/>
    <x v="24"/>
    <x v="4"/>
    <x v="31"/>
    <s v="Louisville"/>
    <x v="2"/>
    <n v="0.20000000000000007"/>
    <x v="28"/>
    <n v="1050.0000000000005"/>
    <n v="420.00000000000023"/>
    <n v="0.4"/>
  </r>
  <r>
    <x v="0"/>
    <n v="1185732"/>
    <x v="24"/>
    <x v="4"/>
    <x v="31"/>
    <s v="Louisville"/>
    <x v="3"/>
    <n v="0.25"/>
    <x v="48"/>
    <n v="937.5"/>
    <n v="375"/>
    <n v="0.4"/>
  </r>
  <r>
    <x v="0"/>
    <n v="1185732"/>
    <x v="24"/>
    <x v="4"/>
    <x v="31"/>
    <s v="Louisville"/>
    <x v="4"/>
    <n v="0.4"/>
    <x v="33"/>
    <n v="1700"/>
    <n v="595"/>
    <n v="0.35"/>
  </r>
  <r>
    <x v="0"/>
    <n v="1185732"/>
    <x v="24"/>
    <x v="4"/>
    <x v="31"/>
    <s v="Louisville"/>
    <x v="5"/>
    <n v="0.30000000000000004"/>
    <x v="28"/>
    <n v="1575.0000000000002"/>
    <n v="787.50000000000011"/>
    <n v="0.5"/>
  </r>
  <r>
    <x v="0"/>
    <n v="1185732"/>
    <x v="167"/>
    <x v="4"/>
    <x v="31"/>
    <s v="Louisville"/>
    <x v="0"/>
    <n v="0.30000000000000004"/>
    <x v="29"/>
    <n v="2325.0000000000005"/>
    <n v="930.00000000000023"/>
    <n v="0.4"/>
  </r>
  <r>
    <x v="0"/>
    <n v="1185732"/>
    <x v="167"/>
    <x v="4"/>
    <x v="31"/>
    <s v="Louisville"/>
    <x v="1"/>
    <n v="0.30000000000000004"/>
    <x v="33"/>
    <n v="1275.0000000000002"/>
    <n v="446.25000000000006"/>
    <n v="0.35"/>
  </r>
  <r>
    <x v="0"/>
    <n v="1185732"/>
    <x v="167"/>
    <x v="4"/>
    <x v="31"/>
    <s v="Louisville"/>
    <x v="2"/>
    <n v="0.20000000000000007"/>
    <x v="34"/>
    <n v="950.00000000000034"/>
    <n v="380.00000000000017"/>
    <n v="0.4"/>
  </r>
  <r>
    <x v="0"/>
    <n v="1185732"/>
    <x v="167"/>
    <x v="4"/>
    <x v="31"/>
    <s v="Louisville"/>
    <x v="3"/>
    <n v="0.25"/>
    <x v="46"/>
    <n v="812.5"/>
    <n v="325"/>
    <n v="0.4"/>
  </r>
  <r>
    <x v="0"/>
    <n v="1185732"/>
    <x v="167"/>
    <x v="4"/>
    <x v="31"/>
    <s v="Louisville"/>
    <x v="4"/>
    <n v="0.4"/>
    <x v="47"/>
    <n v="1600"/>
    <n v="560"/>
    <n v="0.35"/>
  </r>
  <r>
    <x v="0"/>
    <n v="1185732"/>
    <x v="167"/>
    <x v="4"/>
    <x v="31"/>
    <s v="Louisville"/>
    <x v="5"/>
    <n v="0.25"/>
    <x v="24"/>
    <n v="1250"/>
    <n v="625"/>
    <n v="0.5"/>
  </r>
  <r>
    <x v="0"/>
    <n v="1185732"/>
    <x v="104"/>
    <x v="4"/>
    <x v="31"/>
    <s v="Louisville"/>
    <x v="0"/>
    <n v="0.25"/>
    <x v="78"/>
    <n v="1800"/>
    <n v="720"/>
    <n v="0.4"/>
  </r>
  <r>
    <x v="0"/>
    <n v="1185732"/>
    <x v="104"/>
    <x v="4"/>
    <x v="31"/>
    <s v="Louisville"/>
    <x v="1"/>
    <n v="0.25"/>
    <x v="47"/>
    <n v="1000"/>
    <n v="350"/>
    <n v="0.35"/>
  </r>
  <r>
    <x v="0"/>
    <n v="1185732"/>
    <x v="104"/>
    <x v="4"/>
    <x v="31"/>
    <s v="Louisville"/>
    <x v="2"/>
    <n v="0.15000000000000002"/>
    <x v="33"/>
    <n v="637.50000000000011"/>
    <n v="255.00000000000006"/>
    <n v="0.4"/>
  </r>
  <r>
    <x v="0"/>
    <n v="1185732"/>
    <x v="104"/>
    <x v="4"/>
    <x v="31"/>
    <s v="Louisville"/>
    <x v="3"/>
    <n v="0.19999999999999996"/>
    <x v="35"/>
    <n v="549.99999999999989"/>
    <n v="219.99999999999997"/>
    <n v="0.4"/>
  </r>
  <r>
    <x v="0"/>
    <n v="1185732"/>
    <x v="104"/>
    <x v="4"/>
    <x v="31"/>
    <s v="Louisville"/>
    <x v="4"/>
    <n v="0.35000000000000009"/>
    <x v="46"/>
    <n v="1137.5000000000002"/>
    <n v="398.12500000000006"/>
    <n v="0.35"/>
  </r>
  <r>
    <x v="0"/>
    <n v="1185732"/>
    <x v="104"/>
    <x v="4"/>
    <x v="31"/>
    <s v="Louisville"/>
    <x v="5"/>
    <n v="0.25"/>
    <x v="33"/>
    <n v="1062.5"/>
    <n v="531.25"/>
    <n v="0.5"/>
  </r>
  <r>
    <x v="0"/>
    <n v="1185732"/>
    <x v="105"/>
    <x v="4"/>
    <x v="31"/>
    <s v="Louisville"/>
    <x v="0"/>
    <n v="0.25"/>
    <x v="22"/>
    <n v="1687.5"/>
    <n v="675"/>
    <n v="0.4"/>
  </r>
  <r>
    <x v="0"/>
    <n v="1185732"/>
    <x v="105"/>
    <x v="4"/>
    <x v="31"/>
    <s v="Louisville"/>
    <x v="1"/>
    <n v="0.25"/>
    <x v="48"/>
    <n v="937.5"/>
    <n v="328.125"/>
    <n v="0.35"/>
  </r>
  <r>
    <x v="0"/>
    <n v="1185732"/>
    <x v="105"/>
    <x v="4"/>
    <x v="31"/>
    <s v="Louisville"/>
    <x v="2"/>
    <n v="0.15000000000000002"/>
    <x v="48"/>
    <n v="562.50000000000011"/>
    <n v="225.00000000000006"/>
    <n v="0.4"/>
  </r>
  <r>
    <x v="0"/>
    <n v="1185732"/>
    <x v="105"/>
    <x v="4"/>
    <x v="31"/>
    <s v="Louisville"/>
    <x v="3"/>
    <n v="0.19999999999999996"/>
    <x v="49"/>
    <n v="599.99999999999989"/>
    <n v="239.99999999999997"/>
    <n v="0.4"/>
  </r>
  <r>
    <x v="0"/>
    <n v="1185732"/>
    <x v="105"/>
    <x v="4"/>
    <x v="31"/>
    <s v="Louisville"/>
    <x v="4"/>
    <n v="0.4"/>
    <x v="46"/>
    <n v="1300"/>
    <n v="454.99999999999994"/>
    <n v="0.35"/>
  </r>
  <r>
    <x v="0"/>
    <n v="1185732"/>
    <x v="105"/>
    <x v="4"/>
    <x v="31"/>
    <s v="Louisville"/>
    <x v="5"/>
    <n v="0.30000000000000004"/>
    <x v="34"/>
    <n v="1425.0000000000002"/>
    <n v="712.50000000000011"/>
    <n v="0.5"/>
  </r>
  <r>
    <x v="0"/>
    <n v="1185732"/>
    <x v="40"/>
    <x v="4"/>
    <x v="31"/>
    <s v="Louisville"/>
    <x v="0"/>
    <n v="0.4"/>
    <x v="57"/>
    <n v="2980"/>
    <n v="1192"/>
    <n v="0.4"/>
  </r>
  <r>
    <x v="0"/>
    <n v="1185732"/>
    <x v="40"/>
    <x v="4"/>
    <x v="31"/>
    <s v="Louisville"/>
    <x v="1"/>
    <n v="0.4"/>
    <x v="32"/>
    <n v="1800"/>
    <n v="630"/>
    <n v="0.35"/>
  </r>
  <r>
    <x v="0"/>
    <n v="1185732"/>
    <x v="40"/>
    <x v="4"/>
    <x v="31"/>
    <s v="Louisville"/>
    <x v="2"/>
    <n v="0.35000000000000003"/>
    <x v="33"/>
    <n v="1487.5000000000002"/>
    <n v="595.00000000000011"/>
    <n v="0.4"/>
  </r>
  <r>
    <x v="0"/>
    <n v="1185732"/>
    <x v="40"/>
    <x v="4"/>
    <x v="31"/>
    <s v="Louisville"/>
    <x v="3"/>
    <n v="0.35000000000000003"/>
    <x v="48"/>
    <n v="1312.5000000000002"/>
    <n v="525.00000000000011"/>
    <n v="0.4"/>
  </r>
  <r>
    <x v="0"/>
    <n v="1185732"/>
    <x v="40"/>
    <x v="4"/>
    <x v="31"/>
    <s v="Louisville"/>
    <x v="4"/>
    <n v="0.44999999999999996"/>
    <x v="47"/>
    <n v="1799.9999999999998"/>
    <n v="629.99999999999989"/>
    <n v="0.35"/>
  </r>
  <r>
    <x v="0"/>
    <n v="1185732"/>
    <x v="40"/>
    <x v="4"/>
    <x v="31"/>
    <s v="Louisville"/>
    <x v="5"/>
    <n v="0.49999999999999994"/>
    <x v="24"/>
    <n v="2499.9999999999995"/>
    <n v="1249.9999999999998"/>
    <n v="0.5"/>
  </r>
  <r>
    <x v="0"/>
    <n v="1185732"/>
    <x v="169"/>
    <x v="4"/>
    <x v="31"/>
    <s v="Louisville"/>
    <x v="0"/>
    <n v="0.44999999999999996"/>
    <x v="30"/>
    <n v="3374.9999999999995"/>
    <n v="1350"/>
    <n v="0.4"/>
  </r>
  <r>
    <x v="0"/>
    <n v="1185732"/>
    <x v="169"/>
    <x v="4"/>
    <x v="31"/>
    <s v="Louisville"/>
    <x v="1"/>
    <n v="0.4"/>
    <x v="24"/>
    <n v="2000"/>
    <n v="700"/>
    <n v="0.35"/>
  </r>
  <r>
    <x v="0"/>
    <n v="1185732"/>
    <x v="169"/>
    <x v="4"/>
    <x v="31"/>
    <s v="Louisville"/>
    <x v="2"/>
    <n v="0.45"/>
    <x v="34"/>
    <n v="2137.5"/>
    <n v="855"/>
    <n v="0.4"/>
  </r>
  <r>
    <x v="0"/>
    <n v="1185732"/>
    <x v="169"/>
    <x v="4"/>
    <x v="31"/>
    <s v="Louisville"/>
    <x v="3"/>
    <n v="0.45"/>
    <x v="32"/>
    <n v="2025"/>
    <n v="810"/>
    <n v="0.4"/>
  </r>
  <r>
    <x v="0"/>
    <n v="1185732"/>
    <x v="169"/>
    <x v="4"/>
    <x v="31"/>
    <s v="Louisville"/>
    <x v="4"/>
    <n v="0.6"/>
    <x v="32"/>
    <n v="2700"/>
    <n v="944.99999999999989"/>
    <n v="0.35"/>
  </r>
  <r>
    <x v="0"/>
    <n v="1185732"/>
    <x v="169"/>
    <x v="4"/>
    <x v="31"/>
    <s v="Louisville"/>
    <x v="5"/>
    <n v="0.65"/>
    <x v="23"/>
    <n v="4062.5"/>
    <n v="2031.25"/>
    <n v="0.5"/>
  </r>
  <r>
    <x v="0"/>
    <n v="1185732"/>
    <x v="108"/>
    <x v="4"/>
    <x v="31"/>
    <s v="Louisville"/>
    <x v="0"/>
    <n v="0.6"/>
    <x v="2"/>
    <n v="5100"/>
    <n v="2040"/>
    <n v="0.4"/>
  </r>
  <r>
    <x v="0"/>
    <n v="1185732"/>
    <x v="108"/>
    <x v="4"/>
    <x v="31"/>
    <s v="Louisville"/>
    <x v="1"/>
    <n v="0.55000000000000004"/>
    <x v="25"/>
    <n v="3300.0000000000005"/>
    <n v="1155"/>
    <n v="0.35"/>
  </r>
  <r>
    <x v="0"/>
    <n v="1185732"/>
    <x v="108"/>
    <x v="4"/>
    <x v="31"/>
    <s v="Louisville"/>
    <x v="2"/>
    <n v="0.5"/>
    <x v="28"/>
    <n v="2625"/>
    <n v="1050"/>
    <n v="0.4"/>
  </r>
  <r>
    <x v="0"/>
    <n v="1185732"/>
    <x v="108"/>
    <x v="4"/>
    <x v="31"/>
    <s v="Louisville"/>
    <x v="3"/>
    <n v="0.5"/>
    <x v="34"/>
    <n v="2375"/>
    <n v="950"/>
    <n v="0.4"/>
  </r>
  <r>
    <x v="0"/>
    <n v="1185732"/>
    <x v="108"/>
    <x v="4"/>
    <x v="31"/>
    <s v="Louisville"/>
    <x v="4"/>
    <n v="0.6"/>
    <x v="24"/>
    <n v="3000"/>
    <n v="1050"/>
    <n v="0.35"/>
  </r>
  <r>
    <x v="0"/>
    <n v="1185732"/>
    <x v="108"/>
    <x v="4"/>
    <x v="31"/>
    <s v="Louisville"/>
    <x v="5"/>
    <n v="0.65"/>
    <x v="22"/>
    <n v="4387.5"/>
    <n v="2193.75"/>
    <n v="0.5"/>
  </r>
  <r>
    <x v="0"/>
    <n v="1185732"/>
    <x v="109"/>
    <x v="4"/>
    <x v="31"/>
    <s v="Louisville"/>
    <x v="0"/>
    <n v="0.6"/>
    <x v="6"/>
    <n v="4950"/>
    <n v="1980"/>
    <n v="0.4"/>
  </r>
  <r>
    <x v="0"/>
    <n v="1185732"/>
    <x v="109"/>
    <x v="4"/>
    <x v="31"/>
    <s v="Louisville"/>
    <x v="1"/>
    <n v="0.55000000000000004"/>
    <x v="25"/>
    <n v="3300.0000000000005"/>
    <n v="1155"/>
    <n v="0.35"/>
  </r>
  <r>
    <x v="0"/>
    <n v="1185732"/>
    <x v="109"/>
    <x v="4"/>
    <x v="31"/>
    <s v="Louisville"/>
    <x v="2"/>
    <n v="0.5"/>
    <x v="28"/>
    <n v="2625"/>
    <n v="1050"/>
    <n v="0.4"/>
  </r>
  <r>
    <x v="0"/>
    <n v="1185732"/>
    <x v="109"/>
    <x v="4"/>
    <x v="31"/>
    <s v="Louisville"/>
    <x v="3"/>
    <n v="0.4"/>
    <x v="34"/>
    <n v="1900"/>
    <n v="760"/>
    <n v="0.4"/>
  </r>
  <r>
    <x v="0"/>
    <n v="1185732"/>
    <x v="109"/>
    <x v="4"/>
    <x v="31"/>
    <s v="Louisville"/>
    <x v="4"/>
    <n v="0.5"/>
    <x v="32"/>
    <n v="2250"/>
    <n v="787.5"/>
    <n v="0.35"/>
  </r>
  <r>
    <x v="0"/>
    <n v="1185732"/>
    <x v="109"/>
    <x v="4"/>
    <x v="31"/>
    <s v="Louisville"/>
    <x v="5"/>
    <n v="0.55000000000000004"/>
    <x v="23"/>
    <n v="3437.5000000000005"/>
    <n v="1718.7500000000002"/>
    <n v="0.5"/>
  </r>
  <r>
    <x v="0"/>
    <n v="1185732"/>
    <x v="44"/>
    <x v="4"/>
    <x v="31"/>
    <s v="Louisville"/>
    <x v="0"/>
    <n v="0.5"/>
    <x v="27"/>
    <n v="3625"/>
    <n v="1450"/>
    <n v="0.4"/>
  </r>
  <r>
    <x v="0"/>
    <n v="1185732"/>
    <x v="44"/>
    <x v="4"/>
    <x v="31"/>
    <s v="Louisville"/>
    <x v="1"/>
    <n v="0.45000000000000012"/>
    <x v="28"/>
    <n v="2362.5000000000005"/>
    <n v="826.87500000000011"/>
    <n v="0.35"/>
  </r>
  <r>
    <x v="0"/>
    <n v="1185732"/>
    <x v="44"/>
    <x v="4"/>
    <x v="31"/>
    <s v="Louisville"/>
    <x v="2"/>
    <n v="0.20000000000000007"/>
    <x v="33"/>
    <n v="850.00000000000023"/>
    <n v="340.00000000000011"/>
    <n v="0.4"/>
  </r>
  <r>
    <x v="0"/>
    <n v="1185732"/>
    <x v="44"/>
    <x v="4"/>
    <x v="31"/>
    <s v="Louisville"/>
    <x v="3"/>
    <n v="0.20000000000000007"/>
    <x v="47"/>
    <n v="800.00000000000023"/>
    <n v="320.00000000000011"/>
    <n v="0.4"/>
  </r>
  <r>
    <x v="0"/>
    <n v="1185732"/>
    <x v="44"/>
    <x v="4"/>
    <x v="31"/>
    <s v="Louisville"/>
    <x v="4"/>
    <n v="0.30000000000000004"/>
    <x v="47"/>
    <n v="1200.0000000000002"/>
    <n v="420.00000000000006"/>
    <n v="0.35"/>
  </r>
  <r>
    <x v="0"/>
    <n v="1185732"/>
    <x v="44"/>
    <x v="4"/>
    <x v="31"/>
    <s v="Louisville"/>
    <x v="5"/>
    <n v="0.35000000000000009"/>
    <x v="24"/>
    <n v="1750.0000000000005"/>
    <n v="875.00000000000023"/>
    <n v="0.5"/>
  </r>
  <r>
    <x v="0"/>
    <n v="1185732"/>
    <x v="171"/>
    <x v="4"/>
    <x v="31"/>
    <s v="Louisville"/>
    <x v="0"/>
    <n v="0.35000000000000009"/>
    <x v="22"/>
    <n v="2362.5000000000005"/>
    <n v="945.00000000000023"/>
    <n v="0.4"/>
  </r>
  <r>
    <x v="0"/>
    <n v="1185732"/>
    <x v="171"/>
    <x v="4"/>
    <x v="31"/>
    <s v="Louisville"/>
    <x v="1"/>
    <n v="0.25000000000000011"/>
    <x v="24"/>
    <n v="1250.0000000000005"/>
    <n v="437.50000000000011"/>
    <n v="0.35"/>
  </r>
  <r>
    <x v="0"/>
    <n v="1185732"/>
    <x v="171"/>
    <x v="4"/>
    <x v="31"/>
    <s v="Louisville"/>
    <x v="2"/>
    <n v="0.25000000000000011"/>
    <x v="48"/>
    <n v="937.50000000000045"/>
    <n v="375.00000000000023"/>
    <n v="0.4"/>
  </r>
  <r>
    <x v="0"/>
    <n v="1185732"/>
    <x v="171"/>
    <x v="4"/>
    <x v="31"/>
    <s v="Louisville"/>
    <x v="3"/>
    <n v="0.25000000000000011"/>
    <x v="45"/>
    <n v="875.00000000000034"/>
    <n v="350.00000000000017"/>
    <n v="0.4"/>
  </r>
  <r>
    <x v="0"/>
    <n v="1185732"/>
    <x v="171"/>
    <x v="4"/>
    <x v="31"/>
    <s v="Louisville"/>
    <x v="4"/>
    <n v="0.35000000000000009"/>
    <x v="45"/>
    <n v="1225.0000000000002"/>
    <n v="428.75000000000006"/>
    <n v="0.35"/>
  </r>
  <r>
    <x v="0"/>
    <n v="1185732"/>
    <x v="171"/>
    <x v="4"/>
    <x v="31"/>
    <s v="Louisville"/>
    <x v="5"/>
    <n v="0.35000000000000003"/>
    <x v="34"/>
    <n v="1662.5000000000002"/>
    <n v="831.25000000000011"/>
    <n v="0.5"/>
  </r>
  <r>
    <x v="0"/>
    <n v="1185732"/>
    <x v="112"/>
    <x v="4"/>
    <x v="31"/>
    <s v="Louisville"/>
    <x v="0"/>
    <n v="0.3000000000000001"/>
    <x v="23"/>
    <n v="1875.0000000000007"/>
    <n v="750.00000000000034"/>
    <n v="0.4"/>
  </r>
  <r>
    <x v="0"/>
    <n v="1185732"/>
    <x v="112"/>
    <x v="4"/>
    <x v="31"/>
    <s v="Louisville"/>
    <x v="1"/>
    <n v="0.20000000000000012"/>
    <x v="32"/>
    <n v="900.00000000000057"/>
    <n v="315.00000000000017"/>
    <n v="0.35"/>
  </r>
  <r>
    <x v="0"/>
    <n v="1185732"/>
    <x v="112"/>
    <x v="4"/>
    <x v="31"/>
    <s v="Louisville"/>
    <x v="2"/>
    <n v="0.30000000000000016"/>
    <x v="79"/>
    <n v="1185.0000000000007"/>
    <n v="474.00000000000028"/>
    <n v="0.4"/>
  </r>
  <r>
    <x v="0"/>
    <n v="1185732"/>
    <x v="112"/>
    <x v="4"/>
    <x v="31"/>
    <s v="Louisville"/>
    <x v="3"/>
    <n v="0.6000000000000002"/>
    <x v="32"/>
    <n v="2700.0000000000009"/>
    <n v="1080.0000000000005"/>
    <n v="0.4"/>
  </r>
  <r>
    <x v="0"/>
    <n v="1185732"/>
    <x v="112"/>
    <x v="4"/>
    <x v="31"/>
    <s v="Louisville"/>
    <x v="4"/>
    <n v="0.75000000000000011"/>
    <x v="33"/>
    <n v="3187.5000000000005"/>
    <n v="1115.625"/>
    <n v="0.35"/>
  </r>
  <r>
    <x v="0"/>
    <n v="1185732"/>
    <x v="112"/>
    <x v="4"/>
    <x v="31"/>
    <s v="Louisville"/>
    <x v="5"/>
    <n v="0.75"/>
    <x v="28"/>
    <n v="3937.5"/>
    <n v="1968.75"/>
    <n v="0.5"/>
  </r>
  <r>
    <x v="0"/>
    <n v="1185732"/>
    <x v="113"/>
    <x v="4"/>
    <x v="31"/>
    <s v="Louisville"/>
    <x v="0"/>
    <n v="0.70000000000000007"/>
    <x v="29"/>
    <n v="5425.0000000000009"/>
    <n v="2170.0000000000005"/>
    <n v="0.4"/>
  </r>
  <r>
    <x v="0"/>
    <n v="1185732"/>
    <x v="113"/>
    <x v="4"/>
    <x v="31"/>
    <s v="Louisville"/>
    <x v="1"/>
    <n v="0.60000000000000009"/>
    <x v="31"/>
    <n v="3450.0000000000005"/>
    <n v="1207.5"/>
    <n v="0.35"/>
  </r>
  <r>
    <x v="0"/>
    <n v="1185732"/>
    <x v="113"/>
    <x v="4"/>
    <x v="31"/>
    <s v="Louisville"/>
    <x v="2"/>
    <n v="0.60000000000000009"/>
    <x v="28"/>
    <n v="3150.0000000000005"/>
    <n v="1260.0000000000002"/>
    <n v="0.4"/>
  </r>
  <r>
    <x v="0"/>
    <n v="1185732"/>
    <x v="113"/>
    <x v="4"/>
    <x v="31"/>
    <s v="Louisville"/>
    <x v="3"/>
    <n v="0.60000000000000009"/>
    <x v="34"/>
    <n v="2850.0000000000005"/>
    <n v="1140.0000000000002"/>
    <n v="0.4"/>
  </r>
  <r>
    <x v="0"/>
    <n v="1185732"/>
    <x v="113"/>
    <x v="4"/>
    <x v="31"/>
    <s v="Louisville"/>
    <x v="4"/>
    <n v="0.70000000000000007"/>
    <x v="34"/>
    <n v="3325.0000000000005"/>
    <n v="1163.75"/>
    <n v="0.35"/>
  </r>
  <r>
    <x v="0"/>
    <n v="1185732"/>
    <x v="113"/>
    <x v="4"/>
    <x v="31"/>
    <s v="Louisville"/>
    <x v="5"/>
    <n v="0.75"/>
    <x v="31"/>
    <n v="4312.5"/>
    <n v="2156.25"/>
    <n v="0.5"/>
  </r>
  <r>
    <x v="1"/>
    <n v="1197831"/>
    <x v="180"/>
    <x v="1"/>
    <x v="32"/>
    <s v="Jackson"/>
    <x v="0"/>
    <n v="0.25000000000000006"/>
    <x v="26"/>
    <n v="1625.0000000000005"/>
    <n v="650.00000000000023"/>
    <n v="0.4"/>
  </r>
  <r>
    <x v="1"/>
    <n v="1197831"/>
    <x v="180"/>
    <x v="1"/>
    <x v="32"/>
    <s v="Jackson"/>
    <x v="1"/>
    <n v="0.25000000000000006"/>
    <x v="32"/>
    <n v="1125.0000000000002"/>
    <n v="393.75000000000006"/>
    <n v="0.35"/>
  </r>
  <r>
    <x v="1"/>
    <n v="1197831"/>
    <x v="180"/>
    <x v="1"/>
    <x v="32"/>
    <s v="Jackson"/>
    <x v="2"/>
    <n v="0.15000000000000008"/>
    <x v="32"/>
    <n v="675.00000000000034"/>
    <n v="270.00000000000017"/>
    <n v="0.4"/>
  </r>
  <r>
    <x v="1"/>
    <n v="1197831"/>
    <x v="180"/>
    <x v="1"/>
    <x v="32"/>
    <s v="Jackson"/>
    <x v="3"/>
    <n v="0.2"/>
    <x v="49"/>
    <n v="600"/>
    <n v="240"/>
    <n v="0.4"/>
  </r>
  <r>
    <x v="1"/>
    <n v="1197831"/>
    <x v="180"/>
    <x v="1"/>
    <x v="32"/>
    <s v="Jackson"/>
    <x v="4"/>
    <n v="0.35000000000000003"/>
    <x v="45"/>
    <n v="1225.0000000000002"/>
    <n v="428.75000000000006"/>
    <n v="0.35"/>
  </r>
  <r>
    <x v="1"/>
    <n v="1197831"/>
    <x v="180"/>
    <x v="1"/>
    <x v="32"/>
    <s v="Jackson"/>
    <x v="5"/>
    <n v="0.25000000000000006"/>
    <x v="32"/>
    <n v="1125.0000000000002"/>
    <n v="450.00000000000011"/>
    <n v="0.4"/>
  </r>
  <r>
    <x v="1"/>
    <n v="1197831"/>
    <x v="227"/>
    <x v="1"/>
    <x v="32"/>
    <s v="Jackson"/>
    <x v="0"/>
    <n v="0.25000000000000006"/>
    <x v="20"/>
    <n v="1750.0000000000005"/>
    <n v="700.00000000000023"/>
    <n v="0.4"/>
  </r>
  <r>
    <x v="1"/>
    <n v="1197831"/>
    <x v="227"/>
    <x v="1"/>
    <x v="32"/>
    <s v="Jackson"/>
    <x v="1"/>
    <n v="0.25000000000000006"/>
    <x v="45"/>
    <n v="875.00000000000023"/>
    <n v="306.25000000000006"/>
    <n v="0.35"/>
  </r>
  <r>
    <x v="1"/>
    <n v="1197831"/>
    <x v="227"/>
    <x v="1"/>
    <x v="32"/>
    <s v="Jackson"/>
    <x v="2"/>
    <n v="0.15000000000000008"/>
    <x v="47"/>
    <n v="600.00000000000034"/>
    <n v="240.00000000000014"/>
    <n v="0.4"/>
  </r>
  <r>
    <x v="1"/>
    <n v="1197831"/>
    <x v="227"/>
    <x v="1"/>
    <x v="32"/>
    <s v="Jackson"/>
    <x v="3"/>
    <n v="0.2"/>
    <x v="44"/>
    <n v="500"/>
    <n v="200"/>
    <n v="0.4"/>
  </r>
  <r>
    <x v="1"/>
    <n v="1197831"/>
    <x v="227"/>
    <x v="1"/>
    <x v="32"/>
    <s v="Jackson"/>
    <x v="4"/>
    <n v="0.35000000000000003"/>
    <x v="46"/>
    <n v="1137.5"/>
    <n v="398.125"/>
    <n v="0.35"/>
  </r>
  <r>
    <x v="1"/>
    <n v="1197831"/>
    <x v="227"/>
    <x v="1"/>
    <x v="32"/>
    <s v="Jackson"/>
    <x v="5"/>
    <n v="0.2"/>
    <x v="33"/>
    <n v="850"/>
    <n v="340"/>
    <n v="0.4"/>
  </r>
  <r>
    <x v="1"/>
    <n v="1197831"/>
    <x v="26"/>
    <x v="1"/>
    <x v="32"/>
    <s v="Jackson"/>
    <x v="0"/>
    <n v="0.2"/>
    <x v="80"/>
    <n v="1290"/>
    <n v="516"/>
    <n v="0.4"/>
  </r>
  <r>
    <x v="1"/>
    <n v="1197831"/>
    <x v="26"/>
    <x v="1"/>
    <x v="32"/>
    <s v="Jackson"/>
    <x v="1"/>
    <n v="0.2"/>
    <x v="46"/>
    <n v="650"/>
    <n v="227.49999999999997"/>
    <n v="0.35"/>
  </r>
  <r>
    <x v="1"/>
    <n v="1197831"/>
    <x v="26"/>
    <x v="1"/>
    <x v="32"/>
    <s v="Jackson"/>
    <x v="2"/>
    <n v="0.10000000000000002"/>
    <x v="45"/>
    <n v="350.00000000000006"/>
    <n v="140.00000000000003"/>
    <n v="0.4"/>
  </r>
  <r>
    <x v="1"/>
    <n v="1197831"/>
    <x v="26"/>
    <x v="1"/>
    <x v="32"/>
    <s v="Jackson"/>
    <x v="3"/>
    <n v="0.19999999999999996"/>
    <x v="41"/>
    <n v="399.99999999999989"/>
    <n v="159.99999999999997"/>
    <n v="0.4"/>
  </r>
  <r>
    <x v="1"/>
    <n v="1197831"/>
    <x v="26"/>
    <x v="1"/>
    <x v="32"/>
    <s v="Jackson"/>
    <x v="4"/>
    <n v="0.35000000000000009"/>
    <x v="44"/>
    <n v="875.00000000000023"/>
    <n v="306.25000000000006"/>
    <n v="0.35"/>
  </r>
  <r>
    <x v="1"/>
    <n v="1197831"/>
    <x v="26"/>
    <x v="1"/>
    <x v="32"/>
    <s v="Jackson"/>
    <x v="5"/>
    <n v="0.25"/>
    <x v="45"/>
    <n v="875"/>
    <n v="350"/>
    <n v="0.4"/>
  </r>
  <r>
    <x v="1"/>
    <n v="1197831"/>
    <x v="27"/>
    <x v="1"/>
    <x v="32"/>
    <s v="Jackson"/>
    <x v="0"/>
    <n v="0.25"/>
    <x v="25"/>
    <n v="1500"/>
    <n v="600"/>
    <n v="0.4"/>
  </r>
  <r>
    <x v="1"/>
    <n v="1197831"/>
    <x v="27"/>
    <x v="1"/>
    <x v="32"/>
    <s v="Jackson"/>
    <x v="1"/>
    <n v="0.25"/>
    <x v="49"/>
    <n v="750"/>
    <n v="262.5"/>
    <n v="0.35"/>
  </r>
  <r>
    <x v="1"/>
    <n v="1197831"/>
    <x v="27"/>
    <x v="1"/>
    <x v="32"/>
    <s v="Jackson"/>
    <x v="2"/>
    <n v="0.15000000000000002"/>
    <x v="49"/>
    <n v="450.00000000000006"/>
    <n v="180.00000000000003"/>
    <n v="0.4"/>
  </r>
  <r>
    <x v="1"/>
    <n v="1197831"/>
    <x v="27"/>
    <x v="1"/>
    <x v="32"/>
    <s v="Jackson"/>
    <x v="3"/>
    <n v="0.19999999999999996"/>
    <x v="38"/>
    <n v="449.99999999999989"/>
    <n v="179.99999999999997"/>
    <n v="0.4"/>
  </r>
  <r>
    <x v="1"/>
    <n v="1197831"/>
    <x v="27"/>
    <x v="1"/>
    <x v="32"/>
    <s v="Jackson"/>
    <x v="4"/>
    <n v="0.4"/>
    <x v="44"/>
    <n v="1000"/>
    <n v="350"/>
    <n v="0.35"/>
  </r>
  <r>
    <x v="1"/>
    <n v="1197831"/>
    <x v="27"/>
    <x v="1"/>
    <x v="32"/>
    <s v="Jackson"/>
    <x v="5"/>
    <n v="0.30000000000000004"/>
    <x v="47"/>
    <n v="1200.0000000000002"/>
    <n v="480.00000000000011"/>
    <n v="0.4"/>
  </r>
  <r>
    <x v="1"/>
    <n v="1197831"/>
    <x v="168"/>
    <x v="1"/>
    <x v="32"/>
    <s v="Jackson"/>
    <x v="0"/>
    <n v="0.4"/>
    <x v="70"/>
    <n v="2680"/>
    <n v="1072"/>
    <n v="0.4"/>
  </r>
  <r>
    <x v="1"/>
    <n v="1197831"/>
    <x v="168"/>
    <x v="1"/>
    <x v="32"/>
    <s v="Jackson"/>
    <x v="1"/>
    <n v="0.4"/>
    <x v="48"/>
    <n v="1500"/>
    <n v="525"/>
    <n v="0.35"/>
  </r>
  <r>
    <x v="1"/>
    <n v="1197831"/>
    <x v="168"/>
    <x v="1"/>
    <x v="32"/>
    <s v="Jackson"/>
    <x v="2"/>
    <n v="0.35000000000000003"/>
    <x v="45"/>
    <n v="1225.0000000000002"/>
    <n v="490.00000000000011"/>
    <n v="0.4"/>
  </r>
  <r>
    <x v="1"/>
    <n v="1197831"/>
    <x v="168"/>
    <x v="1"/>
    <x v="32"/>
    <s v="Jackson"/>
    <x v="3"/>
    <n v="0.35000000000000003"/>
    <x v="49"/>
    <n v="1050"/>
    <n v="420"/>
    <n v="0.4"/>
  </r>
  <r>
    <x v="1"/>
    <n v="1197831"/>
    <x v="168"/>
    <x v="1"/>
    <x v="32"/>
    <s v="Jackson"/>
    <x v="4"/>
    <n v="0.44999999999999996"/>
    <x v="46"/>
    <n v="1462.4999999999998"/>
    <n v="511.87499999999989"/>
    <n v="0.35"/>
  </r>
  <r>
    <x v="1"/>
    <n v="1197831"/>
    <x v="168"/>
    <x v="1"/>
    <x v="32"/>
    <s v="Jackson"/>
    <x v="5"/>
    <n v="0.44999999999999996"/>
    <x v="33"/>
    <n v="1912.4999999999998"/>
    <n v="765"/>
    <n v="0.4"/>
  </r>
  <r>
    <x v="1"/>
    <n v="1197831"/>
    <x v="228"/>
    <x v="1"/>
    <x v="32"/>
    <s v="Jackson"/>
    <x v="0"/>
    <n v="0.39999999999999997"/>
    <x v="22"/>
    <n v="2700"/>
    <n v="1080"/>
    <n v="0.4"/>
  </r>
  <r>
    <x v="1"/>
    <n v="1197831"/>
    <x v="228"/>
    <x v="1"/>
    <x v="32"/>
    <s v="Jackson"/>
    <x v="1"/>
    <n v="0.35000000000000003"/>
    <x v="33"/>
    <n v="1487.5000000000002"/>
    <n v="520.625"/>
    <n v="0.35"/>
  </r>
  <r>
    <x v="1"/>
    <n v="1197831"/>
    <x v="228"/>
    <x v="1"/>
    <x v="32"/>
    <s v="Jackson"/>
    <x v="2"/>
    <n v="0.4"/>
    <x v="47"/>
    <n v="1600"/>
    <n v="640"/>
    <n v="0.4"/>
  </r>
  <r>
    <x v="1"/>
    <n v="1197831"/>
    <x v="228"/>
    <x v="1"/>
    <x v="32"/>
    <s v="Jackson"/>
    <x v="3"/>
    <n v="0.4"/>
    <x v="48"/>
    <n v="1500"/>
    <n v="600"/>
    <n v="0.4"/>
  </r>
  <r>
    <x v="1"/>
    <n v="1197831"/>
    <x v="228"/>
    <x v="1"/>
    <x v="32"/>
    <s v="Jackson"/>
    <x v="4"/>
    <n v="0.54999999999999993"/>
    <x v="48"/>
    <n v="2062.4999999999995"/>
    <n v="721.87499999999977"/>
    <n v="0.35"/>
  </r>
  <r>
    <x v="1"/>
    <n v="1197831"/>
    <x v="228"/>
    <x v="1"/>
    <x v="32"/>
    <s v="Jackson"/>
    <x v="5"/>
    <n v="0.6"/>
    <x v="21"/>
    <n v="3300"/>
    <n v="1320"/>
    <n v="0.4"/>
  </r>
  <r>
    <x v="1"/>
    <n v="1197831"/>
    <x v="30"/>
    <x v="1"/>
    <x v="32"/>
    <s v="Jackson"/>
    <x v="0"/>
    <n v="0.54999999999999993"/>
    <x v="29"/>
    <n v="4262.4999999999991"/>
    <n v="1704.9999999999998"/>
    <n v="0.4"/>
  </r>
  <r>
    <x v="1"/>
    <n v="1197831"/>
    <x v="30"/>
    <x v="1"/>
    <x v="32"/>
    <s v="Jackson"/>
    <x v="1"/>
    <n v="0.5"/>
    <x v="28"/>
    <n v="2625"/>
    <n v="918.74999999999989"/>
    <n v="0.35"/>
  </r>
  <r>
    <x v="1"/>
    <n v="1197831"/>
    <x v="30"/>
    <x v="1"/>
    <x v="32"/>
    <s v="Jackson"/>
    <x v="2"/>
    <n v="0.45"/>
    <x v="32"/>
    <n v="2025"/>
    <n v="810"/>
    <n v="0.4"/>
  </r>
  <r>
    <x v="1"/>
    <n v="1197831"/>
    <x v="30"/>
    <x v="1"/>
    <x v="32"/>
    <s v="Jackson"/>
    <x v="3"/>
    <n v="0.45"/>
    <x v="47"/>
    <n v="1800"/>
    <n v="720"/>
    <n v="0.4"/>
  </r>
  <r>
    <x v="1"/>
    <n v="1197831"/>
    <x v="30"/>
    <x v="1"/>
    <x v="32"/>
    <s v="Jackson"/>
    <x v="4"/>
    <n v="0.6"/>
    <x v="33"/>
    <n v="2550"/>
    <n v="892.5"/>
    <n v="0.35"/>
  </r>
  <r>
    <x v="1"/>
    <n v="1197831"/>
    <x v="30"/>
    <x v="1"/>
    <x v="32"/>
    <s v="Jackson"/>
    <x v="5"/>
    <n v="0.65"/>
    <x v="25"/>
    <n v="3900"/>
    <n v="1560"/>
    <n v="0.4"/>
  </r>
  <r>
    <x v="1"/>
    <n v="1197831"/>
    <x v="31"/>
    <x v="1"/>
    <x v="32"/>
    <s v="Jackson"/>
    <x v="0"/>
    <n v="0.6"/>
    <x v="30"/>
    <n v="4500"/>
    <n v="1800"/>
    <n v="0.4"/>
  </r>
  <r>
    <x v="1"/>
    <n v="1197831"/>
    <x v="31"/>
    <x v="1"/>
    <x v="32"/>
    <s v="Jackson"/>
    <x v="1"/>
    <n v="0.55000000000000004"/>
    <x v="28"/>
    <n v="2887.5000000000005"/>
    <n v="1010.6250000000001"/>
    <n v="0.35"/>
  </r>
  <r>
    <x v="1"/>
    <n v="1197831"/>
    <x v="31"/>
    <x v="1"/>
    <x v="32"/>
    <s v="Jackson"/>
    <x v="2"/>
    <n v="0.5"/>
    <x v="32"/>
    <n v="2250"/>
    <n v="900"/>
    <n v="0.4"/>
  </r>
  <r>
    <x v="1"/>
    <n v="1197831"/>
    <x v="31"/>
    <x v="1"/>
    <x v="32"/>
    <s v="Jackson"/>
    <x v="3"/>
    <n v="0.4"/>
    <x v="47"/>
    <n v="1600"/>
    <n v="640"/>
    <n v="0.4"/>
  </r>
  <r>
    <x v="1"/>
    <n v="1197831"/>
    <x v="31"/>
    <x v="1"/>
    <x v="32"/>
    <s v="Jackson"/>
    <x v="4"/>
    <n v="0.5"/>
    <x v="48"/>
    <n v="1875"/>
    <n v="656.25"/>
    <n v="0.35"/>
  </r>
  <r>
    <x v="1"/>
    <n v="1197831"/>
    <x v="31"/>
    <x v="1"/>
    <x v="32"/>
    <s v="Jackson"/>
    <x v="5"/>
    <n v="0.55000000000000004"/>
    <x v="21"/>
    <n v="3025.0000000000005"/>
    <n v="1210.0000000000002"/>
    <n v="0.4"/>
  </r>
  <r>
    <x v="1"/>
    <n v="1197831"/>
    <x v="170"/>
    <x v="1"/>
    <x v="32"/>
    <s v="Jackson"/>
    <x v="0"/>
    <n v="0.5"/>
    <x v="26"/>
    <n v="3250"/>
    <n v="1300"/>
    <n v="0.4"/>
  </r>
  <r>
    <x v="1"/>
    <n v="1197831"/>
    <x v="170"/>
    <x v="1"/>
    <x v="32"/>
    <s v="Jackson"/>
    <x v="1"/>
    <n v="0.40000000000000013"/>
    <x v="32"/>
    <n v="1800.0000000000007"/>
    <n v="630.00000000000023"/>
    <n v="0.35"/>
  </r>
  <r>
    <x v="1"/>
    <n v="1197831"/>
    <x v="170"/>
    <x v="1"/>
    <x v="32"/>
    <s v="Jackson"/>
    <x v="2"/>
    <n v="0.15000000000000008"/>
    <x v="45"/>
    <n v="525.00000000000023"/>
    <n v="210.00000000000011"/>
    <n v="0.4"/>
  </r>
  <r>
    <x v="1"/>
    <n v="1197831"/>
    <x v="170"/>
    <x v="1"/>
    <x v="32"/>
    <s v="Jackson"/>
    <x v="3"/>
    <n v="0.15000000000000008"/>
    <x v="46"/>
    <n v="487.50000000000023"/>
    <n v="195.00000000000011"/>
    <n v="0.4"/>
  </r>
  <r>
    <x v="1"/>
    <n v="1197831"/>
    <x v="170"/>
    <x v="1"/>
    <x v="32"/>
    <s v="Jackson"/>
    <x v="4"/>
    <n v="0.25000000000000006"/>
    <x v="46"/>
    <n v="812.50000000000023"/>
    <n v="284.37500000000006"/>
    <n v="0.35"/>
  </r>
  <r>
    <x v="1"/>
    <n v="1197831"/>
    <x v="170"/>
    <x v="1"/>
    <x v="32"/>
    <s v="Jackson"/>
    <x v="5"/>
    <n v="0.3000000000000001"/>
    <x v="33"/>
    <n v="1275.0000000000005"/>
    <n v="510.00000000000023"/>
    <n v="0.4"/>
  </r>
  <r>
    <x v="1"/>
    <n v="1197831"/>
    <x v="229"/>
    <x v="1"/>
    <x v="32"/>
    <s v="Jackson"/>
    <x v="0"/>
    <n v="0.3000000000000001"/>
    <x v="25"/>
    <n v="1800.0000000000007"/>
    <n v="720.00000000000034"/>
    <n v="0.4"/>
  </r>
  <r>
    <x v="1"/>
    <n v="1197831"/>
    <x v="229"/>
    <x v="1"/>
    <x v="32"/>
    <s v="Jackson"/>
    <x v="1"/>
    <n v="0.20000000000000012"/>
    <x v="33"/>
    <n v="850.00000000000057"/>
    <n v="297.50000000000017"/>
    <n v="0.35"/>
  </r>
  <r>
    <x v="1"/>
    <n v="1197831"/>
    <x v="229"/>
    <x v="1"/>
    <x v="32"/>
    <s v="Jackson"/>
    <x v="2"/>
    <n v="0.20000000000000012"/>
    <x v="49"/>
    <n v="600.00000000000034"/>
    <n v="240.00000000000014"/>
    <n v="0.4"/>
  </r>
  <r>
    <x v="1"/>
    <n v="1197831"/>
    <x v="229"/>
    <x v="1"/>
    <x v="32"/>
    <s v="Jackson"/>
    <x v="3"/>
    <n v="0.20000000000000012"/>
    <x v="35"/>
    <n v="550.00000000000034"/>
    <n v="220.00000000000014"/>
    <n v="0.4"/>
  </r>
  <r>
    <x v="1"/>
    <n v="1197831"/>
    <x v="229"/>
    <x v="1"/>
    <x v="32"/>
    <s v="Jackson"/>
    <x v="4"/>
    <n v="0.3000000000000001"/>
    <x v="35"/>
    <n v="825.00000000000023"/>
    <n v="288.75000000000006"/>
    <n v="0.35"/>
  </r>
  <r>
    <x v="1"/>
    <n v="1197831"/>
    <x v="229"/>
    <x v="1"/>
    <x v="32"/>
    <s v="Jackson"/>
    <x v="5"/>
    <n v="0.30000000000000004"/>
    <x v="47"/>
    <n v="1200.0000000000002"/>
    <n v="480.00000000000011"/>
    <n v="0.4"/>
  </r>
  <r>
    <x v="1"/>
    <n v="1197831"/>
    <x v="34"/>
    <x v="1"/>
    <x v="32"/>
    <s v="Jackson"/>
    <x v="0"/>
    <n v="0.25000000000000011"/>
    <x v="21"/>
    <n v="1375.0000000000007"/>
    <n v="550.00000000000034"/>
    <n v="0.4"/>
  </r>
  <r>
    <x v="1"/>
    <n v="1197831"/>
    <x v="34"/>
    <x v="1"/>
    <x v="32"/>
    <s v="Jackson"/>
    <x v="1"/>
    <n v="0.15000000000000013"/>
    <x v="48"/>
    <n v="562.50000000000045"/>
    <n v="196.87500000000014"/>
    <n v="0.35"/>
  </r>
  <r>
    <x v="1"/>
    <n v="1197831"/>
    <x v="34"/>
    <x v="1"/>
    <x v="32"/>
    <s v="Jackson"/>
    <x v="2"/>
    <n v="0.25000000000000017"/>
    <x v="81"/>
    <n v="800.00000000000057"/>
    <n v="320.00000000000023"/>
    <n v="0.4"/>
  </r>
  <r>
    <x v="1"/>
    <n v="1197831"/>
    <x v="34"/>
    <x v="1"/>
    <x v="32"/>
    <s v="Jackson"/>
    <x v="3"/>
    <n v="0.55000000000000016"/>
    <x v="48"/>
    <n v="2062.5000000000005"/>
    <n v="825.00000000000023"/>
    <n v="0.4"/>
  </r>
  <r>
    <x v="1"/>
    <n v="1197831"/>
    <x v="34"/>
    <x v="1"/>
    <x v="32"/>
    <s v="Jackson"/>
    <x v="4"/>
    <n v="0.75000000000000011"/>
    <x v="45"/>
    <n v="2625.0000000000005"/>
    <n v="918.75000000000011"/>
    <n v="0.35"/>
  </r>
  <r>
    <x v="1"/>
    <n v="1197831"/>
    <x v="34"/>
    <x v="1"/>
    <x v="32"/>
    <s v="Jackson"/>
    <x v="5"/>
    <n v="0.75"/>
    <x v="32"/>
    <n v="3375"/>
    <n v="1350"/>
    <n v="0.4"/>
  </r>
  <r>
    <x v="1"/>
    <n v="1197831"/>
    <x v="35"/>
    <x v="1"/>
    <x v="32"/>
    <s v="Jackson"/>
    <x v="0"/>
    <n v="0.70000000000000007"/>
    <x v="20"/>
    <n v="4900.0000000000009"/>
    <n v="1960.0000000000005"/>
    <n v="0.4"/>
  </r>
  <r>
    <x v="1"/>
    <n v="1197831"/>
    <x v="35"/>
    <x v="1"/>
    <x v="32"/>
    <s v="Jackson"/>
    <x v="1"/>
    <n v="0.60000000000000009"/>
    <x v="24"/>
    <n v="3000.0000000000005"/>
    <n v="1050"/>
    <n v="0.35"/>
  </r>
  <r>
    <x v="1"/>
    <n v="1197831"/>
    <x v="35"/>
    <x v="1"/>
    <x v="32"/>
    <s v="Jackson"/>
    <x v="2"/>
    <n v="0.60000000000000009"/>
    <x v="32"/>
    <n v="2700.0000000000005"/>
    <n v="1080.0000000000002"/>
    <n v="0.4"/>
  </r>
  <r>
    <x v="1"/>
    <n v="1197831"/>
    <x v="35"/>
    <x v="1"/>
    <x v="32"/>
    <s v="Jackson"/>
    <x v="3"/>
    <n v="0.60000000000000009"/>
    <x v="47"/>
    <n v="2400.0000000000005"/>
    <n v="960.00000000000023"/>
    <n v="0.4"/>
  </r>
  <r>
    <x v="1"/>
    <n v="1197831"/>
    <x v="35"/>
    <x v="1"/>
    <x v="32"/>
    <s v="Jackson"/>
    <x v="4"/>
    <n v="0.70000000000000007"/>
    <x v="47"/>
    <n v="2800.0000000000005"/>
    <n v="980.00000000000011"/>
    <n v="0.35"/>
  </r>
  <r>
    <x v="1"/>
    <n v="1197831"/>
    <x v="35"/>
    <x v="1"/>
    <x v="32"/>
    <s v="Jackson"/>
    <x v="5"/>
    <n v="0.75"/>
    <x v="24"/>
    <n v="3750"/>
    <n v="1500"/>
    <n v="0.4"/>
  </r>
  <r>
    <x v="1"/>
    <n v="1197831"/>
    <x v="180"/>
    <x v="1"/>
    <x v="33"/>
    <s v="Little Rock"/>
    <x v="0"/>
    <n v="0.25000000000000006"/>
    <x v="31"/>
    <n v="1437.5000000000002"/>
    <n v="575.00000000000011"/>
    <n v="0.4"/>
  </r>
  <r>
    <x v="1"/>
    <n v="1197831"/>
    <x v="180"/>
    <x v="1"/>
    <x v="33"/>
    <s v="Little Rock"/>
    <x v="1"/>
    <n v="0.25000000000000006"/>
    <x v="48"/>
    <n v="937.50000000000023"/>
    <n v="328.12500000000006"/>
    <n v="0.35"/>
  </r>
  <r>
    <x v="1"/>
    <n v="1197831"/>
    <x v="180"/>
    <x v="1"/>
    <x v="33"/>
    <s v="Little Rock"/>
    <x v="2"/>
    <n v="0.15000000000000008"/>
    <x v="48"/>
    <n v="562.50000000000034"/>
    <n v="225.00000000000014"/>
    <n v="0.4"/>
  </r>
  <r>
    <x v="1"/>
    <n v="1197831"/>
    <x v="180"/>
    <x v="1"/>
    <x v="33"/>
    <s v="Little Rock"/>
    <x v="3"/>
    <n v="0.2"/>
    <x v="38"/>
    <n v="450"/>
    <n v="180"/>
    <n v="0.4"/>
  </r>
  <r>
    <x v="1"/>
    <n v="1197831"/>
    <x v="180"/>
    <x v="1"/>
    <x v="33"/>
    <s v="Little Rock"/>
    <x v="4"/>
    <n v="0.35000000000000003"/>
    <x v="35"/>
    <n v="962.50000000000011"/>
    <n v="336.875"/>
    <n v="0.35"/>
  </r>
  <r>
    <x v="1"/>
    <n v="1197831"/>
    <x v="180"/>
    <x v="1"/>
    <x v="33"/>
    <s v="Little Rock"/>
    <x v="5"/>
    <n v="0.25000000000000006"/>
    <x v="48"/>
    <n v="937.50000000000023"/>
    <n v="375.00000000000011"/>
    <n v="0.4"/>
  </r>
  <r>
    <x v="1"/>
    <n v="1197831"/>
    <x v="227"/>
    <x v="1"/>
    <x v="33"/>
    <s v="Little Rock"/>
    <x v="0"/>
    <n v="0.25000000000000006"/>
    <x v="23"/>
    <n v="1562.5000000000005"/>
    <n v="625.00000000000023"/>
    <n v="0.4"/>
  </r>
  <r>
    <x v="1"/>
    <n v="1197831"/>
    <x v="227"/>
    <x v="1"/>
    <x v="33"/>
    <s v="Little Rock"/>
    <x v="1"/>
    <n v="0.25000000000000006"/>
    <x v="35"/>
    <n v="687.50000000000011"/>
    <n v="240.62500000000003"/>
    <n v="0.35"/>
  </r>
  <r>
    <x v="1"/>
    <n v="1197831"/>
    <x v="227"/>
    <x v="1"/>
    <x v="33"/>
    <s v="Little Rock"/>
    <x v="2"/>
    <n v="0.15000000000000008"/>
    <x v="46"/>
    <n v="487.50000000000023"/>
    <n v="195.00000000000011"/>
    <n v="0.4"/>
  </r>
  <r>
    <x v="1"/>
    <n v="1197831"/>
    <x v="227"/>
    <x v="1"/>
    <x v="33"/>
    <s v="Little Rock"/>
    <x v="3"/>
    <n v="0.2"/>
    <x v="37"/>
    <n v="350"/>
    <n v="140"/>
    <n v="0.4"/>
  </r>
  <r>
    <x v="1"/>
    <n v="1197831"/>
    <x v="227"/>
    <x v="1"/>
    <x v="33"/>
    <s v="Little Rock"/>
    <x v="4"/>
    <n v="0.35000000000000003"/>
    <x v="44"/>
    <n v="875.00000000000011"/>
    <n v="306.25"/>
    <n v="0.35"/>
  </r>
  <r>
    <x v="1"/>
    <n v="1197831"/>
    <x v="227"/>
    <x v="1"/>
    <x v="33"/>
    <s v="Little Rock"/>
    <x v="5"/>
    <n v="0.2"/>
    <x v="45"/>
    <n v="700"/>
    <n v="280"/>
    <n v="0.4"/>
  </r>
  <r>
    <x v="1"/>
    <n v="1197831"/>
    <x v="26"/>
    <x v="1"/>
    <x v="33"/>
    <s v="Little Rock"/>
    <x v="0"/>
    <n v="0.2"/>
    <x v="82"/>
    <n v="1140"/>
    <n v="456"/>
    <n v="0.4"/>
  </r>
  <r>
    <x v="1"/>
    <n v="1197831"/>
    <x v="26"/>
    <x v="1"/>
    <x v="33"/>
    <s v="Little Rock"/>
    <x v="1"/>
    <n v="0.2"/>
    <x v="44"/>
    <n v="500"/>
    <n v="175"/>
    <n v="0.35"/>
  </r>
  <r>
    <x v="1"/>
    <n v="1197831"/>
    <x v="26"/>
    <x v="1"/>
    <x v="33"/>
    <s v="Little Rock"/>
    <x v="2"/>
    <n v="0.10000000000000002"/>
    <x v="35"/>
    <n v="275.00000000000006"/>
    <n v="110.00000000000003"/>
    <n v="0.4"/>
  </r>
  <r>
    <x v="1"/>
    <n v="1197831"/>
    <x v="26"/>
    <x v="1"/>
    <x v="33"/>
    <s v="Little Rock"/>
    <x v="3"/>
    <n v="0.19999999999999996"/>
    <x v="36"/>
    <n v="249.99999999999994"/>
    <n v="99.999999999999986"/>
    <n v="0.4"/>
  </r>
  <r>
    <x v="1"/>
    <n v="1197831"/>
    <x v="26"/>
    <x v="1"/>
    <x v="33"/>
    <s v="Little Rock"/>
    <x v="4"/>
    <n v="0.35000000000000009"/>
    <x v="37"/>
    <n v="612.50000000000011"/>
    <n v="214.37500000000003"/>
    <n v="0.35"/>
  </r>
  <r>
    <x v="1"/>
    <n v="1197831"/>
    <x v="26"/>
    <x v="1"/>
    <x v="33"/>
    <s v="Little Rock"/>
    <x v="5"/>
    <n v="0.25"/>
    <x v="35"/>
    <n v="687.5"/>
    <n v="275"/>
    <n v="0.4"/>
  </r>
  <r>
    <x v="1"/>
    <n v="1197831"/>
    <x v="27"/>
    <x v="1"/>
    <x v="33"/>
    <s v="Little Rock"/>
    <x v="0"/>
    <n v="0.25"/>
    <x v="28"/>
    <n v="1312.5"/>
    <n v="525"/>
    <n v="0.4"/>
  </r>
  <r>
    <x v="1"/>
    <n v="1197831"/>
    <x v="27"/>
    <x v="1"/>
    <x v="33"/>
    <s v="Little Rock"/>
    <x v="1"/>
    <n v="0.25"/>
    <x v="38"/>
    <n v="562.5"/>
    <n v="196.875"/>
    <n v="0.35"/>
  </r>
  <r>
    <x v="1"/>
    <n v="1197831"/>
    <x v="27"/>
    <x v="1"/>
    <x v="33"/>
    <s v="Little Rock"/>
    <x v="2"/>
    <n v="0.15000000000000002"/>
    <x v="38"/>
    <n v="337.50000000000006"/>
    <n v="135.00000000000003"/>
    <n v="0.4"/>
  </r>
  <r>
    <x v="1"/>
    <n v="1197831"/>
    <x v="27"/>
    <x v="1"/>
    <x v="33"/>
    <s v="Little Rock"/>
    <x v="3"/>
    <n v="0.19999999999999996"/>
    <x v="43"/>
    <n v="299.99999999999994"/>
    <n v="119.99999999999999"/>
    <n v="0.4"/>
  </r>
  <r>
    <x v="1"/>
    <n v="1197831"/>
    <x v="27"/>
    <x v="1"/>
    <x v="33"/>
    <s v="Little Rock"/>
    <x v="4"/>
    <n v="0.4"/>
    <x v="37"/>
    <n v="700"/>
    <n v="244.99999999999997"/>
    <n v="0.35"/>
  </r>
  <r>
    <x v="1"/>
    <n v="1197831"/>
    <x v="27"/>
    <x v="1"/>
    <x v="33"/>
    <s v="Little Rock"/>
    <x v="5"/>
    <n v="0.30000000000000004"/>
    <x v="46"/>
    <n v="975.00000000000011"/>
    <n v="390.00000000000006"/>
    <n v="0.4"/>
  </r>
  <r>
    <x v="1"/>
    <n v="1197831"/>
    <x v="168"/>
    <x v="1"/>
    <x v="33"/>
    <s v="Little Rock"/>
    <x v="0"/>
    <n v="0.4"/>
    <x v="76"/>
    <n v="2380"/>
    <n v="952"/>
    <n v="0.4"/>
  </r>
  <r>
    <x v="1"/>
    <n v="1197831"/>
    <x v="168"/>
    <x v="1"/>
    <x v="33"/>
    <s v="Little Rock"/>
    <x v="1"/>
    <n v="0.4"/>
    <x v="49"/>
    <n v="1200"/>
    <n v="420"/>
    <n v="0.35"/>
  </r>
  <r>
    <x v="1"/>
    <n v="1197831"/>
    <x v="168"/>
    <x v="1"/>
    <x v="33"/>
    <s v="Little Rock"/>
    <x v="2"/>
    <n v="0.35000000000000003"/>
    <x v="35"/>
    <n v="962.50000000000011"/>
    <n v="385.00000000000006"/>
    <n v="0.4"/>
  </r>
  <r>
    <x v="1"/>
    <n v="1197831"/>
    <x v="168"/>
    <x v="1"/>
    <x v="33"/>
    <s v="Little Rock"/>
    <x v="3"/>
    <n v="0.35000000000000003"/>
    <x v="38"/>
    <n v="787.50000000000011"/>
    <n v="315.00000000000006"/>
    <n v="0.4"/>
  </r>
  <r>
    <x v="1"/>
    <n v="1197831"/>
    <x v="168"/>
    <x v="1"/>
    <x v="33"/>
    <s v="Little Rock"/>
    <x v="4"/>
    <n v="0.44999999999999996"/>
    <x v="44"/>
    <n v="1125"/>
    <n v="393.75"/>
    <n v="0.35"/>
  </r>
  <r>
    <x v="1"/>
    <n v="1197831"/>
    <x v="168"/>
    <x v="1"/>
    <x v="33"/>
    <s v="Little Rock"/>
    <x v="5"/>
    <n v="0.44999999999999996"/>
    <x v="45"/>
    <n v="1574.9999999999998"/>
    <n v="630"/>
    <n v="0.4"/>
  </r>
  <r>
    <x v="1"/>
    <n v="1197831"/>
    <x v="228"/>
    <x v="1"/>
    <x v="33"/>
    <s v="Little Rock"/>
    <x v="0"/>
    <n v="0.39999999999999997"/>
    <x v="25"/>
    <n v="2400"/>
    <n v="960"/>
    <n v="0.4"/>
  </r>
  <r>
    <x v="1"/>
    <n v="1197831"/>
    <x v="228"/>
    <x v="1"/>
    <x v="33"/>
    <s v="Little Rock"/>
    <x v="1"/>
    <n v="0.35000000000000003"/>
    <x v="45"/>
    <n v="1225.0000000000002"/>
    <n v="428.75000000000006"/>
    <n v="0.35"/>
  </r>
  <r>
    <x v="1"/>
    <n v="1197831"/>
    <x v="228"/>
    <x v="1"/>
    <x v="33"/>
    <s v="Little Rock"/>
    <x v="2"/>
    <n v="0.4"/>
    <x v="46"/>
    <n v="1300"/>
    <n v="520"/>
    <n v="0.4"/>
  </r>
  <r>
    <x v="1"/>
    <n v="1197831"/>
    <x v="228"/>
    <x v="1"/>
    <x v="33"/>
    <s v="Little Rock"/>
    <x v="3"/>
    <n v="0.4"/>
    <x v="49"/>
    <n v="1200"/>
    <n v="480"/>
    <n v="0.4"/>
  </r>
  <r>
    <x v="1"/>
    <n v="1197831"/>
    <x v="228"/>
    <x v="1"/>
    <x v="33"/>
    <s v="Little Rock"/>
    <x v="4"/>
    <n v="0.54999999999999993"/>
    <x v="49"/>
    <n v="1649.9999999999998"/>
    <n v="577.49999999999989"/>
    <n v="0.35"/>
  </r>
  <r>
    <x v="1"/>
    <n v="1197831"/>
    <x v="228"/>
    <x v="1"/>
    <x v="33"/>
    <s v="Little Rock"/>
    <x v="5"/>
    <n v="0.6"/>
    <x v="34"/>
    <n v="2850"/>
    <n v="1140"/>
    <n v="0.4"/>
  </r>
  <r>
    <x v="1"/>
    <n v="1197831"/>
    <x v="30"/>
    <x v="1"/>
    <x v="33"/>
    <s v="Little Rock"/>
    <x v="0"/>
    <n v="0.54999999999999993"/>
    <x v="20"/>
    <n v="3849.9999999999995"/>
    <n v="1540"/>
    <n v="0.4"/>
  </r>
  <r>
    <x v="1"/>
    <n v="1197831"/>
    <x v="30"/>
    <x v="1"/>
    <x v="33"/>
    <s v="Little Rock"/>
    <x v="1"/>
    <n v="0.5"/>
    <x v="32"/>
    <n v="2250"/>
    <n v="787.5"/>
    <n v="0.35"/>
  </r>
  <r>
    <x v="1"/>
    <n v="1197831"/>
    <x v="30"/>
    <x v="1"/>
    <x v="33"/>
    <s v="Little Rock"/>
    <x v="2"/>
    <n v="0.45"/>
    <x v="48"/>
    <n v="1687.5"/>
    <n v="675"/>
    <n v="0.4"/>
  </r>
  <r>
    <x v="1"/>
    <n v="1197831"/>
    <x v="30"/>
    <x v="1"/>
    <x v="33"/>
    <s v="Little Rock"/>
    <x v="3"/>
    <n v="0.45"/>
    <x v="46"/>
    <n v="1462.5"/>
    <n v="585"/>
    <n v="0.4"/>
  </r>
  <r>
    <x v="1"/>
    <n v="1197831"/>
    <x v="30"/>
    <x v="1"/>
    <x v="33"/>
    <s v="Little Rock"/>
    <x v="4"/>
    <n v="0.6"/>
    <x v="45"/>
    <n v="2100"/>
    <n v="735"/>
    <n v="0.35"/>
  </r>
  <r>
    <x v="1"/>
    <n v="1197831"/>
    <x v="30"/>
    <x v="1"/>
    <x v="33"/>
    <s v="Little Rock"/>
    <x v="5"/>
    <n v="0.65"/>
    <x v="28"/>
    <n v="3412.5"/>
    <n v="1365"/>
    <n v="0.4"/>
  </r>
  <r>
    <x v="1"/>
    <n v="1197831"/>
    <x v="31"/>
    <x v="1"/>
    <x v="33"/>
    <s v="Little Rock"/>
    <x v="0"/>
    <n v="0.6"/>
    <x v="22"/>
    <n v="4050"/>
    <n v="1620"/>
    <n v="0.4"/>
  </r>
  <r>
    <x v="1"/>
    <n v="1197831"/>
    <x v="31"/>
    <x v="1"/>
    <x v="33"/>
    <s v="Little Rock"/>
    <x v="1"/>
    <n v="0.55000000000000004"/>
    <x v="32"/>
    <n v="2475"/>
    <n v="866.25"/>
    <n v="0.35"/>
  </r>
  <r>
    <x v="1"/>
    <n v="1197831"/>
    <x v="31"/>
    <x v="1"/>
    <x v="33"/>
    <s v="Little Rock"/>
    <x v="2"/>
    <n v="0.5"/>
    <x v="48"/>
    <n v="1875"/>
    <n v="750"/>
    <n v="0.4"/>
  </r>
  <r>
    <x v="1"/>
    <n v="1197831"/>
    <x v="31"/>
    <x v="1"/>
    <x v="33"/>
    <s v="Little Rock"/>
    <x v="3"/>
    <n v="0.4"/>
    <x v="46"/>
    <n v="1300"/>
    <n v="520"/>
    <n v="0.4"/>
  </r>
  <r>
    <x v="1"/>
    <n v="1197831"/>
    <x v="31"/>
    <x v="1"/>
    <x v="33"/>
    <s v="Little Rock"/>
    <x v="4"/>
    <n v="0.5"/>
    <x v="49"/>
    <n v="1500"/>
    <n v="525"/>
    <n v="0.35"/>
  </r>
  <r>
    <x v="1"/>
    <n v="1197831"/>
    <x v="31"/>
    <x v="1"/>
    <x v="33"/>
    <s v="Little Rock"/>
    <x v="5"/>
    <n v="0.55000000000000004"/>
    <x v="34"/>
    <n v="2612.5"/>
    <n v="1045"/>
    <n v="0.4"/>
  </r>
  <r>
    <x v="1"/>
    <n v="1197831"/>
    <x v="170"/>
    <x v="1"/>
    <x v="33"/>
    <s v="Little Rock"/>
    <x v="0"/>
    <n v="0.5"/>
    <x v="31"/>
    <n v="2875"/>
    <n v="1150"/>
    <n v="0.4"/>
  </r>
  <r>
    <x v="1"/>
    <n v="1197831"/>
    <x v="170"/>
    <x v="1"/>
    <x v="33"/>
    <s v="Little Rock"/>
    <x v="1"/>
    <n v="0.40000000000000013"/>
    <x v="48"/>
    <n v="1500.0000000000005"/>
    <n v="525.00000000000011"/>
    <n v="0.35"/>
  </r>
  <r>
    <x v="1"/>
    <n v="1197831"/>
    <x v="170"/>
    <x v="1"/>
    <x v="33"/>
    <s v="Little Rock"/>
    <x v="2"/>
    <n v="0.15000000000000008"/>
    <x v="35"/>
    <n v="412.50000000000023"/>
    <n v="165.00000000000011"/>
    <n v="0.4"/>
  </r>
  <r>
    <x v="1"/>
    <n v="1197831"/>
    <x v="170"/>
    <x v="1"/>
    <x v="33"/>
    <s v="Little Rock"/>
    <x v="3"/>
    <n v="0.15000000000000008"/>
    <x v="44"/>
    <n v="375.00000000000017"/>
    <n v="150.00000000000009"/>
    <n v="0.4"/>
  </r>
  <r>
    <x v="1"/>
    <n v="1197831"/>
    <x v="170"/>
    <x v="1"/>
    <x v="33"/>
    <s v="Little Rock"/>
    <x v="4"/>
    <n v="0.25000000000000006"/>
    <x v="44"/>
    <n v="625.00000000000011"/>
    <n v="218.75000000000003"/>
    <n v="0.35"/>
  </r>
  <r>
    <x v="1"/>
    <n v="1197831"/>
    <x v="170"/>
    <x v="1"/>
    <x v="33"/>
    <s v="Little Rock"/>
    <x v="5"/>
    <n v="0.3000000000000001"/>
    <x v="45"/>
    <n v="1050.0000000000005"/>
    <n v="420.00000000000023"/>
    <n v="0.4"/>
  </r>
  <r>
    <x v="1"/>
    <n v="1197831"/>
    <x v="229"/>
    <x v="1"/>
    <x v="33"/>
    <s v="Little Rock"/>
    <x v="0"/>
    <n v="0.3000000000000001"/>
    <x v="28"/>
    <n v="1575.0000000000005"/>
    <n v="630.00000000000023"/>
    <n v="0.4"/>
  </r>
  <r>
    <x v="1"/>
    <n v="1197831"/>
    <x v="229"/>
    <x v="1"/>
    <x v="33"/>
    <s v="Little Rock"/>
    <x v="1"/>
    <n v="0.20000000000000012"/>
    <x v="45"/>
    <n v="700.00000000000045"/>
    <n v="245.00000000000014"/>
    <n v="0.35"/>
  </r>
  <r>
    <x v="1"/>
    <n v="1197831"/>
    <x v="229"/>
    <x v="1"/>
    <x v="33"/>
    <s v="Little Rock"/>
    <x v="2"/>
    <n v="0.20000000000000012"/>
    <x v="38"/>
    <n v="450.00000000000028"/>
    <n v="180.00000000000011"/>
    <n v="0.4"/>
  </r>
  <r>
    <x v="1"/>
    <n v="1197831"/>
    <x v="229"/>
    <x v="1"/>
    <x v="33"/>
    <s v="Little Rock"/>
    <x v="3"/>
    <n v="0.20000000000000012"/>
    <x v="41"/>
    <n v="400.00000000000023"/>
    <n v="160.00000000000011"/>
    <n v="0.4"/>
  </r>
  <r>
    <x v="1"/>
    <n v="1197831"/>
    <x v="229"/>
    <x v="1"/>
    <x v="33"/>
    <s v="Little Rock"/>
    <x v="4"/>
    <n v="0.3000000000000001"/>
    <x v="41"/>
    <n v="600.00000000000023"/>
    <n v="210.00000000000006"/>
    <n v="0.35"/>
  </r>
  <r>
    <x v="1"/>
    <n v="1197831"/>
    <x v="229"/>
    <x v="1"/>
    <x v="33"/>
    <s v="Little Rock"/>
    <x v="5"/>
    <n v="0.30000000000000004"/>
    <x v="46"/>
    <n v="975.00000000000011"/>
    <n v="390.00000000000006"/>
    <n v="0.4"/>
  </r>
  <r>
    <x v="1"/>
    <n v="1197831"/>
    <x v="34"/>
    <x v="1"/>
    <x v="33"/>
    <s v="Little Rock"/>
    <x v="0"/>
    <n v="0.25000000000000011"/>
    <x v="34"/>
    <n v="1187.5000000000005"/>
    <n v="475.00000000000023"/>
    <n v="0.4"/>
  </r>
  <r>
    <x v="1"/>
    <n v="1197831"/>
    <x v="34"/>
    <x v="1"/>
    <x v="33"/>
    <s v="Little Rock"/>
    <x v="1"/>
    <n v="0.15000000000000013"/>
    <x v="49"/>
    <n v="450.0000000000004"/>
    <n v="157.50000000000014"/>
    <n v="0.35"/>
  </r>
  <r>
    <x v="1"/>
    <n v="1197831"/>
    <x v="34"/>
    <x v="1"/>
    <x v="33"/>
    <s v="Little Rock"/>
    <x v="2"/>
    <n v="0.25000000000000017"/>
    <x v="83"/>
    <n v="612.50000000000045"/>
    <n v="245.0000000000002"/>
    <n v="0.4"/>
  </r>
  <r>
    <x v="1"/>
    <n v="1197831"/>
    <x v="34"/>
    <x v="1"/>
    <x v="33"/>
    <s v="Little Rock"/>
    <x v="3"/>
    <n v="0.55000000000000016"/>
    <x v="49"/>
    <n v="1650.0000000000005"/>
    <n v="660.00000000000023"/>
    <n v="0.4"/>
  </r>
  <r>
    <x v="1"/>
    <n v="1197831"/>
    <x v="34"/>
    <x v="1"/>
    <x v="33"/>
    <s v="Little Rock"/>
    <x v="4"/>
    <n v="0.75000000000000011"/>
    <x v="35"/>
    <n v="2062.5000000000005"/>
    <n v="721.87500000000011"/>
    <n v="0.35"/>
  </r>
  <r>
    <x v="1"/>
    <n v="1197831"/>
    <x v="34"/>
    <x v="1"/>
    <x v="33"/>
    <s v="Little Rock"/>
    <x v="5"/>
    <n v="0.75"/>
    <x v="48"/>
    <n v="2812.5"/>
    <n v="1125"/>
    <n v="0.4"/>
  </r>
  <r>
    <x v="1"/>
    <n v="1197831"/>
    <x v="35"/>
    <x v="1"/>
    <x v="33"/>
    <s v="Little Rock"/>
    <x v="0"/>
    <n v="0.70000000000000007"/>
    <x v="23"/>
    <n v="4375"/>
    <n v="1750"/>
    <n v="0.4"/>
  </r>
  <r>
    <x v="1"/>
    <n v="1197831"/>
    <x v="35"/>
    <x v="1"/>
    <x v="33"/>
    <s v="Little Rock"/>
    <x v="1"/>
    <n v="0.60000000000000009"/>
    <x v="33"/>
    <n v="2550.0000000000005"/>
    <n v="892.50000000000011"/>
    <n v="0.35"/>
  </r>
  <r>
    <x v="1"/>
    <n v="1197831"/>
    <x v="35"/>
    <x v="1"/>
    <x v="33"/>
    <s v="Little Rock"/>
    <x v="2"/>
    <n v="0.60000000000000009"/>
    <x v="48"/>
    <n v="2250.0000000000005"/>
    <n v="900.00000000000023"/>
    <n v="0.4"/>
  </r>
  <r>
    <x v="1"/>
    <n v="1197831"/>
    <x v="35"/>
    <x v="1"/>
    <x v="33"/>
    <s v="Little Rock"/>
    <x v="3"/>
    <n v="0.60000000000000009"/>
    <x v="46"/>
    <n v="1950.0000000000002"/>
    <n v="780.00000000000011"/>
    <n v="0.4"/>
  </r>
  <r>
    <x v="1"/>
    <n v="1197831"/>
    <x v="35"/>
    <x v="1"/>
    <x v="33"/>
    <s v="Little Rock"/>
    <x v="4"/>
    <n v="0.70000000000000007"/>
    <x v="46"/>
    <n v="2275"/>
    <n v="796.25"/>
    <n v="0.35"/>
  </r>
  <r>
    <x v="1"/>
    <n v="1197831"/>
    <x v="35"/>
    <x v="1"/>
    <x v="33"/>
    <s v="Little Rock"/>
    <x v="5"/>
    <n v="0.75"/>
    <x v="33"/>
    <n v="3187.5"/>
    <n v="1275"/>
    <n v="0.4"/>
  </r>
  <r>
    <x v="1"/>
    <n v="1197831"/>
    <x v="230"/>
    <x v="1"/>
    <x v="34"/>
    <s v="Oklahoma City"/>
    <x v="0"/>
    <n v="0.25000000000000006"/>
    <x v="21"/>
    <n v="1375.0000000000002"/>
    <n v="481.25000000000006"/>
    <n v="0.35"/>
  </r>
  <r>
    <x v="1"/>
    <n v="1197831"/>
    <x v="230"/>
    <x v="1"/>
    <x v="34"/>
    <s v="Oklahoma City"/>
    <x v="1"/>
    <n v="0.25000000000000006"/>
    <x v="45"/>
    <n v="875.00000000000023"/>
    <n v="306.25000000000006"/>
    <n v="0.35"/>
  </r>
  <r>
    <x v="1"/>
    <n v="1197831"/>
    <x v="230"/>
    <x v="1"/>
    <x v="34"/>
    <s v="Oklahoma City"/>
    <x v="2"/>
    <n v="0.15000000000000008"/>
    <x v="45"/>
    <n v="525.00000000000023"/>
    <n v="183.75000000000006"/>
    <n v="0.35"/>
  </r>
  <r>
    <x v="1"/>
    <n v="1197831"/>
    <x v="230"/>
    <x v="1"/>
    <x v="34"/>
    <s v="Oklahoma City"/>
    <x v="3"/>
    <n v="0.2"/>
    <x v="41"/>
    <n v="400"/>
    <n v="140"/>
    <n v="0.35"/>
  </r>
  <r>
    <x v="1"/>
    <n v="1197831"/>
    <x v="230"/>
    <x v="1"/>
    <x v="34"/>
    <s v="Oklahoma City"/>
    <x v="4"/>
    <n v="0.35000000000000003"/>
    <x v="44"/>
    <n v="875.00000000000011"/>
    <n v="306.25"/>
    <n v="0.35"/>
  </r>
  <r>
    <x v="1"/>
    <n v="1197831"/>
    <x v="230"/>
    <x v="1"/>
    <x v="34"/>
    <s v="Oklahoma City"/>
    <x v="5"/>
    <n v="0.25000000000000006"/>
    <x v="45"/>
    <n v="875.00000000000023"/>
    <n v="306.25000000000006"/>
    <n v="0.35"/>
  </r>
  <r>
    <x v="1"/>
    <n v="1197831"/>
    <x v="231"/>
    <x v="1"/>
    <x v="34"/>
    <s v="Oklahoma City"/>
    <x v="0"/>
    <n v="0.25000000000000006"/>
    <x v="25"/>
    <n v="1500.0000000000002"/>
    <n v="525"/>
    <n v="0.35"/>
  </r>
  <r>
    <x v="1"/>
    <n v="1197831"/>
    <x v="231"/>
    <x v="1"/>
    <x v="34"/>
    <s v="Oklahoma City"/>
    <x v="1"/>
    <n v="0.25000000000000006"/>
    <x v="44"/>
    <n v="625.00000000000011"/>
    <n v="218.75000000000003"/>
    <n v="0.35"/>
  </r>
  <r>
    <x v="1"/>
    <n v="1197831"/>
    <x v="231"/>
    <x v="1"/>
    <x v="34"/>
    <s v="Oklahoma City"/>
    <x v="2"/>
    <n v="0.15000000000000008"/>
    <x v="49"/>
    <n v="450.00000000000023"/>
    <n v="157.50000000000006"/>
    <n v="0.35"/>
  </r>
  <r>
    <x v="1"/>
    <n v="1197831"/>
    <x v="231"/>
    <x v="1"/>
    <x v="34"/>
    <s v="Oklahoma City"/>
    <x v="3"/>
    <n v="0.2"/>
    <x v="43"/>
    <n v="300"/>
    <n v="105"/>
    <n v="0.35"/>
  </r>
  <r>
    <x v="1"/>
    <n v="1197831"/>
    <x v="231"/>
    <x v="1"/>
    <x v="34"/>
    <s v="Oklahoma City"/>
    <x v="4"/>
    <n v="0.35000000000000003"/>
    <x v="38"/>
    <n v="787.50000000000011"/>
    <n v="275.625"/>
    <n v="0.35"/>
  </r>
  <r>
    <x v="1"/>
    <n v="1197831"/>
    <x v="231"/>
    <x v="1"/>
    <x v="34"/>
    <s v="Oklahoma City"/>
    <x v="5"/>
    <n v="0.2"/>
    <x v="46"/>
    <n v="650"/>
    <n v="227.49999999999997"/>
    <n v="0.35"/>
  </r>
  <r>
    <x v="1"/>
    <n v="1197831"/>
    <x v="92"/>
    <x v="1"/>
    <x v="34"/>
    <s v="Oklahoma City"/>
    <x v="0"/>
    <n v="0.2"/>
    <x v="63"/>
    <n v="1090"/>
    <n v="381.5"/>
    <n v="0.35"/>
  </r>
  <r>
    <x v="1"/>
    <n v="1197831"/>
    <x v="92"/>
    <x v="1"/>
    <x v="34"/>
    <s v="Oklahoma City"/>
    <x v="1"/>
    <n v="0.2"/>
    <x v="38"/>
    <n v="450"/>
    <n v="157.5"/>
    <n v="0.35"/>
  </r>
  <r>
    <x v="1"/>
    <n v="1197831"/>
    <x v="92"/>
    <x v="1"/>
    <x v="34"/>
    <s v="Oklahoma City"/>
    <x v="2"/>
    <n v="0.10000000000000002"/>
    <x v="44"/>
    <n v="250.00000000000006"/>
    <n v="87.500000000000014"/>
    <n v="0.35"/>
  </r>
  <r>
    <x v="1"/>
    <n v="1197831"/>
    <x v="92"/>
    <x v="1"/>
    <x v="34"/>
    <s v="Oklahoma City"/>
    <x v="3"/>
    <n v="0.19999999999999996"/>
    <x v="39"/>
    <n v="199.99999999999994"/>
    <n v="69.999999999999972"/>
    <n v="0.35"/>
  </r>
  <r>
    <x v="1"/>
    <n v="1197831"/>
    <x v="92"/>
    <x v="1"/>
    <x v="34"/>
    <s v="Oklahoma City"/>
    <x v="4"/>
    <n v="0.35000000000000009"/>
    <x v="43"/>
    <n v="525.00000000000011"/>
    <n v="183.75000000000003"/>
    <n v="0.35"/>
  </r>
  <r>
    <x v="1"/>
    <n v="1197831"/>
    <x v="92"/>
    <x v="1"/>
    <x v="34"/>
    <s v="Oklahoma City"/>
    <x v="5"/>
    <n v="0.25"/>
    <x v="44"/>
    <n v="625"/>
    <n v="218.75"/>
    <n v="0.35"/>
  </r>
  <r>
    <x v="1"/>
    <n v="1197831"/>
    <x v="93"/>
    <x v="1"/>
    <x v="34"/>
    <s v="Oklahoma City"/>
    <x v="0"/>
    <n v="0.25"/>
    <x v="24"/>
    <n v="1250"/>
    <n v="437.5"/>
    <n v="0.35"/>
  </r>
  <r>
    <x v="1"/>
    <n v="1197831"/>
    <x v="93"/>
    <x v="1"/>
    <x v="34"/>
    <s v="Oklahoma City"/>
    <x v="1"/>
    <n v="0.25"/>
    <x v="41"/>
    <n v="500"/>
    <n v="175"/>
    <n v="0.35"/>
  </r>
  <r>
    <x v="1"/>
    <n v="1197831"/>
    <x v="93"/>
    <x v="1"/>
    <x v="34"/>
    <s v="Oklahoma City"/>
    <x v="2"/>
    <n v="0.15000000000000002"/>
    <x v="41"/>
    <n v="300.00000000000006"/>
    <n v="105.00000000000001"/>
    <n v="0.35"/>
  </r>
  <r>
    <x v="1"/>
    <n v="1197831"/>
    <x v="93"/>
    <x v="1"/>
    <x v="34"/>
    <s v="Oklahoma City"/>
    <x v="3"/>
    <n v="0.19999999999999996"/>
    <x v="36"/>
    <n v="249.99999999999994"/>
    <n v="87.499999999999972"/>
    <n v="0.35"/>
  </r>
  <r>
    <x v="1"/>
    <n v="1197831"/>
    <x v="93"/>
    <x v="1"/>
    <x v="34"/>
    <s v="Oklahoma City"/>
    <x v="4"/>
    <n v="0.4"/>
    <x v="43"/>
    <n v="600"/>
    <n v="210"/>
    <n v="0.35"/>
  </r>
  <r>
    <x v="1"/>
    <n v="1197831"/>
    <x v="93"/>
    <x v="1"/>
    <x v="34"/>
    <s v="Oklahoma City"/>
    <x v="5"/>
    <n v="0.30000000000000004"/>
    <x v="49"/>
    <n v="900.00000000000011"/>
    <n v="315"/>
    <n v="0.35"/>
  </r>
  <r>
    <x v="1"/>
    <n v="1197831"/>
    <x v="120"/>
    <x v="1"/>
    <x v="34"/>
    <s v="Oklahoma City"/>
    <x v="0"/>
    <n v="0.4"/>
    <x v="82"/>
    <n v="2280"/>
    <n v="798"/>
    <n v="0.35"/>
  </r>
  <r>
    <x v="1"/>
    <n v="1197831"/>
    <x v="120"/>
    <x v="1"/>
    <x v="34"/>
    <s v="Oklahoma City"/>
    <x v="1"/>
    <n v="0.4"/>
    <x v="35"/>
    <n v="1100"/>
    <n v="385"/>
    <n v="0.35"/>
  </r>
  <r>
    <x v="1"/>
    <n v="1197831"/>
    <x v="120"/>
    <x v="1"/>
    <x v="34"/>
    <s v="Oklahoma City"/>
    <x v="2"/>
    <n v="0.35000000000000003"/>
    <x v="44"/>
    <n v="875.00000000000011"/>
    <n v="306.25"/>
    <n v="0.35"/>
  </r>
  <r>
    <x v="1"/>
    <n v="1197831"/>
    <x v="120"/>
    <x v="1"/>
    <x v="34"/>
    <s v="Oklahoma City"/>
    <x v="3"/>
    <n v="0.35000000000000003"/>
    <x v="41"/>
    <n v="700.00000000000011"/>
    <n v="245.00000000000003"/>
    <n v="0.35"/>
  </r>
  <r>
    <x v="1"/>
    <n v="1197831"/>
    <x v="120"/>
    <x v="1"/>
    <x v="34"/>
    <s v="Oklahoma City"/>
    <x v="4"/>
    <n v="0.44999999999999996"/>
    <x v="38"/>
    <n v="1012.4999999999999"/>
    <n v="354.37499999999994"/>
    <n v="0.35"/>
  </r>
  <r>
    <x v="1"/>
    <n v="1197831"/>
    <x v="120"/>
    <x v="1"/>
    <x v="34"/>
    <s v="Oklahoma City"/>
    <x v="5"/>
    <n v="0.44999999999999996"/>
    <x v="46"/>
    <n v="1462.4999999999998"/>
    <n v="511.87499999999989"/>
    <n v="0.35"/>
  </r>
  <r>
    <x v="1"/>
    <n v="1197831"/>
    <x v="232"/>
    <x v="1"/>
    <x v="34"/>
    <s v="Oklahoma City"/>
    <x v="0"/>
    <n v="0.39999999999999997"/>
    <x v="31"/>
    <n v="2300"/>
    <n v="805"/>
    <n v="0.35"/>
  </r>
  <r>
    <x v="1"/>
    <n v="1197831"/>
    <x v="232"/>
    <x v="1"/>
    <x v="34"/>
    <s v="Oklahoma City"/>
    <x v="1"/>
    <n v="0.35000000000000003"/>
    <x v="46"/>
    <n v="1137.5"/>
    <n v="398.125"/>
    <n v="0.35"/>
  </r>
  <r>
    <x v="1"/>
    <n v="1197831"/>
    <x v="232"/>
    <x v="1"/>
    <x v="34"/>
    <s v="Oklahoma City"/>
    <x v="2"/>
    <n v="0.4"/>
    <x v="49"/>
    <n v="1200"/>
    <n v="420"/>
    <n v="0.35"/>
  </r>
  <r>
    <x v="1"/>
    <n v="1197831"/>
    <x v="232"/>
    <x v="1"/>
    <x v="34"/>
    <s v="Oklahoma City"/>
    <x v="3"/>
    <n v="0.4"/>
    <x v="35"/>
    <n v="1100"/>
    <n v="385"/>
    <n v="0.35"/>
  </r>
  <r>
    <x v="1"/>
    <n v="1197831"/>
    <x v="232"/>
    <x v="1"/>
    <x v="34"/>
    <s v="Oklahoma City"/>
    <x v="4"/>
    <n v="0.54999999999999993"/>
    <x v="35"/>
    <n v="1512.4999999999998"/>
    <n v="529.37499999999989"/>
    <n v="0.35"/>
  </r>
  <r>
    <x v="1"/>
    <n v="1197831"/>
    <x v="232"/>
    <x v="1"/>
    <x v="34"/>
    <s v="Oklahoma City"/>
    <x v="5"/>
    <n v="0.6"/>
    <x v="32"/>
    <n v="2700"/>
    <n v="944.99999999999989"/>
    <n v="0.35"/>
  </r>
  <r>
    <x v="1"/>
    <n v="1197831"/>
    <x v="96"/>
    <x v="1"/>
    <x v="34"/>
    <s v="Oklahoma City"/>
    <x v="0"/>
    <n v="0.54999999999999993"/>
    <x v="22"/>
    <n v="3712.4999999999995"/>
    <n v="1299.3749999999998"/>
    <n v="0.35"/>
  </r>
  <r>
    <x v="1"/>
    <n v="1197831"/>
    <x v="96"/>
    <x v="1"/>
    <x v="34"/>
    <s v="Oklahoma City"/>
    <x v="1"/>
    <n v="0.5"/>
    <x v="33"/>
    <n v="2125"/>
    <n v="743.75"/>
    <n v="0.35"/>
  </r>
  <r>
    <x v="1"/>
    <n v="1197831"/>
    <x v="96"/>
    <x v="1"/>
    <x v="34"/>
    <s v="Oklahoma City"/>
    <x v="2"/>
    <n v="0.45"/>
    <x v="45"/>
    <n v="1575"/>
    <n v="551.25"/>
    <n v="0.35"/>
  </r>
  <r>
    <x v="1"/>
    <n v="1197831"/>
    <x v="96"/>
    <x v="1"/>
    <x v="34"/>
    <s v="Oklahoma City"/>
    <x v="3"/>
    <n v="0.45"/>
    <x v="49"/>
    <n v="1350"/>
    <n v="472.49999999999994"/>
    <n v="0.35"/>
  </r>
  <r>
    <x v="1"/>
    <n v="1197831"/>
    <x v="96"/>
    <x v="1"/>
    <x v="34"/>
    <s v="Oklahoma City"/>
    <x v="4"/>
    <n v="0.6"/>
    <x v="46"/>
    <n v="1950"/>
    <n v="682.5"/>
    <n v="0.35"/>
  </r>
  <r>
    <x v="1"/>
    <n v="1197831"/>
    <x v="96"/>
    <x v="1"/>
    <x v="34"/>
    <s v="Oklahoma City"/>
    <x v="5"/>
    <n v="0.65"/>
    <x v="24"/>
    <n v="3250"/>
    <n v="1137.5"/>
    <n v="0.35"/>
  </r>
  <r>
    <x v="1"/>
    <n v="1197831"/>
    <x v="97"/>
    <x v="1"/>
    <x v="34"/>
    <s v="Oklahoma City"/>
    <x v="0"/>
    <n v="0.6"/>
    <x v="26"/>
    <n v="3900"/>
    <n v="1365"/>
    <n v="0.35"/>
  </r>
  <r>
    <x v="1"/>
    <n v="1197831"/>
    <x v="97"/>
    <x v="1"/>
    <x v="34"/>
    <s v="Oklahoma City"/>
    <x v="1"/>
    <n v="0.55000000000000004"/>
    <x v="33"/>
    <n v="2337.5"/>
    <n v="818.125"/>
    <n v="0.35"/>
  </r>
  <r>
    <x v="1"/>
    <n v="1197831"/>
    <x v="97"/>
    <x v="1"/>
    <x v="34"/>
    <s v="Oklahoma City"/>
    <x v="2"/>
    <n v="0.5"/>
    <x v="45"/>
    <n v="1750"/>
    <n v="612.5"/>
    <n v="0.35"/>
  </r>
  <r>
    <x v="1"/>
    <n v="1197831"/>
    <x v="97"/>
    <x v="1"/>
    <x v="34"/>
    <s v="Oklahoma City"/>
    <x v="3"/>
    <n v="0.4"/>
    <x v="49"/>
    <n v="1200"/>
    <n v="420"/>
    <n v="0.35"/>
  </r>
  <r>
    <x v="1"/>
    <n v="1197831"/>
    <x v="97"/>
    <x v="1"/>
    <x v="34"/>
    <s v="Oklahoma City"/>
    <x v="4"/>
    <n v="0.5"/>
    <x v="35"/>
    <n v="1375"/>
    <n v="481.24999999999994"/>
    <n v="0.35"/>
  </r>
  <r>
    <x v="1"/>
    <n v="1197831"/>
    <x v="97"/>
    <x v="1"/>
    <x v="34"/>
    <s v="Oklahoma City"/>
    <x v="5"/>
    <n v="0.55000000000000004"/>
    <x v="32"/>
    <n v="2475"/>
    <n v="866.25"/>
    <n v="0.35"/>
  </r>
  <r>
    <x v="1"/>
    <n v="1197831"/>
    <x v="122"/>
    <x v="1"/>
    <x v="34"/>
    <s v="Oklahoma City"/>
    <x v="0"/>
    <n v="0.5"/>
    <x v="21"/>
    <n v="2750"/>
    <n v="962.49999999999989"/>
    <n v="0.35"/>
  </r>
  <r>
    <x v="1"/>
    <n v="1197831"/>
    <x v="122"/>
    <x v="1"/>
    <x v="34"/>
    <s v="Oklahoma City"/>
    <x v="1"/>
    <n v="0.40000000000000013"/>
    <x v="45"/>
    <n v="1400.0000000000005"/>
    <n v="490.00000000000011"/>
    <n v="0.35"/>
  </r>
  <r>
    <x v="1"/>
    <n v="1197831"/>
    <x v="122"/>
    <x v="1"/>
    <x v="34"/>
    <s v="Oklahoma City"/>
    <x v="2"/>
    <n v="0.15000000000000008"/>
    <x v="44"/>
    <n v="375.00000000000017"/>
    <n v="131.25000000000006"/>
    <n v="0.35"/>
  </r>
  <r>
    <x v="1"/>
    <n v="1197831"/>
    <x v="122"/>
    <x v="1"/>
    <x v="34"/>
    <s v="Oklahoma City"/>
    <x v="3"/>
    <n v="0.15000000000000008"/>
    <x v="38"/>
    <n v="337.50000000000017"/>
    <n v="118.12500000000006"/>
    <n v="0.35"/>
  </r>
  <r>
    <x v="1"/>
    <n v="1197831"/>
    <x v="122"/>
    <x v="1"/>
    <x v="34"/>
    <s v="Oklahoma City"/>
    <x v="4"/>
    <n v="0.25000000000000006"/>
    <x v="38"/>
    <n v="562.50000000000011"/>
    <n v="196.87500000000003"/>
    <n v="0.35"/>
  </r>
  <r>
    <x v="1"/>
    <n v="1197831"/>
    <x v="122"/>
    <x v="1"/>
    <x v="34"/>
    <s v="Oklahoma City"/>
    <x v="5"/>
    <n v="0.3000000000000001"/>
    <x v="46"/>
    <n v="975.00000000000034"/>
    <n v="341.25000000000011"/>
    <n v="0.35"/>
  </r>
  <r>
    <x v="1"/>
    <n v="1197831"/>
    <x v="233"/>
    <x v="1"/>
    <x v="34"/>
    <s v="Oklahoma City"/>
    <x v="0"/>
    <n v="0.3000000000000001"/>
    <x v="24"/>
    <n v="1500.0000000000005"/>
    <n v="525.00000000000011"/>
    <n v="0.35"/>
  </r>
  <r>
    <x v="1"/>
    <n v="1197831"/>
    <x v="233"/>
    <x v="1"/>
    <x v="34"/>
    <s v="Oklahoma City"/>
    <x v="1"/>
    <n v="0.20000000000000012"/>
    <x v="46"/>
    <n v="650.00000000000034"/>
    <n v="227.50000000000011"/>
    <n v="0.35"/>
  </r>
  <r>
    <x v="1"/>
    <n v="1197831"/>
    <x v="233"/>
    <x v="1"/>
    <x v="34"/>
    <s v="Oklahoma City"/>
    <x v="2"/>
    <n v="0.20000000000000012"/>
    <x v="41"/>
    <n v="400.00000000000023"/>
    <n v="140.00000000000006"/>
    <n v="0.35"/>
  </r>
  <r>
    <x v="1"/>
    <n v="1197831"/>
    <x v="233"/>
    <x v="1"/>
    <x v="34"/>
    <s v="Oklahoma City"/>
    <x v="3"/>
    <n v="0.20000000000000012"/>
    <x v="37"/>
    <n v="350.00000000000023"/>
    <n v="122.50000000000007"/>
    <n v="0.35"/>
  </r>
  <r>
    <x v="1"/>
    <n v="1197831"/>
    <x v="233"/>
    <x v="1"/>
    <x v="34"/>
    <s v="Oklahoma City"/>
    <x v="4"/>
    <n v="0.3000000000000001"/>
    <x v="37"/>
    <n v="525.00000000000023"/>
    <n v="183.75000000000006"/>
    <n v="0.35"/>
  </r>
  <r>
    <x v="1"/>
    <n v="1197831"/>
    <x v="233"/>
    <x v="1"/>
    <x v="34"/>
    <s v="Oklahoma City"/>
    <x v="5"/>
    <n v="0.30000000000000004"/>
    <x v="49"/>
    <n v="900.00000000000011"/>
    <n v="315"/>
    <n v="0.35"/>
  </r>
  <r>
    <x v="1"/>
    <n v="1197831"/>
    <x v="100"/>
    <x v="1"/>
    <x v="34"/>
    <s v="Oklahoma City"/>
    <x v="0"/>
    <n v="0.25000000000000011"/>
    <x v="32"/>
    <n v="1125.0000000000005"/>
    <n v="393.75000000000011"/>
    <n v="0.35"/>
  </r>
  <r>
    <x v="1"/>
    <n v="1197831"/>
    <x v="100"/>
    <x v="1"/>
    <x v="34"/>
    <s v="Oklahoma City"/>
    <x v="1"/>
    <n v="0.15000000000000013"/>
    <x v="35"/>
    <n v="412.50000000000034"/>
    <n v="144.37500000000011"/>
    <n v="0.35"/>
  </r>
  <r>
    <x v="1"/>
    <n v="1197831"/>
    <x v="100"/>
    <x v="1"/>
    <x v="34"/>
    <s v="Oklahoma City"/>
    <x v="2"/>
    <n v="0.25000000000000017"/>
    <x v="77"/>
    <n v="550.00000000000034"/>
    <n v="192.50000000000011"/>
    <n v="0.35"/>
  </r>
  <r>
    <x v="1"/>
    <n v="1197831"/>
    <x v="100"/>
    <x v="1"/>
    <x v="34"/>
    <s v="Oklahoma City"/>
    <x v="3"/>
    <n v="0.55000000000000016"/>
    <x v="35"/>
    <n v="1512.5000000000005"/>
    <n v="529.37500000000011"/>
    <n v="0.35"/>
  </r>
  <r>
    <x v="1"/>
    <n v="1197831"/>
    <x v="100"/>
    <x v="1"/>
    <x v="34"/>
    <s v="Oklahoma City"/>
    <x v="4"/>
    <n v="0.75000000000000011"/>
    <x v="44"/>
    <n v="1875.0000000000002"/>
    <n v="656.25"/>
    <n v="0.35"/>
  </r>
  <r>
    <x v="1"/>
    <n v="1197831"/>
    <x v="100"/>
    <x v="1"/>
    <x v="34"/>
    <s v="Oklahoma City"/>
    <x v="5"/>
    <n v="0.75"/>
    <x v="45"/>
    <n v="2625"/>
    <n v="918.74999999999989"/>
    <n v="0.35"/>
  </r>
  <r>
    <x v="1"/>
    <n v="1197831"/>
    <x v="101"/>
    <x v="1"/>
    <x v="34"/>
    <s v="Oklahoma City"/>
    <x v="0"/>
    <n v="0.70000000000000007"/>
    <x v="25"/>
    <n v="4200"/>
    <n v="1470"/>
    <n v="0.35"/>
  </r>
  <r>
    <x v="1"/>
    <n v="1197831"/>
    <x v="101"/>
    <x v="1"/>
    <x v="34"/>
    <s v="Oklahoma City"/>
    <x v="1"/>
    <n v="0.60000000000000009"/>
    <x v="47"/>
    <n v="2400.0000000000005"/>
    <n v="840.00000000000011"/>
    <n v="0.35"/>
  </r>
  <r>
    <x v="1"/>
    <n v="1197831"/>
    <x v="101"/>
    <x v="1"/>
    <x v="34"/>
    <s v="Oklahoma City"/>
    <x v="2"/>
    <n v="0.60000000000000009"/>
    <x v="45"/>
    <n v="2100.0000000000005"/>
    <n v="735.00000000000011"/>
    <n v="0.35"/>
  </r>
  <r>
    <x v="1"/>
    <n v="1197831"/>
    <x v="101"/>
    <x v="1"/>
    <x v="34"/>
    <s v="Oklahoma City"/>
    <x v="3"/>
    <n v="0.60000000000000009"/>
    <x v="49"/>
    <n v="1800.0000000000002"/>
    <n v="630"/>
    <n v="0.35"/>
  </r>
  <r>
    <x v="1"/>
    <n v="1197831"/>
    <x v="101"/>
    <x v="1"/>
    <x v="34"/>
    <s v="Oklahoma City"/>
    <x v="4"/>
    <n v="0.70000000000000007"/>
    <x v="49"/>
    <n v="2100"/>
    <n v="735"/>
    <n v="0.35"/>
  </r>
  <r>
    <x v="1"/>
    <n v="1197831"/>
    <x v="101"/>
    <x v="1"/>
    <x v="34"/>
    <s v="Oklahoma City"/>
    <x v="5"/>
    <n v="0.75"/>
    <x v="47"/>
    <n v="3000"/>
    <n v="1050"/>
    <n v="0.35"/>
  </r>
  <r>
    <x v="0"/>
    <n v="1185732"/>
    <x v="78"/>
    <x v="3"/>
    <x v="35"/>
    <s v="Wichita"/>
    <x v="0"/>
    <n v="0.4"/>
    <x v="34"/>
    <n v="1900"/>
    <n v="665"/>
    <n v="0.35"/>
  </r>
  <r>
    <x v="0"/>
    <n v="1185732"/>
    <x v="78"/>
    <x v="3"/>
    <x v="35"/>
    <s v="Wichita"/>
    <x v="1"/>
    <n v="0.4"/>
    <x v="35"/>
    <n v="1100"/>
    <n v="330"/>
    <n v="0.3"/>
  </r>
  <r>
    <x v="0"/>
    <n v="1185732"/>
    <x v="78"/>
    <x v="3"/>
    <x v="35"/>
    <s v="Wichita"/>
    <x v="2"/>
    <n v="0.30000000000000004"/>
    <x v="35"/>
    <n v="825.00000000000011"/>
    <n v="247.50000000000003"/>
    <n v="0.3"/>
  </r>
  <r>
    <x v="0"/>
    <n v="1185732"/>
    <x v="78"/>
    <x v="3"/>
    <x v="35"/>
    <s v="Wichita"/>
    <x v="3"/>
    <n v="0.35000000000000003"/>
    <x v="36"/>
    <n v="437.50000000000006"/>
    <n v="131.25"/>
    <n v="0.3"/>
  </r>
  <r>
    <x v="0"/>
    <n v="1185732"/>
    <x v="78"/>
    <x v="3"/>
    <x v="35"/>
    <s v="Wichita"/>
    <x v="4"/>
    <n v="0.49999999999999994"/>
    <x v="37"/>
    <n v="874.99999999999989"/>
    <n v="306.24999999999994"/>
    <n v="0.35"/>
  </r>
  <r>
    <x v="0"/>
    <n v="1185732"/>
    <x v="78"/>
    <x v="3"/>
    <x v="35"/>
    <s v="Wichita"/>
    <x v="5"/>
    <n v="0.4"/>
    <x v="35"/>
    <n v="1100"/>
    <n v="440"/>
    <n v="0.4"/>
  </r>
  <r>
    <x v="0"/>
    <n v="1185732"/>
    <x v="1"/>
    <x v="3"/>
    <x v="35"/>
    <s v="Wichita"/>
    <x v="0"/>
    <n v="0.4"/>
    <x v="28"/>
    <n v="2100"/>
    <n v="735"/>
    <n v="0.35"/>
  </r>
  <r>
    <x v="0"/>
    <n v="1185732"/>
    <x v="1"/>
    <x v="3"/>
    <x v="35"/>
    <s v="Wichita"/>
    <x v="1"/>
    <n v="0.4"/>
    <x v="37"/>
    <n v="700"/>
    <n v="210"/>
    <n v="0.3"/>
  </r>
  <r>
    <x v="0"/>
    <n v="1185732"/>
    <x v="1"/>
    <x v="3"/>
    <x v="35"/>
    <s v="Wichita"/>
    <x v="2"/>
    <n v="0.30000000000000004"/>
    <x v="38"/>
    <n v="675.00000000000011"/>
    <n v="202.50000000000003"/>
    <n v="0.3"/>
  </r>
  <r>
    <x v="0"/>
    <n v="1185732"/>
    <x v="1"/>
    <x v="3"/>
    <x v="35"/>
    <s v="Wichita"/>
    <x v="3"/>
    <n v="0.35000000000000003"/>
    <x v="39"/>
    <n v="350.00000000000006"/>
    <n v="105.00000000000001"/>
    <n v="0.3"/>
  </r>
  <r>
    <x v="0"/>
    <n v="1185732"/>
    <x v="1"/>
    <x v="3"/>
    <x v="35"/>
    <s v="Wichita"/>
    <x v="4"/>
    <n v="0.49999999999999994"/>
    <x v="37"/>
    <n v="874.99999999999989"/>
    <n v="306.24999999999994"/>
    <n v="0.35"/>
  </r>
  <r>
    <x v="0"/>
    <n v="1185732"/>
    <x v="1"/>
    <x v="3"/>
    <x v="35"/>
    <s v="Wichita"/>
    <x v="5"/>
    <n v="0.35"/>
    <x v="35"/>
    <n v="962.49999999999989"/>
    <n v="385"/>
    <n v="0.4"/>
  </r>
  <r>
    <x v="0"/>
    <n v="1185732"/>
    <x v="234"/>
    <x v="3"/>
    <x v="35"/>
    <s v="Wichita"/>
    <x v="0"/>
    <n v="0.4"/>
    <x v="40"/>
    <n v="1980"/>
    <n v="693"/>
    <n v="0.35"/>
  </r>
  <r>
    <x v="0"/>
    <n v="1185732"/>
    <x v="234"/>
    <x v="3"/>
    <x v="35"/>
    <s v="Wichita"/>
    <x v="1"/>
    <n v="0.4"/>
    <x v="41"/>
    <n v="800"/>
    <n v="240"/>
    <n v="0.3"/>
  </r>
  <r>
    <x v="0"/>
    <n v="1185732"/>
    <x v="234"/>
    <x v="3"/>
    <x v="35"/>
    <s v="Wichita"/>
    <x v="2"/>
    <n v="0.30000000000000004"/>
    <x v="38"/>
    <n v="675.00000000000011"/>
    <n v="202.50000000000003"/>
    <n v="0.3"/>
  </r>
  <r>
    <x v="0"/>
    <n v="1185732"/>
    <x v="234"/>
    <x v="3"/>
    <x v="35"/>
    <s v="Wichita"/>
    <x v="3"/>
    <n v="0.35"/>
    <x v="42"/>
    <n v="262.5"/>
    <n v="78.75"/>
    <n v="0.3"/>
  </r>
  <r>
    <x v="0"/>
    <n v="1185732"/>
    <x v="234"/>
    <x v="3"/>
    <x v="35"/>
    <s v="Wichita"/>
    <x v="4"/>
    <n v="0.5"/>
    <x v="36"/>
    <n v="625"/>
    <n v="218.75"/>
    <n v="0.35"/>
  </r>
  <r>
    <x v="0"/>
    <n v="1185732"/>
    <x v="234"/>
    <x v="3"/>
    <x v="35"/>
    <s v="Wichita"/>
    <x v="5"/>
    <n v="0.4"/>
    <x v="38"/>
    <n v="900"/>
    <n v="360"/>
    <n v="0.4"/>
  </r>
  <r>
    <x v="0"/>
    <n v="1185732"/>
    <x v="235"/>
    <x v="3"/>
    <x v="35"/>
    <s v="Wichita"/>
    <x v="0"/>
    <n v="0.4"/>
    <x v="32"/>
    <n v="1800"/>
    <n v="630"/>
    <n v="0.35"/>
  </r>
  <r>
    <x v="0"/>
    <n v="1185732"/>
    <x v="235"/>
    <x v="3"/>
    <x v="35"/>
    <s v="Wichita"/>
    <x v="1"/>
    <n v="0.4"/>
    <x v="43"/>
    <n v="600"/>
    <n v="180"/>
    <n v="0.3"/>
  </r>
  <r>
    <x v="0"/>
    <n v="1185732"/>
    <x v="235"/>
    <x v="3"/>
    <x v="35"/>
    <s v="Wichita"/>
    <x v="2"/>
    <n v="0.30000000000000004"/>
    <x v="43"/>
    <n v="450.00000000000006"/>
    <n v="135"/>
    <n v="0.3"/>
  </r>
  <r>
    <x v="0"/>
    <n v="1185732"/>
    <x v="235"/>
    <x v="3"/>
    <x v="35"/>
    <s v="Wichita"/>
    <x v="3"/>
    <n v="0.35"/>
    <x v="42"/>
    <n v="262.5"/>
    <n v="78.75"/>
    <n v="0.3"/>
  </r>
  <r>
    <x v="0"/>
    <n v="1185732"/>
    <x v="235"/>
    <x v="3"/>
    <x v="35"/>
    <s v="Wichita"/>
    <x v="4"/>
    <n v="0.6"/>
    <x v="39"/>
    <n v="600"/>
    <n v="210"/>
    <n v="0.35"/>
  </r>
  <r>
    <x v="0"/>
    <n v="1185732"/>
    <x v="235"/>
    <x v="3"/>
    <x v="35"/>
    <s v="Wichita"/>
    <x v="5"/>
    <n v="0.5"/>
    <x v="38"/>
    <n v="1125"/>
    <n v="450"/>
    <n v="0.4"/>
  </r>
  <r>
    <x v="0"/>
    <n v="1185732"/>
    <x v="236"/>
    <x v="3"/>
    <x v="35"/>
    <s v="Wichita"/>
    <x v="0"/>
    <n v="0.6"/>
    <x v="40"/>
    <n v="2970"/>
    <n v="1039.5"/>
    <n v="0.35"/>
  </r>
  <r>
    <x v="0"/>
    <n v="1185732"/>
    <x v="236"/>
    <x v="3"/>
    <x v="35"/>
    <s v="Wichita"/>
    <x v="1"/>
    <n v="0.5"/>
    <x v="41"/>
    <n v="1000"/>
    <n v="300"/>
    <n v="0.3"/>
  </r>
  <r>
    <x v="0"/>
    <n v="1185732"/>
    <x v="236"/>
    <x v="3"/>
    <x v="35"/>
    <s v="Wichita"/>
    <x v="2"/>
    <n v="0.45"/>
    <x v="37"/>
    <n v="787.5"/>
    <n v="236.25"/>
    <n v="0.3"/>
  </r>
  <r>
    <x v="0"/>
    <n v="1185732"/>
    <x v="236"/>
    <x v="3"/>
    <x v="35"/>
    <s v="Wichita"/>
    <x v="3"/>
    <n v="0.45"/>
    <x v="39"/>
    <n v="450"/>
    <n v="135"/>
    <n v="0.3"/>
  </r>
  <r>
    <x v="0"/>
    <n v="1185732"/>
    <x v="236"/>
    <x v="3"/>
    <x v="35"/>
    <s v="Wichita"/>
    <x v="4"/>
    <n v="0.54999999999999993"/>
    <x v="36"/>
    <n v="687.49999999999989"/>
    <n v="240.62499999999994"/>
    <n v="0.35"/>
  </r>
  <r>
    <x v="0"/>
    <n v="1185732"/>
    <x v="236"/>
    <x v="3"/>
    <x v="35"/>
    <s v="Wichita"/>
    <x v="5"/>
    <n v="0.6"/>
    <x v="44"/>
    <n v="1500"/>
    <n v="600"/>
    <n v="0.4"/>
  </r>
  <r>
    <x v="0"/>
    <n v="1185732"/>
    <x v="5"/>
    <x v="3"/>
    <x v="35"/>
    <s v="Wichita"/>
    <x v="0"/>
    <n v="0.45"/>
    <x v="24"/>
    <n v="2250"/>
    <n v="787.5"/>
    <n v="0.35"/>
  </r>
  <r>
    <x v="0"/>
    <n v="1185732"/>
    <x v="5"/>
    <x v="3"/>
    <x v="35"/>
    <s v="Wichita"/>
    <x v="1"/>
    <n v="0.40000000000000008"/>
    <x v="44"/>
    <n v="1000.0000000000002"/>
    <n v="300.00000000000006"/>
    <n v="0.3"/>
  </r>
  <r>
    <x v="0"/>
    <n v="1185732"/>
    <x v="5"/>
    <x v="3"/>
    <x v="35"/>
    <s v="Wichita"/>
    <x v="2"/>
    <n v="0.35000000000000003"/>
    <x v="41"/>
    <n v="700.00000000000011"/>
    <n v="210.00000000000003"/>
    <n v="0.3"/>
  </r>
  <r>
    <x v="0"/>
    <n v="1185732"/>
    <x v="5"/>
    <x v="3"/>
    <x v="35"/>
    <s v="Wichita"/>
    <x v="3"/>
    <n v="0.35000000000000003"/>
    <x v="37"/>
    <n v="612.50000000000011"/>
    <n v="183.75000000000003"/>
    <n v="0.3"/>
  </r>
  <r>
    <x v="0"/>
    <n v="1185732"/>
    <x v="5"/>
    <x v="3"/>
    <x v="35"/>
    <s v="Wichita"/>
    <x v="4"/>
    <n v="0.45"/>
    <x v="37"/>
    <n v="787.5"/>
    <n v="275.625"/>
    <n v="0.35"/>
  </r>
  <r>
    <x v="0"/>
    <n v="1185732"/>
    <x v="5"/>
    <x v="3"/>
    <x v="35"/>
    <s v="Wichita"/>
    <x v="5"/>
    <n v="0.55000000000000004"/>
    <x v="46"/>
    <n v="1787.5000000000002"/>
    <n v="715.00000000000011"/>
    <n v="0.4"/>
  </r>
  <r>
    <x v="0"/>
    <n v="1185732"/>
    <x v="237"/>
    <x v="3"/>
    <x v="35"/>
    <s v="Wichita"/>
    <x v="0"/>
    <n v="0.5"/>
    <x v="21"/>
    <n v="2750"/>
    <n v="962.49999999999989"/>
    <n v="0.35"/>
  </r>
  <r>
    <x v="0"/>
    <n v="1185732"/>
    <x v="237"/>
    <x v="3"/>
    <x v="35"/>
    <s v="Wichita"/>
    <x v="1"/>
    <n v="0.45000000000000007"/>
    <x v="49"/>
    <n v="1350.0000000000002"/>
    <n v="405.00000000000006"/>
    <n v="0.3"/>
  </r>
  <r>
    <x v="0"/>
    <n v="1185732"/>
    <x v="237"/>
    <x v="3"/>
    <x v="35"/>
    <s v="Wichita"/>
    <x v="2"/>
    <n v="0.4"/>
    <x v="38"/>
    <n v="900"/>
    <n v="270"/>
    <n v="0.3"/>
  </r>
  <r>
    <x v="0"/>
    <n v="1185732"/>
    <x v="237"/>
    <x v="3"/>
    <x v="35"/>
    <s v="Wichita"/>
    <x v="3"/>
    <n v="0.4"/>
    <x v="37"/>
    <n v="700"/>
    <n v="210"/>
    <n v="0.3"/>
  </r>
  <r>
    <x v="0"/>
    <n v="1185732"/>
    <x v="237"/>
    <x v="3"/>
    <x v="35"/>
    <s v="Wichita"/>
    <x v="4"/>
    <n v="0.5"/>
    <x v="41"/>
    <n v="1000"/>
    <n v="350"/>
    <n v="0.35"/>
  </r>
  <r>
    <x v="0"/>
    <n v="1185732"/>
    <x v="237"/>
    <x v="3"/>
    <x v="35"/>
    <s v="Wichita"/>
    <x v="5"/>
    <n v="0.55000000000000004"/>
    <x v="48"/>
    <n v="2062.5"/>
    <n v="825"/>
    <n v="0.4"/>
  </r>
  <r>
    <x v="0"/>
    <n v="1185732"/>
    <x v="238"/>
    <x v="3"/>
    <x v="35"/>
    <s v="Wichita"/>
    <x v="0"/>
    <n v="0.5"/>
    <x v="28"/>
    <n v="2625"/>
    <n v="918.74999999999989"/>
    <n v="0.35"/>
  </r>
  <r>
    <x v="0"/>
    <n v="1185732"/>
    <x v="238"/>
    <x v="3"/>
    <x v="35"/>
    <s v="Wichita"/>
    <x v="1"/>
    <n v="0.45000000000000007"/>
    <x v="49"/>
    <n v="1350.0000000000002"/>
    <n v="405.00000000000006"/>
    <n v="0.3"/>
  </r>
  <r>
    <x v="0"/>
    <n v="1185732"/>
    <x v="238"/>
    <x v="3"/>
    <x v="35"/>
    <s v="Wichita"/>
    <x v="2"/>
    <n v="0.4"/>
    <x v="38"/>
    <n v="900"/>
    <n v="270"/>
    <n v="0.3"/>
  </r>
  <r>
    <x v="0"/>
    <n v="1185732"/>
    <x v="238"/>
    <x v="3"/>
    <x v="35"/>
    <s v="Wichita"/>
    <x v="3"/>
    <n v="0.4"/>
    <x v="41"/>
    <n v="800"/>
    <n v="240"/>
    <n v="0.3"/>
  </r>
  <r>
    <x v="0"/>
    <n v="1185732"/>
    <x v="238"/>
    <x v="3"/>
    <x v="35"/>
    <s v="Wichita"/>
    <x v="4"/>
    <n v="0.5"/>
    <x v="37"/>
    <n v="875"/>
    <n v="306.25"/>
    <n v="0.35"/>
  </r>
  <r>
    <x v="0"/>
    <n v="1185732"/>
    <x v="238"/>
    <x v="3"/>
    <x v="35"/>
    <s v="Wichita"/>
    <x v="5"/>
    <n v="0.55000000000000004"/>
    <x v="45"/>
    <n v="1925.0000000000002"/>
    <n v="770.00000000000011"/>
    <n v="0.4"/>
  </r>
  <r>
    <x v="0"/>
    <n v="1185732"/>
    <x v="239"/>
    <x v="3"/>
    <x v="35"/>
    <s v="Wichita"/>
    <x v="0"/>
    <n v="0.45"/>
    <x v="34"/>
    <n v="2137.5"/>
    <n v="748.125"/>
    <n v="0.35"/>
  </r>
  <r>
    <x v="0"/>
    <n v="1185732"/>
    <x v="239"/>
    <x v="3"/>
    <x v="35"/>
    <s v="Wichita"/>
    <x v="1"/>
    <n v="0.40000000000000008"/>
    <x v="35"/>
    <n v="1100.0000000000002"/>
    <n v="330.00000000000006"/>
    <n v="0.3"/>
  </r>
  <r>
    <x v="0"/>
    <n v="1185732"/>
    <x v="239"/>
    <x v="3"/>
    <x v="35"/>
    <s v="Wichita"/>
    <x v="2"/>
    <n v="0.35000000000000003"/>
    <x v="37"/>
    <n v="612.50000000000011"/>
    <n v="183.75000000000003"/>
    <n v="0.3"/>
  </r>
  <r>
    <x v="0"/>
    <n v="1185732"/>
    <x v="239"/>
    <x v="3"/>
    <x v="35"/>
    <s v="Wichita"/>
    <x v="3"/>
    <n v="0.35000000000000003"/>
    <x v="43"/>
    <n v="525"/>
    <n v="157.5"/>
    <n v="0.3"/>
  </r>
  <r>
    <x v="0"/>
    <n v="1185732"/>
    <x v="239"/>
    <x v="3"/>
    <x v="35"/>
    <s v="Wichita"/>
    <x v="4"/>
    <n v="0.45"/>
    <x v="43"/>
    <n v="675"/>
    <n v="236.24999999999997"/>
    <n v="0.35"/>
  </r>
  <r>
    <x v="0"/>
    <n v="1185732"/>
    <x v="239"/>
    <x v="3"/>
    <x v="35"/>
    <s v="Wichita"/>
    <x v="5"/>
    <n v="0.5"/>
    <x v="38"/>
    <n v="1125"/>
    <n v="450"/>
    <n v="0.4"/>
  </r>
  <r>
    <x v="0"/>
    <n v="1185732"/>
    <x v="9"/>
    <x v="3"/>
    <x v="35"/>
    <s v="Wichita"/>
    <x v="0"/>
    <n v="0.54999999999999993"/>
    <x v="47"/>
    <n v="2199.9999999999995"/>
    <n v="769.99999999999977"/>
    <n v="0.35"/>
  </r>
  <r>
    <x v="0"/>
    <n v="1185732"/>
    <x v="9"/>
    <x v="3"/>
    <x v="35"/>
    <s v="Wichita"/>
    <x v="1"/>
    <n v="0.45"/>
    <x v="44"/>
    <n v="1125"/>
    <n v="337.5"/>
    <n v="0.3"/>
  </r>
  <r>
    <x v="0"/>
    <n v="1185732"/>
    <x v="9"/>
    <x v="3"/>
    <x v="35"/>
    <s v="Wichita"/>
    <x v="2"/>
    <n v="0.45"/>
    <x v="43"/>
    <n v="675"/>
    <n v="202.5"/>
    <n v="0.3"/>
  </r>
  <r>
    <x v="0"/>
    <n v="1185732"/>
    <x v="9"/>
    <x v="3"/>
    <x v="35"/>
    <s v="Wichita"/>
    <x v="3"/>
    <n v="0.45"/>
    <x v="36"/>
    <n v="562.5"/>
    <n v="168.75"/>
    <n v="0.3"/>
  </r>
  <r>
    <x v="0"/>
    <n v="1185732"/>
    <x v="9"/>
    <x v="3"/>
    <x v="35"/>
    <s v="Wichita"/>
    <x v="4"/>
    <n v="0.54999999999999993"/>
    <x v="36"/>
    <n v="687.49999999999989"/>
    <n v="240.62499999999994"/>
    <n v="0.35"/>
  </r>
  <r>
    <x v="0"/>
    <n v="1185732"/>
    <x v="9"/>
    <x v="3"/>
    <x v="35"/>
    <s v="Wichita"/>
    <x v="5"/>
    <n v="0.59999999999999987"/>
    <x v="44"/>
    <n v="1499.9999999999998"/>
    <n v="599.99999999999989"/>
    <n v="0.4"/>
  </r>
  <r>
    <x v="0"/>
    <n v="1185732"/>
    <x v="240"/>
    <x v="3"/>
    <x v="35"/>
    <s v="Wichita"/>
    <x v="0"/>
    <n v="0.54999999999999993"/>
    <x v="47"/>
    <n v="2199.9999999999995"/>
    <n v="769.99999999999977"/>
    <n v="0.35"/>
  </r>
  <r>
    <x v="0"/>
    <n v="1185732"/>
    <x v="240"/>
    <x v="3"/>
    <x v="35"/>
    <s v="Wichita"/>
    <x v="1"/>
    <n v="0.45"/>
    <x v="44"/>
    <n v="1125"/>
    <n v="337.5"/>
    <n v="0.3"/>
  </r>
  <r>
    <x v="0"/>
    <n v="1185732"/>
    <x v="240"/>
    <x v="3"/>
    <x v="35"/>
    <s v="Wichita"/>
    <x v="2"/>
    <n v="0.45"/>
    <x v="50"/>
    <n v="877.5"/>
    <n v="263.25"/>
    <n v="0.3"/>
  </r>
  <r>
    <x v="0"/>
    <n v="1185732"/>
    <x v="240"/>
    <x v="3"/>
    <x v="35"/>
    <s v="Wichita"/>
    <x v="3"/>
    <n v="0.45"/>
    <x v="37"/>
    <n v="787.5"/>
    <n v="236.25"/>
    <n v="0.3"/>
  </r>
  <r>
    <x v="0"/>
    <n v="1185732"/>
    <x v="240"/>
    <x v="3"/>
    <x v="35"/>
    <s v="Wichita"/>
    <x v="4"/>
    <n v="0.6"/>
    <x v="43"/>
    <n v="900"/>
    <n v="315"/>
    <n v="0.35"/>
  </r>
  <r>
    <x v="0"/>
    <n v="1185732"/>
    <x v="240"/>
    <x v="3"/>
    <x v="35"/>
    <s v="Wichita"/>
    <x v="5"/>
    <n v="0.64999999999999991"/>
    <x v="44"/>
    <n v="1624.9999999999998"/>
    <n v="650"/>
    <n v="0.4"/>
  </r>
  <r>
    <x v="0"/>
    <n v="1185732"/>
    <x v="241"/>
    <x v="3"/>
    <x v="35"/>
    <s v="Wichita"/>
    <x v="0"/>
    <n v="0.6"/>
    <x v="24"/>
    <n v="3000"/>
    <n v="1050"/>
    <n v="0.35"/>
  </r>
  <r>
    <x v="0"/>
    <n v="1185732"/>
    <x v="241"/>
    <x v="3"/>
    <x v="35"/>
    <s v="Wichita"/>
    <x v="1"/>
    <n v="0.5"/>
    <x v="49"/>
    <n v="1500"/>
    <n v="450"/>
    <n v="0.3"/>
  </r>
  <r>
    <x v="0"/>
    <n v="1185732"/>
    <x v="241"/>
    <x v="3"/>
    <x v="35"/>
    <s v="Wichita"/>
    <x v="2"/>
    <n v="0.5"/>
    <x v="44"/>
    <n v="1250"/>
    <n v="375"/>
    <n v="0.3"/>
  </r>
  <r>
    <x v="0"/>
    <n v="1185732"/>
    <x v="241"/>
    <x v="3"/>
    <x v="35"/>
    <s v="Wichita"/>
    <x v="3"/>
    <n v="0.5"/>
    <x v="41"/>
    <n v="1000"/>
    <n v="300"/>
    <n v="0.3"/>
  </r>
  <r>
    <x v="0"/>
    <n v="1185732"/>
    <x v="241"/>
    <x v="3"/>
    <x v="35"/>
    <s v="Wichita"/>
    <x v="4"/>
    <n v="0.6"/>
    <x v="41"/>
    <n v="1200"/>
    <n v="420"/>
    <n v="0.35"/>
  </r>
  <r>
    <x v="0"/>
    <n v="1185732"/>
    <x v="241"/>
    <x v="3"/>
    <x v="35"/>
    <s v="Wichita"/>
    <x v="5"/>
    <n v="0.64999999999999991"/>
    <x v="49"/>
    <n v="1949.9999999999998"/>
    <n v="780"/>
    <n v="0.4"/>
  </r>
  <r>
    <x v="0"/>
    <n v="1185732"/>
    <x v="204"/>
    <x v="3"/>
    <x v="36"/>
    <s v="Sioux Falls"/>
    <x v="0"/>
    <n v="0.35000000000000003"/>
    <x v="34"/>
    <n v="1662.5000000000002"/>
    <n v="581.875"/>
    <n v="0.35"/>
  </r>
  <r>
    <x v="0"/>
    <n v="1185732"/>
    <x v="204"/>
    <x v="3"/>
    <x v="36"/>
    <s v="Sioux Falls"/>
    <x v="1"/>
    <n v="0.35000000000000003"/>
    <x v="35"/>
    <n v="962.50000000000011"/>
    <n v="288.75"/>
    <n v="0.3"/>
  </r>
  <r>
    <x v="0"/>
    <n v="1185732"/>
    <x v="204"/>
    <x v="3"/>
    <x v="36"/>
    <s v="Sioux Falls"/>
    <x v="2"/>
    <n v="0.25000000000000006"/>
    <x v="35"/>
    <n v="687.50000000000011"/>
    <n v="206.25000000000003"/>
    <n v="0.3"/>
  </r>
  <r>
    <x v="0"/>
    <n v="1185732"/>
    <x v="204"/>
    <x v="3"/>
    <x v="36"/>
    <s v="Sioux Falls"/>
    <x v="3"/>
    <n v="0.30000000000000004"/>
    <x v="36"/>
    <n v="375.00000000000006"/>
    <n v="112.50000000000001"/>
    <n v="0.3"/>
  </r>
  <r>
    <x v="0"/>
    <n v="1185732"/>
    <x v="204"/>
    <x v="3"/>
    <x v="36"/>
    <s v="Sioux Falls"/>
    <x v="4"/>
    <n v="0.44999999999999996"/>
    <x v="37"/>
    <n v="787.49999999999989"/>
    <n v="275.62499999999994"/>
    <n v="0.35"/>
  </r>
  <r>
    <x v="0"/>
    <n v="1185732"/>
    <x v="204"/>
    <x v="3"/>
    <x v="36"/>
    <s v="Sioux Falls"/>
    <x v="5"/>
    <n v="0.35000000000000003"/>
    <x v="35"/>
    <n v="962.50000000000011"/>
    <n v="385.00000000000006"/>
    <n v="0.4"/>
  </r>
  <r>
    <x v="0"/>
    <n v="1185732"/>
    <x v="242"/>
    <x v="3"/>
    <x v="36"/>
    <s v="Sioux Falls"/>
    <x v="0"/>
    <n v="0.35000000000000003"/>
    <x v="28"/>
    <n v="1837.5000000000002"/>
    <n v="643.125"/>
    <n v="0.35"/>
  </r>
  <r>
    <x v="0"/>
    <n v="1185732"/>
    <x v="242"/>
    <x v="3"/>
    <x v="36"/>
    <s v="Sioux Falls"/>
    <x v="1"/>
    <n v="0.35000000000000003"/>
    <x v="37"/>
    <n v="612.50000000000011"/>
    <n v="183.75000000000003"/>
    <n v="0.3"/>
  </r>
  <r>
    <x v="0"/>
    <n v="1185732"/>
    <x v="242"/>
    <x v="3"/>
    <x v="36"/>
    <s v="Sioux Falls"/>
    <x v="2"/>
    <n v="0.25000000000000006"/>
    <x v="38"/>
    <n v="562.50000000000011"/>
    <n v="168.75000000000003"/>
    <n v="0.3"/>
  </r>
  <r>
    <x v="0"/>
    <n v="1185732"/>
    <x v="242"/>
    <x v="3"/>
    <x v="36"/>
    <s v="Sioux Falls"/>
    <x v="3"/>
    <n v="0.30000000000000004"/>
    <x v="39"/>
    <n v="300.00000000000006"/>
    <n v="90.000000000000014"/>
    <n v="0.3"/>
  </r>
  <r>
    <x v="0"/>
    <n v="1185732"/>
    <x v="242"/>
    <x v="3"/>
    <x v="36"/>
    <s v="Sioux Falls"/>
    <x v="4"/>
    <n v="0.44999999999999996"/>
    <x v="37"/>
    <n v="787.49999999999989"/>
    <n v="275.62499999999994"/>
    <n v="0.35"/>
  </r>
  <r>
    <x v="0"/>
    <n v="1185732"/>
    <x v="242"/>
    <x v="3"/>
    <x v="36"/>
    <s v="Sioux Falls"/>
    <x v="5"/>
    <n v="0.24999999999999997"/>
    <x v="35"/>
    <n v="687.49999999999989"/>
    <n v="274.99999999999994"/>
    <n v="0.4"/>
  </r>
  <r>
    <x v="0"/>
    <n v="1185732"/>
    <x v="80"/>
    <x v="3"/>
    <x v="36"/>
    <s v="Sioux Falls"/>
    <x v="0"/>
    <n v="0.30000000000000004"/>
    <x v="40"/>
    <n v="1485.0000000000002"/>
    <n v="519.75"/>
    <n v="0.35"/>
  </r>
  <r>
    <x v="0"/>
    <n v="1185732"/>
    <x v="80"/>
    <x v="3"/>
    <x v="36"/>
    <s v="Sioux Falls"/>
    <x v="1"/>
    <n v="0.30000000000000004"/>
    <x v="41"/>
    <n v="600.00000000000011"/>
    <n v="180.00000000000003"/>
    <n v="0.3"/>
  </r>
  <r>
    <x v="0"/>
    <n v="1185732"/>
    <x v="80"/>
    <x v="3"/>
    <x v="36"/>
    <s v="Sioux Falls"/>
    <x v="2"/>
    <n v="0.20000000000000004"/>
    <x v="38"/>
    <n v="450.00000000000011"/>
    <n v="135.00000000000003"/>
    <n v="0.3"/>
  </r>
  <r>
    <x v="0"/>
    <n v="1185732"/>
    <x v="80"/>
    <x v="3"/>
    <x v="36"/>
    <s v="Sioux Falls"/>
    <x v="3"/>
    <n v="0.24999999999999997"/>
    <x v="42"/>
    <n v="187.49999999999997"/>
    <n v="56.249999999999993"/>
    <n v="0.3"/>
  </r>
  <r>
    <x v="0"/>
    <n v="1185732"/>
    <x v="80"/>
    <x v="3"/>
    <x v="36"/>
    <s v="Sioux Falls"/>
    <x v="4"/>
    <n v="0.4"/>
    <x v="36"/>
    <n v="500"/>
    <n v="175"/>
    <n v="0.35"/>
  </r>
  <r>
    <x v="0"/>
    <n v="1185732"/>
    <x v="80"/>
    <x v="3"/>
    <x v="36"/>
    <s v="Sioux Falls"/>
    <x v="5"/>
    <n v="0.30000000000000004"/>
    <x v="38"/>
    <n v="675.00000000000011"/>
    <n v="270.00000000000006"/>
    <n v="0.4"/>
  </r>
  <r>
    <x v="0"/>
    <n v="1185732"/>
    <x v="81"/>
    <x v="3"/>
    <x v="36"/>
    <s v="Sioux Falls"/>
    <x v="0"/>
    <n v="0.30000000000000004"/>
    <x v="32"/>
    <n v="1350.0000000000002"/>
    <n v="472.50000000000006"/>
    <n v="0.35"/>
  </r>
  <r>
    <x v="0"/>
    <n v="1185732"/>
    <x v="81"/>
    <x v="3"/>
    <x v="36"/>
    <s v="Sioux Falls"/>
    <x v="1"/>
    <n v="0.30000000000000004"/>
    <x v="43"/>
    <n v="450.00000000000006"/>
    <n v="135"/>
    <n v="0.3"/>
  </r>
  <r>
    <x v="0"/>
    <n v="1185732"/>
    <x v="81"/>
    <x v="3"/>
    <x v="36"/>
    <s v="Sioux Falls"/>
    <x v="2"/>
    <n v="0.20000000000000004"/>
    <x v="43"/>
    <n v="300.00000000000006"/>
    <n v="90.000000000000014"/>
    <n v="0.3"/>
  </r>
  <r>
    <x v="0"/>
    <n v="1185732"/>
    <x v="81"/>
    <x v="3"/>
    <x v="36"/>
    <s v="Sioux Falls"/>
    <x v="3"/>
    <n v="0.24999999999999997"/>
    <x v="42"/>
    <n v="187.49999999999997"/>
    <n v="56.249999999999993"/>
    <n v="0.3"/>
  </r>
  <r>
    <x v="0"/>
    <n v="1185732"/>
    <x v="81"/>
    <x v="3"/>
    <x v="36"/>
    <s v="Sioux Falls"/>
    <x v="4"/>
    <n v="0.6"/>
    <x v="39"/>
    <n v="600"/>
    <n v="210"/>
    <n v="0.35"/>
  </r>
  <r>
    <x v="0"/>
    <n v="1185732"/>
    <x v="81"/>
    <x v="3"/>
    <x v="36"/>
    <s v="Sioux Falls"/>
    <x v="5"/>
    <n v="0.5"/>
    <x v="38"/>
    <n v="1125"/>
    <n v="450"/>
    <n v="0.4"/>
  </r>
  <r>
    <x v="0"/>
    <n v="1185732"/>
    <x v="4"/>
    <x v="3"/>
    <x v="36"/>
    <s v="Sioux Falls"/>
    <x v="0"/>
    <n v="0.6"/>
    <x v="40"/>
    <n v="2970"/>
    <n v="1039.5"/>
    <n v="0.35"/>
  </r>
  <r>
    <x v="0"/>
    <n v="1185732"/>
    <x v="4"/>
    <x v="3"/>
    <x v="36"/>
    <s v="Sioux Falls"/>
    <x v="1"/>
    <n v="0.45"/>
    <x v="41"/>
    <n v="900"/>
    <n v="270"/>
    <n v="0.3"/>
  </r>
  <r>
    <x v="0"/>
    <n v="1185732"/>
    <x v="4"/>
    <x v="3"/>
    <x v="36"/>
    <s v="Sioux Falls"/>
    <x v="2"/>
    <n v="0.4"/>
    <x v="37"/>
    <n v="700"/>
    <n v="210"/>
    <n v="0.3"/>
  </r>
  <r>
    <x v="0"/>
    <n v="1185732"/>
    <x v="4"/>
    <x v="3"/>
    <x v="36"/>
    <s v="Sioux Falls"/>
    <x v="3"/>
    <n v="0.4"/>
    <x v="39"/>
    <n v="400"/>
    <n v="120"/>
    <n v="0.3"/>
  </r>
  <r>
    <x v="0"/>
    <n v="1185732"/>
    <x v="4"/>
    <x v="3"/>
    <x v="36"/>
    <s v="Sioux Falls"/>
    <x v="4"/>
    <n v="0.49999999999999994"/>
    <x v="36"/>
    <n v="624.99999999999989"/>
    <n v="218.74999999999994"/>
    <n v="0.35"/>
  </r>
  <r>
    <x v="0"/>
    <n v="1185732"/>
    <x v="4"/>
    <x v="3"/>
    <x v="36"/>
    <s v="Sioux Falls"/>
    <x v="5"/>
    <n v="0.54999999999999993"/>
    <x v="44"/>
    <n v="1374.9999999999998"/>
    <n v="549.99999999999989"/>
    <n v="0.4"/>
  </r>
  <r>
    <x v="0"/>
    <n v="1185732"/>
    <x v="243"/>
    <x v="3"/>
    <x v="36"/>
    <s v="Sioux Falls"/>
    <x v="0"/>
    <n v="0.4"/>
    <x v="24"/>
    <n v="2000"/>
    <n v="700"/>
    <n v="0.35"/>
  </r>
  <r>
    <x v="0"/>
    <n v="1185732"/>
    <x v="243"/>
    <x v="3"/>
    <x v="36"/>
    <s v="Sioux Falls"/>
    <x v="1"/>
    <n v="0.35000000000000009"/>
    <x v="44"/>
    <n v="875.00000000000023"/>
    <n v="262.50000000000006"/>
    <n v="0.3"/>
  </r>
  <r>
    <x v="0"/>
    <n v="1185732"/>
    <x v="243"/>
    <x v="3"/>
    <x v="36"/>
    <s v="Sioux Falls"/>
    <x v="2"/>
    <n v="0.30000000000000004"/>
    <x v="41"/>
    <n v="600.00000000000011"/>
    <n v="180.00000000000003"/>
    <n v="0.3"/>
  </r>
  <r>
    <x v="0"/>
    <n v="1185732"/>
    <x v="243"/>
    <x v="3"/>
    <x v="36"/>
    <s v="Sioux Falls"/>
    <x v="3"/>
    <n v="0.30000000000000004"/>
    <x v="37"/>
    <n v="525.00000000000011"/>
    <n v="157.50000000000003"/>
    <n v="0.3"/>
  </r>
  <r>
    <x v="0"/>
    <n v="1185732"/>
    <x v="243"/>
    <x v="3"/>
    <x v="36"/>
    <s v="Sioux Falls"/>
    <x v="4"/>
    <n v="0.4"/>
    <x v="37"/>
    <n v="700"/>
    <n v="244.99999999999997"/>
    <n v="0.35"/>
  </r>
  <r>
    <x v="0"/>
    <n v="1185732"/>
    <x v="243"/>
    <x v="3"/>
    <x v="36"/>
    <s v="Sioux Falls"/>
    <x v="5"/>
    <n v="0.55000000000000004"/>
    <x v="46"/>
    <n v="1787.5000000000002"/>
    <n v="715.00000000000011"/>
    <n v="0.4"/>
  </r>
  <r>
    <x v="0"/>
    <n v="1185732"/>
    <x v="84"/>
    <x v="3"/>
    <x v="36"/>
    <s v="Sioux Falls"/>
    <x v="0"/>
    <n v="0.5"/>
    <x v="21"/>
    <n v="2750"/>
    <n v="962.49999999999989"/>
    <n v="0.35"/>
  </r>
  <r>
    <x v="0"/>
    <n v="1185732"/>
    <x v="84"/>
    <x v="3"/>
    <x v="36"/>
    <s v="Sioux Falls"/>
    <x v="1"/>
    <n v="0.45000000000000007"/>
    <x v="49"/>
    <n v="1350.0000000000002"/>
    <n v="405.00000000000006"/>
    <n v="0.3"/>
  </r>
  <r>
    <x v="0"/>
    <n v="1185732"/>
    <x v="84"/>
    <x v="3"/>
    <x v="36"/>
    <s v="Sioux Falls"/>
    <x v="2"/>
    <n v="0.4"/>
    <x v="38"/>
    <n v="900"/>
    <n v="270"/>
    <n v="0.3"/>
  </r>
  <r>
    <x v="0"/>
    <n v="1185732"/>
    <x v="84"/>
    <x v="3"/>
    <x v="36"/>
    <s v="Sioux Falls"/>
    <x v="3"/>
    <n v="0.4"/>
    <x v="37"/>
    <n v="700"/>
    <n v="210"/>
    <n v="0.3"/>
  </r>
  <r>
    <x v="0"/>
    <n v="1185732"/>
    <x v="84"/>
    <x v="3"/>
    <x v="36"/>
    <s v="Sioux Falls"/>
    <x v="4"/>
    <n v="0.5"/>
    <x v="41"/>
    <n v="1000"/>
    <n v="350"/>
    <n v="0.35"/>
  </r>
  <r>
    <x v="0"/>
    <n v="1185732"/>
    <x v="84"/>
    <x v="3"/>
    <x v="36"/>
    <s v="Sioux Falls"/>
    <x v="5"/>
    <n v="0.55000000000000004"/>
    <x v="48"/>
    <n v="2062.5"/>
    <n v="825"/>
    <n v="0.4"/>
  </r>
  <r>
    <x v="0"/>
    <n v="1185732"/>
    <x v="85"/>
    <x v="3"/>
    <x v="36"/>
    <s v="Sioux Falls"/>
    <x v="0"/>
    <n v="0.5"/>
    <x v="28"/>
    <n v="2625"/>
    <n v="918.74999999999989"/>
    <n v="0.35"/>
  </r>
  <r>
    <x v="0"/>
    <n v="1185732"/>
    <x v="85"/>
    <x v="3"/>
    <x v="36"/>
    <s v="Sioux Falls"/>
    <x v="1"/>
    <n v="0.45000000000000007"/>
    <x v="49"/>
    <n v="1350.0000000000002"/>
    <n v="405.00000000000006"/>
    <n v="0.3"/>
  </r>
  <r>
    <x v="0"/>
    <n v="1185732"/>
    <x v="85"/>
    <x v="3"/>
    <x v="36"/>
    <s v="Sioux Falls"/>
    <x v="2"/>
    <n v="0.4"/>
    <x v="38"/>
    <n v="900"/>
    <n v="270"/>
    <n v="0.3"/>
  </r>
  <r>
    <x v="0"/>
    <n v="1185732"/>
    <x v="85"/>
    <x v="3"/>
    <x v="36"/>
    <s v="Sioux Falls"/>
    <x v="3"/>
    <n v="0.4"/>
    <x v="41"/>
    <n v="800"/>
    <n v="240"/>
    <n v="0.3"/>
  </r>
  <r>
    <x v="0"/>
    <n v="1185732"/>
    <x v="85"/>
    <x v="3"/>
    <x v="36"/>
    <s v="Sioux Falls"/>
    <x v="4"/>
    <n v="0.5"/>
    <x v="37"/>
    <n v="875"/>
    <n v="306.25"/>
    <n v="0.35"/>
  </r>
  <r>
    <x v="0"/>
    <n v="1185732"/>
    <x v="85"/>
    <x v="3"/>
    <x v="36"/>
    <s v="Sioux Falls"/>
    <x v="5"/>
    <n v="0.55000000000000004"/>
    <x v="45"/>
    <n v="1925.0000000000002"/>
    <n v="770.00000000000011"/>
    <n v="0.4"/>
  </r>
  <r>
    <x v="0"/>
    <n v="1185732"/>
    <x v="8"/>
    <x v="3"/>
    <x v="36"/>
    <s v="Sioux Falls"/>
    <x v="0"/>
    <n v="0.4"/>
    <x v="34"/>
    <n v="1900"/>
    <n v="665"/>
    <n v="0.35"/>
  </r>
  <r>
    <x v="0"/>
    <n v="1185732"/>
    <x v="8"/>
    <x v="3"/>
    <x v="36"/>
    <s v="Sioux Falls"/>
    <x v="1"/>
    <n v="0.35000000000000009"/>
    <x v="35"/>
    <n v="962.50000000000023"/>
    <n v="288.75000000000006"/>
    <n v="0.3"/>
  </r>
  <r>
    <x v="0"/>
    <n v="1185732"/>
    <x v="8"/>
    <x v="3"/>
    <x v="36"/>
    <s v="Sioux Falls"/>
    <x v="2"/>
    <n v="0.30000000000000004"/>
    <x v="37"/>
    <n v="525.00000000000011"/>
    <n v="157.50000000000003"/>
    <n v="0.3"/>
  </r>
  <r>
    <x v="0"/>
    <n v="1185732"/>
    <x v="8"/>
    <x v="3"/>
    <x v="36"/>
    <s v="Sioux Falls"/>
    <x v="3"/>
    <n v="0.30000000000000004"/>
    <x v="43"/>
    <n v="450.00000000000006"/>
    <n v="135"/>
    <n v="0.3"/>
  </r>
  <r>
    <x v="0"/>
    <n v="1185732"/>
    <x v="8"/>
    <x v="3"/>
    <x v="36"/>
    <s v="Sioux Falls"/>
    <x v="4"/>
    <n v="0.4"/>
    <x v="43"/>
    <n v="600"/>
    <n v="210"/>
    <n v="0.35"/>
  </r>
  <r>
    <x v="0"/>
    <n v="1185732"/>
    <x v="8"/>
    <x v="3"/>
    <x v="36"/>
    <s v="Sioux Falls"/>
    <x v="5"/>
    <n v="0.45"/>
    <x v="38"/>
    <n v="1012.5"/>
    <n v="405"/>
    <n v="0.4"/>
  </r>
  <r>
    <x v="0"/>
    <n v="1185732"/>
    <x v="244"/>
    <x v="3"/>
    <x v="36"/>
    <s v="Sioux Falls"/>
    <x v="0"/>
    <n v="0.49999999999999994"/>
    <x v="47"/>
    <n v="1999.9999999999998"/>
    <n v="699.99999999999989"/>
    <n v="0.35"/>
  </r>
  <r>
    <x v="0"/>
    <n v="1185732"/>
    <x v="244"/>
    <x v="3"/>
    <x v="36"/>
    <s v="Sioux Falls"/>
    <x v="1"/>
    <n v="0.4"/>
    <x v="44"/>
    <n v="1000"/>
    <n v="300"/>
    <n v="0.3"/>
  </r>
  <r>
    <x v="0"/>
    <n v="1185732"/>
    <x v="244"/>
    <x v="3"/>
    <x v="36"/>
    <s v="Sioux Falls"/>
    <x v="2"/>
    <n v="0.4"/>
    <x v="43"/>
    <n v="600"/>
    <n v="180"/>
    <n v="0.3"/>
  </r>
  <r>
    <x v="0"/>
    <n v="1185732"/>
    <x v="244"/>
    <x v="3"/>
    <x v="36"/>
    <s v="Sioux Falls"/>
    <x v="3"/>
    <n v="0.4"/>
    <x v="36"/>
    <n v="500"/>
    <n v="150"/>
    <n v="0.3"/>
  </r>
  <r>
    <x v="0"/>
    <n v="1185732"/>
    <x v="244"/>
    <x v="3"/>
    <x v="36"/>
    <s v="Sioux Falls"/>
    <x v="4"/>
    <n v="0.49999999999999994"/>
    <x v="36"/>
    <n v="624.99999999999989"/>
    <n v="218.74999999999994"/>
    <n v="0.35"/>
  </r>
  <r>
    <x v="0"/>
    <n v="1185732"/>
    <x v="244"/>
    <x v="3"/>
    <x v="36"/>
    <s v="Sioux Falls"/>
    <x v="5"/>
    <n v="0.54999999999999982"/>
    <x v="44"/>
    <n v="1374.9999999999995"/>
    <n v="549.99999999999989"/>
    <n v="0.4"/>
  </r>
  <r>
    <x v="0"/>
    <n v="1185732"/>
    <x v="88"/>
    <x v="3"/>
    <x v="36"/>
    <s v="Sioux Falls"/>
    <x v="0"/>
    <n v="0.49999999999999994"/>
    <x v="47"/>
    <n v="1999.9999999999998"/>
    <n v="699.99999999999989"/>
    <n v="0.35"/>
  </r>
  <r>
    <x v="0"/>
    <n v="1185732"/>
    <x v="88"/>
    <x v="3"/>
    <x v="36"/>
    <s v="Sioux Falls"/>
    <x v="1"/>
    <n v="0.4"/>
    <x v="44"/>
    <n v="1000"/>
    <n v="300"/>
    <n v="0.3"/>
  </r>
  <r>
    <x v="0"/>
    <n v="1185732"/>
    <x v="88"/>
    <x v="3"/>
    <x v="36"/>
    <s v="Sioux Falls"/>
    <x v="2"/>
    <n v="0.4"/>
    <x v="50"/>
    <n v="780"/>
    <n v="234"/>
    <n v="0.3"/>
  </r>
  <r>
    <x v="0"/>
    <n v="1185732"/>
    <x v="88"/>
    <x v="3"/>
    <x v="36"/>
    <s v="Sioux Falls"/>
    <x v="3"/>
    <n v="0.4"/>
    <x v="37"/>
    <n v="700"/>
    <n v="210"/>
    <n v="0.3"/>
  </r>
  <r>
    <x v="0"/>
    <n v="1185732"/>
    <x v="88"/>
    <x v="3"/>
    <x v="36"/>
    <s v="Sioux Falls"/>
    <x v="4"/>
    <n v="0.6"/>
    <x v="43"/>
    <n v="900"/>
    <n v="315"/>
    <n v="0.35"/>
  </r>
  <r>
    <x v="0"/>
    <n v="1185732"/>
    <x v="88"/>
    <x v="3"/>
    <x v="36"/>
    <s v="Sioux Falls"/>
    <x v="5"/>
    <n v="0.64999999999999991"/>
    <x v="44"/>
    <n v="1624.9999999999998"/>
    <n v="650"/>
    <n v="0.4"/>
  </r>
  <r>
    <x v="0"/>
    <n v="1185732"/>
    <x v="89"/>
    <x v="3"/>
    <x v="36"/>
    <s v="Sioux Falls"/>
    <x v="0"/>
    <n v="0.6"/>
    <x v="24"/>
    <n v="3000"/>
    <n v="1050"/>
    <n v="0.35"/>
  </r>
  <r>
    <x v="0"/>
    <n v="1185732"/>
    <x v="89"/>
    <x v="3"/>
    <x v="36"/>
    <s v="Sioux Falls"/>
    <x v="1"/>
    <n v="0.5"/>
    <x v="49"/>
    <n v="1500"/>
    <n v="450"/>
    <n v="0.3"/>
  </r>
  <r>
    <x v="0"/>
    <n v="1185732"/>
    <x v="89"/>
    <x v="3"/>
    <x v="36"/>
    <s v="Sioux Falls"/>
    <x v="2"/>
    <n v="0.5"/>
    <x v="44"/>
    <n v="1250"/>
    <n v="375"/>
    <n v="0.3"/>
  </r>
  <r>
    <x v="0"/>
    <n v="1185732"/>
    <x v="89"/>
    <x v="3"/>
    <x v="36"/>
    <s v="Sioux Falls"/>
    <x v="3"/>
    <n v="0.5"/>
    <x v="41"/>
    <n v="1000"/>
    <n v="300"/>
    <n v="0.3"/>
  </r>
  <r>
    <x v="0"/>
    <n v="1185732"/>
    <x v="89"/>
    <x v="3"/>
    <x v="36"/>
    <s v="Sioux Falls"/>
    <x v="4"/>
    <n v="0.6"/>
    <x v="41"/>
    <n v="1200"/>
    <n v="420"/>
    <n v="0.35"/>
  </r>
  <r>
    <x v="0"/>
    <n v="1185732"/>
    <x v="89"/>
    <x v="3"/>
    <x v="36"/>
    <s v="Sioux Falls"/>
    <x v="5"/>
    <n v="0.64999999999999991"/>
    <x v="49"/>
    <n v="1949.9999999999998"/>
    <n v="780"/>
    <n v="0.4"/>
  </r>
  <r>
    <x v="0"/>
    <n v="1185732"/>
    <x v="212"/>
    <x v="3"/>
    <x v="37"/>
    <s v="Fargo"/>
    <x v="0"/>
    <n v="0.30000000000000004"/>
    <x v="32"/>
    <n v="1350.0000000000002"/>
    <n v="405.00000000000006"/>
    <n v="0.3"/>
  </r>
  <r>
    <x v="0"/>
    <n v="1185732"/>
    <x v="212"/>
    <x v="3"/>
    <x v="37"/>
    <s v="Fargo"/>
    <x v="1"/>
    <n v="0.30000000000000004"/>
    <x v="44"/>
    <n v="750.00000000000011"/>
    <n v="262.5"/>
    <n v="0.35"/>
  </r>
  <r>
    <x v="0"/>
    <n v="1185732"/>
    <x v="212"/>
    <x v="3"/>
    <x v="37"/>
    <s v="Fargo"/>
    <x v="2"/>
    <n v="0.20000000000000007"/>
    <x v="44"/>
    <n v="500.00000000000017"/>
    <n v="150.00000000000006"/>
    <n v="0.3"/>
  </r>
  <r>
    <x v="0"/>
    <n v="1185732"/>
    <x v="212"/>
    <x v="3"/>
    <x v="37"/>
    <s v="Fargo"/>
    <x v="3"/>
    <n v="0.25000000000000006"/>
    <x v="39"/>
    <n v="250.00000000000006"/>
    <n v="75.000000000000014"/>
    <n v="0.3"/>
  </r>
  <r>
    <x v="0"/>
    <n v="1185732"/>
    <x v="212"/>
    <x v="3"/>
    <x v="37"/>
    <s v="Fargo"/>
    <x v="4"/>
    <n v="0.39999999999999997"/>
    <x v="43"/>
    <n v="600"/>
    <n v="300"/>
    <n v="0.5"/>
  </r>
  <r>
    <x v="0"/>
    <n v="1185732"/>
    <x v="212"/>
    <x v="3"/>
    <x v="37"/>
    <s v="Fargo"/>
    <x v="5"/>
    <n v="0.30000000000000004"/>
    <x v="44"/>
    <n v="750.00000000000011"/>
    <n v="300.00000000000006"/>
    <n v="0.4"/>
  </r>
  <r>
    <x v="0"/>
    <n v="1185732"/>
    <x v="245"/>
    <x v="3"/>
    <x v="37"/>
    <s v="Fargo"/>
    <x v="0"/>
    <n v="0.30000000000000004"/>
    <x v="24"/>
    <n v="1500.0000000000002"/>
    <n v="450.00000000000006"/>
    <n v="0.3"/>
  </r>
  <r>
    <x v="0"/>
    <n v="1185732"/>
    <x v="245"/>
    <x v="3"/>
    <x v="37"/>
    <s v="Fargo"/>
    <x v="1"/>
    <n v="0.30000000000000004"/>
    <x v="43"/>
    <n v="450.00000000000006"/>
    <n v="157.5"/>
    <n v="0.35"/>
  </r>
  <r>
    <x v="0"/>
    <n v="1185732"/>
    <x v="245"/>
    <x v="3"/>
    <x v="37"/>
    <s v="Fargo"/>
    <x v="2"/>
    <n v="0.20000000000000007"/>
    <x v="41"/>
    <n v="400.00000000000011"/>
    <n v="120.00000000000003"/>
    <n v="0.3"/>
  </r>
  <r>
    <x v="0"/>
    <n v="1185732"/>
    <x v="245"/>
    <x v="3"/>
    <x v="37"/>
    <s v="Fargo"/>
    <x v="3"/>
    <n v="0.25000000000000006"/>
    <x v="42"/>
    <n v="187.50000000000003"/>
    <n v="56.250000000000007"/>
    <n v="0.3"/>
  </r>
  <r>
    <x v="0"/>
    <n v="1185732"/>
    <x v="245"/>
    <x v="3"/>
    <x v="37"/>
    <s v="Fargo"/>
    <x v="4"/>
    <n v="0.39999999999999997"/>
    <x v="43"/>
    <n v="600"/>
    <n v="300"/>
    <n v="0.5"/>
  </r>
  <r>
    <x v="0"/>
    <n v="1185732"/>
    <x v="245"/>
    <x v="3"/>
    <x v="37"/>
    <s v="Fargo"/>
    <x v="5"/>
    <n v="0.14999999999999997"/>
    <x v="44"/>
    <n v="374.99999999999994"/>
    <n v="149.99999999999997"/>
    <n v="0.4"/>
  </r>
  <r>
    <x v="0"/>
    <n v="1185732"/>
    <x v="115"/>
    <x v="3"/>
    <x v="37"/>
    <s v="Fargo"/>
    <x v="0"/>
    <n v="0.20000000000000004"/>
    <x v="54"/>
    <n v="940.00000000000023"/>
    <n v="282.00000000000006"/>
    <n v="0.3"/>
  </r>
  <r>
    <x v="0"/>
    <n v="1185732"/>
    <x v="115"/>
    <x v="3"/>
    <x v="37"/>
    <s v="Fargo"/>
    <x v="1"/>
    <n v="0.20000000000000004"/>
    <x v="37"/>
    <n v="350.00000000000006"/>
    <n v="122.50000000000001"/>
    <n v="0.35"/>
  </r>
  <r>
    <x v="0"/>
    <n v="1185732"/>
    <x v="115"/>
    <x v="3"/>
    <x v="37"/>
    <s v="Fargo"/>
    <x v="2"/>
    <n v="0.10000000000000003"/>
    <x v="38"/>
    <n v="225.00000000000009"/>
    <n v="67.500000000000028"/>
    <n v="0.3"/>
  </r>
  <r>
    <x v="0"/>
    <n v="1185732"/>
    <x v="115"/>
    <x v="3"/>
    <x v="37"/>
    <s v="Fargo"/>
    <x v="3"/>
    <n v="0.14999999999999997"/>
    <x v="39"/>
    <n v="149.99999999999997"/>
    <n v="44.999999999999993"/>
    <n v="0.3"/>
  </r>
  <r>
    <x v="0"/>
    <n v="1185732"/>
    <x v="115"/>
    <x v="3"/>
    <x v="37"/>
    <s v="Fargo"/>
    <x v="4"/>
    <n v="0.30000000000000004"/>
    <x v="43"/>
    <n v="450.00000000000006"/>
    <n v="225.00000000000003"/>
    <n v="0.5"/>
  </r>
  <r>
    <x v="0"/>
    <n v="1185732"/>
    <x v="115"/>
    <x v="3"/>
    <x v="37"/>
    <s v="Fargo"/>
    <x v="5"/>
    <n v="0.20000000000000004"/>
    <x v="44"/>
    <n v="500.00000000000011"/>
    <n v="200.00000000000006"/>
    <n v="0.4"/>
  </r>
  <r>
    <x v="0"/>
    <n v="1185732"/>
    <x v="206"/>
    <x v="3"/>
    <x v="37"/>
    <s v="Fargo"/>
    <x v="0"/>
    <n v="0.20000000000000004"/>
    <x v="34"/>
    <n v="950.00000000000023"/>
    <n v="285.00000000000006"/>
    <n v="0.3"/>
  </r>
  <r>
    <x v="0"/>
    <n v="1185732"/>
    <x v="206"/>
    <x v="3"/>
    <x v="37"/>
    <s v="Fargo"/>
    <x v="1"/>
    <n v="0.20000000000000004"/>
    <x v="37"/>
    <n v="350.00000000000006"/>
    <n v="122.50000000000001"/>
    <n v="0.35"/>
  </r>
  <r>
    <x v="0"/>
    <n v="1185732"/>
    <x v="206"/>
    <x v="3"/>
    <x v="37"/>
    <s v="Fargo"/>
    <x v="2"/>
    <n v="0.10000000000000003"/>
    <x v="37"/>
    <n v="175.00000000000006"/>
    <n v="52.500000000000014"/>
    <n v="0.3"/>
  </r>
  <r>
    <x v="0"/>
    <n v="1185732"/>
    <x v="206"/>
    <x v="3"/>
    <x v="37"/>
    <s v="Fargo"/>
    <x v="3"/>
    <n v="0.14999999999999997"/>
    <x v="39"/>
    <n v="149.99999999999997"/>
    <n v="44.999999999999993"/>
    <n v="0.3"/>
  </r>
  <r>
    <x v="0"/>
    <n v="1185732"/>
    <x v="206"/>
    <x v="3"/>
    <x v="37"/>
    <s v="Fargo"/>
    <x v="4"/>
    <n v="0.6"/>
    <x v="36"/>
    <n v="750"/>
    <n v="375"/>
    <n v="0.5"/>
  </r>
  <r>
    <x v="0"/>
    <n v="1185732"/>
    <x v="206"/>
    <x v="3"/>
    <x v="37"/>
    <s v="Fargo"/>
    <x v="5"/>
    <n v="0.5"/>
    <x v="44"/>
    <n v="1250"/>
    <n v="500"/>
    <n v="0.4"/>
  </r>
  <r>
    <x v="0"/>
    <n v="1185732"/>
    <x v="246"/>
    <x v="3"/>
    <x v="37"/>
    <s v="Fargo"/>
    <x v="0"/>
    <n v="0.6"/>
    <x v="65"/>
    <n v="3120"/>
    <n v="936"/>
    <n v="0.3"/>
  </r>
  <r>
    <x v="0"/>
    <n v="1185732"/>
    <x v="246"/>
    <x v="3"/>
    <x v="37"/>
    <s v="Fargo"/>
    <x v="1"/>
    <n v="0.4"/>
    <x v="38"/>
    <n v="900"/>
    <n v="315"/>
    <n v="0.35"/>
  </r>
  <r>
    <x v="0"/>
    <n v="1185732"/>
    <x v="246"/>
    <x v="3"/>
    <x v="37"/>
    <s v="Fargo"/>
    <x v="2"/>
    <n v="0.35000000000000003"/>
    <x v="41"/>
    <n v="700.00000000000011"/>
    <n v="210.00000000000003"/>
    <n v="0.3"/>
  </r>
  <r>
    <x v="0"/>
    <n v="1185732"/>
    <x v="246"/>
    <x v="3"/>
    <x v="37"/>
    <s v="Fargo"/>
    <x v="3"/>
    <n v="0.35000000000000003"/>
    <x v="36"/>
    <n v="437.50000000000006"/>
    <n v="131.25"/>
    <n v="0.3"/>
  </r>
  <r>
    <x v="0"/>
    <n v="1185732"/>
    <x v="246"/>
    <x v="3"/>
    <x v="37"/>
    <s v="Fargo"/>
    <x v="4"/>
    <n v="0.44999999999999996"/>
    <x v="43"/>
    <n v="674.99999999999989"/>
    <n v="337.49999999999994"/>
    <n v="0.5"/>
  </r>
  <r>
    <x v="0"/>
    <n v="1185732"/>
    <x v="246"/>
    <x v="3"/>
    <x v="37"/>
    <s v="Fargo"/>
    <x v="5"/>
    <n v="0.49999999999999994"/>
    <x v="35"/>
    <n v="1374.9999999999998"/>
    <n v="549.99999999999989"/>
    <n v="0.4"/>
  </r>
  <r>
    <x v="0"/>
    <n v="1185732"/>
    <x v="247"/>
    <x v="3"/>
    <x v="37"/>
    <s v="Fargo"/>
    <x v="0"/>
    <n v="0.35000000000000003"/>
    <x v="28"/>
    <n v="1837.5000000000002"/>
    <n v="551.25"/>
    <n v="0.3"/>
  </r>
  <r>
    <x v="0"/>
    <n v="1185732"/>
    <x v="247"/>
    <x v="3"/>
    <x v="37"/>
    <s v="Fargo"/>
    <x v="1"/>
    <n v="0.3000000000000001"/>
    <x v="35"/>
    <n v="825.00000000000023"/>
    <n v="288.75000000000006"/>
    <n v="0.35"/>
  </r>
  <r>
    <x v="0"/>
    <n v="1185732"/>
    <x v="247"/>
    <x v="3"/>
    <x v="37"/>
    <s v="Fargo"/>
    <x v="2"/>
    <n v="0.25000000000000006"/>
    <x v="41"/>
    <n v="500.00000000000011"/>
    <n v="150.00000000000003"/>
    <n v="0.3"/>
  </r>
  <r>
    <x v="0"/>
    <n v="1185732"/>
    <x v="247"/>
    <x v="3"/>
    <x v="37"/>
    <s v="Fargo"/>
    <x v="3"/>
    <n v="0.25000000000000006"/>
    <x v="37"/>
    <n v="437.50000000000011"/>
    <n v="131.25000000000003"/>
    <n v="0.3"/>
  </r>
  <r>
    <x v="0"/>
    <n v="1185732"/>
    <x v="247"/>
    <x v="3"/>
    <x v="37"/>
    <s v="Fargo"/>
    <x v="4"/>
    <n v="0.35000000000000003"/>
    <x v="37"/>
    <n v="612.50000000000011"/>
    <n v="306.25000000000006"/>
    <n v="0.5"/>
  </r>
  <r>
    <x v="0"/>
    <n v="1185732"/>
    <x v="247"/>
    <x v="3"/>
    <x v="37"/>
    <s v="Fargo"/>
    <x v="5"/>
    <n v="0.55000000000000004"/>
    <x v="46"/>
    <n v="1787.5000000000002"/>
    <n v="715.00000000000011"/>
    <n v="0.4"/>
  </r>
  <r>
    <x v="0"/>
    <n v="1185732"/>
    <x v="116"/>
    <x v="3"/>
    <x v="37"/>
    <s v="Fargo"/>
    <x v="0"/>
    <n v="0.5"/>
    <x v="21"/>
    <n v="2750"/>
    <n v="825"/>
    <n v="0.3"/>
  </r>
  <r>
    <x v="0"/>
    <n v="1185732"/>
    <x v="116"/>
    <x v="3"/>
    <x v="37"/>
    <s v="Fargo"/>
    <x v="1"/>
    <n v="0.45000000000000007"/>
    <x v="49"/>
    <n v="1350.0000000000002"/>
    <n v="472.50000000000006"/>
    <n v="0.35"/>
  </r>
  <r>
    <x v="0"/>
    <n v="1185732"/>
    <x v="116"/>
    <x v="3"/>
    <x v="37"/>
    <s v="Fargo"/>
    <x v="2"/>
    <n v="0.4"/>
    <x v="38"/>
    <n v="900"/>
    <n v="270"/>
    <n v="0.3"/>
  </r>
  <r>
    <x v="0"/>
    <n v="1185732"/>
    <x v="116"/>
    <x v="3"/>
    <x v="37"/>
    <s v="Fargo"/>
    <x v="3"/>
    <n v="0.4"/>
    <x v="37"/>
    <n v="700"/>
    <n v="210"/>
    <n v="0.3"/>
  </r>
  <r>
    <x v="0"/>
    <n v="1185732"/>
    <x v="116"/>
    <x v="3"/>
    <x v="37"/>
    <s v="Fargo"/>
    <x v="4"/>
    <n v="0.5"/>
    <x v="41"/>
    <n v="1000"/>
    <n v="500"/>
    <n v="0.5"/>
  </r>
  <r>
    <x v="0"/>
    <n v="1185732"/>
    <x v="116"/>
    <x v="3"/>
    <x v="37"/>
    <s v="Fargo"/>
    <x v="5"/>
    <n v="0.55000000000000004"/>
    <x v="48"/>
    <n v="2062.5"/>
    <n v="825"/>
    <n v="0.4"/>
  </r>
  <r>
    <x v="0"/>
    <n v="1185732"/>
    <x v="208"/>
    <x v="3"/>
    <x v="37"/>
    <s v="Fargo"/>
    <x v="0"/>
    <n v="0.5"/>
    <x v="28"/>
    <n v="2625"/>
    <n v="787.5"/>
    <n v="0.3"/>
  </r>
  <r>
    <x v="0"/>
    <n v="1185732"/>
    <x v="208"/>
    <x v="3"/>
    <x v="37"/>
    <s v="Fargo"/>
    <x v="1"/>
    <n v="0.45000000000000007"/>
    <x v="49"/>
    <n v="1350.0000000000002"/>
    <n v="472.50000000000006"/>
    <n v="0.35"/>
  </r>
  <r>
    <x v="0"/>
    <n v="1185732"/>
    <x v="208"/>
    <x v="3"/>
    <x v="37"/>
    <s v="Fargo"/>
    <x v="2"/>
    <n v="0.4"/>
    <x v="38"/>
    <n v="900"/>
    <n v="270"/>
    <n v="0.3"/>
  </r>
  <r>
    <x v="0"/>
    <n v="1185732"/>
    <x v="208"/>
    <x v="3"/>
    <x v="37"/>
    <s v="Fargo"/>
    <x v="3"/>
    <n v="0.4"/>
    <x v="41"/>
    <n v="800"/>
    <n v="240"/>
    <n v="0.3"/>
  </r>
  <r>
    <x v="0"/>
    <n v="1185732"/>
    <x v="208"/>
    <x v="3"/>
    <x v="37"/>
    <s v="Fargo"/>
    <x v="4"/>
    <n v="0.5"/>
    <x v="37"/>
    <n v="875"/>
    <n v="437.5"/>
    <n v="0.5"/>
  </r>
  <r>
    <x v="0"/>
    <n v="1185732"/>
    <x v="208"/>
    <x v="3"/>
    <x v="37"/>
    <s v="Fargo"/>
    <x v="5"/>
    <n v="0.55000000000000004"/>
    <x v="45"/>
    <n v="1925.0000000000002"/>
    <n v="770.00000000000011"/>
    <n v="0.4"/>
  </r>
  <r>
    <x v="0"/>
    <n v="1185732"/>
    <x v="248"/>
    <x v="3"/>
    <x v="37"/>
    <s v="Fargo"/>
    <x v="0"/>
    <n v="0.35000000000000003"/>
    <x v="34"/>
    <n v="1662.5000000000002"/>
    <n v="498.75000000000006"/>
    <n v="0.3"/>
  </r>
  <r>
    <x v="0"/>
    <n v="1185732"/>
    <x v="248"/>
    <x v="3"/>
    <x v="37"/>
    <s v="Fargo"/>
    <x v="1"/>
    <n v="0.3000000000000001"/>
    <x v="35"/>
    <n v="825.00000000000023"/>
    <n v="288.75000000000006"/>
    <n v="0.35"/>
  </r>
  <r>
    <x v="0"/>
    <n v="1185732"/>
    <x v="248"/>
    <x v="3"/>
    <x v="37"/>
    <s v="Fargo"/>
    <x v="2"/>
    <n v="0.25000000000000006"/>
    <x v="37"/>
    <n v="437.50000000000011"/>
    <n v="131.25000000000003"/>
    <n v="0.3"/>
  </r>
  <r>
    <x v="0"/>
    <n v="1185732"/>
    <x v="248"/>
    <x v="3"/>
    <x v="37"/>
    <s v="Fargo"/>
    <x v="3"/>
    <n v="0.25000000000000006"/>
    <x v="43"/>
    <n v="375.00000000000006"/>
    <n v="112.50000000000001"/>
    <n v="0.3"/>
  </r>
  <r>
    <x v="0"/>
    <n v="1185732"/>
    <x v="248"/>
    <x v="3"/>
    <x v="37"/>
    <s v="Fargo"/>
    <x v="4"/>
    <n v="0.35000000000000003"/>
    <x v="43"/>
    <n v="525"/>
    <n v="262.5"/>
    <n v="0.5"/>
  </r>
  <r>
    <x v="0"/>
    <n v="1185732"/>
    <x v="248"/>
    <x v="3"/>
    <x v="37"/>
    <s v="Fargo"/>
    <x v="5"/>
    <n v="0.4"/>
    <x v="38"/>
    <n v="900"/>
    <n v="360"/>
    <n v="0.4"/>
  </r>
  <r>
    <x v="0"/>
    <n v="1185732"/>
    <x v="249"/>
    <x v="3"/>
    <x v="37"/>
    <s v="Fargo"/>
    <x v="0"/>
    <n v="0.44999999999999996"/>
    <x v="47"/>
    <n v="1799.9999999999998"/>
    <n v="539.99999999999989"/>
    <n v="0.3"/>
  </r>
  <r>
    <x v="0"/>
    <n v="1185732"/>
    <x v="249"/>
    <x v="3"/>
    <x v="37"/>
    <s v="Fargo"/>
    <x v="1"/>
    <n v="0.35000000000000003"/>
    <x v="44"/>
    <n v="875.00000000000011"/>
    <n v="306.25"/>
    <n v="0.35"/>
  </r>
  <r>
    <x v="0"/>
    <n v="1185732"/>
    <x v="249"/>
    <x v="3"/>
    <x v="37"/>
    <s v="Fargo"/>
    <x v="2"/>
    <n v="0.35000000000000003"/>
    <x v="43"/>
    <n v="525"/>
    <n v="157.5"/>
    <n v="0.3"/>
  </r>
  <r>
    <x v="0"/>
    <n v="1185732"/>
    <x v="249"/>
    <x v="3"/>
    <x v="37"/>
    <s v="Fargo"/>
    <x v="3"/>
    <n v="0.35000000000000003"/>
    <x v="36"/>
    <n v="437.50000000000006"/>
    <n v="131.25"/>
    <n v="0.3"/>
  </r>
  <r>
    <x v="0"/>
    <n v="1185732"/>
    <x v="249"/>
    <x v="3"/>
    <x v="37"/>
    <s v="Fargo"/>
    <x v="4"/>
    <n v="0.44999999999999996"/>
    <x v="36"/>
    <n v="562.5"/>
    <n v="281.25"/>
    <n v="0.5"/>
  </r>
  <r>
    <x v="0"/>
    <n v="1185732"/>
    <x v="249"/>
    <x v="3"/>
    <x v="37"/>
    <s v="Fargo"/>
    <x v="5"/>
    <n v="0.49999999999999983"/>
    <x v="44"/>
    <n v="1249.9999999999995"/>
    <n v="499.99999999999983"/>
    <n v="0.4"/>
  </r>
  <r>
    <x v="0"/>
    <n v="1185732"/>
    <x v="210"/>
    <x v="3"/>
    <x v="37"/>
    <s v="Fargo"/>
    <x v="0"/>
    <n v="0.44999999999999996"/>
    <x v="47"/>
    <n v="1799.9999999999998"/>
    <n v="539.99999999999989"/>
    <n v="0.3"/>
  </r>
  <r>
    <x v="0"/>
    <n v="1185732"/>
    <x v="210"/>
    <x v="3"/>
    <x v="37"/>
    <s v="Fargo"/>
    <x v="1"/>
    <n v="0.35000000000000003"/>
    <x v="35"/>
    <n v="962.50000000000011"/>
    <n v="336.875"/>
    <n v="0.35"/>
  </r>
  <r>
    <x v="0"/>
    <n v="1185732"/>
    <x v="210"/>
    <x v="3"/>
    <x v="37"/>
    <s v="Fargo"/>
    <x v="2"/>
    <n v="0.35000000000000003"/>
    <x v="77"/>
    <n v="770.00000000000011"/>
    <n v="231.00000000000003"/>
    <n v="0.3"/>
  </r>
  <r>
    <x v="0"/>
    <n v="1185732"/>
    <x v="210"/>
    <x v="3"/>
    <x v="37"/>
    <s v="Fargo"/>
    <x v="3"/>
    <n v="0.35000000000000003"/>
    <x v="41"/>
    <n v="700.00000000000011"/>
    <n v="210.00000000000003"/>
    <n v="0.3"/>
  </r>
  <r>
    <x v="0"/>
    <n v="1185732"/>
    <x v="210"/>
    <x v="3"/>
    <x v="37"/>
    <s v="Fargo"/>
    <x v="4"/>
    <n v="0.6"/>
    <x v="37"/>
    <n v="1050"/>
    <n v="525"/>
    <n v="0.5"/>
  </r>
  <r>
    <x v="0"/>
    <n v="1185732"/>
    <x v="210"/>
    <x v="3"/>
    <x v="37"/>
    <s v="Fargo"/>
    <x v="5"/>
    <n v="0.64999999999999991"/>
    <x v="35"/>
    <n v="1787.4999999999998"/>
    <n v="715"/>
    <n v="0.4"/>
  </r>
  <r>
    <x v="0"/>
    <n v="1185732"/>
    <x v="211"/>
    <x v="3"/>
    <x v="37"/>
    <s v="Fargo"/>
    <x v="0"/>
    <n v="0.6"/>
    <x v="28"/>
    <n v="3150"/>
    <n v="945"/>
    <n v="0.3"/>
  </r>
  <r>
    <x v="0"/>
    <n v="1185732"/>
    <x v="211"/>
    <x v="3"/>
    <x v="37"/>
    <s v="Fargo"/>
    <x v="1"/>
    <n v="0.5"/>
    <x v="46"/>
    <n v="1625"/>
    <n v="568.75"/>
    <n v="0.35"/>
  </r>
  <r>
    <x v="0"/>
    <n v="1185732"/>
    <x v="211"/>
    <x v="3"/>
    <x v="37"/>
    <s v="Fargo"/>
    <x v="2"/>
    <n v="0.5"/>
    <x v="35"/>
    <n v="1375"/>
    <n v="412.5"/>
    <n v="0.3"/>
  </r>
  <r>
    <x v="0"/>
    <n v="1185732"/>
    <x v="211"/>
    <x v="3"/>
    <x v="37"/>
    <s v="Fargo"/>
    <x v="3"/>
    <n v="0.5"/>
    <x v="38"/>
    <n v="1125"/>
    <n v="337.5"/>
    <n v="0.3"/>
  </r>
  <r>
    <x v="0"/>
    <n v="1185732"/>
    <x v="211"/>
    <x v="3"/>
    <x v="37"/>
    <s v="Fargo"/>
    <x v="4"/>
    <n v="0.6"/>
    <x v="38"/>
    <n v="1350"/>
    <n v="675"/>
    <n v="0.5"/>
  </r>
  <r>
    <x v="0"/>
    <n v="1185732"/>
    <x v="211"/>
    <x v="3"/>
    <x v="37"/>
    <s v="Fargo"/>
    <x v="5"/>
    <n v="0.64999999999999991"/>
    <x v="46"/>
    <n v="2112.4999999999995"/>
    <n v="844.99999999999989"/>
    <n v="0.4"/>
  </r>
  <r>
    <x v="0"/>
    <n v="1185732"/>
    <x v="66"/>
    <x v="3"/>
    <x v="38"/>
    <s v="Des Moines"/>
    <x v="0"/>
    <n v="0.30000000000000004"/>
    <x v="32"/>
    <n v="1350.0000000000002"/>
    <n v="405.00000000000006"/>
    <n v="0.3"/>
  </r>
  <r>
    <x v="0"/>
    <n v="1185732"/>
    <x v="66"/>
    <x v="3"/>
    <x v="38"/>
    <s v="Des Moines"/>
    <x v="1"/>
    <n v="0.30000000000000004"/>
    <x v="44"/>
    <n v="750.00000000000011"/>
    <n v="262.5"/>
    <n v="0.35"/>
  </r>
  <r>
    <x v="0"/>
    <n v="1185732"/>
    <x v="66"/>
    <x v="3"/>
    <x v="38"/>
    <s v="Des Moines"/>
    <x v="2"/>
    <n v="0.20000000000000007"/>
    <x v="44"/>
    <n v="500.00000000000017"/>
    <n v="150.00000000000006"/>
    <n v="0.3"/>
  </r>
  <r>
    <x v="0"/>
    <n v="1185732"/>
    <x v="66"/>
    <x v="3"/>
    <x v="38"/>
    <s v="Des Moines"/>
    <x v="3"/>
    <n v="0.25000000000000006"/>
    <x v="39"/>
    <n v="250.00000000000006"/>
    <n v="75.000000000000014"/>
    <n v="0.3"/>
  </r>
  <r>
    <x v="0"/>
    <n v="1185732"/>
    <x v="66"/>
    <x v="3"/>
    <x v="38"/>
    <s v="Des Moines"/>
    <x v="4"/>
    <n v="0.39999999999999997"/>
    <x v="43"/>
    <n v="600"/>
    <n v="300"/>
    <n v="0.5"/>
  </r>
  <r>
    <x v="0"/>
    <n v="1185732"/>
    <x v="66"/>
    <x v="3"/>
    <x v="38"/>
    <s v="Des Moines"/>
    <x v="5"/>
    <n v="0.30000000000000004"/>
    <x v="44"/>
    <n v="750.00000000000011"/>
    <n v="300.00000000000006"/>
    <n v="0.4"/>
  </r>
  <r>
    <x v="0"/>
    <n v="1185732"/>
    <x v="67"/>
    <x v="3"/>
    <x v="38"/>
    <s v="Des Moines"/>
    <x v="0"/>
    <n v="0.30000000000000004"/>
    <x v="24"/>
    <n v="1500.0000000000002"/>
    <n v="450.00000000000006"/>
    <n v="0.3"/>
  </r>
  <r>
    <x v="0"/>
    <n v="1185732"/>
    <x v="67"/>
    <x v="3"/>
    <x v="38"/>
    <s v="Des Moines"/>
    <x v="1"/>
    <n v="0.30000000000000004"/>
    <x v="43"/>
    <n v="450.00000000000006"/>
    <n v="157.5"/>
    <n v="0.35"/>
  </r>
  <r>
    <x v="0"/>
    <n v="1185732"/>
    <x v="67"/>
    <x v="3"/>
    <x v="38"/>
    <s v="Des Moines"/>
    <x v="2"/>
    <n v="0.20000000000000007"/>
    <x v="41"/>
    <n v="400.00000000000011"/>
    <n v="120.00000000000003"/>
    <n v="0.3"/>
  </r>
  <r>
    <x v="0"/>
    <n v="1185732"/>
    <x v="67"/>
    <x v="3"/>
    <x v="38"/>
    <s v="Des Moines"/>
    <x v="3"/>
    <n v="0.25000000000000006"/>
    <x v="42"/>
    <n v="187.50000000000003"/>
    <n v="56.250000000000007"/>
    <n v="0.3"/>
  </r>
  <r>
    <x v="0"/>
    <n v="1185732"/>
    <x v="67"/>
    <x v="3"/>
    <x v="38"/>
    <s v="Des Moines"/>
    <x v="4"/>
    <n v="0.39999999999999997"/>
    <x v="43"/>
    <n v="600"/>
    <n v="300"/>
    <n v="0.5"/>
  </r>
  <r>
    <x v="0"/>
    <n v="1185732"/>
    <x v="67"/>
    <x v="3"/>
    <x v="38"/>
    <s v="Des Moines"/>
    <x v="5"/>
    <n v="0.14999999999999997"/>
    <x v="44"/>
    <n v="374.99999999999994"/>
    <n v="149.99999999999997"/>
    <n v="0.4"/>
  </r>
  <r>
    <x v="0"/>
    <n v="1185732"/>
    <x v="68"/>
    <x v="3"/>
    <x v="38"/>
    <s v="Des Moines"/>
    <x v="0"/>
    <n v="0.20000000000000004"/>
    <x v="54"/>
    <n v="940.00000000000023"/>
    <n v="282.00000000000006"/>
    <n v="0.3"/>
  </r>
  <r>
    <x v="0"/>
    <n v="1185732"/>
    <x v="68"/>
    <x v="3"/>
    <x v="38"/>
    <s v="Des Moines"/>
    <x v="1"/>
    <n v="0.20000000000000004"/>
    <x v="37"/>
    <n v="350.00000000000006"/>
    <n v="122.50000000000001"/>
    <n v="0.35"/>
  </r>
  <r>
    <x v="0"/>
    <n v="1185732"/>
    <x v="68"/>
    <x v="3"/>
    <x v="38"/>
    <s v="Des Moines"/>
    <x v="2"/>
    <n v="0.10000000000000003"/>
    <x v="38"/>
    <n v="225.00000000000009"/>
    <n v="67.500000000000028"/>
    <n v="0.3"/>
  </r>
  <r>
    <x v="0"/>
    <n v="1185732"/>
    <x v="68"/>
    <x v="3"/>
    <x v="38"/>
    <s v="Des Moines"/>
    <x v="3"/>
    <n v="0.14999999999999997"/>
    <x v="42"/>
    <n v="112.49999999999997"/>
    <n v="33.749999999999993"/>
    <n v="0.3"/>
  </r>
  <r>
    <x v="0"/>
    <n v="1185732"/>
    <x v="68"/>
    <x v="3"/>
    <x v="38"/>
    <s v="Des Moines"/>
    <x v="4"/>
    <n v="0.30000000000000004"/>
    <x v="36"/>
    <n v="375.00000000000006"/>
    <n v="187.50000000000003"/>
    <n v="0.5"/>
  </r>
  <r>
    <x v="0"/>
    <n v="1185732"/>
    <x v="68"/>
    <x v="3"/>
    <x v="38"/>
    <s v="Des Moines"/>
    <x v="5"/>
    <n v="0.20000000000000004"/>
    <x v="38"/>
    <n v="450.00000000000011"/>
    <n v="180.00000000000006"/>
    <n v="0.4"/>
  </r>
  <r>
    <x v="0"/>
    <n v="1185732"/>
    <x v="69"/>
    <x v="3"/>
    <x v="38"/>
    <s v="Des Moines"/>
    <x v="0"/>
    <n v="0.20000000000000004"/>
    <x v="32"/>
    <n v="900.00000000000023"/>
    <n v="270.00000000000006"/>
    <n v="0.3"/>
  </r>
  <r>
    <x v="0"/>
    <n v="1185732"/>
    <x v="69"/>
    <x v="3"/>
    <x v="38"/>
    <s v="Des Moines"/>
    <x v="1"/>
    <n v="0.20000000000000004"/>
    <x v="43"/>
    <n v="300.00000000000006"/>
    <n v="105.00000000000001"/>
    <n v="0.35"/>
  </r>
  <r>
    <x v="0"/>
    <n v="1185732"/>
    <x v="69"/>
    <x v="3"/>
    <x v="38"/>
    <s v="Des Moines"/>
    <x v="2"/>
    <n v="0.10000000000000003"/>
    <x v="43"/>
    <n v="150.00000000000006"/>
    <n v="45.000000000000014"/>
    <n v="0.3"/>
  </r>
  <r>
    <x v="0"/>
    <n v="1185732"/>
    <x v="69"/>
    <x v="3"/>
    <x v="38"/>
    <s v="Des Moines"/>
    <x v="3"/>
    <n v="0.14999999999999997"/>
    <x v="42"/>
    <n v="112.49999999999997"/>
    <n v="33.749999999999993"/>
    <n v="0.3"/>
  </r>
  <r>
    <x v="0"/>
    <n v="1185732"/>
    <x v="69"/>
    <x v="3"/>
    <x v="38"/>
    <s v="Des Moines"/>
    <x v="4"/>
    <n v="0.6"/>
    <x v="39"/>
    <n v="600"/>
    <n v="300"/>
    <n v="0.5"/>
  </r>
  <r>
    <x v="0"/>
    <n v="1185732"/>
    <x v="69"/>
    <x v="3"/>
    <x v="38"/>
    <s v="Des Moines"/>
    <x v="5"/>
    <n v="0.5"/>
    <x v="38"/>
    <n v="1125"/>
    <n v="450"/>
    <n v="0.4"/>
  </r>
  <r>
    <x v="0"/>
    <n v="1185732"/>
    <x v="70"/>
    <x v="3"/>
    <x v="38"/>
    <s v="Des Moines"/>
    <x v="0"/>
    <n v="0.6"/>
    <x v="40"/>
    <n v="2970"/>
    <n v="891"/>
    <n v="0.3"/>
  </r>
  <r>
    <x v="0"/>
    <n v="1185732"/>
    <x v="70"/>
    <x v="3"/>
    <x v="38"/>
    <s v="Des Moines"/>
    <x v="1"/>
    <n v="0.4"/>
    <x v="41"/>
    <n v="800"/>
    <n v="280"/>
    <n v="0.35"/>
  </r>
  <r>
    <x v="0"/>
    <n v="1185732"/>
    <x v="70"/>
    <x v="3"/>
    <x v="38"/>
    <s v="Des Moines"/>
    <x v="2"/>
    <n v="0.35000000000000003"/>
    <x v="37"/>
    <n v="612.50000000000011"/>
    <n v="183.75000000000003"/>
    <n v="0.3"/>
  </r>
  <r>
    <x v="0"/>
    <n v="1185732"/>
    <x v="70"/>
    <x v="3"/>
    <x v="38"/>
    <s v="Des Moines"/>
    <x v="3"/>
    <n v="0.35000000000000003"/>
    <x v="43"/>
    <n v="525"/>
    <n v="157.5"/>
    <n v="0.3"/>
  </r>
  <r>
    <x v="0"/>
    <n v="1185732"/>
    <x v="70"/>
    <x v="3"/>
    <x v="38"/>
    <s v="Des Moines"/>
    <x v="4"/>
    <n v="0.44999999999999996"/>
    <x v="37"/>
    <n v="787.49999999999989"/>
    <n v="393.74999999999994"/>
    <n v="0.5"/>
  </r>
  <r>
    <x v="0"/>
    <n v="1185732"/>
    <x v="70"/>
    <x v="3"/>
    <x v="38"/>
    <s v="Des Moines"/>
    <x v="5"/>
    <n v="0.49999999999999994"/>
    <x v="49"/>
    <n v="1499.9999999999998"/>
    <n v="599.99999999999989"/>
    <n v="0.4"/>
  </r>
  <r>
    <x v="0"/>
    <n v="1185732"/>
    <x v="71"/>
    <x v="3"/>
    <x v="38"/>
    <s v="Des Moines"/>
    <x v="0"/>
    <n v="0.35000000000000003"/>
    <x v="21"/>
    <n v="1925.0000000000002"/>
    <n v="577.5"/>
    <n v="0.3"/>
  </r>
  <r>
    <x v="0"/>
    <n v="1185732"/>
    <x v="71"/>
    <x v="3"/>
    <x v="38"/>
    <s v="Des Moines"/>
    <x v="1"/>
    <n v="0.3000000000000001"/>
    <x v="49"/>
    <n v="900.00000000000034"/>
    <n v="315.00000000000011"/>
    <n v="0.35"/>
  </r>
  <r>
    <x v="0"/>
    <n v="1185732"/>
    <x v="71"/>
    <x v="3"/>
    <x v="38"/>
    <s v="Des Moines"/>
    <x v="2"/>
    <n v="0.25000000000000006"/>
    <x v="41"/>
    <n v="500.00000000000011"/>
    <n v="150.00000000000003"/>
    <n v="0.3"/>
  </r>
  <r>
    <x v="0"/>
    <n v="1185732"/>
    <x v="71"/>
    <x v="3"/>
    <x v="38"/>
    <s v="Des Moines"/>
    <x v="3"/>
    <n v="0.25000000000000006"/>
    <x v="37"/>
    <n v="437.50000000000011"/>
    <n v="131.25000000000003"/>
    <n v="0.3"/>
  </r>
  <r>
    <x v="0"/>
    <n v="1185732"/>
    <x v="71"/>
    <x v="3"/>
    <x v="38"/>
    <s v="Des Moines"/>
    <x v="4"/>
    <n v="0.35000000000000003"/>
    <x v="37"/>
    <n v="612.50000000000011"/>
    <n v="306.25000000000006"/>
    <n v="0.5"/>
  </r>
  <r>
    <x v="0"/>
    <n v="1185732"/>
    <x v="71"/>
    <x v="3"/>
    <x v="38"/>
    <s v="Des Moines"/>
    <x v="5"/>
    <n v="0.55000000000000004"/>
    <x v="46"/>
    <n v="1787.5000000000002"/>
    <n v="715.00000000000011"/>
    <n v="0.4"/>
  </r>
  <r>
    <x v="0"/>
    <n v="1185732"/>
    <x v="72"/>
    <x v="3"/>
    <x v="38"/>
    <s v="Des Moines"/>
    <x v="0"/>
    <n v="0.5"/>
    <x v="21"/>
    <n v="2750"/>
    <n v="825"/>
    <n v="0.3"/>
  </r>
  <r>
    <x v="0"/>
    <n v="1185732"/>
    <x v="72"/>
    <x v="3"/>
    <x v="38"/>
    <s v="Des Moines"/>
    <x v="1"/>
    <n v="0.45000000000000007"/>
    <x v="49"/>
    <n v="1350.0000000000002"/>
    <n v="472.50000000000006"/>
    <n v="0.35"/>
  </r>
  <r>
    <x v="0"/>
    <n v="1185732"/>
    <x v="72"/>
    <x v="3"/>
    <x v="38"/>
    <s v="Des Moines"/>
    <x v="2"/>
    <n v="0.4"/>
    <x v="38"/>
    <n v="900"/>
    <n v="270"/>
    <n v="0.3"/>
  </r>
  <r>
    <x v="0"/>
    <n v="1185732"/>
    <x v="72"/>
    <x v="3"/>
    <x v="38"/>
    <s v="Des Moines"/>
    <x v="3"/>
    <n v="0.4"/>
    <x v="37"/>
    <n v="700"/>
    <n v="210"/>
    <n v="0.3"/>
  </r>
  <r>
    <x v="0"/>
    <n v="1185732"/>
    <x v="72"/>
    <x v="3"/>
    <x v="38"/>
    <s v="Des Moines"/>
    <x v="4"/>
    <n v="0.5"/>
    <x v="41"/>
    <n v="1000"/>
    <n v="500"/>
    <n v="0.5"/>
  </r>
  <r>
    <x v="0"/>
    <n v="1185732"/>
    <x v="72"/>
    <x v="3"/>
    <x v="38"/>
    <s v="Des Moines"/>
    <x v="5"/>
    <n v="0.55000000000000004"/>
    <x v="48"/>
    <n v="2062.5"/>
    <n v="825"/>
    <n v="0.4"/>
  </r>
  <r>
    <x v="0"/>
    <n v="1185732"/>
    <x v="73"/>
    <x v="3"/>
    <x v="38"/>
    <s v="Des Moines"/>
    <x v="0"/>
    <n v="0.5"/>
    <x v="28"/>
    <n v="2625"/>
    <n v="787.5"/>
    <n v="0.3"/>
  </r>
  <r>
    <x v="0"/>
    <n v="1185732"/>
    <x v="73"/>
    <x v="3"/>
    <x v="38"/>
    <s v="Des Moines"/>
    <x v="1"/>
    <n v="0.45000000000000007"/>
    <x v="49"/>
    <n v="1350.0000000000002"/>
    <n v="472.50000000000006"/>
    <n v="0.35"/>
  </r>
  <r>
    <x v="0"/>
    <n v="1185732"/>
    <x v="73"/>
    <x v="3"/>
    <x v="38"/>
    <s v="Des Moines"/>
    <x v="2"/>
    <n v="0.4"/>
    <x v="38"/>
    <n v="900"/>
    <n v="270"/>
    <n v="0.3"/>
  </r>
  <r>
    <x v="0"/>
    <n v="1185732"/>
    <x v="73"/>
    <x v="3"/>
    <x v="38"/>
    <s v="Des Moines"/>
    <x v="3"/>
    <n v="0.4"/>
    <x v="41"/>
    <n v="800"/>
    <n v="240"/>
    <n v="0.3"/>
  </r>
  <r>
    <x v="0"/>
    <n v="1185732"/>
    <x v="73"/>
    <x v="3"/>
    <x v="38"/>
    <s v="Des Moines"/>
    <x v="4"/>
    <n v="0.5"/>
    <x v="37"/>
    <n v="875"/>
    <n v="437.5"/>
    <n v="0.5"/>
  </r>
  <r>
    <x v="0"/>
    <n v="1185732"/>
    <x v="73"/>
    <x v="3"/>
    <x v="38"/>
    <s v="Des Moines"/>
    <x v="5"/>
    <n v="0.55000000000000004"/>
    <x v="45"/>
    <n v="1925.0000000000002"/>
    <n v="770.00000000000011"/>
    <n v="0.4"/>
  </r>
  <r>
    <x v="0"/>
    <n v="1185732"/>
    <x v="74"/>
    <x v="3"/>
    <x v="38"/>
    <s v="Des Moines"/>
    <x v="0"/>
    <n v="0.35000000000000003"/>
    <x v="34"/>
    <n v="1662.5000000000002"/>
    <n v="498.75000000000006"/>
    <n v="0.3"/>
  </r>
  <r>
    <x v="0"/>
    <n v="1185732"/>
    <x v="74"/>
    <x v="3"/>
    <x v="38"/>
    <s v="Des Moines"/>
    <x v="1"/>
    <n v="0.3000000000000001"/>
    <x v="44"/>
    <n v="750.00000000000023"/>
    <n v="262.50000000000006"/>
    <n v="0.35"/>
  </r>
  <r>
    <x v="0"/>
    <n v="1185732"/>
    <x v="74"/>
    <x v="3"/>
    <x v="38"/>
    <s v="Des Moines"/>
    <x v="2"/>
    <n v="0.25000000000000006"/>
    <x v="43"/>
    <n v="375.00000000000006"/>
    <n v="112.50000000000001"/>
    <n v="0.3"/>
  </r>
  <r>
    <x v="0"/>
    <n v="1185732"/>
    <x v="74"/>
    <x v="3"/>
    <x v="38"/>
    <s v="Des Moines"/>
    <x v="3"/>
    <n v="0.25000000000000006"/>
    <x v="36"/>
    <n v="312.50000000000006"/>
    <n v="93.750000000000014"/>
    <n v="0.3"/>
  </r>
  <r>
    <x v="0"/>
    <n v="1185732"/>
    <x v="74"/>
    <x v="3"/>
    <x v="38"/>
    <s v="Des Moines"/>
    <x v="4"/>
    <n v="0.35000000000000003"/>
    <x v="36"/>
    <n v="437.50000000000006"/>
    <n v="218.75000000000003"/>
    <n v="0.5"/>
  </r>
  <r>
    <x v="0"/>
    <n v="1185732"/>
    <x v="74"/>
    <x v="3"/>
    <x v="38"/>
    <s v="Des Moines"/>
    <x v="5"/>
    <n v="0.4"/>
    <x v="41"/>
    <n v="800"/>
    <n v="320"/>
    <n v="0.4"/>
  </r>
  <r>
    <x v="0"/>
    <n v="1185732"/>
    <x v="75"/>
    <x v="3"/>
    <x v="38"/>
    <s v="Des Moines"/>
    <x v="0"/>
    <n v="0.44999999999999996"/>
    <x v="48"/>
    <n v="1687.4999999999998"/>
    <n v="506.24999999999989"/>
    <n v="0.3"/>
  </r>
  <r>
    <x v="0"/>
    <n v="1185732"/>
    <x v="75"/>
    <x v="3"/>
    <x v="38"/>
    <s v="Des Moines"/>
    <x v="1"/>
    <n v="0.35000000000000003"/>
    <x v="38"/>
    <n v="787.50000000000011"/>
    <n v="275.625"/>
    <n v="0.35"/>
  </r>
  <r>
    <x v="0"/>
    <n v="1185732"/>
    <x v="75"/>
    <x v="3"/>
    <x v="38"/>
    <s v="Des Moines"/>
    <x v="2"/>
    <n v="0.35000000000000003"/>
    <x v="36"/>
    <n v="437.50000000000006"/>
    <n v="131.25"/>
    <n v="0.3"/>
  </r>
  <r>
    <x v="0"/>
    <n v="1185732"/>
    <x v="75"/>
    <x v="3"/>
    <x v="38"/>
    <s v="Des Moines"/>
    <x v="3"/>
    <n v="0.35000000000000003"/>
    <x v="36"/>
    <n v="437.50000000000006"/>
    <n v="131.25"/>
    <n v="0.3"/>
  </r>
  <r>
    <x v="0"/>
    <n v="1185732"/>
    <x v="75"/>
    <x v="3"/>
    <x v="38"/>
    <s v="Des Moines"/>
    <x v="4"/>
    <n v="0.44999999999999996"/>
    <x v="36"/>
    <n v="562.5"/>
    <n v="281.25"/>
    <n v="0.5"/>
  </r>
  <r>
    <x v="0"/>
    <n v="1185732"/>
    <x v="75"/>
    <x v="3"/>
    <x v="38"/>
    <s v="Des Moines"/>
    <x v="5"/>
    <n v="0.49999999999999983"/>
    <x v="44"/>
    <n v="1249.9999999999995"/>
    <n v="499.99999999999983"/>
    <n v="0.4"/>
  </r>
  <r>
    <x v="0"/>
    <n v="1185732"/>
    <x v="76"/>
    <x v="3"/>
    <x v="38"/>
    <s v="Des Moines"/>
    <x v="0"/>
    <n v="0.44999999999999996"/>
    <x v="47"/>
    <n v="1799.9999999999998"/>
    <n v="539.99999999999989"/>
    <n v="0.3"/>
  </r>
  <r>
    <x v="0"/>
    <n v="1185732"/>
    <x v="76"/>
    <x v="3"/>
    <x v="38"/>
    <s v="Des Moines"/>
    <x v="1"/>
    <n v="0.35000000000000003"/>
    <x v="49"/>
    <n v="1050"/>
    <n v="367.5"/>
    <n v="0.35"/>
  </r>
  <r>
    <x v="0"/>
    <n v="1185732"/>
    <x v="76"/>
    <x v="3"/>
    <x v="38"/>
    <s v="Des Moines"/>
    <x v="2"/>
    <n v="0.35000000000000003"/>
    <x v="83"/>
    <n v="857.50000000000011"/>
    <n v="257.25"/>
    <n v="0.3"/>
  </r>
  <r>
    <x v="0"/>
    <n v="1185732"/>
    <x v="76"/>
    <x v="3"/>
    <x v="38"/>
    <s v="Des Moines"/>
    <x v="3"/>
    <n v="0.35000000000000003"/>
    <x v="38"/>
    <n v="787.50000000000011"/>
    <n v="236.25000000000003"/>
    <n v="0.3"/>
  </r>
  <r>
    <x v="0"/>
    <n v="1185732"/>
    <x v="76"/>
    <x v="3"/>
    <x v="38"/>
    <s v="Des Moines"/>
    <x v="4"/>
    <n v="0.6"/>
    <x v="41"/>
    <n v="1200"/>
    <n v="600"/>
    <n v="0.5"/>
  </r>
  <r>
    <x v="0"/>
    <n v="1185732"/>
    <x v="76"/>
    <x v="3"/>
    <x v="38"/>
    <s v="Des Moines"/>
    <x v="5"/>
    <n v="0.64999999999999991"/>
    <x v="49"/>
    <n v="1949.9999999999998"/>
    <n v="780"/>
    <n v="0.4"/>
  </r>
  <r>
    <x v="0"/>
    <n v="1185732"/>
    <x v="77"/>
    <x v="3"/>
    <x v="38"/>
    <s v="Des Moines"/>
    <x v="0"/>
    <n v="0.6"/>
    <x v="21"/>
    <n v="3300"/>
    <n v="990"/>
    <n v="0.3"/>
  </r>
  <r>
    <x v="0"/>
    <n v="1185732"/>
    <x v="77"/>
    <x v="3"/>
    <x v="38"/>
    <s v="Des Moines"/>
    <x v="1"/>
    <n v="0.5"/>
    <x v="45"/>
    <n v="1750"/>
    <n v="612.5"/>
    <n v="0.35"/>
  </r>
  <r>
    <x v="0"/>
    <n v="1185732"/>
    <x v="77"/>
    <x v="3"/>
    <x v="38"/>
    <s v="Des Moines"/>
    <x v="2"/>
    <n v="0.5"/>
    <x v="49"/>
    <n v="1500"/>
    <n v="450"/>
    <n v="0.3"/>
  </r>
  <r>
    <x v="0"/>
    <n v="1185732"/>
    <x v="77"/>
    <x v="3"/>
    <x v="38"/>
    <s v="Des Moines"/>
    <x v="3"/>
    <n v="0.5"/>
    <x v="44"/>
    <n v="1250"/>
    <n v="375"/>
    <n v="0.3"/>
  </r>
  <r>
    <x v="0"/>
    <n v="1185732"/>
    <x v="77"/>
    <x v="3"/>
    <x v="38"/>
    <s v="Des Moines"/>
    <x v="4"/>
    <n v="0.6"/>
    <x v="44"/>
    <n v="1500"/>
    <n v="750"/>
    <n v="0.5"/>
  </r>
  <r>
    <x v="0"/>
    <n v="1185732"/>
    <x v="77"/>
    <x v="3"/>
    <x v="38"/>
    <s v="Des Moines"/>
    <x v="5"/>
    <n v="0.64999999999999991"/>
    <x v="45"/>
    <n v="2274.9999999999995"/>
    <n v="909.99999999999989"/>
    <n v="0.4"/>
  </r>
  <r>
    <x v="0"/>
    <n v="1185732"/>
    <x v="136"/>
    <x v="3"/>
    <x v="39"/>
    <s v="Milwaukee"/>
    <x v="0"/>
    <n v="0.35000000000000003"/>
    <x v="24"/>
    <n v="1750.0000000000002"/>
    <n v="700.00000000000011"/>
    <n v="0.4"/>
  </r>
  <r>
    <x v="0"/>
    <n v="1185732"/>
    <x v="136"/>
    <x v="3"/>
    <x v="39"/>
    <s v="Milwaukee"/>
    <x v="1"/>
    <n v="0.35000000000000003"/>
    <x v="49"/>
    <n v="1050"/>
    <n v="420"/>
    <n v="0.4"/>
  </r>
  <r>
    <x v="0"/>
    <n v="1185732"/>
    <x v="136"/>
    <x v="3"/>
    <x v="39"/>
    <s v="Milwaukee"/>
    <x v="2"/>
    <n v="0.25000000000000006"/>
    <x v="49"/>
    <n v="750.00000000000011"/>
    <n v="262.5"/>
    <n v="0.35"/>
  </r>
  <r>
    <x v="0"/>
    <n v="1185732"/>
    <x v="136"/>
    <x v="3"/>
    <x v="39"/>
    <s v="Milwaukee"/>
    <x v="3"/>
    <n v="0.30000000000000004"/>
    <x v="43"/>
    <n v="450.00000000000006"/>
    <n v="157.5"/>
    <n v="0.35"/>
  </r>
  <r>
    <x v="0"/>
    <n v="1185732"/>
    <x v="136"/>
    <x v="3"/>
    <x v="39"/>
    <s v="Milwaukee"/>
    <x v="4"/>
    <n v="0.44999999999999996"/>
    <x v="41"/>
    <n v="899.99999999999989"/>
    <n v="269.99999999999994"/>
    <n v="0.3"/>
  </r>
  <r>
    <x v="0"/>
    <n v="1185732"/>
    <x v="136"/>
    <x v="3"/>
    <x v="39"/>
    <s v="Milwaukee"/>
    <x v="5"/>
    <n v="0.35000000000000003"/>
    <x v="49"/>
    <n v="1050"/>
    <n v="420"/>
    <n v="0.4"/>
  </r>
  <r>
    <x v="0"/>
    <n v="1185732"/>
    <x v="79"/>
    <x v="3"/>
    <x v="39"/>
    <s v="Milwaukee"/>
    <x v="0"/>
    <n v="0.35000000000000003"/>
    <x v="21"/>
    <n v="1925.0000000000002"/>
    <n v="770.00000000000011"/>
    <n v="0.4"/>
  </r>
  <r>
    <x v="0"/>
    <n v="1185732"/>
    <x v="79"/>
    <x v="3"/>
    <x v="39"/>
    <s v="Milwaukee"/>
    <x v="1"/>
    <n v="0.35000000000000003"/>
    <x v="41"/>
    <n v="700.00000000000011"/>
    <n v="280.00000000000006"/>
    <n v="0.4"/>
  </r>
  <r>
    <x v="0"/>
    <n v="1185732"/>
    <x v="79"/>
    <x v="3"/>
    <x v="39"/>
    <s v="Milwaukee"/>
    <x v="2"/>
    <n v="0.25000000000000006"/>
    <x v="44"/>
    <n v="625.00000000000011"/>
    <n v="218.75000000000003"/>
    <n v="0.35"/>
  </r>
  <r>
    <x v="0"/>
    <n v="1185732"/>
    <x v="79"/>
    <x v="3"/>
    <x v="39"/>
    <s v="Milwaukee"/>
    <x v="3"/>
    <n v="0.30000000000000004"/>
    <x v="36"/>
    <n v="375.00000000000006"/>
    <n v="131.25"/>
    <n v="0.35"/>
  </r>
  <r>
    <x v="0"/>
    <n v="1185732"/>
    <x v="79"/>
    <x v="3"/>
    <x v="39"/>
    <s v="Milwaukee"/>
    <x v="4"/>
    <n v="0.44999999999999996"/>
    <x v="41"/>
    <n v="899.99999999999989"/>
    <n v="269.99999999999994"/>
    <n v="0.3"/>
  </r>
  <r>
    <x v="0"/>
    <n v="1185732"/>
    <x v="79"/>
    <x v="3"/>
    <x v="39"/>
    <s v="Milwaukee"/>
    <x v="5"/>
    <n v="0.19999999999999996"/>
    <x v="49"/>
    <n v="599.99999999999989"/>
    <n v="239.99999999999997"/>
    <n v="0.4"/>
  </r>
  <r>
    <x v="0"/>
    <n v="1185732"/>
    <x v="137"/>
    <x v="3"/>
    <x v="39"/>
    <s v="Milwaukee"/>
    <x v="0"/>
    <n v="0.25000000000000006"/>
    <x v="65"/>
    <n v="1300.0000000000002"/>
    <n v="520.00000000000011"/>
    <n v="0.4"/>
  </r>
  <r>
    <x v="0"/>
    <n v="1185732"/>
    <x v="137"/>
    <x v="3"/>
    <x v="39"/>
    <s v="Milwaukee"/>
    <x v="1"/>
    <n v="0.25000000000000006"/>
    <x v="38"/>
    <n v="562.50000000000011"/>
    <n v="225.00000000000006"/>
    <n v="0.4"/>
  </r>
  <r>
    <x v="0"/>
    <n v="1185732"/>
    <x v="137"/>
    <x v="3"/>
    <x v="39"/>
    <s v="Milwaukee"/>
    <x v="2"/>
    <n v="0.15000000000000002"/>
    <x v="35"/>
    <n v="412.50000000000006"/>
    <n v="144.375"/>
    <n v="0.35"/>
  </r>
  <r>
    <x v="0"/>
    <n v="1185732"/>
    <x v="137"/>
    <x v="3"/>
    <x v="39"/>
    <s v="Milwaukee"/>
    <x v="3"/>
    <n v="0.19999999999999996"/>
    <x v="36"/>
    <n v="249.99999999999994"/>
    <n v="87.499999999999972"/>
    <n v="0.35"/>
  </r>
  <r>
    <x v="0"/>
    <n v="1185732"/>
    <x v="137"/>
    <x v="3"/>
    <x v="39"/>
    <s v="Milwaukee"/>
    <x v="4"/>
    <n v="0.35000000000000003"/>
    <x v="37"/>
    <n v="612.50000000000011"/>
    <n v="183.75000000000003"/>
    <n v="0.3"/>
  </r>
  <r>
    <x v="0"/>
    <n v="1185732"/>
    <x v="137"/>
    <x v="3"/>
    <x v="39"/>
    <s v="Milwaukee"/>
    <x v="5"/>
    <n v="0.25000000000000006"/>
    <x v="35"/>
    <n v="687.50000000000011"/>
    <n v="275.00000000000006"/>
    <n v="0.4"/>
  </r>
  <r>
    <x v="0"/>
    <n v="1185732"/>
    <x v="138"/>
    <x v="3"/>
    <x v="39"/>
    <s v="Milwaukee"/>
    <x v="0"/>
    <n v="0.25000000000000006"/>
    <x v="24"/>
    <n v="1250.0000000000002"/>
    <n v="500.00000000000011"/>
    <n v="0.4"/>
  </r>
  <r>
    <x v="0"/>
    <n v="1185732"/>
    <x v="138"/>
    <x v="3"/>
    <x v="39"/>
    <s v="Milwaukee"/>
    <x v="1"/>
    <n v="0.25000000000000006"/>
    <x v="41"/>
    <n v="500.00000000000011"/>
    <n v="200.00000000000006"/>
    <n v="0.4"/>
  </r>
  <r>
    <x v="0"/>
    <n v="1185732"/>
    <x v="138"/>
    <x v="3"/>
    <x v="39"/>
    <s v="Milwaukee"/>
    <x v="2"/>
    <n v="0.15000000000000002"/>
    <x v="41"/>
    <n v="300.00000000000006"/>
    <n v="105.00000000000001"/>
    <n v="0.35"/>
  </r>
  <r>
    <x v="0"/>
    <n v="1185732"/>
    <x v="138"/>
    <x v="3"/>
    <x v="39"/>
    <s v="Milwaukee"/>
    <x v="3"/>
    <n v="0.19999999999999996"/>
    <x v="36"/>
    <n v="249.99999999999994"/>
    <n v="87.499999999999972"/>
    <n v="0.35"/>
  </r>
  <r>
    <x v="0"/>
    <n v="1185732"/>
    <x v="138"/>
    <x v="3"/>
    <x v="39"/>
    <s v="Milwaukee"/>
    <x v="4"/>
    <n v="0.65"/>
    <x v="43"/>
    <n v="975"/>
    <n v="292.5"/>
    <n v="0.3"/>
  </r>
  <r>
    <x v="0"/>
    <n v="1185732"/>
    <x v="138"/>
    <x v="3"/>
    <x v="39"/>
    <s v="Milwaukee"/>
    <x v="5"/>
    <n v="0.5"/>
    <x v="35"/>
    <n v="1375"/>
    <n v="550"/>
    <n v="0.4"/>
  </r>
  <r>
    <x v="0"/>
    <n v="1185732"/>
    <x v="139"/>
    <x v="3"/>
    <x v="39"/>
    <s v="Milwaukee"/>
    <x v="0"/>
    <n v="0.6"/>
    <x v="63"/>
    <n v="3270"/>
    <n v="1308"/>
    <n v="0.4"/>
  </r>
  <r>
    <x v="0"/>
    <n v="1185732"/>
    <x v="139"/>
    <x v="3"/>
    <x v="39"/>
    <s v="Milwaukee"/>
    <x v="1"/>
    <n v="0.4"/>
    <x v="44"/>
    <n v="1000"/>
    <n v="400"/>
    <n v="0.4"/>
  </r>
  <r>
    <x v="0"/>
    <n v="1185732"/>
    <x v="139"/>
    <x v="3"/>
    <x v="39"/>
    <s v="Milwaukee"/>
    <x v="2"/>
    <n v="0.35000000000000003"/>
    <x v="38"/>
    <n v="787.50000000000011"/>
    <n v="275.625"/>
    <n v="0.35"/>
  </r>
  <r>
    <x v="0"/>
    <n v="1185732"/>
    <x v="139"/>
    <x v="3"/>
    <x v="39"/>
    <s v="Milwaukee"/>
    <x v="3"/>
    <n v="0.35000000000000003"/>
    <x v="37"/>
    <n v="612.50000000000011"/>
    <n v="214.37500000000003"/>
    <n v="0.35"/>
  </r>
  <r>
    <x v="0"/>
    <n v="1185732"/>
    <x v="139"/>
    <x v="3"/>
    <x v="39"/>
    <s v="Milwaukee"/>
    <x v="4"/>
    <n v="0.44999999999999996"/>
    <x v="41"/>
    <n v="899.99999999999989"/>
    <n v="269.99999999999994"/>
    <n v="0.3"/>
  </r>
  <r>
    <x v="0"/>
    <n v="1185732"/>
    <x v="139"/>
    <x v="3"/>
    <x v="39"/>
    <s v="Milwaukee"/>
    <x v="5"/>
    <n v="0.54999999999999993"/>
    <x v="46"/>
    <n v="1787.4999999999998"/>
    <n v="715"/>
    <n v="0.4"/>
  </r>
  <r>
    <x v="0"/>
    <n v="1185732"/>
    <x v="83"/>
    <x v="3"/>
    <x v="39"/>
    <s v="Milwaukee"/>
    <x v="0"/>
    <n v="0.4"/>
    <x v="31"/>
    <n v="2300"/>
    <n v="920"/>
    <n v="0.4"/>
  </r>
  <r>
    <x v="0"/>
    <n v="1185732"/>
    <x v="83"/>
    <x v="3"/>
    <x v="39"/>
    <s v="Milwaukee"/>
    <x v="1"/>
    <n v="0.35000000000000009"/>
    <x v="46"/>
    <n v="1137.5000000000002"/>
    <n v="455.00000000000011"/>
    <n v="0.4"/>
  </r>
  <r>
    <x v="0"/>
    <n v="1185732"/>
    <x v="83"/>
    <x v="3"/>
    <x v="39"/>
    <s v="Milwaukee"/>
    <x v="2"/>
    <n v="0.30000000000000004"/>
    <x v="41"/>
    <n v="600.00000000000011"/>
    <n v="210.00000000000003"/>
    <n v="0.35"/>
  </r>
  <r>
    <x v="0"/>
    <n v="1185732"/>
    <x v="83"/>
    <x v="3"/>
    <x v="39"/>
    <s v="Milwaukee"/>
    <x v="3"/>
    <n v="0.30000000000000004"/>
    <x v="37"/>
    <n v="525.00000000000011"/>
    <n v="183.75000000000003"/>
    <n v="0.35"/>
  </r>
  <r>
    <x v="0"/>
    <n v="1185732"/>
    <x v="83"/>
    <x v="3"/>
    <x v="39"/>
    <s v="Milwaukee"/>
    <x v="4"/>
    <n v="0.4"/>
    <x v="37"/>
    <n v="700"/>
    <n v="210"/>
    <n v="0.3"/>
  </r>
  <r>
    <x v="0"/>
    <n v="1185732"/>
    <x v="83"/>
    <x v="3"/>
    <x v="39"/>
    <s v="Milwaukee"/>
    <x v="5"/>
    <n v="0.60000000000000009"/>
    <x v="46"/>
    <n v="1950.0000000000002"/>
    <n v="780.00000000000011"/>
    <n v="0.4"/>
  </r>
  <r>
    <x v="0"/>
    <n v="1185732"/>
    <x v="140"/>
    <x v="3"/>
    <x v="39"/>
    <s v="Milwaukee"/>
    <x v="0"/>
    <n v="0.55000000000000004"/>
    <x v="21"/>
    <n v="3025.0000000000005"/>
    <n v="1210.0000000000002"/>
    <n v="0.4"/>
  </r>
  <r>
    <x v="0"/>
    <n v="1185732"/>
    <x v="140"/>
    <x v="3"/>
    <x v="39"/>
    <s v="Milwaukee"/>
    <x v="1"/>
    <n v="0.50000000000000011"/>
    <x v="49"/>
    <n v="1500.0000000000002"/>
    <n v="600.00000000000011"/>
    <n v="0.4"/>
  </r>
  <r>
    <x v="0"/>
    <n v="1185732"/>
    <x v="140"/>
    <x v="3"/>
    <x v="39"/>
    <s v="Milwaukee"/>
    <x v="2"/>
    <n v="0.45"/>
    <x v="38"/>
    <n v="1012.5"/>
    <n v="354.375"/>
    <n v="0.35"/>
  </r>
  <r>
    <x v="0"/>
    <n v="1185732"/>
    <x v="140"/>
    <x v="3"/>
    <x v="39"/>
    <s v="Milwaukee"/>
    <x v="3"/>
    <n v="0.45"/>
    <x v="37"/>
    <n v="787.5"/>
    <n v="275.625"/>
    <n v="0.35"/>
  </r>
  <r>
    <x v="0"/>
    <n v="1185732"/>
    <x v="140"/>
    <x v="3"/>
    <x v="39"/>
    <s v="Milwaukee"/>
    <x v="4"/>
    <n v="0.55000000000000004"/>
    <x v="41"/>
    <n v="1100"/>
    <n v="330"/>
    <n v="0.3"/>
  </r>
  <r>
    <x v="0"/>
    <n v="1185732"/>
    <x v="140"/>
    <x v="3"/>
    <x v="39"/>
    <s v="Milwaukee"/>
    <x v="5"/>
    <n v="0.60000000000000009"/>
    <x v="48"/>
    <n v="2250.0000000000005"/>
    <n v="900.00000000000023"/>
    <n v="0.4"/>
  </r>
  <r>
    <x v="0"/>
    <n v="1185732"/>
    <x v="141"/>
    <x v="3"/>
    <x v="39"/>
    <s v="Milwaukee"/>
    <x v="0"/>
    <n v="0.5"/>
    <x v="28"/>
    <n v="2625"/>
    <n v="1050"/>
    <n v="0.4"/>
  </r>
  <r>
    <x v="0"/>
    <n v="1185732"/>
    <x v="141"/>
    <x v="3"/>
    <x v="39"/>
    <s v="Milwaukee"/>
    <x v="1"/>
    <n v="0.45000000000000007"/>
    <x v="49"/>
    <n v="1350.0000000000002"/>
    <n v="540.00000000000011"/>
    <n v="0.4"/>
  </r>
  <r>
    <x v="0"/>
    <n v="1185732"/>
    <x v="141"/>
    <x v="3"/>
    <x v="39"/>
    <s v="Milwaukee"/>
    <x v="2"/>
    <n v="0.4"/>
    <x v="38"/>
    <n v="900"/>
    <n v="315"/>
    <n v="0.35"/>
  </r>
  <r>
    <x v="0"/>
    <n v="1185732"/>
    <x v="141"/>
    <x v="3"/>
    <x v="39"/>
    <s v="Milwaukee"/>
    <x v="3"/>
    <n v="0.4"/>
    <x v="41"/>
    <n v="800"/>
    <n v="280"/>
    <n v="0.35"/>
  </r>
  <r>
    <x v="0"/>
    <n v="1185732"/>
    <x v="141"/>
    <x v="3"/>
    <x v="39"/>
    <s v="Milwaukee"/>
    <x v="4"/>
    <n v="0.5"/>
    <x v="37"/>
    <n v="875"/>
    <n v="262.5"/>
    <n v="0.3"/>
  </r>
  <r>
    <x v="0"/>
    <n v="1185732"/>
    <x v="141"/>
    <x v="3"/>
    <x v="39"/>
    <s v="Milwaukee"/>
    <x v="5"/>
    <n v="0.55000000000000004"/>
    <x v="45"/>
    <n v="1925.0000000000002"/>
    <n v="770.00000000000011"/>
    <n v="0.4"/>
  </r>
  <r>
    <x v="0"/>
    <n v="1185732"/>
    <x v="142"/>
    <x v="3"/>
    <x v="39"/>
    <s v="Milwaukee"/>
    <x v="0"/>
    <n v="0.35000000000000003"/>
    <x v="34"/>
    <n v="1662.5000000000002"/>
    <n v="665.00000000000011"/>
    <n v="0.4"/>
  </r>
  <r>
    <x v="0"/>
    <n v="1185732"/>
    <x v="142"/>
    <x v="3"/>
    <x v="39"/>
    <s v="Milwaukee"/>
    <x v="1"/>
    <n v="0.3000000000000001"/>
    <x v="35"/>
    <n v="825.00000000000023"/>
    <n v="330.00000000000011"/>
    <n v="0.4"/>
  </r>
  <r>
    <x v="0"/>
    <n v="1185732"/>
    <x v="142"/>
    <x v="3"/>
    <x v="39"/>
    <s v="Milwaukee"/>
    <x v="2"/>
    <n v="0.25000000000000006"/>
    <x v="37"/>
    <n v="437.50000000000011"/>
    <n v="153.12500000000003"/>
    <n v="0.35"/>
  </r>
  <r>
    <x v="0"/>
    <n v="1185732"/>
    <x v="142"/>
    <x v="3"/>
    <x v="39"/>
    <s v="Milwaukee"/>
    <x v="3"/>
    <n v="0.25000000000000006"/>
    <x v="43"/>
    <n v="375.00000000000006"/>
    <n v="131.25"/>
    <n v="0.35"/>
  </r>
  <r>
    <x v="0"/>
    <n v="1185732"/>
    <x v="142"/>
    <x v="3"/>
    <x v="39"/>
    <s v="Milwaukee"/>
    <x v="4"/>
    <n v="0.35000000000000003"/>
    <x v="43"/>
    <n v="525"/>
    <n v="157.5"/>
    <n v="0.3"/>
  </r>
  <r>
    <x v="0"/>
    <n v="1185732"/>
    <x v="142"/>
    <x v="3"/>
    <x v="39"/>
    <s v="Milwaukee"/>
    <x v="5"/>
    <n v="0.4"/>
    <x v="38"/>
    <n v="900"/>
    <n v="360"/>
    <n v="0.4"/>
  </r>
  <r>
    <x v="0"/>
    <n v="1185732"/>
    <x v="87"/>
    <x v="3"/>
    <x v="39"/>
    <s v="Milwaukee"/>
    <x v="0"/>
    <n v="0.44999999999999996"/>
    <x v="47"/>
    <n v="1799.9999999999998"/>
    <n v="720"/>
    <n v="0.4"/>
  </r>
  <r>
    <x v="0"/>
    <n v="1185732"/>
    <x v="87"/>
    <x v="3"/>
    <x v="39"/>
    <s v="Milwaukee"/>
    <x v="1"/>
    <n v="0.35000000000000003"/>
    <x v="44"/>
    <n v="875.00000000000011"/>
    <n v="350.00000000000006"/>
    <n v="0.4"/>
  </r>
  <r>
    <x v="0"/>
    <n v="1185732"/>
    <x v="87"/>
    <x v="3"/>
    <x v="39"/>
    <s v="Milwaukee"/>
    <x v="2"/>
    <n v="0.35000000000000003"/>
    <x v="43"/>
    <n v="525"/>
    <n v="183.75"/>
    <n v="0.35"/>
  </r>
  <r>
    <x v="0"/>
    <n v="1185732"/>
    <x v="87"/>
    <x v="3"/>
    <x v="39"/>
    <s v="Milwaukee"/>
    <x v="3"/>
    <n v="0.35000000000000003"/>
    <x v="43"/>
    <n v="525"/>
    <n v="183.75"/>
    <n v="0.35"/>
  </r>
  <r>
    <x v="0"/>
    <n v="1185732"/>
    <x v="87"/>
    <x v="3"/>
    <x v="39"/>
    <s v="Milwaukee"/>
    <x v="4"/>
    <n v="0.44999999999999996"/>
    <x v="43"/>
    <n v="674.99999999999989"/>
    <n v="202.49999999999997"/>
    <n v="0.3"/>
  </r>
  <r>
    <x v="0"/>
    <n v="1185732"/>
    <x v="87"/>
    <x v="3"/>
    <x v="39"/>
    <s v="Milwaukee"/>
    <x v="5"/>
    <n v="0.49999999999999983"/>
    <x v="35"/>
    <n v="1374.9999999999995"/>
    <n v="549.99999999999989"/>
    <n v="0.4"/>
  </r>
  <r>
    <x v="0"/>
    <n v="1185732"/>
    <x v="143"/>
    <x v="3"/>
    <x v="39"/>
    <s v="Milwaukee"/>
    <x v="0"/>
    <n v="0.44999999999999996"/>
    <x v="33"/>
    <n v="1912.4999999999998"/>
    <n v="765"/>
    <n v="0.4"/>
  </r>
  <r>
    <x v="0"/>
    <n v="1185732"/>
    <x v="143"/>
    <x v="3"/>
    <x v="39"/>
    <s v="Milwaukee"/>
    <x v="1"/>
    <n v="0.35000000000000003"/>
    <x v="46"/>
    <n v="1137.5"/>
    <n v="455"/>
    <n v="0.4"/>
  </r>
  <r>
    <x v="0"/>
    <n v="1185732"/>
    <x v="143"/>
    <x v="3"/>
    <x v="39"/>
    <s v="Milwaukee"/>
    <x v="2"/>
    <n v="0.35000000000000003"/>
    <x v="84"/>
    <n v="945.00000000000011"/>
    <n v="330.75"/>
    <n v="0.35"/>
  </r>
  <r>
    <x v="0"/>
    <n v="1185732"/>
    <x v="143"/>
    <x v="3"/>
    <x v="39"/>
    <s v="Milwaukee"/>
    <x v="3"/>
    <n v="0.35000000000000003"/>
    <x v="35"/>
    <n v="962.50000000000011"/>
    <n v="336.875"/>
    <n v="0.35"/>
  </r>
  <r>
    <x v="0"/>
    <n v="1185732"/>
    <x v="143"/>
    <x v="3"/>
    <x v="39"/>
    <s v="Milwaukee"/>
    <x v="4"/>
    <n v="0.6"/>
    <x v="44"/>
    <n v="1500"/>
    <n v="450"/>
    <n v="0.3"/>
  </r>
  <r>
    <x v="0"/>
    <n v="1185732"/>
    <x v="143"/>
    <x v="3"/>
    <x v="39"/>
    <s v="Milwaukee"/>
    <x v="5"/>
    <n v="0.64999999999999991"/>
    <x v="45"/>
    <n v="2274.9999999999995"/>
    <n v="909.99999999999989"/>
    <n v="0.4"/>
  </r>
  <r>
    <x v="0"/>
    <n v="1185732"/>
    <x v="144"/>
    <x v="3"/>
    <x v="39"/>
    <s v="Milwaukee"/>
    <x v="0"/>
    <n v="0.6"/>
    <x v="25"/>
    <n v="3600"/>
    <n v="1440"/>
    <n v="0.4"/>
  </r>
  <r>
    <x v="0"/>
    <n v="1185732"/>
    <x v="144"/>
    <x v="3"/>
    <x v="39"/>
    <s v="Milwaukee"/>
    <x v="1"/>
    <n v="0.5"/>
    <x v="47"/>
    <n v="2000"/>
    <n v="800"/>
    <n v="0.4"/>
  </r>
  <r>
    <x v="0"/>
    <n v="1185732"/>
    <x v="144"/>
    <x v="3"/>
    <x v="39"/>
    <s v="Milwaukee"/>
    <x v="2"/>
    <n v="0.5"/>
    <x v="45"/>
    <n v="1750"/>
    <n v="612.5"/>
    <n v="0.35"/>
  </r>
  <r>
    <x v="0"/>
    <n v="1185732"/>
    <x v="144"/>
    <x v="3"/>
    <x v="39"/>
    <s v="Milwaukee"/>
    <x v="3"/>
    <n v="0.5"/>
    <x v="49"/>
    <n v="1500"/>
    <n v="525"/>
    <n v="0.35"/>
  </r>
  <r>
    <x v="0"/>
    <n v="1185732"/>
    <x v="144"/>
    <x v="3"/>
    <x v="39"/>
    <s v="Milwaukee"/>
    <x v="4"/>
    <n v="0.6"/>
    <x v="49"/>
    <n v="1800"/>
    <n v="540"/>
    <n v="0.3"/>
  </r>
  <r>
    <x v="0"/>
    <n v="1185732"/>
    <x v="144"/>
    <x v="3"/>
    <x v="39"/>
    <s v="Milwaukee"/>
    <x v="5"/>
    <n v="0.64999999999999991"/>
    <x v="47"/>
    <n v="2599.9999999999995"/>
    <n v="1039.9999999999998"/>
    <n v="0.4"/>
  </r>
  <r>
    <x v="0"/>
    <n v="1185732"/>
    <x v="102"/>
    <x v="3"/>
    <x v="40"/>
    <s v="Indianapolis"/>
    <x v="0"/>
    <n v="0.35000000000000003"/>
    <x v="24"/>
    <n v="1750.0000000000002"/>
    <n v="700.00000000000011"/>
    <n v="0.4"/>
  </r>
  <r>
    <x v="0"/>
    <n v="1185732"/>
    <x v="102"/>
    <x v="3"/>
    <x v="40"/>
    <s v="Indianapolis"/>
    <x v="1"/>
    <n v="0.35000000000000003"/>
    <x v="49"/>
    <n v="1050"/>
    <n v="420"/>
    <n v="0.4"/>
  </r>
  <r>
    <x v="0"/>
    <n v="1185732"/>
    <x v="102"/>
    <x v="3"/>
    <x v="40"/>
    <s v="Indianapolis"/>
    <x v="2"/>
    <n v="0.25000000000000006"/>
    <x v="49"/>
    <n v="750.00000000000011"/>
    <n v="300.00000000000006"/>
    <n v="0.4"/>
  </r>
  <r>
    <x v="0"/>
    <n v="1185732"/>
    <x v="102"/>
    <x v="3"/>
    <x v="40"/>
    <s v="Indianapolis"/>
    <x v="3"/>
    <n v="0.30000000000000004"/>
    <x v="43"/>
    <n v="450.00000000000006"/>
    <n v="180.00000000000003"/>
    <n v="0.4"/>
  </r>
  <r>
    <x v="0"/>
    <n v="1185732"/>
    <x v="102"/>
    <x v="3"/>
    <x v="40"/>
    <s v="Indianapolis"/>
    <x v="4"/>
    <n v="0.44999999999999996"/>
    <x v="41"/>
    <n v="899.99999999999989"/>
    <n v="360"/>
    <n v="0.4"/>
  </r>
  <r>
    <x v="0"/>
    <n v="1185732"/>
    <x v="102"/>
    <x v="3"/>
    <x v="40"/>
    <s v="Indianapolis"/>
    <x v="5"/>
    <n v="0.35000000000000003"/>
    <x v="49"/>
    <n v="1050"/>
    <n v="420"/>
    <n v="0.4"/>
  </r>
  <r>
    <x v="0"/>
    <n v="1185732"/>
    <x v="103"/>
    <x v="3"/>
    <x v="40"/>
    <s v="Indianapolis"/>
    <x v="0"/>
    <n v="0.35000000000000003"/>
    <x v="21"/>
    <n v="1925.0000000000002"/>
    <n v="770.00000000000011"/>
    <n v="0.4"/>
  </r>
  <r>
    <x v="0"/>
    <n v="1185732"/>
    <x v="103"/>
    <x v="3"/>
    <x v="40"/>
    <s v="Indianapolis"/>
    <x v="1"/>
    <n v="0.4"/>
    <x v="41"/>
    <n v="800"/>
    <n v="320"/>
    <n v="0.4"/>
  </r>
  <r>
    <x v="0"/>
    <n v="1185732"/>
    <x v="103"/>
    <x v="3"/>
    <x v="40"/>
    <s v="Indianapolis"/>
    <x v="2"/>
    <n v="0.30000000000000004"/>
    <x v="49"/>
    <n v="900.00000000000011"/>
    <n v="360.00000000000006"/>
    <n v="0.4"/>
  </r>
  <r>
    <x v="0"/>
    <n v="1185732"/>
    <x v="103"/>
    <x v="3"/>
    <x v="40"/>
    <s v="Indianapolis"/>
    <x v="3"/>
    <n v="0.35000000000000003"/>
    <x v="37"/>
    <n v="612.50000000000011"/>
    <n v="245.00000000000006"/>
    <n v="0.4"/>
  </r>
  <r>
    <x v="0"/>
    <n v="1185732"/>
    <x v="103"/>
    <x v="3"/>
    <x v="40"/>
    <s v="Indianapolis"/>
    <x v="4"/>
    <n v="0.49999999999999994"/>
    <x v="44"/>
    <n v="1249.9999999999998"/>
    <n v="499.99999999999994"/>
    <n v="0.4"/>
  </r>
  <r>
    <x v="0"/>
    <n v="1185732"/>
    <x v="103"/>
    <x v="3"/>
    <x v="40"/>
    <s v="Indianapolis"/>
    <x v="5"/>
    <n v="0.24999999999999994"/>
    <x v="45"/>
    <n v="874.99999999999977"/>
    <n v="349.99999999999994"/>
    <n v="0.4"/>
  </r>
  <r>
    <x v="0"/>
    <n v="1185732"/>
    <x v="104"/>
    <x v="3"/>
    <x v="40"/>
    <s v="Indianapolis"/>
    <x v="0"/>
    <n v="0.30000000000000004"/>
    <x v="82"/>
    <n v="1710.0000000000002"/>
    <n v="684.00000000000011"/>
    <n v="0.4"/>
  </r>
  <r>
    <x v="0"/>
    <n v="1185732"/>
    <x v="104"/>
    <x v="3"/>
    <x v="40"/>
    <s v="Indianapolis"/>
    <x v="1"/>
    <n v="0.30000000000000004"/>
    <x v="35"/>
    <n v="825.00000000000011"/>
    <n v="330.00000000000006"/>
    <n v="0.4"/>
  </r>
  <r>
    <x v="0"/>
    <n v="1185732"/>
    <x v="104"/>
    <x v="3"/>
    <x v="40"/>
    <s v="Indianapolis"/>
    <x v="2"/>
    <n v="0.2"/>
    <x v="46"/>
    <n v="650"/>
    <n v="260"/>
    <n v="0.4"/>
  </r>
  <r>
    <x v="0"/>
    <n v="1185732"/>
    <x v="104"/>
    <x v="3"/>
    <x v="40"/>
    <s v="Indianapolis"/>
    <x v="3"/>
    <n v="0.24999999999999994"/>
    <x v="37"/>
    <n v="437.49999999999989"/>
    <n v="174.99999999999997"/>
    <n v="0.4"/>
  </r>
  <r>
    <x v="0"/>
    <n v="1185732"/>
    <x v="104"/>
    <x v="3"/>
    <x v="40"/>
    <s v="Indianapolis"/>
    <x v="4"/>
    <n v="0.4"/>
    <x v="38"/>
    <n v="900"/>
    <n v="360"/>
    <n v="0.4"/>
  </r>
  <r>
    <x v="0"/>
    <n v="1185732"/>
    <x v="104"/>
    <x v="3"/>
    <x v="40"/>
    <s v="Indianapolis"/>
    <x v="5"/>
    <n v="0.30000000000000004"/>
    <x v="46"/>
    <n v="975.00000000000011"/>
    <n v="390.00000000000006"/>
    <n v="0.4"/>
  </r>
  <r>
    <x v="0"/>
    <n v="1185732"/>
    <x v="105"/>
    <x v="3"/>
    <x v="40"/>
    <s v="Indianapolis"/>
    <x v="0"/>
    <n v="0.30000000000000004"/>
    <x v="21"/>
    <n v="1650.0000000000002"/>
    <n v="660.00000000000011"/>
    <n v="0.4"/>
  </r>
  <r>
    <x v="0"/>
    <n v="1185732"/>
    <x v="105"/>
    <x v="3"/>
    <x v="40"/>
    <s v="Indianapolis"/>
    <x v="1"/>
    <n v="0.30000000000000004"/>
    <x v="44"/>
    <n v="750.00000000000011"/>
    <n v="300.00000000000006"/>
    <n v="0.4"/>
  </r>
  <r>
    <x v="0"/>
    <n v="1185732"/>
    <x v="105"/>
    <x v="3"/>
    <x v="40"/>
    <s v="Indianapolis"/>
    <x v="2"/>
    <n v="0.2"/>
    <x v="44"/>
    <n v="500"/>
    <n v="200"/>
    <n v="0.4"/>
  </r>
  <r>
    <x v="0"/>
    <n v="1185732"/>
    <x v="105"/>
    <x v="3"/>
    <x v="40"/>
    <s v="Indianapolis"/>
    <x v="3"/>
    <n v="0.24999999999999994"/>
    <x v="37"/>
    <n v="437.49999999999989"/>
    <n v="174.99999999999997"/>
    <n v="0.4"/>
  </r>
  <r>
    <x v="0"/>
    <n v="1185732"/>
    <x v="105"/>
    <x v="3"/>
    <x v="40"/>
    <s v="Indianapolis"/>
    <x v="4"/>
    <n v="0.65"/>
    <x v="41"/>
    <n v="1300"/>
    <n v="520"/>
    <n v="0.4"/>
  </r>
  <r>
    <x v="0"/>
    <n v="1185732"/>
    <x v="105"/>
    <x v="3"/>
    <x v="40"/>
    <s v="Indianapolis"/>
    <x v="5"/>
    <n v="0.5"/>
    <x v="46"/>
    <n v="1625"/>
    <n v="650"/>
    <n v="0.4"/>
  </r>
  <r>
    <x v="0"/>
    <n v="1185732"/>
    <x v="106"/>
    <x v="3"/>
    <x v="40"/>
    <s v="Indianapolis"/>
    <x v="0"/>
    <n v="0.6"/>
    <x v="76"/>
    <n v="3570"/>
    <n v="1428"/>
    <n v="0.4"/>
  </r>
  <r>
    <x v="0"/>
    <n v="1185732"/>
    <x v="106"/>
    <x v="3"/>
    <x v="40"/>
    <s v="Indianapolis"/>
    <x v="1"/>
    <n v="0.4"/>
    <x v="49"/>
    <n v="1200"/>
    <n v="480"/>
    <n v="0.4"/>
  </r>
  <r>
    <x v="0"/>
    <n v="1185732"/>
    <x v="106"/>
    <x v="3"/>
    <x v="40"/>
    <s v="Indianapolis"/>
    <x v="2"/>
    <n v="0.35000000000000003"/>
    <x v="35"/>
    <n v="962.50000000000011"/>
    <n v="385.00000000000006"/>
    <n v="0.4"/>
  </r>
  <r>
    <x v="0"/>
    <n v="1185732"/>
    <x v="106"/>
    <x v="3"/>
    <x v="40"/>
    <s v="Indianapolis"/>
    <x v="3"/>
    <n v="0.35000000000000003"/>
    <x v="41"/>
    <n v="700.00000000000011"/>
    <n v="280.00000000000006"/>
    <n v="0.4"/>
  </r>
  <r>
    <x v="0"/>
    <n v="1185732"/>
    <x v="106"/>
    <x v="3"/>
    <x v="40"/>
    <s v="Indianapolis"/>
    <x v="4"/>
    <n v="0.44999999999999996"/>
    <x v="38"/>
    <n v="1012.4999999999999"/>
    <n v="405"/>
    <n v="0.4"/>
  </r>
  <r>
    <x v="0"/>
    <n v="1185732"/>
    <x v="106"/>
    <x v="3"/>
    <x v="40"/>
    <s v="Indianapolis"/>
    <x v="5"/>
    <n v="0.54999999999999993"/>
    <x v="45"/>
    <n v="1924.9999999999998"/>
    <n v="770"/>
    <n v="0.4"/>
  </r>
  <r>
    <x v="0"/>
    <n v="1185732"/>
    <x v="107"/>
    <x v="3"/>
    <x v="40"/>
    <s v="Indianapolis"/>
    <x v="0"/>
    <n v="0.45"/>
    <x v="25"/>
    <n v="2700"/>
    <n v="1080"/>
    <n v="0.4"/>
  </r>
  <r>
    <x v="0"/>
    <n v="1185732"/>
    <x v="107"/>
    <x v="3"/>
    <x v="40"/>
    <s v="Indianapolis"/>
    <x v="1"/>
    <n v="0.40000000000000008"/>
    <x v="33"/>
    <n v="1700.0000000000002"/>
    <n v="680.00000000000011"/>
    <n v="0.4"/>
  </r>
  <r>
    <x v="0"/>
    <n v="1185732"/>
    <x v="107"/>
    <x v="3"/>
    <x v="40"/>
    <s v="Indianapolis"/>
    <x v="2"/>
    <n v="0.35000000000000003"/>
    <x v="49"/>
    <n v="1050"/>
    <n v="420"/>
    <n v="0.4"/>
  </r>
  <r>
    <x v="0"/>
    <n v="1185732"/>
    <x v="107"/>
    <x v="3"/>
    <x v="40"/>
    <s v="Indianapolis"/>
    <x v="3"/>
    <n v="0.35000000000000003"/>
    <x v="35"/>
    <n v="962.50000000000011"/>
    <n v="385.00000000000006"/>
    <n v="0.4"/>
  </r>
  <r>
    <x v="0"/>
    <n v="1185732"/>
    <x v="107"/>
    <x v="3"/>
    <x v="40"/>
    <s v="Indianapolis"/>
    <x v="4"/>
    <n v="0.45"/>
    <x v="35"/>
    <n v="1237.5"/>
    <n v="495"/>
    <n v="0.4"/>
  </r>
  <r>
    <x v="0"/>
    <n v="1185732"/>
    <x v="107"/>
    <x v="3"/>
    <x v="40"/>
    <s v="Indianapolis"/>
    <x v="5"/>
    <n v="0.65000000000000013"/>
    <x v="33"/>
    <n v="2762.5000000000005"/>
    <n v="1105.0000000000002"/>
    <n v="0.4"/>
  </r>
  <r>
    <x v="0"/>
    <n v="1185732"/>
    <x v="108"/>
    <x v="3"/>
    <x v="40"/>
    <s v="Indianapolis"/>
    <x v="0"/>
    <n v="0.60000000000000009"/>
    <x v="26"/>
    <n v="3900.0000000000005"/>
    <n v="1560.0000000000002"/>
    <n v="0.4"/>
  </r>
  <r>
    <x v="0"/>
    <n v="1185732"/>
    <x v="108"/>
    <x v="3"/>
    <x v="40"/>
    <s v="Indianapolis"/>
    <x v="1"/>
    <n v="0.55000000000000016"/>
    <x v="47"/>
    <n v="2200.0000000000005"/>
    <n v="880.00000000000023"/>
    <n v="0.4"/>
  </r>
  <r>
    <x v="0"/>
    <n v="1185732"/>
    <x v="108"/>
    <x v="3"/>
    <x v="40"/>
    <s v="Indianapolis"/>
    <x v="2"/>
    <n v="0.5"/>
    <x v="46"/>
    <n v="1625"/>
    <n v="650"/>
    <n v="0.4"/>
  </r>
  <r>
    <x v="0"/>
    <n v="1185732"/>
    <x v="108"/>
    <x v="3"/>
    <x v="40"/>
    <s v="Indianapolis"/>
    <x v="3"/>
    <n v="0.5"/>
    <x v="35"/>
    <n v="1375"/>
    <n v="550"/>
    <n v="0.4"/>
  </r>
  <r>
    <x v="0"/>
    <n v="1185732"/>
    <x v="108"/>
    <x v="3"/>
    <x v="40"/>
    <s v="Indianapolis"/>
    <x v="4"/>
    <n v="0.60000000000000009"/>
    <x v="49"/>
    <n v="1800.0000000000002"/>
    <n v="720.00000000000011"/>
    <n v="0.4"/>
  </r>
  <r>
    <x v="0"/>
    <n v="1185732"/>
    <x v="108"/>
    <x v="3"/>
    <x v="40"/>
    <s v="Indianapolis"/>
    <x v="5"/>
    <n v="0.65000000000000013"/>
    <x v="34"/>
    <n v="3087.5000000000005"/>
    <n v="1235.0000000000002"/>
    <n v="0.4"/>
  </r>
  <r>
    <x v="0"/>
    <n v="1185732"/>
    <x v="109"/>
    <x v="3"/>
    <x v="40"/>
    <s v="Indianapolis"/>
    <x v="0"/>
    <n v="0.5"/>
    <x v="28"/>
    <n v="2625"/>
    <n v="1050"/>
    <n v="0.4"/>
  </r>
  <r>
    <x v="0"/>
    <n v="1185732"/>
    <x v="109"/>
    <x v="3"/>
    <x v="40"/>
    <s v="Indianapolis"/>
    <x v="1"/>
    <n v="0.45000000000000007"/>
    <x v="49"/>
    <n v="1350.0000000000002"/>
    <n v="540.00000000000011"/>
    <n v="0.4"/>
  </r>
  <r>
    <x v="0"/>
    <n v="1185732"/>
    <x v="109"/>
    <x v="3"/>
    <x v="40"/>
    <s v="Indianapolis"/>
    <x v="2"/>
    <n v="0.4"/>
    <x v="49"/>
    <n v="1200"/>
    <n v="480"/>
    <n v="0.4"/>
  </r>
  <r>
    <x v="0"/>
    <n v="1185732"/>
    <x v="109"/>
    <x v="3"/>
    <x v="40"/>
    <s v="Indianapolis"/>
    <x v="3"/>
    <n v="0.4"/>
    <x v="35"/>
    <n v="1100"/>
    <n v="440"/>
    <n v="0.4"/>
  </r>
  <r>
    <x v="0"/>
    <n v="1185732"/>
    <x v="109"/>
    <x v="3"/>
    <x v="40"/>
    <s v="Indianapolis"/>
    <x v="4"/>
    <n v="0.5"/>
    <x v="44"/>
    <n v="1250"/>
    <n v="500"/>
    <n v="0.4"/>
  </r>
  <r>
    <x v="0"/>
    <n v="1185732"/>
    <x v="109"/>
    <x v="3"/>
    <x v="40"/>
    <s v="Indianapolis"/>
    <x v="5"/>
    <n v="0.55000000000000004"/>
    <x v="33"/>
    <n v="2337.5"/>
    <n v="935"/>
    <n v="0.4"/>
  </r>
  <r>
    <x v="0"/>
    <n v="1185732"/>
    <x v="110"/>
    <x v="3"/>
    <x v="40"/>
    <s v="Indianapolis"/>
    <x v="0"/>
    <n v="0.35000000000000003"/>
    <x v="21"/>
    <n v="1925.0000000000002"/>
    <n v="770.00000000000011"/>
    <n v="0.4"/>
  </r>
  <r>
    <x v="0"/>
    <n v="1185732"/>
    <x v="110"/>
    <x v="3"/>
    <x v="40"/>
    <s v="Indianapolis"/>
    <x v="1"/>
    <n v="0.3000000000000001"/>
    <x v="45"/>
    <n v="1050.0000000000005"/>
    <n v="420.00000000000023"/>
    <n v="0.4"/>
  </r>
  <r>
    <x v="0"/>
    <n v="1185732"/>
    <x v="110"/>
    <x v="3"/>
    <x v="40"/>
    <s v="Indianapolis"/>
    <x v="2"/>
    <n v="0.25000000000000006"/>
    <x v="44"/>
    <n v="625.00000000000011"/>
    <n v="250.00000000000006"/>
    <n v="0.4"/>
  </r>
  <r>
    <x v="0"/>
    <n v="1185732"/>
    <x v="110"/>
    <x v="3"/>
    <x v="40"/>
    <s v="Indianapolis"/>
    <x v="3"/>
    <n v="0.25000000000000006"/>
    <x v="38"/>
    <n v="562.50000000000011"/>
    <n v="225.00000000000006"/>
    <n v="0.4"/>
  </r>
  <r>
    <x v="0"/>
    <n v="1185732"/>
    <x v="110"/>
    <x v="3"/>
    <x v="40"/>
    <s v="Indianapolis"/>
    <x v="4"/>
    <n v="0.35000000000000003"/>
    <x v="38"/>
    <n v="787.50000000000011"/>
    <n v="315.00000000000006"/>
    <n v="0.4"/>
  </r>
  <r>
    <x v="0"/>
    <n v="1185732"/>
    <x v="110"/>
    <x v="3"/>
    <x v="40"/>
    <s v="Indianapolis"/>
    <x v="5"/>
    <n v="0.4"/>
    <x v="49"/>
    <n v="1200"/>
    <n v="480"/>
    <n v="0.4"/>
  </r>
  <r>
    <x v="0"/>
    <n v="1185732"/>
    <x v="111"/>
    <x v="3"/>
    <x v="40"/>
    <s v="Indianapolis"/>
    <x v="0"/>
    <n v="0.44999999999999996"/>
    <x v="33"/>
    <n v="1912.4999999999998"/>
    <n v="765"/>
    <n v="0.4"/>
  </r>
  <r>
    <x v="0"/>
    <n v="1185732"/>
    <x v="111"/>
    <x v="3"/>
    <x v="40"/>
    <s v="Indianapolis"/>
    <x v="1"/>
    <n v="0.35000000000000003"/>
    <x v="35"/>
    <n v="962.50000000000011"/>
    <n v="385.00000000000006"/>
    <n v="0.4"/>
  </r>
  <r>
    <x v="0"/>
    <n v="1185732"/>
    <x v="111"/>
    <x v="3"/>
    <x v="40"/>
    <s v="Indianapolis"/>
    <x v="2"/>
    <n v="0.35000000000000003"/>
    <x v="37"/>
    <n v="612.50000000000011"/>
    <n v="245.00000000000006"/>
    <n v="0.4"/>
  </r>
  <r>
    <x v="0"/>
    <n v="1185732"/>
    <x v="111"/>
    <x v="3"/>
    <x v="40"/>
    <s v="Indianapolis"/>
    <x v="3"/>
    <n v="0.35000000000000003"/>
    <x v="37"/>
    <n v="612.50000000000011"/>
    <n v="245.00000000000006"/>
    <n v="0.4"/>
  </r>
  <r>
    <x v="0"/>
    <n v="1185732"/>
    <x v="111"/>
    <x v="3"/>
    <x v="40"/>
    <s v="Indianapolis"/>
    <x v="4"/>
    <n v="0.44999999999999996"/>
    <x v="37"/>
    <n v="787.49999999999989"/>
    <n v="315"/>
    <n v="0.4"/>
  </r>
  <r>
    <x v="0"/>
    <n v="1185732"/>
    <x v="111"/>
    <x v="3"/>
    <x v="40"/>
    <s v="Indianapolis"/>
    <x v="5"/>
    <n v="0.49999999999999983"/>
    <x v="49"/>
    <n v="1499.9999999999995"/>
    <n v="599.99999999999989"/>
    <n v="0.4"/>
  </r>
  <r>
    <x v="0"/>
    <n v="1185732"/>
    <x v="112"/>
    <x v="3"/>
    <x v="40"/>
    <s v="Indianapolis"/>
    <x v="0"/>
    <n v="0.44999999999999996"/>
    <x v="32"/>
    <n v="2024.9999999999998"/>
    <n v="810"/>
    <n v="0.4"/>
  </r>
  <r>
    <x v="0"/>
    <n v="1185732"/>
    <x v="112"/>
    <x v="3"/>
    <x v="40"/>
    <s v="Indianapolis"/>
    <x v="1"/>
    <n v="0.35000000000000003"/>
    <x v="45"/>
    <n v="1225.0000000000002"/>
    <n v="490.00000000000011"/>
    <n v="0.4"/>
  </r>
  <r>
    <x v="0"/>
    <n v="1185732"/>
    <x v="112"/>
    <x v="3"/>
    <x v="40"/>
    <s v="Indianapolis"/>
    <x v="2"/>
    <n v="0.35000000000000003"/>
    <x v="69"/>
    <n v="1032.5"/>
    <n v="413"/>
    <n v="0.4"/>
  </r>
  <r>
    <x v="0"/>
    <n v="1185732"/>
    <x v="112"/>
    <x v="3"/>
    <x v="40"/>
    <s v="Indianapolis"/>
    <x v="3"/>
    <n v="0.4"/>
    <x v="46"/>
    <n v="1300"/>
    <n v="520"/>
    <n v="0.4"/>
  </r>
  <r>
    <x v="0"/>
    <n v="1185732"/>
    <x v="112"/>
    <x v="3"/>
    <x v="40"/>
    <s v="Indianapolis"/>
    <x v="4"/>
    <n v="0.65"/>
    <x v="49"/>
    <n v="1950"/>
    <n v="780"/>
    <n v="0.4"/>
  </r>
  <r>
    <x v="0"/>
    <n v="1185732"/>
    <x v="112"/>
    <x v="3"/>
    <x v="40"/>
    <s v="Indianapolis"/>
    <x v="5"/>
    <n v="0.7"/>
    <x v="47"/>
    <n v="2800"/>
    <n v="1120"/>
    <n v="0.4"/>
  </r>
  <r>
    <x v="0"/>
    <n v="1185732"/>
    <x v="113"/>
    <x v="3"/>
    <x v="40"/>
    <s v="Indianapolis"/>
    <x v="0"/>
    <n v="0.65"/>
    <x v="26"/>
    <n v="4225"/>
    <n v="1690"/>
    <n v="0.4"/>
  </r>
  <r>
    <x v="0"/>
    <n v="1185732"/>
    <x v="113"/>
    <x v="3"/>
    <x v="40"/>
    <s v="Indianapolis"/>
    <x v="1"/>
    <n v="0.55000000000000004"/>
    <x v="32"/>
    <n v="2475"/>
    <n v="990"/>
    <n v="0.4"/>
  </r>
  <r>
    <x v="0"/>
    <n v="1185732"/>
    <x v="113"/>
    <x v="3"/>
    <x v="40"/>
    <s v="Indianapolis"/>
    <x v="2"/>
    <n v="0.55000000000000004"/>
    <x v="47"/>
    <n v="2200"/>
    <n v="880"/>
    <n v="0.4"/>
  </r>
  <r>
    <x v="0"/>
    <n v="1185732"/>
    <x v="113"/>
    <x v="3"/>
    <x v="40"/>
    <s v="Indianapolis"/>
    <x v="3"/>
    <n v="0.55000000000000004"/>
    <x v="45"/>
    <n v="1925.0000000000002"/>
    <n v="770.00000000000011"/>
    <n v="0.4"/>
  </r>
  <r>
    <x v="0"/>
    <n v="1185732"/>
    <x v="113"/>
    <x v="3"/>
    <x v="40"/>
    <s v="Indianapolis"/>
    <x v="4"/>
    <n v="0.65"/>
    <x v="45"/>
    <n v="2275"/>
    <n v="910"/>
    <n v="0.4"/>
  </r>
  <r>
    <x v="0"/>
    <n v="1185732"/>
    <x v="113"/>
    <x v="3"/>
    <x v="40"/>
    <s v="Indianapolis"/>
    <x v="5"/>
    <n v="0.7"/>
    <x v="32"/>
    <n v="3150"/>
    <n v="1260"/>
    <n v="0.4"/>
  </r>
  <r>
    <x v="0"/>
    <n v="1185732"/>
    <x v="145"/>
    <x v="0"/>
    <x v="41"/>
    <s v="Charleston"/>
    <x v="0"/>
    <n v="0.35000000000000003"/>
    <x v="33"/>
    <n v="1487.5000000000002"/>
    <n v="595.00000000000011"/>
    <n v="0.4"/>
  </r>
  <r>
    <x v="0"/>
    <n v="1185732"/>
    <x v="145"/>
    <x v="0"/>
    <x v="41"/>
    <s v="Charleston"/>
    <x v="1"/>
    <n v="0.35000000000000003"/>
    <x v="38"/>
    <n v="787.50000000000011"/>
    <n v="275.625"/>
    <n v="0.35"/>
  </r>
  <r>
    <x v="0"/>
    <n v="1185732"/>
    <x v="145"/>
    <x v="0"/>
    <x v="41"/>
    <s v="Charleston"/>
    <x v="2"/>
    <n v="0.25000000000000006"/>
    <x v="38"/>
    <n v="562.50000000000011"/>
    <n v="196.87500000000003"/>
    <n v="0.35"/>
  </r>
  <r>
    <x v="0"/>
    <n v="1185732"/>
    <x v="145"/>
    <x v="0"/>
    <x v="41"/>
    <s v="Charleston"/>
    <x v="3"/>
    <n v="0.3"/>
    <x v="42"/>
    <n v="225"/>
    <n v="78.75"/>
    <n v="0.35"/>
  </r>
  <r>
    <x v="0"/>
    <n v="1185732"/>
    <x v="145"/>
    <x v="0"/>
    <x v="41"/>
    <s v="Charleston"/>
    <x v="4"/>
    <n v="0.45"/>
    <x v="36"/>
    <n v="562.5"/>
    <n v="168.75"/>
    <n v="0.3"/>
  </r>
  <r>
    <x v="0"/>
    <n v="1185732"/>
    <x v="145"/>
    <x v="0"/>
    <x v="41"/>
    <s v="Charleston"/>
    <x v="5"/>
    <n v="0.35000000000000003"/>
    <x v="38"/>
    <n v="787.50000000000011"/>
    <n v="236.25000000000003"/>
    <n v="0.3"/>
  </r>
  <r>
    <x v="0"/>
    <n v="1185732"/>
    <x v="216"/>
    <x v="0"/>
    <x v="41"/>
    <s v="Charleston"/>
    <x v="0"/>
    <n v="0.35000000000000003"/>
    <x v="34"/>
    <n v="1662.5000000000002"/>
    <n v="665.00000000000011"/>
    <n v="0.4"/>
  </r>
  <r>
    <x v="0"/>
    <n v="1185732"/>
    <x v="216"/>
    <x v="0"/>
    <x v="41"/>
    <s v="Charleston"/>
    <x v="1"/>
    <n v="0.35000000000000003"/>
    <x v="36"/>
    <n v="437.50000000000006"/>
    <n v="153.125"/>
    <n v="0.35"/>
  </r>
  <r>
    <x v="0"/>
    <n v="1185732"/>
    <x v="216"/>
    <x v="0"/>
    <x v="41"/>
    <s v="Charleston"/>
    <x v="2"/>
    <n v="0.25000000000000006"/>
    <x v="37"/>
    <n v="437.50000000000011"/>
    <n v="153.12500000000003"/>
    <n v="0.35"/>
  </r>
  <r>
    <x v="0"/>
    <n v="1185732"/>
    <x v="216"/>
    <x v="0"/>
    <x v="41"/>
    <s v="Charleston"/>
    <x v="3"/>
    <n v="0.3"/>
    <x v="51"/>
    <n v="150"/>
    <n v="52.5"/>
    <n v="0.35"/>
  </r>
  <r>
    <x v="0"/>
    <n v="1185732"/>
    <x v="216"/>
    <x v="0"/>
    <x v="41"/>
    <s v="Charleston"/>
    <x v="4"/>
    <n v="0.45"/>
    <x v="36"/>
    <n v="562.5"/>
    <n v="168.75"/>
    <n v="0.3"/>
  </r>
  <r>
    <x v="0"/>
    <n v="1185732"/>
    <x v="216"/>
    <x v="0"/>
    <x v="41"/>
    <s v="Charleston"/>
    <x v="5"/>
    <n v="0.35000000000000003"/>
    <x v="38"/>
    <n v="787.50000000000011"/>
    <n v="236.25000000000003"/>
    <n v="0.3"/>
  </r>
  <r>
    <x v="0"/>
    <n v="1185732"/>
    <x v="250"/>
    <x v="0"/>
    <x v="41"/>
    <s v="Charleston"/>
    <x v="0"/>
    <n v="0.35000000000000003"/>
    <x v="52"/>
    <n v="1557.5000000000002"/>
    <n v="623.00000000000011"/>
    <n v="0.4"/>
  </r>
  <r>
    <x v="0"/>
    <n v="1185732"/>
    <x v="250"/>
    <x v="0"/>
    <x v="41"/>
    <s v="Charleston"/>
    <x v="1"/>
    <n v="0.35000000000000003"/>
    <x v="43"/>
    <n v="525"/>
    <n v="183.75"/>
    <n v="0.35"/>
  </r>
  <r>
    <x v="0"/>
    <n v="1185732"/>
    <x v="250"/>
    <x v="0"/>
    <x v="41"/>
    <s v="Charleston"/>
    <x v="2"/>
    <n v="0.25000000000000006"/>
    <x v="37"/>
    <n v="437.50000000000011"/>
    <n v="153.12500000000003"/>
    <n v="0.35"/>
  </r>
  <r>
    <x v="0"/>
    <n v="1185732"/>
    <x v="250"/>
    <x v="0"/>
    <x v="41"/>
    <s v="Charleston"/>
    <x v="3"/>
    <n v="0.3"/>
    <x v="53"/>
    <n v="75"/>
    <n v="26.25"/>
    <n v="0.35"/>
  </r>
  <r>
    <x v="0"/>
    <n v="1185732"/>
    <x v="250"/>
    <x v="0"/>
    <x v="41"/>
    <s v="Charleston"/>
    <x v="4"/>
    <n v="0.45"/>
    <x v="42"/>
    <n v="337.5"/>
    <n v="101.25"/>
    <n v="0.3"/>
  </r>
  <r>
    <x v="0"/>
    <n v="1185732"/>
    <x v="250"/>
    <x v="0"/>
    <x v="41"/>
    <s v="Charleston"/>
    <x v="5"/>
    <n v="0.35000000000000003"/>
    <x v="37"/>
    <n v="612.50000000000011"/>
    <n v="183.75000000000003"/>
    <n v="0.3"/>
  </r>
  <r>
    <x v="0"/>
    <n v="1185732"/>
    <x v="251"/>
    <x v="0"/>
    <x v="41"/>
    <s v="Charleston"/>
    <x v="0"/>
    <n v="0.35000000000000003"/>
    <x v="33"/>
    <n v="1487.5000000000002"/>
    <n v="595.00000000000011"/>
    <n v="0.4"/>
  </r>
  <r>
    <x v="0"/>
    <n v="1185732"/>
    <x v="251"/>
    <x v="0"/>
    <x v="41"/>
    <s v="Charleston"/>
    <x v="1"/>
    <n v="0.35000000000000003"/>
    <x v="36"/>
    <n v="437.50000000000006"/>
    <n v="153.125"/>
    <n v="0.35"/>
  </r>
  <r>
    <x v="0"/>
    <n v="1185732"/>
    <x v="251"/>
    <x v="0"/>
    <x v="41"/>
    <s v="Charleston"/>
    <x v="2"/>
    <n v="0.25000000000000006"/>
    <x v="36"/>
    <n v="312.50000000000006"/>
    <n v="109.37500000000001"/>
    <n v="0.35"/>
  </r>
  <r>
    <x v="0"/>
    <n v="1185732"/>
    <x v="251"/>
    <x v="0"/>
    <x v="41"/>
    <s v="Charleston"/>
    <x v="3"/>
    <n v="0.3"/>
    <x v="51"/>
    <n v="150"/>
    <n v="52.5"/>
    <n v="0.35"/>
  </r>
  <r>
    <x v="0"/>
    <n v="1185732"/>
    <x v="251"/>
    <x v="0"/>
    <x v="41"/>
    <s v="Charleston"/>
    <x v="4"/>
    <n v="0.45"/>
    <x v="51"/>
    <n v="225"/>
    <n v="67.5"/>
    <n v="0.3"/>
  </r>
  <r>
    <x v="0"/>
    <n v="1185732"/>
    <x v="251"/>
    <x v="0"/>
    <x v="41"/>
    <s v="Charleston"/>
    <x v="5"/>
    <n v="0.35000000000000003"/>
    <x v="41"/>
    <n v="700.00000000000011"/>
    <n v="210.00000000000003"/>
    <n v="0.3"/>
  </r>
  <r>
    <x v="0"/>
    <n v="1185732"/>
    <x v="252"/>
    <x v="0"/>
    <x v="41"/>
    <s v="Charleston"/>
    <x v="0"/>
    <n v="0.49999999999999994"/>
    <x v="54"/>
    <n v="2349.9999999999995"/>
    <n v="939.99999999999989"/>
    <n v="0.4"/>
  </r>
  <r>
    <x v="0"/>
    <n v="1185732"/>
    <x v="252"/>
    <x v="0"/>
    <x v="41"/>
    <s v="Charleston"/>
    <x v="1"/>
    <n v="0.45"/>
    <x v="37"/>
    <n v="787.5"/>
    <n v="275.625"/>
    <n v="0.35"/>
  </r>
  <r>
    <x v="0"/>
    <n v="1185732"/>
    <x v="252"/>
    <x v="0"/>
    <x v="41"/>
    <s v="Charleston"/>
    <x v="2"/>
    <n v="0.4"/>
    <x v="43"/>
    <n v="600"/>
    <n v="210"/>
    <n v="0.35"/>
  </r>
  <r>
    <x v="0"/>
    <n v="1185732"/>
    <x v="252"/>
    <x v="0"/>
    <x v="41"/>
    <s v="Charleston"/>
    <x v="3"/>
    <n v="0.4"/>
    <x v="39"/>
    <n v="400"/>
    <n v="140"/>
    <n v="0.35"/>
  </r>
  <r>
    <x v="0"/>
    <n v="1185732"/>
    <x v="252"/>
    <x v="0"/>
    <x v="41"/>
    <s v="Charleston"/>
    <x v="4"/>
    <n v="0.49999999999999994"/>
    <x v="36"/>
    <n v="624.99999999999989"/>
    <n v="187.49999999999997"/>
    <n v="0.3"/>
  </r>
  <r>
    <x v="0"/>
    <n v="1185732"/>
    <x v="252"/>
    <x v="0"/>
    <x v="41"/>
    <s v="Charleston"/>
    <x v="5"/>
    <n v="0.54999999999999993"/>
    <x v="44"/>
    <n v="1374.9999999999998"/>
    <n v="412.49999999999994"/>
    <n v="0.3"/>
  </r>
  <r>
    <x v="0"/>
    <n v="1185732"/>
    <x v="220"/>
    <x v="0"/>
    <x v="41"/>
    <s v="Charleston"/>
    <x v="0"/>
    <n v="0.49999999999999994"/>
    <x v="24"/>
    <n v="2499.9999999999995"/>
    <n v="999.99999999999989"/>
    <n v="0.4"/>
  </r>
  <r>
    <x v="0"/>
    <n v="1185732"/>
    <x v="220"/>
    <x v="0"/>
    <x v="41"/>
    <s v="Charleston"/>
    <x v="1"/>
    <n v="0.45"/>
    <x v="44"/>
    <n v="1125"/>
    <n v="393.75"/>
    <n v="0.35"/>
  </r>
  <r>
    <x v="0"/>
    <n v="1185732"/>
    <x v="220"/>
    <x v="0"/>
    <x v="41"/>
    <s v="Charleston"/>
    <x v="2"/>
    <n v="0.4"/>
    <x v="37"/>
    <n v="700"/>
    <n v="244.99999999999997"/>
    <n v="0.35"/>
  </r>
  <r>
    <x v="0"/>
    <n v="1185732"/>
    <x v="220"/>
    <x v="0"/>
    <x v="41"/>
    <s v="Charleston"/>
    <x v="3"/>
    <n v="0.4"/>
    <x v="43"/>
    <n v="600"/>
    <n v="210"/>
    <n v="0.35"/>
  </r>
  <r>
    <x v="0"/>
    <n v="1185732"/>
    <x v="220"/>
    <x v="0"/>
    <x v="41"/>
    <s v="Charleston"/>
    <x v="4"/>
    <n v="0.49999999999999994"/>
    <x v="43"/>
    <n v="749.99999999999989"/>
    <n v="224.99999999999997"/>
    <n v="0.3"/>
  </r>
  <r>
    <x v="0"/>
    <n v="1185732"/>
    <x v="220"/>
    <x v="0"/>
    <x v="41"/>
    <s v="Charleston"/>
    <x v="5"/>
    <n v="0.54999999999999993"/>
    <x v="49"/>
    <n v="1649.9999999999998"/>
    <n v="494.99999999999989"/>
    <n v="0.3"/>
  </r>
  <r>
    <x v="0"/>
    <n v="1185732"/>
    <x v="253"/>
    <x v="0"/>
    <x v="41"/>
    <s v="Charleston"/>
    <x v="0"/>
    <n v="0.49999999999999994"/>
    <x v="28"/>
    <n v="2624.9999999999995"/>
    <n v="1049.9999999999998"/>
    <n v="0.4"/>
  </r>
  <r>
    <x v="0"/>
    <n v="1185732"/>
    <x v="253"/>
    <x v="0"/>
    <x v="41"/>
    <s v="Charleston"/>
    <x v="1"/>
    <n v="0.45"/>
    <x v="35"/>
    <n v="1237.5"/>
    <n v="433.125"/>
    <n v="0.35"/>
  </r>
  <r>
    <x v="0"/>
    <n v="1185732"/>
    <x v="253"/>
    <x v="0"/>
    <x v="41"/>
    <s v="Charleston"/>
    <x v="2"/>
    <n v="0.4"/>
    <x v="41"/>
    <n v="800"/>
    <n v="280"/>
    <n v="0.35"/>
  </r>
  <r>
    <x v="0"/>
    <n v="1185732"/>
    <x v="253"/>
    <x v="0"/>
    <x v="41"/>
    <s v="Charleston"/>
    <x v="3"/>
    <n v="0.4"/>
    <x v="43"/>
    <n v="600"/>
    <n v="210"/>
    <n v="0.35"/>
  </r>
  <r>
    <x v="0"/>
    <n v="1185732"/>
    <x v="253"/>
    <x v="0"/>
    <x v="41"/>
    <s v="Charleston"/>
    <x v="4"/>
    <n v="0.49999999999999994"/>
    <x v="37"/>
    <n v="874.99999999999989"/>
    <n v="262.49999999999994"/>
    <n v="0.3"/>
  </r>
  <r>
    <x v="0"/>
    <n v="1185732"/>
    <x v="253"/>
    <x v="0"/>
    <x v="41"/>
    <s v="Charleston"/>
    <x v="5"/>
    <n v="0.54999999999999993"/>
    <x v="45"/>
    <n v="1924.9999999999998"/>
    <n v="577.49999999999989"/>
    <n v="0.3"/>
  </r>
  <r>
    <x v="0"/>
    <n v="1185732"/>
    <x v="254"/>
    <x v="0"/>
    <x v="41"/>
    <s v="Charleston"/>
    <x v="0"/>
    <n v="0.49999999999999994"/>
    <x v="24"/>
    <n v="2499.9999999999995"/>
    <n v="999.99999999999989"/>
    <n v="0.4"/>
  </r>
  <r>
    <x v="0"/>
    <n v="1185732"/>
    <x v="254"/>
    <x v="0"/>
    <x v="41"/>
    <s v="Charleston"/>
    <x v="1"/>
    <n v="0.45"/>
    <x v="35"/>
    <n v="1237.5"/>
    <n v="433.125"/>
    <n v="0.35"/>
  </r>
  <r>
    <x v="0"/>
    <n v="1185732"/>
    <x v="254"/>
    <x v="0"/>
    <x v="41"/>
    <s v="Charleston"/>
    <x v="2"/>
    <n v="0.4"/>
    <x v="41"/>
    <n v="800"/>
    <n v="280"/>
    <n v="0.35"/>
  </r>
  <r>
    <x v="0"/>
    <n v="1185732"/>
    <x v="254"/>
    <x v="0"/>
    <x v="41"/>
    <s v="Charleston"/>
    <x v="3"/>
    <n v="0.4"/>
    <x v="43"/>
    <n v="600"/>
    <n v="210"/>
    <n v="0.35"/>
  </r>
  <r>
    <x v="0"/>
    <n v="1185732"/>
    <x v="254"/>
    <x v="0"/>
    <x v="41"/>
    <s v="Charleston"/>
    <x v="4"/>
    <n v="0.49999999999999994"/>
    <x v="36"/>
    <n v="624.99999999999989"/>
    <n v="187.49999999999997"/>
    <n v="0.3"/>
  </r>
  <r>
    <x v="0"/>
    <n v="1185732"/>
    <x v="254"/>
    <x v="0"/>
    <x v="41"/>
    <s v="Charleston"/>
    <x v="5"/>
    <n v="0.54999999999999993"/>
    <x v="49"/>
    <n v="1649.9999999999998"/>
    <n v="494.99999999999989"/>
    <n v="0.3"/>
  </r>
  <r>
    <x v="0"/>
    <n v="1185732"/>
    <x v="255"/>
    <x v="0"/>
    <x v="41"/>
    <s v="Charleston"/>
    <x v="0"/>
    <n v="0.49999999999999994"/>
    <x v="33"/>
    <n v="2124.9999999999995"/>
    <n v="849.99999999999989"/>
    <n v="0.4"/>
  </r>
  <r>
    <x v="0"/>
    <n v="1185732"/>
    <x v="255"/>
    <x v="0"/>
    <x v="41"/>
    <s v="Charleston"/>
    <x v="1"/>
    <n v="0.45"/>
    <x v="38"/>
    <n v="1012.5"/>
    <n v="354.375"/>
    <n v="0.35"/>
  </r>
  <r>
    <x v="0"/>
    <n v="1185732"/>
    <x v="255"/>
    <x v="0"/>
    <x v="41"/>
    <s v="Charleston"/>
    <x v="2"/>
    <n v="0.4"/>
    <x v="36"/>
    <n v="500"/>
    <n v="175"/>
    <n v="0.35"/>
  </r>
  <r>
    <x v="0"/>
    <n v="1185732"/>
    <x v="255"/>
    <x v="0"/>
    <x v="41"/>
    <s v="Charleston"/>
    <x v="3"/>
    <n v="0.4"/>
    <x v="39"/>
    <n v="400"/>
    <n v="140"/>
    <n v="0.35"/>
  </r>
  <r>
    <x v="0"/>
    <n v="1185732"/>
    <x v="255"/>
    <x v="0"/>
    <x v="41"/>
    <s v="Charleston"/>
    <x v="4"/>
    <n v="0.49999999999999994"/>
    <x v="39"/>
    <n v="499.99999999999994"/>
    <n v="149.99999999999997"/>
    <n v="0.3"/>
  </r>
  <r>
    <x v="0"/>
    <n v="1185732"/>
    <x v="255"/>
    <x v="0"/>
    <x v="41"/>
    <s v="Charleston"/>
    <x v="5"/>
    <n v="0.54999999999999993"/>
    <x v="41"/>
    <n v="1099.9999999999998"/>
    <n v="329.99999999999994"/>
    <n v="0.3"/>
  </r>
  <r>
    <x v="0"/>
    <n v="1185732"/>
    <x v="224"/>
    <x v="0"/>
    <x v="41"/>
    <s v="Charleston"/>
    <x v="0"/>
    <n v="0.54999999999999993"/>
    <x v="48"/>
    <n v="2062.4999999999995"/>
    <n v="824.99999999999989"/>
    <n v="0.4"/>
  </r>
  <r>
    <x v="0"/>
    <n v="1185732"/>
    <x v="224"/>
    <x v="0"/>
    <x v="41"/>
    <s v="Charleston"/>
    <x v="1"/>
    <n v="0.5"/>
    <x v="41"/>
    <n v="1000"/>
    <n v="350"/>
    <n v="0.35"/>
  </r>
  <r>
    <x v="0"/>
    <n v="1185732"/>
    <x v="224"/>
    <x v="0"/>
    <x v="41"/>
    <s v="Charleston"/>
    <x v="2"/>
    <n v="0.5"/>
    <x v="39"/>
    <n v="500"/>
    <n v="175"/>
    <n v="0.35"/>
  </r>
  <r>
    <x v="0"/>
    <n v="1185732"/>
    <x v="224"/>
    <x v="0"/>
    <x v="41"/>
    <s v="Charleston"/>
    <x v="3"/>
    <n v="0.5"/>
    <x v="42"/>
    <n v="375"/>
    <n v="131.25"/>
    <n v="0.35"/>
  </r>
  <r>
    <x v="0"/>
    <n v="1185732"/>
    <x v="224"/>
    <x v="0"/>
    <x v="41"/>
    <s v="Charleston"/>
    <x v="4"/>
    <n v="0.6"/>
    <x v="42"/>
    <n v="450"/>
    <n v="135"/>
    <n v="0.3"/>
  </r>
  <r>
    <x v="0"/>
    <n v="1185732"/>
    <x v="224"/>
    <x v="0"/>
    <x v="41"/>
    <s v="Charleston"/>
    <x v="5"/>
    <n v="0.64999999999999991"/>
    <x v="41"/>
    <n v="1299.9999999999998"/>
    <n v="389.99999999999994"/>
    <n v="0.3"/>
  </r>
  <r>
    <x v="0"/>
    <n v="1185732"/>
    <x v="256"/>
    <x v="0"/>
    <x v="41"/>
    <s v="Charleston"/>
    <x v="0"/>
    <n v="0.6"/>
    <x v="45"/>
    <n v="2100"/>
    <n v="840"/>
    <n v="0.4"/>
  </r>
  <r>
    <x v="0"/>
    <n v="1185732"/>
    <x v="256"/>
    <x v="0"/>
    <x v="41"/>
    <s v="Charleston"/>
    <x v="1"/>
    <n v="0.5"/>
    <x v="37"/>
    <n v="875"/>
    <n v="306.25"/>
    <n v="0.35"/>
  </r>
  <r>
    <x v="0"/>
    <n v="1185732"/>
    <x v="256"/>
    <x v="0"/>
    <x v="41"/>
    <s v="Charleston"/>
    <x v="2"/>
    <n v="0.5"/>
    <x v="85"/>
    <n v="850"/>
    <n v="297.5"/>
    <n v="0.35"/>
  </r>
  <r>
    <x v="0"/>
    <n v="1185732"/>
    <x v="256"/>
    <x v="0"/>
    <x v="41"/>
    <s v="Charleston"/>
    <x v="3"/>
    <n v="0.5"/>
    <x v="43"/>
    <n v="750"/>
    <n v="262.5"/>
    <n v="0.35"/>
  </r>
  <r>
    <x v="0"/>
    <n v="1185732"/>
    <x v="256"/>
    <x v="0"/>
    <x v="41"/>
    <s v="Charleston"/>
    <x v="4"/>
    <n v="0.6"/>
    <x v="36"/>
    <n v="750"/>
    <n v="225"/>
    <n v="0.3"/>
  </r>
  <r>
    <x v="0"/>
    <n v="1185732"/>
    <x v="256"/>
    <x v="0"/>
    <x v="41"/>
    <s v="Charleston"/>
    <x v="5"/>
    <n v="0.64999999999999991"/>
    <x v="38"/>
    <n v="1462.4999999999998"/>
    <n v="438.74999999999994"/>
    <n v="0.3"/>
  </r>
  <r>
    <x v="0"/>
    <n v="1185732"/>
    <x v="257"/>
    <x v="0"/>
    <x v="41"/>
    <s v="Charleston"/>
    <x v="0"/>
    <n v="0.6"/>
    <x v="32"/>
    <n v="2700"/>
    <n v="1080"/>
    <n v="0.4"/>
  </r>
  <r>
    <x v="0"/>
    <n v="1185732"/>
    <x v="257"/>
    <x v="0"/>
    <x v="41"/>
    <s v="Charleston"/>
    <x v="1"/>
    <n v="0.5"/>
    <x v="44"/>
    <n v="1250"/>
    <n v="437.5"/>
    <n v="0.35"/>
  </r>
  <r>
    <x v="0"/>
    <n v="1185732"/>
    <x v="257"/>
    <x v="0"/>
    <x v="41"/>
    <s v="Charleston"/>
    <x v="2"/>
    <n v="0.5"/>
    <x v="38"/>
    <n v="1125"/>
    <n v="393.75"/>
    <n v="0.35"/>
  </r>
  <r>
    <x v="0"/>
    <n v="1185732"/>
    <x v="257"/>
    <x v="0"/>
    <x v="41"/>
    <s v="Charleston"/>
    <x v="3"/>
    <n v="0.5"/>
    <x v="37"/>
    <n v="875"/>
    <n v="306.25"/>
    <n v="0.35"/>
  </r>
  <r>
    <x v="0"/>
    <n v="1185732"/>
    <x v="257"/>
    <x v="0"/>
    <x v="41"/>
    <s v="Charleston"/>
    <x v="4"/>
    <n v="0.6"/>
    <x v="37"/>
    <n v="1050"/>
    <n v="315"/>
    <n v="0.3"/>
  </r>
  <r>
    <x v="0"/>
    <n v="1185732"/>
    <x v="257"/>
    <x v="0"/>
    <x v="41"/>
    <s v="Charleston"/>
    <x v="5"/>
    <n v="0.64999999999999991"/>
    <x v="35"/>
    <n v="1787.4999999999998"/>
    <n v="536.24999999999989"/>
    <n v="0.3"/>
  </r>
  <r>
    <x v="0"/>
    <n v="1185732"/>
    <x v="102"/>
    <x v="0"/>
    <x v="42"/>
    <s v="Baltimore"/>
    <x v="0"/>
    <n v="0.4"/>
    <x v="28"/>
    <n v="2100"/>
    <n v="735"/>
    <n v="0.35"/>
  </r>
  <r>
    <x v="0"/>
    <n v="1185732"/>
    <x v="102"/>
    <x v="0"/>
    <x v="42"/>
    <s v="Baltimore"/>
    <x v="1"/>
    <n v="0.4"/>
    <x v="46"/>
    <n v="1300"/>
    <n v="454.99999999999994"/>
    <n v="0.35"/>
  </r>
  <r>
    <x v="0"/>
    <n v="1185732"/>
    <x v="102"/>
    <x v="0"/>
    <x v="42"/>
    <s v="Baltimore"/>
    <x v="2"/>
    <n v="0.30000000000000004"/>
    <x v="46"/>
    <n v="975.00000000000011"/>
    <n v="390.00000000000006"/>
    <n v="0.4"/>
  </r>
  <r>
    <x v="0"/>
    <n v="1185732"/>
    <x v="102"/>
    <x v="0"/>
    <x v="42"/>
    <s v="Baltimore"/>
    <x v="3"/>
    <n v="0.35"/>
    <x v="37"/>
    <n v="612.5"/>
    <n v="245"/>
    <n v="0.4"/>
  </r>
  <r>
    <x v="0"/>
    <n v="1185732"/>
    <x v="102"/>
    <x v="0"/>
    <x v="42"/>
    <s v="Baltimore"/>
    <x v="4"/>
    <n v="0.5"/>
    <x v="38"/>
    <n v="1125"/>
    <n v="337.5"/>
    <n v="0.3"/>
  </r>
  <r>
    <x v="0"/>
    <n v="1185732"/>
    <x v="102"/>
    <x v="0"/>
    <x v="42"/>
    <s v="Baltimore"/>
    <x v="5"/>
    <n v="0.4"/>
    <x v="46"/>
    <n v="1300"/>
    <n v="520"/>
    <n v="0.4"/>
  </r>
  <r>
    <x v="0"/>
    <n v="1185732"/>
    <x v="37"/>
    <x v="0"/>
    <x v="42"/>
    <s v="Baltimore"/>
    <x v="0"/>
    <n v="0.4"/>
    <x v="31"/>
    <n v="2300"/>
    <n v="805"/>
    <n v="0.35"/>
  </r>
  <r>
    <x v="0"/>
    <n v="1185732"/>
    <x v="37"/>
    <x v="0"/>
    <x v="42"/>
    <s v="Baltimore"/>
    <x v="1"/>
    <n v="0.4"/>
    <x v="38"/>
    <n v="900"/>
    <n v="315"/>
    <n v="0.35"/>
  </r>
  <r>
    <x v="0"/>
    <n v="1185732"/>
    <x v="37"/>
    <x v="0"/>
    <x v="42"/>
    <s v="Baltimore"/>
    <x v="2"/>
    <n v="0.30000000000000004"/>
    <x v="35"/>
    <n v="825.00000000000011"/>
    <n v="330.00000000000006"/>
    <n v="0.4"/>
  </r>
  <r>
    <x v="0"/>
    <n v="1185732"/>
    <x v="37"/>
    <x v="0"/>
    <x v="42"/>
    <s v="Baltimore"/>
    <x v="3"/>
    <n v="0.35"/>
    <x v="43"/>
    <n v="525"/>
    <n v="210"/>
    <n v="0.4"/>
  </r>
  <r>
    <x v="0"/>
    <n v="1185732"/>
    <x v="37"/>
    <x v="0"/>
    <x v="42"/>
    <s v="Baltimore"/>
    <x v="4"/>
    <n v="0.5"/>
    <x v="38"/>
    <n v="1125"/>
    <n v="337.5"/>
    <n v="0.3"/>
  </r>
  <r>
    <x v="0"/>
    <n v="1185732"/>
    <x v="37"/>
    <x v="0"/>
    <x v="42"/>
    <s v="Baltimore"/>
    <x v="5"/>
    <n v="0.4"/>
    <x v="46"/>
    <n v="1300"/>
    <n v="520"/>
    <n v="0.4"/>
  </r>
  <r>
    <x v="0"/>
    <n v="1185732"/>
    <x v="258"/>
    <x v="0"/>
    <x v="42"/>
    <s v="Baltimore"/>
    <x v="0"/>
    <n v="0.4"/>
    <x v="63"/>
    <n v="2180"/>
    <n v="763"/>
    <n v="0.35"/>
  </r>
  <r>
    <x v="0"/>
    <n v="1185732"/>
    <x v="258"/>
    <x v="0"/>
    <x v="42"/>
    <s v="Baltimore"/>
    <x v="1"/>
    <n v="0.4"/>
    <x v="44"/>
    <n v="1000"/>
    <n v="350"/>
    <n v="0.35"/>
  </r>
  <r>
    <x v="0"/>
    <n v="1185732"/>
    <x v="258"/>
    <x v="0"/>
    <x v="42"/>
    <s v="Baltimore"/>
    <x v="2"/>
    <n v="0.30000000000000004"/>
    <x v="35"/>
    <n v="825.00000000000011"/>
    <n v="330.00000000000006"/>
    <n v="0.4"/>
  </r>
  <r>
    <x v="0"/>
    <n v="1185732"/>
    <x v="258"/>
    <x v="0"/>
    <x v="42"/>
    <s v="Baltimore"/>
    <x v="3"/>
    <n v="0.35"/>
    <x v="36"/>
    <n v="437.5"/>
    <n v="175"/>
    <n v="0.4"/>
  </r>
  <r>
    <x v="0"/>
    <n v="1185732"/>
    <x v="258"/>
    <x v="0"/>
    <x v="42"/>
    <s v="Baltimore"/>
    <x v="4"/>
    <n v="0.5"/>
    <x v="37"/>
    <n v="875"/>
    <n v="262.5"/>
    <n v="0.3"/>
  </r>
  <r>
    <x v="0"/>
    <n v="1185732"/>
    <x v="258"/>
    <x v="0"/>
    <x v="42"/>
    <s v="Baltimore"/>
    <x v="5"/>
    <n v="0.4"/>
    <x v="35"/>
    <n v="1100"/>
    <n v="440"/>
    <n v="0.4"/>
  </r>
  <r>
    <x v="0"/>
    <n v="1185732"/>
    <x v="259"/>
    <x v="0"/>
    <x v="42"/>
    <s v="Baltimore"/>
    <x v="0"/>
    <n v="0.4"/>
    <x v="28"/>
    <n v="2100"/>
    <n v="735"/>
    <n v="0.35"/>
  </r>
  <r>
    <x v="0"/>
    <n v="1185732"/>
    <x v="259"/>
    <x v="0"/>
    <x v="42"/>
    <s v="Baltimore"/>
    <x v="1"/>
    <n v="0.4"/>
    <x v="38"/>
    <n v="900"/>
    <n v="315"/>
    <n v="0.35"/>
  </r>
  <r>
    <x v="0"/>
    <n v="1185732"/>
    <x v="259"/>
    <x v="0"/>
    <x v="42"/>
    <s v="Baltimore"/>
    <x v="2"/>
    <n v="0.30000000000000004"/>
    <x v="38"/>
    <n v="675.00000000000011"/>
    <n v="270.00000000000006"/>
    <n v="0.4"/>
  </r>
  <r>
    <x v="0"/>
    <n v="1185732"/>
    <x v="259"/>
    <x v="0"/>
    <x v="42"/>
    <s v="Baltimore"/>
    <x v="3"/>
    <n v="0.35"/>
    <x v="43"/>
    <n v="525"/>
    <n v="210"/>
    <n v="0.4"/>
  </r>
  <r>
    <x v="0"/>
    <n v="1185732"/>
    <x v="259"/>
    <x v="0"/>
    <x v="42"/>
    <s v="Baltimore"/>
    <x v="4"/>
    <n v="0.5"/>
    <x v="43"/>
    <n v="750"/>
    <n v="225"/>
    <n v="0.3"/>
  </r>
  <r>
    <x v="0"/>
    <n v="1185732"/>
    <x v="259"/>
    <x v="0"/>
    <x v="42"/>
    <s v="Baltimore"/>
    <x v="5"/>
    <n v="0.4"/>
    <x v="49"/>
    <n v="1200"/>
    <n v="480"/>
    <n v="0.4"/>
  </r>
  <r>
    <x v="0"/>
    <n v="1185732"/>
    <x v="236"/>
    <x v="0"/>
    <x v="42"/>
    <s v="Baltimore"/>
    <x v="0"/>
    <n v="0.54999999999999993"/>
    <x v="82"/>
    <n v="3134.9999999999995"/>
    <n v="1097.2499999999998"/>
    <n v="0.35"/>
  </r>
  <r>
    <x v="0"/>
    <n v="1185732"/>
    <x v="236"/>
    <x v="0"/>
    <x v="42"/>
    <s v="Baltimore"/>
    <x v="1"/>
    <n v="0.5"/>
    <x v="35"/>
    <n v="1375"/>
    <n v="481.24999999999994"/>
    <n v="0.35"/>
  </r>
  <r>
    <x v="0"/>
    <n v="1185732"/>
    <x v="236"/>
    <x v="0"/>
    <x v="42"/>
    <s v="Baltimore"/>
    <x v="2"/>
    <n v="0.45"/>
    <x v="49"/>
    <n v="1350"/>
    <n v="540"/>
    <n v="0.4"/>
  </r>
  <r>
    <x v="0"/>
    <n v="1185732"/>
    <x v="236"/>
    <x v="0"/>
    <x v="42"/>
    <s v="Baltimore"/>
    <x v="3"/>
    <n v="0.45"/>
    <x v="44"/>
    <n v="1125"/>
    <n v="450"/>
    <n v="0.4"/>
  </r>
  <r>
    <x v="0"/>
    <n v="1185732"/>
    <x v="236"/>
    <x v="0"/>
    <x v="42"/>
    <s v="Baltimore"/>
    <x v="4"/>
    <n v="0.54999999999999993"/>
    <x v="35"/>
    <n v="1512.4999999999998"/>
    <n v="453.74999999999994"/>
    <n v="0.3"/>
  </r>
  <r>
    <x v="0"/>
    <n v="1185732"/>
    <x v="236"/>
    <x v="0"/>
    <x v="42"/>
    <s v="Baltimore"/>
    <x v="5"/>
    <n v="0.6"/>
    <x v="47"/>
    <n v="2400"/>
    <n v="960"/>
    <n v="0.4"/>
  </r>
  <r>
    <x v="0"/>
    <n v="1185732"/>
    <x v="41"/>
    <x v="0"/>
    <x v="42"/>
    <s v="Baltimore"/>
    <x v="0"/>
    <n v="0.54999999999999993"/>
    <x v="26"/>
    <n v="3574.9999999999995"/>
    <n v="1251.2499999999998"/>
    <n v="0.35"/>
  </r>
  <r>
    <x v="0"/>
    <n v="1185732"/>
    <x v="41"/>
    <x v="0"/>
    <x v="42"/>
    <s v="Baltimore"/>
    <x v="1"/>
    <n v="0.5"/>
    <x v="47"/>
    <n v="2000"/>
    <n v="700"/>
    <n v="0.35"/>
  </r>
  <r>
    <x v="0"/>
    <n v="1185732"/>
    <x v="41"/>
    <x v="0"/>
    <x v="42"/>
    <s v="Baltimore"/>
    <x v="2"/>
    <n v="0.45"/>
    <x v="46"/>
    <n v="1462.5"/>
    <n v="585"/>
    <n v="0.4"/>
  </r>
  <r>
    <x v="0"/>
    <n v="1185732"/>
    <x v="41"/>
    <x v="0"/>
    <x v="42"/>
    <s v="Baltimore"/>
    <x v="3"/>
    <n v="0.45"/>
    <x v="49"/>
    <n v="1350"/>
    <n v="540"/>
    <n v="0.4"/>
  </r>
  <r>
    <x v="0"/>
    <n v="1185732"/>
    <x v="41"/>
    <x v="0"/>
    <x v="42"/>
    <s v="Baltimore"/>
    <x v="4"/>
    <n v="0.54999999999999993"/>
    <x v="49"/>
    <n v="1649.9999999999998"/>
    <n v="494.99999999999989"/>
    <n v="0.3"/>
  </r>
  <r>
    <x v="0"/>
    <n v="1185732"/>
    <x v="41"/>
    <x v="0"/>
    <x v="42"/>
    <s v="Baltimore"/>
    <x v="5"/>
    <n v="0.6"/>
    <x v="32"/>
    <n v="2700"/>
    <n v="1080"/>
    <n v="0.4"/>
  </r>
  <r>
    <x v="0"/>
    <n v="1185732"/>
    <x v="260"/>
    <x v="0"/>
    <x v="42"/>
    <s v="Baltimore"/>
    <x v="0"/>
    <n v="0.54999999999999993"/>
    <x v="22"/>
    <n v="3712.4999999999995"/>
    <n v="1299.3749999999998"/>
    <n v="0.35"/>
  </r>
  <r>
    <x v="0"/>
    <n v="1185732"/>
    <x v="260"/>
    <x v="0"/>
    <x v="42"/>
    <s v="Baltimore"/>
    <x v="1"/>
    <n v="0.5"/>
    <x v="33"/>
    <n v="2125"/>
    <n v="743.75"/>
    <n v="0.35"/>
  </r>
  <r>
    <x v="0"/>
    <n v="1185732"/>
    <x v="260"/>
    <x v="0"/>
    <x v="42"/>
    <s v="Baltimore"/>
    <x v="2"/>
    <n v="0.45"/>
    <x v="45"/>
    <n v="1575"/>
    <n v="630"/>
    <n v="0.4"/>
  </r>
  <r>
    <x v="0"/>
    <n v="1185732"/>
    <x v="260"/>
    <x v="0"/>
    <x v="42"/>
    <s v="Baltimore"/>
    <x v="3"/>
    <n v="0.45"/>
    <x v="49"/>
    <n v="1350"/>
    <n v="540"/>
    <n v="0.4"/>
  </r>
  <r>
    <x v="0"/>
    <n v="1185732"/>
    <x v="260"/>
    <x v="0"/>
    <x v="42"/>
    <s v="Baltimore"/>
    <x v="4"/>
    <n v="0.54999999999999993"/>
    <x v="46"/>
    <n v="1787.4999999999998"/>
    <n v="536.24999999999989"/>
    <n v="0.3"/>
  </r>
  <r>
    <x v="0"/>
    <n v="1185732"/>
    <x v="260"/>
    <x v="0"/>
    <x v="42"/>
    <s v="Baltimore"/>
    <x v="5"/>
    <n v="0.6"/>
    <x v="24"/>
    <n v="3000"/>
    <n v="1200"/>
    <n v="0.4"/>
  </r>
  <r>
    <x v="0"/>
    <n v="1185732"/>
    <x v="261"/>
    <x v="0"/>
    <x v="42"/>
    <s v="Baltimore"/>
    <x v="0"/>
    <n v="0.54999999999999993"/>
    <x v="26"/>
    <n v="3574.9999999999995"/>
    <n v="1251.2499999999998"/>
    <n v="0.35"/>
  </r>
  <r>
    <x v="0"/>
    <n v="1185732"/>
    <x v="261"/>
    <x v="0"/>
    <x v="42"/>
    <s v="Baltimore"/>
    <x v="1"/>
    <n v="0.5"/>
    <x v="33"/>
    <n v="2125"/>
    <n v="743.75"/>
    <n v="0.35"/>
  </r>
  <r>
    <x v="0"/>
    <n v="1185732"/>
    <x v="261"/>
    <x v="0"/>
    <x v="42"/>
    <s v="Baltimore"/>
    <x v="2"/>
    <n v="0.45"/>
    <x v="45"/>
    <n v="1575"/>
    <n v="630"/>
    <n v="0.4"/>
  </r>
  <r>
    <x v="0"/>
    <n v="1185732"/>
    <x v="261"/>
    <x v="0"/>
    <x v="42"/>
    <s v="Baltimore"/>
    <x v="3"/>
    <n v="0.45"/>
    <x v="44"/>
    <n v="1125"/>
    <n v="450"/>
    <n v="0.4"/>
  </r>
  <r>
    <x v="0"/>
    <n v="1185732"/>
    <x v="261"/>
    <x v="0"/>
    <x v="42"/>
    <s v="Baltimore"/>
    <x v="4"/>
    <n v="0.54999999999999993"/>
    <x v="38"/>
    <n v="1237.4999999999998"/>
    <n v="371.24999999999994"/>
    <n v="0.3"/>
  </r>
  <r>
    <x v="0"/>
    <n v="1185732"/>
    <x v="261"/>
    <x v="0"/>
    <x v="42"/>
    <s v="Baltimore"/>
    <x v="5"/>
    <n v="0.6"/>
    <x v="47"/>
    <n v="2400"/>
    <n v="960"/>
    <n v="0.4"/>
  </r>
  <r>
    <x v="0"/>
    <n v="1185732"/>
    <x v="239"/>
    <x v="0"/>
    <x v="42"/>
    <s v="Baltimore"/>
    <x v="0"/>
    <n v="0.54999999999999993"/>
    <x v="28"/>
    <n v="2887.4999999999995"/>
    <n v="1010.6249999999998"/>
    <n v="0.35"/>
  </r>
  <r>
    <x v="0"/>
    <n v="1185732"/>
    <x v="239"/>
    <x v="0"/>
    <x v="42"/>
    <s v="Baltimore"/>
    <x v="1"/>
    <n v="0.5"/>
    <x v="46"/>
    <n v="1625"/>
    <n v="568.75"/>
    <n v="0.35"/>
  </r>
  <r>
    <x v="0"/>
    <n v="1185732"/>
    <x v="239"/>
    <x v="0"/>
    <x v="42"/>
    <s v="Baltimore"/>
    <x v="2"/>
    <n v="0.45"/>
    <x v="38"/>
    <n v="1012.5"/>
    <n v="405"/>
    <n v="0.4"/>
  </r>
  <r>
    <x v="0"/>
    <n v="1185732"/>
    <x v="239"/>
    <x v="0"/>
    <x v="42"/>
    <s v="Baltimore"/>
    <x v="3"/>
    <n v="0.45"/>
    <x v="41"/>
    <n v="900"/>
    <n v="360"/>
    <n v="0.4"/>
  </r>
  <r>
    <x v="0"/>
    <n v="1185732"/>
    <x v="239"/>
    <x v="0"/>
    <x v="42"/>
    <s v="Baltimore"/>
    <x v="4"/>
    <n v="0.54999999999999993"/>
    <x v="41"/>
    <n v="1099.9999999999998"/>
    <n v="329.99999999999994"/>
    <n v="0.3"/>
  </r>
  <r>
    <x v="0"/>
    <n v="1185732"/>
    <x v="239"/>
    <x v="0"/>
    <x v="42"/>
    <s v="Baltimore"/>
    <x v="5"/>
    <n v="0.6"/>
    <x v="49"/>
    <n v="1800"/>
    <n v="720"/>
    <n v="0.4"/>
  </r>
  <r>
    <x v="0"/>
    <n v="1185732"/>
    <x v="45"/>
    <x v="0"/>
    <x v="42"/>
    <s v="Baltimore"/>
    <x v="0"/>
    <n v="0.6"/>
    <x v="34"/>
    <n v="2850"/>
    <n v="997.49999999999989"/>
    <n v="0.35"/>
  </r>
  <r>
    <x v="0"/>
    <n v="1185732"/>
    <x v="45"/>
    <x v="0"/>
    <x v="42"/>
    <s v="Baltimore"/>
    <x v="1"/>
    <n v="0.55000000000000004"/>
    <x v="49"/>
    <n v="1650.0000000000002"/>
    <n v="577.5"/>
    <n v="0.35"/>
  </r>
  <r>
    <x v="0"/>
    <n v="1185732"/>
    <x v="45"/>
    <x v="0"/>
    <x v="42"/>
    <s v="Baltimore"/>
    <x v="2"/>
    <n v="0.55000000000000004"/>
    <x v="41"/>
    <n v="1100"/>
    <n v="440"/>
    <n v="0.4"/>
  </r>
  <r>
    <x v="0"/>
    <n v="1185732"/>
    <x v="45"/>
    <x v="0"/>
    <x v="42"/>
    <s v="Baltimore"/>
    <x v="3"/>
    <n v="0.55000000000000004"/>
    <x v="37"/>
    <n v="962.50000000000011"/>
    <n v="385.00000000000006"/>
    <n v="0.4"/>
  </r>
  <r>
    <x v="0"/>
    <n v="1185732"/>
    <x v="45"/>
    <x v="0"/>
    <x v="42"/>
    <s v="Baltimore"/>
    <x v="4"/>
    <n v="0.65"/>
    <x v="37"/>
    <n v="1137.5"/>
    <n v="341.25"/>
    <n v="0.3"/>
  </r>
  <r>
    <x v="0"/>
    <n v="1185732"/>
    <x v="45"/>
    <x v="0"/>
    <x v="42"/>
    <s v="Baltimore"/>
    <x v="5"/>
    <n v="0.7"/>
    <x v="49"/>
    <n v="2100"/>
    <n v="840"/>
    <n v="0.4"/>
  </r>
  <r>
    <x v="0"/>
    <n v="1185732"/>
    <x v="262"/>
    <x v="0"/>
    <x v="42"/>
    <s v="Baltimore"/>
    <x v="0"/>
    <n v="0.65"/>
    <x v="32"/>
    <n v="2925"/>
    <n v="1023.7499999999999"/>
    <n v="0.35"/>
  </r>
  <r>
    <x v="0"/>
    <n v="1185732"/>
    <x v="262"/>
    <x v="0"/>
    <x v="42"/>
    <s v="Baltimore"/>
    <x v="1"/>
    <n v="0.55000000000000004"/>
    <x v="46"/>
    <n v="1787.5000000000002"/>
    <n v="625.625"/>
    <n v="0.35"/>
  </r>
  <r>
    <x v="0"/>
    <n v="1185732"/>
    <x v="262"/>
    <x v="0"/>
    <x v="42"/>
    <s v="Baltimore"/>
    <x v="2"/>
    <n v="0.55000000000000004"/>
    <x v="81"/>
    <n v="1760.0000000000002"/>
    <n v="704.00000000000011"/>
    <n v="0.4"/>
  </r>
  <r>
    <x v="0"/>
    <n v="1185732"/>
    <x v="262"/>
    <x v="0"/>
    <x v="42"/>
    <s v="Baltimore"/>
    <x v="3"/>
    <n v="0.55000000000000004"/>
    <x v="49"/>
    <n v="1650.0000000000002"/>
    <n v="660.00000000000011"/>
    <n v="0.4"/>
  </r>
  <r>
    <x v="0"/>
    <n v="1185732"/>
    <x v="262"/>
    <x v="0"/>
    <x v="42"/>
    <s v="Baltimore"/>
    <x v="4"/>
    <n v="0.65"/>
    <x v="35"/>
    <n v="1787.5"/>
    <n v="536.25"/>
    <n v="0.3"/>
  </r>
  <r>
    <x v="0"/>
    <n v="1185732"/>
    <x v="262"/>
    <x v="0"/>
    <x v="42"/>
    <s v="Baltimore"/>
    <x v="5"/>
    <n v="0.7"/>
    <x v="48"/>
    <n v="2625"/>
    <n v="1050"/>
    <n v="0.4"/>
  </r>
  <r>
    <x v="0"/>
    <n v="1185732"/>
    <x v="263"/>
    <x v="0"/>
    <x v="42"/>
    <s v="Baltimore"/>
    <x v="0"/>
    <n v="0.65"/>
    <x v="25"/>
    <n v="3900"/>
    <n v="1365"/>
    <n v="0.35"/>
  </r>
  <r>
    <x v="0"/>
    <n v="1185732"/>
    <x v="263"/>
    <x v="0"/>
    <x v="42"/>
    <s v="Baltimore"/>
    <x v="1"/>
    <n v="0.55000000000000004"/>
    <x v="47"/>
    <n v="2200"/>
    <n v="770"/>
    <n v="0.35"/>
  </r>
  <r>
    <x v="0"/>
    <n v="1185732"/>
    <x v="263"/>
    <x v="0"/>
    <x v="42"/>
    <s v="Baltimore"/>
    <x v="2"/>
    <n v="0.55000000000000004"/>
    <x v="48"/>
    <n v="2062.5"/>
    <n v="825"/>
    <n v="0.4"/>
  </r>
  <r>
    <x v="0"/>
    <n v="1185732"/>
    <x v="263"/>
    <x v="0"/>
    <x v="42"/>
    <s v="Baltimore"/>
    <x v="3"/>
    <n v="0.55000000000000004"/>
    <x v="46"/>
    <n v="1787.5000000000002"/>
    <n v="715.00000000000011"/>
    <n v="0.4"/>
  </r>
  <r>
    <x v="0"/>
    <n v="1185732"/>
    <x v="263"/>
    <x v="0"/>
    <x v="42"/>
    <s v="Baltimore"/>
    <x v="4"/>
    <n v="0.65"/>
    <x v="46"/>
    <n v="2112.5"/>
    <n v="633.75"/>
    <n v="0.3"/>
  </r>
  <r>
    <x v="0"/>
    <n v="1185732"/>
    <x v="263"/>
    <x v="0"/>
    <x v="42"/>
    <s v="Baltimore"/>
    <x v="5"/>
    <n v="0.7"/>
    <x v="33"/>
    <n v="2975"/>
    <n v="1190"/>
    <n v="0.4"/>
  </r>
  <r>
    <x v="0"/>
    <n v="1185732"/>
    <x v="136"/>
    <x v="0"/>
    <x v="43"/>
    <s v="Wilmington"/>
    <x v="0"/>
    <n v="0.35000000000000003"/>
    <x v="34"/>
    <n v="1662.5000000000002"/>
    <n v="581.875"/>
    <n v="0.35"/>
  </r>
  <r>
    <x v="0"/>
    <n v="1185732"/>
    <x v="136"/>
    <x v="0"/>
    <x v="43"/>
    <s v="Wilmington"/>
    <x v="1"/>
    <n v="0.35000000000000003"/>
    <x v="35"/>
    <n v="962.50000000000011"/>
    <n v="336.875"/>
    <n v="0.35"/>
  </r>
  <r>
    <x v="0"/>
    <n v="1185732"/>
    <x v="136"/>
    <x v="0"/>
    <x v="43"/>
    <s v="Wilmington"/>
    <x v="2"/>
    <n v="0.25000000000000006"/>
    <x v="35"/>
    <n v="687.50000000000011"/>
    <n v="275.00000000000006"/>
    <n v="0.4"/>
  </r>
  <r>
    <x v="0"/>
    <n v="1185732"/>
    <x v="136"/>
    <x v="0"/>
    <x v="43"/>
    <s v="Wilmington"/>
    <x v="3"/>
    <n v="0.3"/>
    <x v="36"/>
    <n v="375"/>
    <n v="150"/>
    <n v="0.4"/>
  </r>
  <r>
    <x v="0"/>
    <n v="1185732"/>
    <x v="136"/>
    <x v="0"/>
    <x v="43"/>
    <s v="Wilmington"/>
    <x v="4"/>
    <n v="0.45"/>
    <x v="37"/>
    <n v="787.5"/>
    <n v="236.25"/>
    <n v="0.3"/>
  </r>
  <r>
    <x v="0"/>
    <n v="1185732"/>
    <x v="136"/>
    <x v="0"/>
    <x v="43"/>
    <s v="Wilmington"/>
    <x v="5"/>
    <n v="0.35000000000000003"/>
    <x v="35"/>
    <n v="962.50000000000011"/>
    <n v="385.00000000000006"/>
    <n v="0.4"/>
  </r>
  <r>
    <x v="0"/>
    <n v="1185732"/>
    <x v="264"/>
    <x v="0"/>
    <x v="43"/>
    <s v="Wilmington"/>
    <x v="0"/>
    <n v="0.35000000000000003"/>
    <x v="28"/>
    <n v="1837.5000000000002"/>
    <n v="643.125"/>
    <n v="0.35"/>
  </r>
  <r>
    <x v="0"/>
    <n v="1185732"/>
    <x v="264"/>
    <x v="0"/>
    <x v="43"/>
    <s v="Wilmington"/>
    <x v="1"/>
    <n v="0.35000000000000003"/>
    <x v="37"/>
    <n v="612.50000000000011"/>
    <n v="214.37500000000003"/>
    <n v="0.35"/>
  </r>
  <r>
    <x v="0"/>
    <n v="1185732"/>
    <x v="264"/>
    <x v="0"/>
    <x v="43"/>
    <s v="Wilmington"/>
    <x v="2"/>
    <n v="0.25000000000000006"/>
    <x v="38"/>
    <n v="562.50000000000011"/>
    <n v="225.00000000000006"/>
    <n v="0.4"/>
  </r>
  <r>
    <x v="0"/>
    <n v="1185732"/>
    <x v="264"/>
    <x v="0"/>
    <x v="43"/>
    <s v="Wilmington"/>
    <x v="3"/>
    <n v="0.3"/>
    <x v="39"/>
    <n v="300"/>
    <n v="120"/>
    <n v="0.4"/>
  </r>
  <r>
    <x v="0"/>
    <n v="1185732"/>
    <x v="264"/>
    <x v="0"/>
    <x v="43"/>
    <s v="Wilmington"/>
    <x v="4"/>
    <n v="0.45"/>
    <x v="37"/>
    <n v="787.5"/>
    <n v="236.25"/>
    <n v="0.3"/>
  </r>
  <r>
    <x v="0"/>
    <n v="1185732"/>
    <x v="264"/>
    <x v="0"/>
    <x v="43"/>
    <s v="Wilmington"/>
    <x v="5"/>
    <n v="0.35000000000000003"/>
    <x v="35"/>
    <n v="962.50000000000011"/>
    <n v="385.00000000000006"/>
    <n v="0.4"/>
  </r>
  <r>
    <x v="0"/>
    <n v="1185732"/>
    <x v="173"/>
    <x v="0"/>
    <x v="43"/>
    <s v="Wilmington"/>
    <x v="0"/>
    <n v="0.35000000000000003"/>
    <x v="40"/>
    <n v="1732.5000000000002"/>
    <n v="606.375"/>
    <n v="0.35"/>
  </r>
  <r>
    <x v="0"/>
    <n v="1185732"/>
    <x v="173"/>
    <x v="0"/>
    <x v="43"/>
    <s v="Wilmington"/>
    <x v="1"/>
    <n v="0.35000000000000003"/>
    <x v="41"/>
    <n v="700.00000000000011"/>
    <n v="245.00000000000003"/>
    <n v="0.35"/>
  </r>
  <r>
    <x v="0"/>
    <n v="1185732"/>
    <x v="173"/>
    <x v="0"/>
    <x v="43"/>
    <s v="Wilmington"/>
    <x v="2"/>
    <n v="0.25000000000000006"/>
    <x v="38"/>
    <n v="562.50000000000011"/>
    <n v="225.00000000000006"/>
    <n v="0.4"/>
  </r>
  <r>
    <x v="0"/>
    <n v="1185732"/>
    <x v="173"/>
    <x v="0"/>
    <x v="43"/>
    <s v="Wilmington"/>
    <x v="3"/>
    <n v="0.3"/>
    <x v="42"/>
    <n v="225"/>
    <n v="90"/>
    <n v="0.4"/>
  </r>
  <r>
    <x v="0"/>
    <n v="1185732"/>
    <x v="173"/>
    <x v="0"/>
    <x v="43"/>
    <s v="Wilmington"/>
    <x v="4"/>
    <n v="0.45"/>
    <x v="36"/>
    <n v="562.5"/>
    <n v="168.75"/>
    <n v="0.3"/>
  </r>
  <r>
    <x v="0"/>
    <n v="1185732"/>
    <x v="173"/>
    <x v="0"/>
    <x v="43"/>
    <s v="Wilmington"/>
    <x v="5"/>
    <n v="0.35000000000000003"/>
    <x v="38"/>
    <n v="787.50000000000011"/>
    <n v="315.00000000000006"/>
    <n v="0.4"/>
  </r>
  <r>
    <x v="0"/>
    <n v="1185732"/>
    <x v="265"/>
    <x v="0"/>
    <x v="43"/>
    <s v="Wilmington"/>
    <x v="0"/>
    <n v="0.35000000000000003"/>
    <x v="34"/>
    <n v="1662.5000000000002"/>
    <n v="581.875"/>
    <n v="0.35"/>
  </r>
  <r>
    <x v="0"/>
    <n v="1185732"/>
    <x v="265"/>
    <x v="0"/>
    <x v="43"/>
    <s v="Wilmington"/>
    <x v="1"/>
    <n v="0.35000000000000003"/>
    <x v="37"/>
    <n v="612.50000000000011"/>
    <n v="214.37500000000003"/>
    <n v="0.35"/>
  </r>
  <r>
    <x v="0"/>
    <n v="1185732"/>
    <x v="265"/>
    <x v="0"/>
    <x v="43"/>
    <s v="Wilmington"/>
    <x v="2"/>
    <n v="0.25000000000000006"/>
    <x v="37"/>
    <n v="437.50000000000011"/>
    <n v="175.00000000000006"/>
    <n v="0.4"/>
  </r>
  <r>
    <x v="0"/>
    <n v="1185732"/>
    <x v="265"/>
    <x v="0"/>
    <x v="43"/>
    <s v="Wilmington"/>
    <x v="3"/>
    <n v="0.3"/>
    <x v="39"/>
    <n v="300"/>
    <n v="120"/>
    <n v="0.4"/>
  </r>
  <r>
    <x v="0"/>
    <n v="1185732"/>
    <x v="265"/>
    <x v="0"/>
    <x v="43"/>
    <s v="Wilmington"/>
    <x v="4"/>
    <n v="0.45"/>
    <x v="39"/>
    <n v="450"/>
    <n v="135"/>
    <n v="0.3"/>
  </r>
  <r>
    <x v="0"/>
    <n v="1185732"/>
    <x v="265"/>
    <x v="0"/>
    <x v="43"/>
    <s v="Wilmington"/>
    <x v="5"/>
    <n v="0.35000000000000003"/>
    <x v="44"/>
    <n v="875.00000000000011"/>
    <n v="350.00000000000006"/>
    <n v="0.4"/>
  </r>
  <r>
    <x v="0"/>
    <n v="1185732"/>
    <x v="61"/>
    <x v="0"/>
    <x v="43"/>
    <s v="Wilmington"/>
    <x v="0"/>
    <n v="0.49999999999999994"/>
    <x v="65"/>
    <n v="2599.9999999999995"/>
    <n v="909.99999999999977"/>
    <n v="0.35"/>
  </r>
  <r>
    <x v="0"/>
    <n v="1185732"/>
    <x v="61"/>
    <x v="0"/>
    <x v="43"/>
    <s v="Wilmington"/>
    <x v="1"/>
    <n v="0.45"/>
    <x v="38"/>
    <n v="1012.5"/>
    <n v="354.375"/>
    <n v="0.35"/>
  </r>
  <r>
    <x v="0"/>
    <n v="1185732"/>
    <x v="61"/>
    <x v="0"/>
    <x v="43"/>
    <s v="Wilmington"/>
    <x v="2"/>
    <n v="0.4"/>
    <x v="44"/>
    <n v="1000"/>
    <n v="400"/>
    <n v="0.4"/>
  </r>
  <r>
    <x v="0"/>
    <n v="1185732"/>
    <x v="61"/>
    <x v="0"/>
    <x v="43"/>
    <s v="Wilmington"/>
    <x v="3"/>
    <n v="0.4"/>
    <x v="41"/>
    <n v="800"/>
    <n v="320"/>
    <n v="0.4"/>
  </r>
  <r>
    <x v="0"/>
    <n v="1185732"/>
    <x v="61"/>
    <x v="0"/>
    <x v="43"/>
    <s v="Wilmington"/>
    <x v="4"/>
    <n v="0.49999999999999994"/>
    <x v="38"/>
    <n v="1124.9999999999998"/>
    <n v="337.49999999999994"/>
    <n v="0.3"/>
  </r>
  <r>
    <x v="0"/>
    <n v="1185732"/>
    <x v="61"/>
    <x v="0"/>
    <x v="43"/>
    <s v="Wilmington"/>
    <x v="5"/>
    <n v="0.54999999999999993"/>
    <x v="45"/>
    <n v="1924.9999999999998"/>
    <n v="770"/>
    <n v="0.4"/>
  </r>
  <r>
    <x v="0"/>
    <n v="1185732"/>
    <x v="266"/>
    <x v="0"/>
    <x v="43"/>
    <s v="Wilmington"/>
    <x v="0"/>
    <n v="0.49999999999999994"/>
    <x v="25"/>
    <n v="2999.9999999999995"/>
    <n v="1049.9999999999998"/>
    <n v="0.35"/>
  </r>
  <r>
    <x v="0"/>
    <n v="1185732"/>
    <x v="266"/>
    <x v="0"/>
    <x v="43"/>
    <s v="Wilmington"/>
    <x v="1"/>
    <n v="0.45"/>
    <x v="45"/>
    <n v="1575"/>
    <n v="551.25"/>
    <n v="0.35"/>
  </r>
  <r>
    <x v="0"/>
    <n v="1185732"/>
    <x v="266"/>
    <x v="0"/>
    <x v="43"/>
    <s v="Wilmington"/>
    <x v="2"/>
    <n v="0.4"/>
    <x v="35"/>
    <n v="1100"/>
    <n v="440"/>
    <n v="0.4"/>
  </r>
  <r>
    <x v="0"/>
    <n v="1185732"/>
    <x v="266"/>
    <x v="0"/>
    <x v="43"/>
    <s v="Wilmington"/>
    <x v="3"/>
    <n v="0.4"/>
    <x v="44"/>
    <n v="1000"/>
    <n v="400"/>
    <n v="0.4"/>
  </r>
  <r>
    <x v="0"/>
    <n v="1185732"/>
    <x v="266"/>
    <x v="0"/>
    <x v="43"/>
    <s v="Wilmington"/>
    <x v="4"/>
    <n v="0.49999999999999994"/>
    <x v="44"/>
    <n v="1249.9999999999998"/>
    <n v="374.99999999999994"/>
    <n v="0.3"/>
  </r>
  <r>
    <x v="0"/>
    <n v="1185732"/>
    <x v="266"/>
    <x v="0"/>
    <x v="43"/>
    <s v="Wilmington"/>
    <x v="5"/>
    <n v="0.54999999999999993"/>
    <x v="47"/>
    <n v="2199.9999999999995"/>
    <n v="879.99999999999989"/>
    <n v="0.4"/>
  </r>
  <r>
    <x v="0"/>
    <n v="1185732"/>
    <x v="176"/>
    <x v="0"/>
    <x v="43"/>
    <s v="Wilmington"/>
    <x v="0"/>
    <n v="0.49999999999999994"/>
    <x v="23"/>
    <n v="3124.9999999999995"/>
    <n v="1093.7499999999998"/>
    <n v="0.35"/>
  </r>
  <r>
    <x v="0"/>
    <n v="1185732"/>
    <x v="176"/>
    <x v="0"/>
    <x v="43"/>
    <s v="Wilmington"/>
    <x v="1"/>
    <n v="0.45"/>
    <x v="48"/>
    <n v="1687.5"/>
    <n v="590.625"/>
    <n v="0.35"/>
  </r>
  <r>
    <x v="0"/>
    <n v="1185732"/>
    <x v="176"/>
    <x v="0"/>
    <x v="43"/>
    <s v="Wilmington"/>
    <x v="2"/>
    <n v="0.4"/>
    <x v="49"/>
    <n v="1200"/>
    <n v="480"/>
    <n v="0.4"/>
  </r>
  <r>
    <x v="0"/>
    <n v="1185732"/>
    <x v="176"/>
    <x v="0"/>
    <x v="43"/>
    <s v="Wilmington"/>
    <x v="3"/>
    <n v="0.4"/>
    <x v="44"/>
    <n v="1000"/>
    <n v="400"/>
    <n v="0.4"/>
  </r>
  <r>
    <x v="0"/>
    <n v="1185732"/>
    <x v="176"/>
    <x v="0"/>
    <x v="43"/>
    <s v="Wilmington"/>
    <x v="4"/>
    <n v="0.49999999999999994"/>
    <x v="35"/>
    <n v="1374.9999999999998"/>
    <n v="412.49999999999994"/>
    <n v="0.3"/>
  </r>
  <r>
    <x v="0"/>
    <n v="1185732"/>
    <x v="176"/>
    <x v="0"/>
    <x v="43"/>
    <s v="Wilmington"/>
    <x v="5"/>
    <n v="0.54999999999999993"/>
    <x v="32"/>
    <n v="2474.9999999999995"/>
    <n v="989.99999999999989"/>
    <n v="0.4"/>
  </r>
  <r>
    <x v="0"/>
    <n v="1185732"/>
    <x v="117"/>
    <x v="0"/>
    <x v="43"/>
    <s v="Wilmington"/>
    <x v="0"/>
    <n v="0.49999999999999994"/>
    <x v="25"/>
    <n v="2999.9999999999995"/>
    <n v="1049.9999999999998"/>
    <n v="0.35"/>
  </r>
  <r>
    <x v="0"/>
    <n v="1185732"/>
    <x v="117"/>
    <x v="0"/>
    <x v="43"/>
    <s v="Wilmington"/>
    <x v="1"/>
    <n v="0.45"/>
    <x v="48"/>
    <n v="1687.5"/>
    <n v="590.625"/>
    <n v="0.35"/>
  </r>
  <r>
    <x v="0"/>
    <n v="1185732"/>
    <x v="117"/>
    <x v="0"/>
    <x v="43"/>
    <s v="Wilmington"/>
    <x v="2"/>
    <n v="0.4"/>
    <x v="49"/>
    <n v="1200"/>
    <n v="480"/>
    <n v="0.4"/>
  </r>
  <r>
    <x v="0"/>
    <n v="1185732"/>
    <x v="117"/>
    <x v="0"/>
    <x v="43"/>
    <s v="Wilmington"/>
    <x v="3"/>
    <n v="0.4"/>
    <x v="41"/>
    <n v="800"/>
    <n v="320"/>
    <n v="0.4"/>
  </r>
  <r>
    <x v="0"/>
    <n v="1185732"/>
    <x v="117"/>
    <x v="0"/>
    <x v="43"/>
    <s v="Wilmington"/>
    <x v="4"/>
    <n v="0.49999999999999994"/>
    <x v="37"/>
    <n v="874.99999999999989"/>
    <n v="262.49999999999994"/>
    <n v="0.3"/>
  </r>
  <r>
    <x v="0"/>
    <n v="1185732"/>
    <x v="117"/>
    <x v="0"/>
    <x v="43"/>
    <s v="Wilmington"/>
    <x v="5"/>
    <n v="0.54999999999999993"/>
    <x v="45"/>
    <n v="1924.9999999999998"/>
    <n v="770"/>
    <n v="0.4"/>
  </r>
  <r>
    <x v="0"/>
    <n v="1185732"/>
    <x v="63"/>
    <x v="0"/>
    <x v="43"/>
    <s v="Wilmington"/>
    <x v="0"/>
    <n v="0.49999999999999994"/>
    <x v="34"/>
    <n v="2374.9999999999995"/>
    <n v="831.24999999999977"/>
    <n v="0.35"/>
  </r>
  <r>
    <x v="0"/>
    <n v="1185732"/>
    <x v="63"/>
    <x v="0"/>
    <x v="43"/>
    <s v="Wilmington"/>
    <x v="1"/>
    <n v="0.45"/>
    <x v="35"/>
    <n v="1237.5"/>
    <n v="433.125"/>
    <n v="0.35"/>
  </r>
  <r>
    <x v="0"/>
    <n v="1185732"/>
    <x v="63"/>
    <x v="0"/>
    <x v="43"/>
    <s v="Wilmington"/>
    <x v="2"/>
    <n v="0.4"/>
    <x v="37"/>
    <n v="700"/>
    <n v="280"/>
    <n v="0.4"/>
  </r>
  <r>
    <x v="0"/>
    <n v="1185732"/>
    <x v="63"/>
    <x v="0"/>
    <x v="43"/>
    <s v="Wilmington"/>
    <x v="3"/>
    <n v="0.4"/>
    <x v="43"/>
    <n v="600"/>
    <n v="240"/>
    <n v="0.4"/>
  </r>
  <r>
    <x v="0"/>
    <n v="1185732"/>
    <x v="63"/>
    <x v="0"/>
    <x v="43"/>
    <s v="Wilmington"/>
    <x v="4"/>
    <n v="0.49999999999999994"/>
    <x v="43"/>
    <n v="749.99999999999989"/>
    <n v="224.99999999999997"/>
    <n v="0.3"/>
  </r>
  <r>
    <x v="0"/>
    <n v="1185732"/>
    <x v="63"/>
    <x v="0"/>
    <x v="43"/>
    <s v="Wilmington"/>
    <x v="5"/>
    <n v="0.54999999999999993"/>
    <x v="44"/>
    <n v="1374.9999999999998"/>
    <n v="549.99999999999989"/>
    <n v="0.4"/>
  </r>
  <r>
    <x v="0"/>
    <n v="1185732"/>
    <x v="267"/>
    <x v="0"/>
    <x v="43"/>
    <s v="Wilmington"/>
    <x v="0"/>
    <n v="0.54999999999999993"/>
    <x v="33"/>
    <n v="2337.4999999999995"/>
    <n v="818.12499999999977"/>
    <n v="0.35"/>
  </r>
  <r>
    <x v="0"/>
    <n v="1185732"/>
    <x v="267"/>
    <x v="0"/>
    <x v="43"/>
    <s v="Wilmington"/>
    <x v="1"/>
    <n v="0.5"/>
    <x v="44"/>
    <n v="1250"/>
    <n v="437.5"/>
    <n v="0.35"/>
  </r>
  <r>
    <x v="0"/>
    <n v="1185732"/>
    <x v="267"/>
    <x v="0"/>
    <x v="43"/>
    <s v="Wilmington"/>
    <x v="2"/>
    <n v="0.5"/>
    <x v="43"/>
    <n v="750"/>
    <n v="300"/>
    <n v="0.4"/>
  </r>
  <r>
    <x v="0"/>
    <n v="1185732"/>
    <x v="267"/>
    <x v="0"/>
    <x v="43"/>
    <s v="Wilmington"/>
    <x v="3"/>
    <n v="0.5"/>
    <x v="36"/>
    <n v="625"/>
    <n v="250"/>
    <n v="0.4"/>
  </r>
  <r>
    <x v="0"/>
    <n v="1185732"/>
    <x v="267"/>
    <x v="0"/>
    <x v="43"/>
    <s v="Wilmington"/>
    <x v="4"/>
    <n v="0.6"/>
    <x v="36"/>
    <n v="750"/>
    <n v="225"/>
    <n v="0.3"/>
  </r>
  <r>
    <x v="0"/>
    <n v="1185732"/>
    <x v="267"/>
    <x v="0"/>
    <x v="43"/>
    <s v="Wilmington"/>
    <x v="5"/>
    <n v="0.64999999999999991"/>
    <x v="44"/>
    <n v="1624.9999999999998"/>
    <n v="650"/>
    <n v="0.4"/>
  </r>
  <r>
    <x v="0"/>
    <n v="1185732"/>
    <x v="268"/>
    <x v="0"/>
    <x v="43"/>
    <s v="Wilmington"/>
    <x v="0"/>
    <n v="0.6"/>
    <x v="47"/>
    <n v="2400"/>
    <n v="840"/>
    <n v="0.35"/>
  </r>
  <r>
    <x v="0"/>
    <n v="1185732"/>
    <x v="268"/>
    <x v="0"/>
    <x v="43"/>
    <s v="Wilmington"/>
    <x v="1"/>
    <n v="0.5"/>
    <x v="35"/>
    <n v="1375"/>
    <n v="481.24999999999994"/>
    <n v="0.35"/>
  </r>
  <r>
    <x v="0"/>
    <n v="1185732"/>
    <x v="268"/>
    <x v="0"/>
    <x v="43"/>
    <s v="Wilmington"/>
    <x v="2"/>
    <n v="0.5"/>
    <x v="84"/>
    <n v="1350"/>
    <n v="540"/>
    <n v="0.4"/>
  </r>
  <r>
    <x v="0"/>
    <n v="1185732"/>
    <x v="268"/>
    <x v="0"/>
    <x v="43"/>
    <s v="Wilmington"/>
    <x v="3"/>
    <n v="0.5"/>
    <x v="44"/>
    <n v="1250"/>
    <n v="500"/>
    <n v="0.4"/>
  </r>
  <r>
    <x v="0"/>
    <n v="1185732"/>
    <x v="268"/>
    <x v="0"/>
    <x v="43"/>
    <s v="Wilmington"/>
    <x v="4"/>
    <n v="0.6"/>
    <x v="38"/>
    <n v="1350"/>
    <n v="405"/>
    <n v="0.3"/>
  </r>
  <r>
    <x v="0"/>
    <n v="1185732"/>
    <x v="268"/>
    <x v="0"/>
    <x v="43"/>
    <s v="Wilmington"/>
    <x v="5"/>
    <n v="0.64999999999999991"/>
    <x v="46"/>
    <n v="2112.4999999999995"/>
    <n v="844.99999999999989"/>
    <n v="0.4"/>
  </r>
  <r>
    <x v="0"/>
    <n v="1185732"/>
    <x v="269"/>
    <x v="0"/>
    <x v="43"/>
    <s v="Wilmington"/>
    <x v="0"/>
    <n v="0.6"/>
    <x v="21"/>
    <n v="3300"/>
    <n v="1155"/>
    <n v="0.35"/>
  </r>
  <r>
    <x v="0"/>
    <n v="1185732"/>
    <x v="269"/>
    <x v="0"/>
    <x v="43"/>
    <s v="Wilmington"/>
    <x v="1"/>
    <n v="0.5"/>
    <x v="45"/>
    <n v="1750"/>
    <n v="612.5"/>
    <n v="0.35"/>
  </r>
  <r>
    <x v="0"/>
    <n v="1185732"/>
    <x v="269"/>
    <x v="0"/>
    <x v="43"/>
    <s v="Wilmington"/>
    <x v="2"/>
    <n v="0.5"/>
    <x v="46"/>
    <n v="1625"/>
    <n v="650"/>
    <n v="0.4"/>
  </r>
  <r>
    <x v="0"/>
    <n v="1185732"/>
    <x v="269"/>
    <x v="0"/>
    <x v="43"/>
    <s v="Wilmington"/>
    <x v="3"/>
    <n v="0.5"/>
    <x v="35"/>
    <n v="1375"/>
    <n v="550"/>
    <n v="0.4"/>
  </r>
  <r>
    <x v="0"/>
    <n v="1185732"/>
    <x v="269"/>
    <x v="0"/>
    <x v="43"/>
    <s v="Wilmington"/>
    <x v="4"/>
    <n v="0.6"/>
    <x v="35"/>
    <n v="1650"/>
    <n v="495"/>
    <n v="0.3"/>
  </r>
  <r>
    <x v="0"/>
    <n v="1185732"/>
    <x v="269"/>
    <x v="0"/>
    <x v="43"/>
    <s v="Wilmington"/>
    <x v="5"/>
    <n v="0.64999999999999991"/>
    <x v="48"/>
    <n v="2437.4999999999995"/>
    <n v="974.99999999999989"/>
    <n v="0.4"/>
  </r>
  <r>
    <x v="0"/>
    <n v="1185732"/>
    <x v="48"/>
    <x v="0"/>
    <x v="44"/>
    <s v="Newark"/>
    <x v="0"/>
    <n v="0.4"/>
    <x v="24"/>
    <n v="2000"/>
    <n v="800"/>
    <n v="0.4"/>
  </r>
  <r>
    <x v="0"/>
    <n v="1185732"/>
    <x v="48"/>
    <x v="0"/>
    <x v="44"/>
    <s v="Newark"/>
    <x v="1"/>
    <n v="0.4"/>
    <x v="49"/>
    <n v="1200"/>
    <n v="480"/>
    <n v="0.4"/>
  </r>
  <r>
    <x v="0"/>
    <n v="1185732"/>
    <x v="48"/>
    <x v="0"/>
    <x v="44"/>
    <s v="Newark"/>
    <x v="2"/>
    <n v="0.30000000000000004"/>
    <x v="49"/>
    <n v="900.00000000000011"/>
    <n v="270"/>
    <n v="0.3"/>
  </r>
  <r>
    <x v="0"/>
    <n v="1185732"/>
    <x v="48"/>
    <x v="0"/>
    <x v="44"/>
    <s v="Newark"/>
    <x v="3"/>
    <n v="0.35"/>
    <x v="43"/>
    <n v="525"/>
    <n v="157.5"/>
    <n v="0.3"/>
  </r>
  <r>
    <x v="0"/>
    <n v="1185732"/>
    <x v="48"/>
    <x v="0"/>
    <x v="44"/>
    <s v="Newark"/>
    <x v="4"/>
    <n v="0.5"/>
    <x v="41"/>
    <n v="1000"/>
    <n v="300"/>
    <n v="0.3"/>
  </r>
  <r>
    <x v="0"/>
    <n v="1185732"/>
    <x v="48"/>
    <x v="0"/>
    <x v="44"/>
    <s v="Newark"/>
    <x v="5"/>
    <n v="0.4"/>
    <x v="49"/>
    <n v="1200"/>
    <n v="420"/>
    <n v="0.35"/>
  </r>
  <r>
    <x v="0"/>
    <n v="1185732"/>
    <x v="49"/>
    <x v="0"/>
    <x v="44"/>
    <s v="Newark"/>
    <x v="0"/>
    <n v="0.4"/>
    <x v="21"/>
    <n v="2200"/>
    <n v="880"/>
    <n v="0.4"/>
  </r>
  <r>
    <x v="0"/>
    <n v="1185732"/>
    <x v="49"/>
    <x v="0"/>
    <x v="44"/>
    <s v="Newark"/>
    <x v="1"/>
    <n v="0.4"/>
    <x v="41"/>
    <n v="800"/>
    <n v="320"/>
    <n v="0.4"/>
  </r>
  <r>
    <x v="0"/>
    <n v="1185732"/>
    <x v="49"/>
    <x v="0"/>
    <x v="44"/>
    <s v="Newark"/>
    <x v="2"/>
    <n v="0.30000000000000004"/>
    <x v="44"/>
    <n v="750.00000000000011"/>
    <n v="225.00000000000003"/>
    <n v="0.3"/>
  </r>
  <r>
    <x v="0"/>
    <n v="1185732"/>
    <x v="49"/>
    <x v="0"/>
    <x v="44"/>
    <s v="Newark"/>
    <x v="3"/>
    <n v="0.35"/>
    <x v="36"/>
    <n v="437.5"/>
    <n v="131.25"/>
    <n v="0.3"/>
  </r>
  <r>
    <x v="0"/>
    <n v="1185732"/>
    <x v="49"/>
    <x v="0"/>
    <x v="44"/>
    <s v="Newark"/>
    <x v="4"/>
    <n v="0.5"/>
    <x v="41"/>
    <n v="1000"/>
    <n v="300"/>
    <n v="0.3"/>
  </r>
  <r>
    <x v="0"/>
    <n v="1185732"/>
    <x v="49"/>
    <x v="0"/>
    <x v="44"/>
    <s v="Newark"/>
    <x v="5"/>
    <n v="0.4"/>
    <x v="49"/>
    <n v="1200"/>
    <n v="420"/>
    <n v="0.35"/>
  </r>
  <r>
    <x v="0"/>
    <n v="1185732"/>
    <x v="14"/>
    <x v="0"/>
    <x v="44"/>
    <s v="Newark"/>
    <x v="0"/>
    <n v="0.4"/>
    <x v="65"/>
    <n v="2080"/>
    <n v="832"/>
    <n v="0.4"/>
  </r>
  <r>
    <x v="0"/>
    <n v="1185732"/>
    <x v="14"/>
    <x v="0"/>
    <x v="44"/>
    <s v="Newark"/>
    <x v="1"/>
    <n v="0.4"/>
    <x v="38"/>
    <n v="900"/>
    <n v="360"/>
    <n v="0.4"/>
  </r>
  <r>
    <x v="0"/>
    <n v="1185732"/>
    <x v="14"/>
    <x v="0"/>
    <x v="44"/>
    <s v="Newark"/>
    <x v="2"/>
    <n v="0.30000000000000004"/>
    <x v="44"/>
    <n v="750.00000000000011"/>
    <n v="225.00000000000003"/>
    <n v="0.3"/>
  </r>
  <r>
    <x v="0"/>
    <n v="1185732"/>
    <x v="14"/>
    <x v="0"/>
    <x v="44"/>
    <s v="Newark"/>
    <x v="3"/>
    <n v="0.35"/>
    <x v="39"/>
    <n v="350"/>
    <n v="105"/>
    <n v="0.3"/>
  </r>
  <r>
    <x v="0"/>
    <n v="1185732"/>
    <x v="14"/>
    <x v="0"/>
    <x v="44"/>
    <s v="Newark"/>
    <x v="4"/>
    <n v="0.5"/>
    <x v="43"/>
    <n v="750"/>
    <n v="225"/>
    <n v="0.3"/>
  </r>
  <r>
    <x v="0"/>
    <n v="1185732"/>
    <x v="14"/>
    <x v="0"/>
    <x v="44"/>
    <s v="Newark"/>
    <x v="5"/>
    <n v="0.4"/>
    <x v="44"/>
    <n v="1000"/>
    <n v="350"/>
    <n v="0.35"/>
  </r>
  <r>
    <x v="0"/>
    <n v="1185732"/>
    <x v="50"/>
    <x v="0"/>
    <x v="44"/>
    <s v="Newark"/>
    <x v="0"/>
    <n v="0.4"/>
    <x v="24"/>
    <n v="2000"/>
    <n v="800"/>
    <n v="0.4"/>
  </r>
  <r>
    <x v="0"/>
    <n v="1185732"/>
    <x v="50"/>
    <x v="0"/>
    <x v="44"/>
    <s v="Newark"/>
    <x v="1"/>
    <n v="0.4"/>
    <x v="41"/>
    <n v="800"/>
    <n v="320"/>
    <n v="0.4"/>
  </r>
  <r>
    <x v="0"/>
    <n v="1185732"/>
    <x v="50"/>
    <x v="0"/>
    <x v="44"/>
    <s v="Newark"/>
    <x v="2"/>
    <n v="0.30000000000000004"/>
    <x v="41"/>
    <n v="600.00000000000011"/>
    <n v="180.00000000000003"/>
    <n v="0.3"/>
  </r>
  <r>
    <x v="0"/>
    <n v="1185732"/>
    <x v="50"/>
    <x v="0"/>
    <x v="44"/>
    <s v="Newark"/>
    <x v="3"/>
    <n v="0.35"/>
    <x v="36"/>
    <n v="437.5"/>
    <n v="131.25"/>
    <n v="0.3"/>
  </r>
  <r>
    <x v="0"/>
    <n v="1185732"/>
    <x v="50"/>
    <x v="0"/>
    <x v="44"/>
    <s v="Newark"/>
    <x v="4"/>
    <n v="0.5"/>
    <x v="36"/>
    <n v="625"/>
    <n v="187.5"/>
    <n v="0.3"/>
  </r>
  <r>
    <x v="0"/>
    <n v="1185732"/>
    <x v="50"/>
    <x v="0"/>
    <x v="44"/>
    <s v="Newark"/>
    <x v="5"/>
    <n v="0.4"/>
    <x v="35"/>
    <n v="1100"/>
    <n v="385"/>
    <n v="0.35"/>
  </r>
  <r>
    <x v="0"/>
    <n v="1185732"/>
    <x v="51"/>
    <x v="0"/>
    <x v="44"/>
    <s v="Newark"/>
    <x v="0"/>
    <n v="0.54999999999999993"/>
    <x v="63"/>
    <n v="2997.4999999999995"/>
    <n v="1198.9999999999998"/>
    <n v="0.4"/>
  </r>
  <r>
    <x v="0"/>
    <n v="1185732"/>
    <x v="51"/>
    <x v="0"/>
    <x v="44"/>
    <s v="Newark"/>
    <x v="1"/>
    <n v="0.5"/>
    <x v="44"/>
    <n v="1250"/>
    <n v="500"/>
    <n v="0.4"/>
  </r>
  <r>
    <x v="0"/>
    <n v="1185732"/>
    <x v="51"/>
    <x v="0"/>
    <x v="44"/>
    <s v="Newark"/>
    <x v="2"/>
    <n v="0.45"/>
    <x v="35"/>
    <n v="1237.5"/>
    <n v="371.25"/>
    <n v="0.3"/>
  </r>
  <r>
    <x v="0"/>
    <n v="1185732"/>
    <x v="51"/>
    <x v="0"/>
    <x v="44"/>
    <s v="Newark"/>
    <x v="3"/>
    <n v="0.45"/>
    <x v="38"/>
    <n v="1012.5"/>
    <n v="303.75"/>
    <n v="0.3"/>
  </r>
  <r>
    <x v="0"/>
    <n v="1185732"/>
    <x v="51"/>
    <x v="0"/>
    <x v="44"/>
    <s v="Newark"/>
    <x v="4"/>
    <n v="0.54999999999999993"/>
    <x v="44"/>
    <n v="1374.9999999999998"/>
    <n v="412.49999999999994"/>
    <n v="0.3"/>
  </r>
  <r>
    <x v="0"/>
    <n v="1185732"/>
    <x v="51"/>
    <x v="0"/>
    <x v="44"/>
    <s v="Newark"/>
    <x v="5"/>
    <n v="0.6"/>
    <x v="48"/>
    <n v="2250"/>
    <n v="787.5"/>
    <n v="0.35"/>
  </r>
  <r>
    <x v="0"/>
    <n v="1185732"/>
    <x v="52"/>
    <x v="0"/>
    <x v="44"/>
    <s v="Newark"/>
    <x v="0"/>
    <n v="0.54999999999999993"/>
    <x v="23"/>
    <n v="3437.4999999999995"/>
    <n v="1375"/>
    <n v="0.4"/>
  </r>
  <r>
    <x v="0"/>
    <n v="1185732"/>
    <x v="52"/>
    <x v="0"/>
    <x v="44"/>
    <s v="Newark"/>
    <x v="1"/>
    <n v="0.5"/>
    <x v="48"/>
    <n v="1875"/>
    <n v="750"/>
    <n v="0.4"/>
  </r>
  <r>
    <x v="0"/>
    <n v="1185732"/>
    <x v="52"/>
    <x v="0"/>
    <x v="44"/>
    <s v="Newark"/>
    <x v="2"/>
    <n v="0.45"/>
    <x v="49"/>
    <n v="1350"/>
    <n v="405"/>
    <n v="0.3"/>
  </r>
  <r>
    <x v="0"/>
    <n v="1185732"/>
    <x v="52"/>
    <x v="0"/>
    <x v="44"/>
    <s v="Newark"/>
    <x v="3"/>
    <n v="0.45"/>
    <x v="35"/>
    <n v="1237.5"/>
    <n v="371.25"/>
    <n v="0.3"/>
  </r>
  <r>
    <x v="0"/>
    <n v="1185732"/>
    <x v="52"/>
    <x v="0"/>
    <x v="44"/>
    <s v="Newark"/>
    <x v="4"/>
    <n v="0.54999999999999993"/>
    <x v="35"/>
    <n v="1512.4999999999998"/>
    <n v="453.74999999999994"/>
    <n v="0.3"/>
  </r>
  <r>
    <x v="0"/>
    <n v="1185732"/>
    <x v="52"/>
    <x v="0"/>
    <x v="44"/>
    <s v="Newark"/>
    <x v="5"/>
    <n v="0.6"/>
    <x v="33"/>
    <n v="2550"/>
    <n v="892.5"/>
    <n v="0.35"/>
  </r>
  <r>
    <x v="0"/>
    <n v="1185732"/>
    <x v="18"/>
    <x v="0"/>
    <x v="44"/>
    <s v="Newark"/>
    <x v="0"/>
    <n v="0.54999999999999993"/>
    <x v="26"/>
    <n v="3574.9999999999995"/>
    <n v="1430"/>
    <n v="0.4"/>
  </r>
  <r>
    <x v="0"/>
    <n v="1185732"/>
    <x v="18"/>
    <x v="0"/>
    <x v="44"/>
    <s v="Newark"/>
    <x v="1"/>
    <n v="0.5"/>
    <x v="47"/>
    <n v="2000"/>
    <n v="800"/>
    <n v="0.4"/>
  </r>
  <r>
    <x v="0"/>
    <n v="1185732"/>
    <x v="18"/>
    <x v="0"/>
    <x v="44"/>
    <s v="Newark"/>
    <x v="2"/>
    <n v="0.45"/>
    <x v="46"/>
    <n v="1462.5"/>
    <n v="438.75"/>
    <n v="0.3"/>
  </r>
  <r>
    <x v="0"/>
    <n v="1185732"/>
    <x v="18"/>
    <x v="0"/>
    <x v="44"/>
    <s v="Newark"/>
    <x v="3"/>
    <n v="0.45"/>
    <x v="35"/>
    <n v="1237.5"/>
    <n v="371.25"/>
    <n v="0.3"/>
  </r>
  <r>
    <x v="0"/>
    <n v="1185732"/>
    <x v="18"/>
    <x v="0"/>
    <x v="44"/>
    <s v="Newark"/>
    <x v="4"/>
    <n v="0.54999999999999993"/>
    <x v="49"/>
    <n v="1649.9999999999998"/>
    <n v="494.99999999999989"/>
    <n v="0.3"/>
  </r>
  <r>
    <x v="0"/>
    <n v="1185732"/>
    <x v="18"/>
    <x v="0"/>
    <x v="44"/>
    <s v="Newark"/>
    <x v="5"/>
    <n v="0.6"/>
    <x v="34"/>
    <n v="2850"/>
    <n v="997.49999999999989"/>
    <n v="0.35"/>
  </r>
  <r>
    <x v="0"/>
    <n v="1185732"/>
    <x v="53"/>
    <x v="0"/>
    <x v="44"/>
    <s v="Newark"/>
    <x v="0"/>
    <n v="0.54999999999999993"/>
    <x v="23"/>
    <n v="3437.4999999999995"/>
    <n v="1375"/>
    <n v="0.4"/>
  </r>
  <r>
    <x v="0"/>
    <n v="1185732"/>
    <x v="53"/>
    <x v="0"/>
    <x v="44"/>
    <s v="Newark"/>
    <x v="1"/>
    <n v="0.5"/>
    <x v="47"/>
    <n v="2000"/>
    <n v="800"/>
    <n v="0.4"/>
  </r>
  <r>
    <x v="0"/>
    <n v="1185732"/>
    <x v="53"/>
    <x v="0"/>
    <x v="44"/>
    <s v="Newark"/>
    <x v="2"/>
    <n v="0.45"/>
    <x v="46"/>
    <n v="1462.5"/>
    <n v="438.75"/>
    <n v="0.3"/>
  </r>
  <r>
    <x v="0"/>
    <n v="1185732"/>
    <x v="53"/>
    <x v="0"/>
    <x v="44"/>
    <s v="Newark"/>
    <x v="3"/>
    <n v="0.45"/>
    <x v="38"/>
    <n v="1012.5"/>
    <n v="303.75"/>
    <n v="0.3"/>
  </r>
  <r>
    <x v="0"/>
    <n v="1185732"/>
    <x v="53"/>
    <x v="0"/>
    <x v="44"/>
    <s v="Newark"/>
    <x v="4"/>
    <n v="0.54999999999999993"/>
    <x v="41"/>
    <n v="1099.9999999999998"/>
    <n v="329.99999999999994"/>
    <n v="0.3"/>
  </r>
  <r>
    <x v="0"/>
    <n v="1185732"/>
    <x v="53"/>
    <x v="0"/>
    <x v="44"/>
    <s v="Newark"/>
    <x v="5"/>
    <n v="0.6"/>
    <x v="48"/>
    <n v="2250"/>
    <n v="787.5"/>
    <n v="0.35"/>
  </r>
  <r>
    <x v="0"/>
    <n v="1185732"/>
    <x v="54"/>
    <x v="0"/>
    <x v="44"/>
    <s v="Newark"/>
    <x v="0"/>
    <n v="0.54999999999999993"/>
    <x v="24"/>
    <n v="2749.9999999999995"/>
    <n v="1099.9999999999998"/>
    <n v="0.4"/>
  </r>
  <r>
    <x v="0"/>
    <n v="1185732"/>
    <x v="54"/>
    <x v="0"/>
    <x v="44"/>
    <s v="Newark"/>
    <x v="1"/>
    <n v="0.5"/>
    <x v="49"/>
    <n v="1500"/>
    <n v="600"/>
    <n v="0.4"/>
  </r>
  <r>
    <x v="0"/>
    <n v="1185732"/>
    <x v="54"/>
    <x v="0"/>
    <x v="44"/>
    <s v="Newark"/>
    <x v="2"/>
    <n v="0.45"/>
    <x v="41"/>
    <n v="900"/>
    <n v="270"/>
    <n v="0.3"/>
  </r>
  <r>
    <x v="0"/>
    <n v="1185732"/>
    <x v="54"/>
    <x v="0"/>
    <x v="44"/>
    <s v="Newark"/>
    <x v="3"/>
    <n v="0.45"/>
    <x v="37"/>
    <n v="787.5"/>
    <n v="236.25"/>
    <n v="0.3"/>
  </r>
  <r>
    <x v="0"/>
    <n v="1185732"/>
    <x v="54"/>
    <x v="0"/>
    <x v="44"/>
    <s v="Newark"/>
    <x v="4"/>
    <n v="0.54999999999999993"/>
    <x v="37"/>
    <n v="962.49999999999989"/>
    <n v="288.74999999999994"/>
    <n v="0.3"/>
  </r>
  <r>
    <x v="0"/>
    <n v="1185732"/>
    <x v="54"/>
    <x v="0"/>
    <x v="44"/>
    <s v="Newark"/>
    <x v="5"/>
    <n v="0.6"/>
    <x v="35"/>
    <n v="1650"/>
    <n v="577.5"/>
    <n v="0.35"/>
  </r>
  <r>
    <x v="0"/>
    <n v="1185732"/>
    <x v="55"/>
    <x v="0"/>
    <x v="44"/>
    <s v="Newark"/>
    <x v="0"/>
    <n v="0.6"/>
    <x v="32"/>
    <n v="2700"/>
    <n v="1080"/>
    <n v="0.4"/>
  </r>
  <r>
    <x v="0"/>
    <n v="1185732"/>
    <x v="55"/>
    <x v="0"/>
    <x v="44"/>
    <s v="Newark"/>
    <x v="1"/>
    <n v="0.55000000000000004"/>
    <x v="35"/>
    <n v="1512.5000000000002"/>
    <n v="605.00000000000011"/>
    <n v="0.4"/>
  </r>
  <r>
    <x v="0"/>
    <n v="1185732"/>
    <x v="55"/>
    <x v="0"/>
    <x v="44"/>
    <s v="Newark"/>
    <x v="2"/>
    <n v="0.55000000000000004"/>
    <x v="37"/>
    <n v="962.50000000000011"/>
    <n v="288.75"/>
    <n v="0.3"/>
  </r>
  <r>
    <x v="0"/>
    <n v="1185732"/>
    <x v="55"/>
    <x v="0"/>
    <x v="44"/>
    <s v="Newark"/>
    <x v="3"/>
    <n v="0.55000000000000004"/>
    <x v="43"/>
    <n v="825.00000000000011"/>
    <n v="247.50000000000003"/>
    <n v="0.3"/>
  </r>
  <r>
    <x v="0"/>
    <n v="1185732"/>
    <x v="55"/>
    <x v="0"/>
    <x v="44"/>
    <s v="Newark"/>
    <x v="4"/>
    <n v="0.65"/>
    <x v="43"/>
    <n v="975"/>
    <n v="292.5"/>
    <n v="0.3"/>
  </r>
  <r>
    <x v="0"/>
    <n v="1185732"/>
    <x v="55"/>
    <x v="0"/>
    <x v="44"/>
    <s v="Newark"/>
    <x v="5"/>
    <n v="0.7"/>
    <x v="35"/>
    <n v="1924.9999999999998"/>
    <n v="673.74999999999989"/>
    <n v="0.35"/>
  </r>
  <r>
    <x v="0"/>
    <n v="1185732"/>
    <x v="56"/>
    <x v="0"/>
    <x v="44"/>
    <s v="Newark"/>
    <x v="0"/>
    <n v="0.65"/>
    <x v="33"/>
    <n v="2762.5"/>
    <n v="1105"/>
    <n v="0.4"/>
  </r>
  <r>
    <x v="0"/>
    <n v="1185732"/>
    <x v="56"/>
    <x v="0"/>
    <x v="44"/>
    <s v="Newark"/>
    <x v="1"/>
    <n v="0.55000000000000004"/>
    <x v="49"/>
    <n v="1650.0000000000002"/>
    <n v="660.00000000000011"/>
    <n v="0.4"/>
  </r>
  <r>
    <x v="0"/>
    <n v="1185732"/>
    <x v="56"/>
    <x v="0"/>
    <x v="44"/>
    <s v="Newark"/>
    <x v="2"/>
    <n v="0.55000000000000004"/>
    <x v="69"/>
    <n v="1622.5000000000002"/>
    <n v="486.75000000000006"/>
    <n v="0.3"/>
  </r>
  <r>
    <x v="0"/>
    <n v="1185732"/>
    <x v="56"/>
    <x v="0"/>
    <x v="44"/>
    <s v="Newark"/>
    <x v="3"/>
    <n v="0.55000000000000004"/>
    <x v="35"/>
    <n v="1512.5000000000002"/>
    <n v="453.75000000000006"/>
    <n v="0.3"/>
  </r>
  <r>
    <x v="0"/>
    <n v="1185732"/>
    <x v="56"/>
    <x v="0"/>
    <x v="44"/>
    <s v="Newark"/>
    <x v="4"/>
    <n v="0.65"/>
    <x v="44"/>
    <n v="1625"/>
    <n v="487.5"/>
    <n v="0.3"/>
  </r>
  <r>
    <x v="0"/>
    <n v="1185732"/>
    <x v="56"/>
    <x v="0"/>
    <x v="44"/>
    <s v="Newark"/>
    <x v="5"/>
    <n v="0.7"/>
    <x v="45"/>
    <n v="2450"/>
    <n v="857.5"/>
    <n v="0.35"/>
  </r>
  <r>
    <x v="0"/>
    <n v="1185732"/>
    <x v="57"/>
    <x v="0"/>
    <x v="44"/>
    <s v="Newark"/>
    <x v="0"/>
    <n v="0.65"/>
    <x v="31"/>
    <n v="3737.5"/>
    <n v="1495"/>
    <n v="0.4"/>
  </r>
  <r>
    <x v="0"/>
    <n v="1185732"/>
    <x v="57"/>
    <x v="0"/>
    <x v="44"/>
    <s v="Newark"/>
    <x v="1"/>
    <n v="0.55000000000000004"/>
    <x v="48"/>
    <n v="2062.5"/>
    <n v="825"/>
    <n v="0.4"/>
  </r>
  <r>
    <x v="0"/>
    <n v="1185732"/>
    <x v="57"/>
    <x v="0"/>
    <x v="44"/>
    <s v="Newark"/>
    <x v="2"/>
    <n v="0.55000000000000004"/>
    <x v="45"/>
    <n v="1925.0000000000002"/>
    <n v="577.5"/>
    <n v="0.3"/>
  </r>
  <r>
    <x v="0"/>
    <n v="1185732"/>
    <x v="57"/>
    <x v="0"/>
    <x v="44"/>
    <s v="Newark"/>
    <x v="3"/>
    <n v="0.55000000000000004"/>
    <x v="49"/>
    <n v="1650.0000000000002"/>
    <n v="495.00000000000006"/>
    <n v="0.3"/>
  </r>
  <r>
    <x v="0"/>
    <n v="1185732"/>
    <x v="57"/>
    <x v="0"/>
    <x v="44"/>
    <s v="Newark"/>
    <x v="4"/>
    <n v="0.65"/>
    <x v="49"/>
    <n v="1950"/>
    <n v="585"/>
    <n v="0.3"/>
  </r>
  <r>
    <x v="0"/>
    <n v="1185732"/>
    <x v="57"/>
    <x v="0"/>
    <x v="44"/>
    <s v="Newark"/>
    <x v="5"/>
    <n v="0.7"/>
    <x v="47"/>
    <n v="2800"/>
    <n v="979.99999999999989"/>
    <n v="0.35"/>
  </r>
  <r>
    <x v="0"/>
    <n v="1185732"/>
    <x v="136"/>
    <x v="0"/>
    <x v="45"/>
    <s v="Hartford"/>
    <x v="0"/>
    <n v="0.35000000000000003"/>
    <x v="33"/>
    <n v="1487.5000000000002"/>
    <n v="520.625"/>
    <n v="0.35"/>
  </r>
  <r>
    <x v="0"/>
    <n v="1185732"/>
    <x v="136"/>
    <x v="0"/>
    <x v="45"/>
    <s v="Hartford"/>
    <x v="1"/>
    <n v="0.35000000000000003"/>
    <x v="38"/>
    <n v="787.50000000000011"/>
    <n v="275.625"/>
    <n v="0.35"/>
  </r>
  <r>
    <x v="0"/>
    <n v="1185732"/>
    <x v="136"/>
    <x v="0"/>
    <x v="45"/>
    <s v="Hartford"/>
    <x v="2"/>
    <n v="0.25000000000000006"/>
    <x v="38"/>
    <n v="562.50000000000011"/>
    <n v="225.00000000000006"/>
    <n v="0.4"/>
  </r>
  <r>
    <x v="0"/>
    <n v="1185732"/>
    <x v="136"/>
    <x v="0"/>
    <x v="45"/>
    <s v="Hartford"/>
    <x v="3"/>
    <n v="0.3"/>
    <x v="42"/>
    <n v="225"/>
    <n v="90"/>
    <n v="0.4"/>
  </r>
  <r>
    <x v="0"/>
    <n v="1185732"/>
    <x v="136"/>
    <x v="0"/>
    <x v="45"/>
    <s v="Hartford"/>
    <x v="4"/>
    <n v="0.45"/>
    <x v="36"/>
    <n v="562.5"/>
    <n v="168.75"/>
    <n v="0.3"/>
  </r>
  <r>
    <x v="0"/>
    <n v="1185732"/>
    <x v="136"/>
    <x v="0"/>
    <x v="45"/>
    <s v="Hartford"/>
    <x v="5"/>
    <n v="0.35000000000000003"/>
    <x v="38"/>
    <n v="787.50000000000011"/>
    <n v="315.00000000000006"/>
    <n v="0.4"/>
  </r>
  <r>
    <x v="0"/>
    <n v="1185732"/>
    <x v="264"/>
    <x v="0"/>
    <x v="45"/>
    <s v="Hartford"/>
    <x v="0"/>
    <n v="0.35000000000000003"/>
    <x v="34"/>
    <n v="1662.5000000000002"/>
    <n v="581.875"/>
    <n v="0.35"/>
  </r>
  <r>
    <x v="0"/>
    <n v="1185732"/>
    <x v="264"/>
    <x v="0"/>
    <x v="45"/>
    <s v="Hartford"/>
    <x v="1"/>
    <n v="0.35000000000000003"/>
    <x v="36"/>
    <n v="437.50000000000006"/>
    <n v="153.125"/>
    <n v="0.35"/>
  </r>
  <r>
    <x v="0"/>
    <n v="1185732"/>
    <x v="264"/>
    <x v="0"/>
    <x v="45"/>
    <s v="Hartford"/>
    <x v="2"/>
    <n v="0.25000000000000006"/>
    <x v="37"/>
    <n v="437.50000000000011"/>
    <n v="175.00000000000006"/>
    <n v="0.4"/>
  </r>
  <r>
    <x v="0"/>
    <n v="1185732"/>
    <x v="264"/>
    <x v="0"/>
    <x v="45"/>
    <s v="Hartford"/>
    <x v="3"/>
    <n v="0.3"/>
    <x v="51"/>
    <n v="150"/>
    <n v="60"/>
    <n v="0.4"/>
  </r>
  <r>
    <x v="0"/>
    <n v="1185732"/>
    <x v="264"/>
    <x v="0"/>
    <x v="45"/>
    <s v="Hartford"/>
    <x v="4"/>
    <n v="0.45"/>
    <x v="36"/>
    <n v="562.5"/>
    <n v="168.75"/>
    <n v="0.3"/>
  </r>
  <r>
    <x v="0"/>
    <n v="1185732"/>
    <x v="264"/>
    <x v="0"/>
    <x v="45"/>
    <s v="Hartford"/>
    <x v="5"/>
    <n v="0.35000000000000003"/>
    <x v="38"/>
    <n v="787.50000000000011"/>
    <n v="315.00000000000006"/>
    <n v="0.4"/>
  </r>
  <r>
    <x v="0"/>
    <n v="1185732"/>
    <x v="173"/>
    <x v="0"/>
    <x v="45"/>
    <s v="Hartford"/>
    <x v="0"/>
    <n v="0.35000000000000003"/>
    <x v="52"/>
    <n v="1557.5000000000002"/>
    <n v="545.125"/>
    <n v="0.35"/>
  </r>
  <r>
    <x v="0"/>
    <n v="1185732"/>
    <x v="173"/>
    <x v="0"/>
    <x v="45"/>
    <s v="Hartford"/>
    <x v="1"/>
    <n v="0.35000000000000003"/>
    <x v="43"/>
    <n v="525"/>
    <n v="183.75"/>
    <n v="0.35"/>
  </r>
  <r>
    <x v="0"/>
    <n v="1185732"/>
    <x v="173"/>
    <x v="0"/>
    <x v="45"/>
    <s v="Hartford"/>
    <x v="2"/>
    <n v="0.25000000000000006"/>
    <x v="37"/>
    <n v="437.50000000000011"/>
    <n v="175.00000000000006"/>
    <n v="0.4"/>
  </r>
  <r>
    <x v="0"/>
    <n v="1185732"/>
    <x v="173"/>
    <x v="0"/>
    <x v="45"/>
    <s v="Hartford"/>
    <x v="3"/>
    <n v="0.3"/>
    <x v="53"/>
    <n v="75"/>
    <n v="30"/>
    <n v="0.4"/>
  </r>
  <r>
    <x v="0"/>
    <n v="1185732"/>
    <x v="173"/>
    <x v="0"/>
    <x v="45"/>
    <s v="Hartford"/>
    <x v="4"/>
    <n v="0.45"/>
    <x v="42"/>
    <n v="337.5"/>
    <n v="101.25"/>
    <n v="0.3"/>
  </r>
  <r>
    <x v="0"/>
    <n v="1185732"/>
    <x v="173"/>
    <x v="0"/>
    <x v="45"/>
    <s v="Hartford"/>
    <x v="5"/>
    <n v="0.35000000000000003"/>
    <x v="37"/>
    <n v="612.50000000000011"/>
    <n v="245.00000000000006"/>
    <n v="0.4"/>
  </r>
  <r>
    <x v="0"/>
    <n v="1185732"/>
    <x v="265"/>
    <x v="0"/>
    <x v="45"/>
    <s v="Hartford"/>
    <x v="0"/>
    <n v="0.35000000000000003"/>
    <x v="33"/>
    <n v="1487.5000000000002"/>
    <n v="520.625"/>
    <n v="0.35"/>
  </r>
  <r>
    <x v="0"/>
    <n v="1185732"/>
    <x v="265"/>
    <x v="0"/>
    <x v="45"/>
    <s v="Hartford"/>
    <x v="1"/>
    <n v="0.35000000000000003"/>
    <x v="36"/>
    <n v="437.50000000000006"/>
    <n v="153.125"/>
    <n v="0.35"/>
  </r>
  <r>
    <x v="0"/>
    <n v="1185732"/>
    <x v="265"/>
    <x v="0"/>
    <x v="45"/>
    <s v="Hartford"/>
    <x v="2"/>
    <n v="0.25000000000000006"/>
    <x v="36"/>
    <n v="312.50000000000006"/>
    <n v="125.00000000000003"/>
    <n v="0.4"/>
  </r>
  <r>
    <x v="0"/>
    <n v="1185732"/>
    <x v="265"/>
    <x v="0"/>
    <x v="45"/>
    <s v="Hartford"/>
    <x v="3"/>
    <n v="0.3"/>
    <x v="51"/>
    <n v="150"/>
    <n v="60"/>
    <n v="0.4"/>
  </r>
  <r>
    <x v="0"/>
    <n v="1185732"/>
    <x v="265"/>
    <x v="0"/>
    <x v="45"/>
    <s v="Hartford"/>
    <x v="4"/>
    <n v="0.45"/>
    <x v="51"/>
    <n v="225"/>
    <n v="67.5"/>
    <n v="0.3"/>
  </r>
  <r>
    <x v="0"/>
    <n v="1185732"/>
    <x v="265"/>
    <x v="0"/>
    <x v="45"/>
    <s v="Hartford"/>
    <x v="5"/>
    <n v="0.35000000000000003"/>
    <x v="41"/>
    <n v="700.00000000000011"/>
    <n v="280.00000000000006"/>
    <n v="0.4"/>
  </r>
  <r>
    <x v="0"/>
    <n v="1185732"/>
    <x v="61"/>
    <x v="0"/>
    <x v="45"/>
    <s v="Hartford"/>
    <x v="0"/>
    <n v="0.49999999999999994"/>
    <x v="54"/>
    <n v="2349.9999999999995"/>
    <n v="822.49999999999977"/>
    <n v="0.35"/>
  </r>
  <r>
    <x v="0"/>
    <n v="1185732"/>
    <x v="61"/>
    <x v="0"/>
    <x v="45"/>
    <s v="Hartford"/>
    <x v="1"/>
    <n v="0.45"/>
    <x v="37"/>
    <n v="787.5"/>
    <n v="275.625"/>
    <n v="0.35"/>
  </r>
  <r>
    <x v="0"/>
    <n v="1185732"/>
    <x v="61"/>
    <x v="0"/>
    <x v="45"/>
    <s v="Hartford"/>
    <x v="2"/>
    <n v="0.4"/>
    <x v="41"/>
    <n v="800"/>
    <n v="320"/>
    <n v="0.4"/>
  </r>
  <r>
    <x v="0"/>
    <n v="1185732"/>
    <x v="61"/>
    <x v="0"/>
    <x v="45"/>
    <s v="Hartford"/>
    <x v="3"/>
    <n v="0.4"/>
    <x v="43"/>
    <n v="600"/>
    <n v="240"/>
    <n v="0.4"/>
  </r>
  <r>
    <x v="0"/>
    <n v="1185732"/>
    <x v="61"/>
    <x v="0"/>
    <x v="45"/>
    <s v="Hartford"/>
    <x v="4"/>
    <n v="0.49999999999999994"/>
    <x v="37"/>
    <n v="874.99999999999989"/>
    <n v="262.49999999999994"/>
    <n v="0.3"/>
  </r>
  <r>
    <x v="0"/>
    <n v="1185732"/>
    <x v="61"/>
    <x v="0"/>
    <x v="45"/>
    <s v="Hartford"/>
    <x v="5"/>
    <n v="0.54999999999999993"/>
    <x v="49"/>
    <n v="1649.9999999999998"/>
    <n v="660"/>
    <n v="0.4"/>
  </r>
  <r>
    <x v="0"/>
    <n v="1185732"/>
    <x v="266"/>
    <x v="0"/>
    <x v="45"/>
    <s v="Hartford"/>
    <x v="0"/>
    <n v="0.49999999999999994"/>
    <x v="21"/>
    <n v="2749.9999999999995"/>
    <n v="962.49999999999977"/>
    <n v="0.35"/>
  </r>
  <r>
    <x v="0"/>
    <n v="1185732"/>
    <x v="266"/>
    <x v="0"/>
    <x v="45"/>
    <s v="Hartford"/>
    <x v="1"/>
    <n v="0.45"/>
    <x v="49"/>
    <n v="1350"/>
    <n v="472.49999999999994"/>
    <n v="0.35"/>
  </r>
  <r>
    <x v="0"/>
    <n v="1185732"/>
    <x v="266"/>
    <x v="0"/>
    <x v="45"/>
    <s v="Hartford"/>
    <x v="2"/>
    <n v="0.4"/>
    <x v="38"/>
    <n v="900"/>
    <n v="360"/>
    <n v="0.4"/>
  </r>
  <r>
    <x v="0"/>
    <n v="1185732"/>
    <x v="266"/>
    <x v="0"/>
    <x v="45"/>
    <s v="Hartford"/>
    <x v="3"/>
    <n v="0.4"/>
    <x v="41"/>
    <n v="800"/>
    <n v="320"/>
    <n v="0.4"/>
  </r>
  <r>
    <x v="0"/>
    <n v="1185732"/>
    <x v="266"/>
    <x v="0"/>
    <x v="45"/>
    <s v="Hartford"/>
    <x v="4"/>
    <n v="0.49999999999999994"/>
    <x v="41"/>
    <n v="999.99999999999989"/>
    <n v="299.99999999999994"/>
    <n v="0.3"/>
  </r>
  <r>
    <x v="0"/>
    <n v="1185732"/>
    <x v="266"/>
    <x v="0"/>
    <x v="45"/>
    <s v="Hartford"/>
    <x v="5"/>
    <n v="0.54999999999999993"/>
    <x v="45"/>
    <n v="1924.9999999999998"/>
    <n v="770"/>
    <n v="0.4"/>
  </r>
  <r>
    <x v="0"/>
    <n v="1185732"/>
    <x v="176"/>
    <x v="0"/>
    <x v="45"/>
    <s v="Hartford"/>
    <x v="0"/>
    <n v="0.49999999999999994"/>
    <x v="31"/>
    <n v="2874.9999999999995"/>
    <n v="1006.2499999999998"/>
    <n v="0.35"/>
  </r>
  <r>
    <x v="0"/>
    <n v="1185732"/>
    <x v="176"/>
    <x v="0"/>
    <x v="45"/>
    <s v="Hartford"/>
    <x v="1"/>
    <n v="0.45"/>
    <x v="46"/>
    <n v="1462.5"/>
    <n v="511.87499999999994"/>
    <n v="0.35"/>
  </r>
  <r>
    <x v="0"/>
    <n v="1185732"/>
    <x v="176"/>
    <x v="0"/>
    <x v="45"/>
    <s v="Hartford"/>
    <x v="2"/>
    <n v="0.4"/>
    <x v="44"/>
    <n v="1000"/>
    <n v="400"/>
    <n v="0.4"/>
  </r>
  <r>
    <x v="0"/>
    <n v="1185732"/>
    <x v="176"/>
    <x v="0"/>
    <x v="45"/>
    <s v="Hartford"/>
    <x v="3"/>
    <n v="0.4"/>
    <x v="41"/>
    <n v="800"/>
    <n v="320"/>
    <n v="0.4"/>
  </r>
  <r>
    <x v="0"/>
    <n v="1185732"/>
    <x v="176"/>
    <x v="0"/>
    <x v="45"/>
    <s v="Hartford"/>
    <x v="4"/>
    <n v="0.49999999999999994"/>
    <x v="38"/>
    <n v="1124.9999999999998"/>
    <n v="337.49999999999994"/>
    <n v="0.3"/>
  </r>
  <r>
    <x v="0"/>
    <n v="1185732"/>
    <x v="176"/>
    <x v="0"/>
    <x v="45"/>
    <s v="Hartford"/>
    <x v="5"/>
    <n v="0.54999999999999993"/>
    <x v="47"/>
    <n v="2199.9999999999995"/>
    <n v="879.99999999999989"/>
    <n v="0.4"/>
  </r>
  <r>
    <x v="0"/>
    <n v="1185732"/>
    <x v="117"/>
    <x v="0"/>
    <x v="45"/>
    <s v="Hartford"/>
    <x v="0"/>
    <n v="0.49999999999999994"/>
    <x v="21"/>
    <n v="2749.9999999999995"/>
    <n v="962.49999999999977"/>
    <n v="0.35"/>
  </r>
  <r>
    <x v="0"/>
    <n v="1185732"/>
    <x v="117"/>
    <x v="0"/>
    <x v="45"/>
    <s v="Hartford"/>
    <x v="1"/>
    <n v="0.45"/>
    <x v="46"/>
    <n v="1462.5"/>
    <n v="511.87499999999994"/>
    <n v="0.35"/>
  </r>
  <r>
    <x v="0"/>
    <n v="1185732"/>
    <x v="117"/>
    <x v="0"/>
    <x v="45"/>
    <s v="Hartford"/>
    <x v="2"/>
    <n v="0.4"/>
    <x v="44"/>
    <n v="1000"/>
    <n v="400"/>
    <n v="0.4"/>
  </r>
  <r>
    <x v="0"/>
    <n v="1185732"/>
    <x v="117"/>
    <x v="0"/>
    <x v="45"/>
    <s v="Hartford"/>
    <x v="3"/>
    <n v="0.4"/>
    <x v="43"/>
    <n v="600"/>
    <n v="240"/>
    <n v="0.4"/>
  </r>
  <r>
    <x v="0"/>
    <n v="1185732"/>
    <x v="117"/>
    <x v="0"/>
    <x v="45"/>
    <s v="Hartford"/>
    <x v="4"/>
    <n v="0.49999999999999994"/>
    <x v="36"/>
    <n v="624.99999999999989"/>
    <n v="187.49999999999997"/>
    <n v="0.3"/>
  </r>
  <r>
    <x v="0"/>
    <n v="1185732"/>
    <x v="117"/>
    <x v="0"/>
    <x v="45"/>
    <s v="Hartford"/>
    <x v="5"/>
    <n v="0.54999999999999993"/>
    <x v="49"/>
    <n v="1649.9999999999998"/>
    <n v="660"/>
    <n v="0.4"/>
  </r>
  <r>
    <x v="0"/>
    <n v="1185732"/>
    <x v="63"/>
    <x v="0"/>
    <x v="45"/>
    <s v="Hartford"/>
    <x v="0"/>
    <n v="0.49999999999999994"/>
    <x v="33"/>
    <n v="2124.9999999999995"/>
    <n v="743.74999999999977"/>
    <n v="0.35"/>
  </r>
  <r>
    <x v="0"/>
    <n v="1185732"/>
    <x v="63"/>
    <x v="0"/>
    <x v="45"/>
    <s v="Hartford"/>
    <x v="1"/>
    <n v="0.45"/>
    <x v="38"/>
    <n v="1012.5"/>
    <n v="354.375"/>
    <n v="0.35"/>
  </r>
  <r>
    <x v="0"/>
    <n v="1185732"/>
    <x v="63"/>
    <x v="0"/>
    <x v="45"/>
    <s v="Hartford"/>
    <x v="2"/>
    <n v="0.4"/>
    <x v="36"/>
    <n v="500"/>
    <n v="200"/>
    <n v="0.4"/>
  </r>
  <r>
    <x v="0"/>
    <n v="1185732"/>
    <x v="63"/>
    <x v="0"/>
    <x v="45"/>
    <s v="Hartford"/>
    <x v="3"/>
    <n v="0.4"/>
    <x v="39"/>
    <n v="400"/>
    <n v="160"/>
    <n v="0.4"/>
  </r>
  <r>
    <x v="0"/>
    <n v="1185732"/>
    <x v="63"/>
    <x v="0"/>
    <x v="45"/>
    <s v="Hartford"/>
    <x v="4"/>
    <n v="0.49999999999999994"/>
    <x v="39"/>
    <n v="499.99999999999994"/>
    <n v="149.99999999999997"/>
    <n v="0.3"/>
  </r>
  <r>
    <x v="0"/>
    <n v="1185732"/>
    <x v="63"/>
    <x v="0"/>
    <x v="45"/>
    <s v="Hartford"/>
    <x v="5"/>
    <n v="0.54999999999999993"/>
    <x v="41"/>
    <n v="1099.9999999999998"/>
    <n v="439.99999999999994"/>
    <n v="0.4"/>
  </r>
  <r>
    <x v="0"/>
    <n v="1185732"/>
    <x v="267"/>
    <x v="0"/>
    <x v="45"/>
    <s v="Hartford"/>
    <x v="0"/>
    <n v="0.54999999999999993"/>
    <x v="48"/>
    <n v="2062.4999999999995"/>
    <n v="721.87499999999977"/>
    <n v="0.35"/>
  </r>
  <r>
    <x v="0"/>
    <n v="1185732"/>
    <x v="267"/>
    <x v="0"/>
    <x v="45"/>
    <s v="Hartford"/>
    <x v="1"/>
    <n v="0.5"/>
    <x v="41"/>
    <n v="1000"/>
    <n v="350"/>
    <n v="0.35"/>
  </r>
  <r>
    <x v="0"/>
    <n v="1185732"/>
    <x v="267"/>
    <x v="0"/>
    <x v="45"/>
    <s v="Hartford"/>
    <x v="2"/>
    <n v="0.5"/>
    <x v="39"/>
    <n v="500"/>
    <n v="200"/>
    <n v="0.4"/>
  </r>
  <r>
    <x v="0"/>
    <n v="1185732"/>
    <x v="267"/>
    <x v="0"/>
    <x v="45"/>
    <s v="Hartford"/>
    <x v="3"/>
    <n v="0.5"/>
    <x v="42"/>
    <n v="375"/>
    <n v="150"/>
    <n v="0.4"/>
  </r>
  <r>
    <x v="0"/>
    <n v="1185732"/>
    <x v="267"/>
    <x v="0"/>
    <x v="45"/>
    <s v="Hartford"/>
    <x v="4"/>
    <n v="0.6"/>
    <x v="42"/>
    <n v="450"/>
    <n v="135"/>
    <n v="0.3"/>
  </r>
  <r>
    <x v="0"/>
    <n v="1185732"/>
    <x v="267"/>
    <x v="0"/>
    <x v="45"/>
    <s v="Hartford"/>
    <x v="5"/>
    <n v="0.64999999999999991"/>
    <x v="41"/>
    <n v="1299.9999999999998"/>
    <n v="519.99999999999989"/>
    <n v="0.4"/>
  </r>
  <r>
    <x v="0"/>
    <n v="1185732"/>
    <x v="268"/>
    <x v="0"/>
    <x v="45"/>
    <s v="Hartford"/>
    <x v="0"/>
    <n v="0.6"/>
    <x v="45"/>
    <n v="2100"/>
    <n v="735"/>
    <n v="0.35"/>
  </r>
  <r>
    <x v="0"/>
    <n v="1185732"/>
    <x v="268"/>
    <x v="0"/>
    <x v="45"/>
    <s v="Hartford"/>
    <x v="1"/>
    <n v="0.5"/>
    <x v="38"/>
    <n v="1125"/>
    <n v="393.75"/>
    <n v="0.35"/>
  </r>
  <r>
    <x v="0"/>
    <n v="1185732"/>
    <x v="268"/>
    <x v="0"/>
    <x v="45"/>
    <s v="Hartford"/>
    <x v="2"/>
    <n v="0.5"/>
    <x v="77"/>
    <n v="1100"/>
    <n v="440"/>
    <n v="0.4"/>
  </r>
  <r>
    <x v="0"/>
    <n v="1185732"/>
    <x v="268"/>
    <x v="0"/>
    <x v="45"/>
    <s v="Hartford"/>
    <x v="3"/>
    <n v="0.5"/>
    <x v="41"/>
    <n v="1000"/>
    <n v="400"/>
    <n v="0.4"/>
  </r>
  <r>
    <x v="0"/>
    <n v="1185732"/>
    <x v="268"/>
    <x v="0"/>
    <x v="45"/>
    <s v="Hartford"/>
    <x v="4"/>
    <n v="0.6"/>
    <x v="37"/>
    <n v="1050"/>
    <n v="315"/>
    <n v="0.3"/>
  </r>
  <r>
    <x v="0"/>
    <n v="1185732"/>
    <x v="268"/>
    <x v="0"/>
    <x v="45"/>
    <s v="Hartford"/>
    <x v="5"/>
    <n v="0.64999999999999991"/>
    <x v="35"/>
    <n v="1787.4999999999998"/>
    <n v="715"/>
    <n v="0.4"/>
  </r>
  <r>
    <x v="0"/>
    <n v="1185732"/>
    <x v="269"/>
    <x v="0"/>
    <x v="45"/>
    <s v="Hartford"/>
    <x v="0"/>
    <n v="0.6"/>
    <x v="24"/>
    <n v="3000"/>
    <n v="1050"/>
    <n v="0.35"/>
  </r>
  <r>
    <x v="0"/>
    <n v="1185732"/>
    <x v="269"/>
    <x v="0"/>
    <x v="45"/>
    <s v="Hartford"/>
    <x v="1"/>
    <n v="0.5"/>
    <x v="49"/>
    <n v="1500"/>
    <n v="525"/>
    <n v="0.35"/>
  </r>
  <r>
    <x v="0"/>
    <n v="1185732"/>
    <x v="269"/>
    <x v="0"/>
    <x v="45"/>
    <s v="Hartford"/>
    <x v="2"/>
    <n v="0.5"/>
    <x v="35"/>
    <n v="1375"/>
    <n v="550"/>
    <n v="0.4"/>
  </r>
  <r>
    <x v="0"/>
    <n v="1185732"/>
    <x v="269"/>
    <x v="0"/>
    <x v="45"/>
    <s v="Hartford"/>
    <x v="3"/>
    <n v="0.5"/>
    <x v="38"/>
    <n v="1125"/>
    <n v="450"/>
    <n v="0.4"/>
  </r>
  <r>
    <x v="0"/>
    <n v="1185732"/>
    <x v="269"/>
    <x v="0"/>
    <x v="45"/>
    <s v="Hartford"/>
    <x v="4"/>
    <n v="0.6"/>
    <x v="38"/>
    <n v="1350"/>
    <n v="405"/>
    <n v="0.3"/>
  </r>
  <r>
    <x v="0"/>
    <n v="1185732"/>
    <x v="269"/>
    <x v="0"/>
    <x v="45"/>
    <s v="Hartford"/>
    <x v="5"/>
    <n v="0.64999999999999991"/>
    <x v="46"/>
    <n v="2112.4999999999995"/>
    <n v="844.99999999999989"/>
    <n v="0.4"/>
  </r>
  <r>
    <x v="0"/>
    <n v="1185732"/>
    <x v="102"/>
    <x v="0"/>
    <x v="46"/>
    <s v="Providence"/>
    <x v="0"/>
    <n v="0.4"/>
    <x v="32"/>
    <n v="1800"/>
    <n v="540"/>
    <n v="0.3"/>
  </r>
  <r>
    <x v="0"/>
    <n v="1185732"/>
    <x v="102"/>
    <x v="0"/>
    <x v="46"/>
    <s v="Providence"/>
    <x v="1"/>
    <n v="0.4"/>
    <x v="44"/>
    <n v="1000"/>
    <n v="300"/>
    <n v="0.3"/>
  </r>
  <r>
    <x v="0"/>
    <n v="1185732"/>
    <x v="102"/>
    <x v="0"/>
    <x v="46"/>
    <s v="Providence"/>
    <x v="2"/>
    <n v="0.30000000000000004"/>
    <x v="44"/>
    <n v="750.00000000000011"/>
    <n v="187.50000000000003"/>
    <n v="0.25"/>
  </r>
  <r>
    <x v="0"/>
    <n v="1185732"/>
    <x v="102"/>
    <x v="0"/>
    <x v="46"/>
    <s v="Providence"/>
    <x v="3"/>
    <n v="0.35"/>
    <x v="39"/>
    <n v="350"/>
    <n v="87.5"/>
    <n v="0.25"/>
  </r>
  <r>
    <x v="0"/>
    <n v="1185732"/>
    <x v="102"/>
    <x v="0"/>
    <x v="46"/>
    <s v="Providence"/>
    <x v="4"/>
    <n v="0.5"/>
    <x v="43"/>
    <n v="750"/>
    <n v="187.5"/>
    <n v="0.25"/>
  </r>
  <r>
    <x v="0"/>
    <n v="1185732"/>
    <x v="102"/>
    <x v="0"/>
    <x v="46"/>
    <s v="Providence"/>
    <x v="5"/>
    <n v="0.4"/>
    <x v="44"/>
    <n v="1000"/>
    <n v="300"/>
    <n v="0.3"/>
  </r>
  <r>
    <x v="0"/>
    <n v="1185732"/>
    <x v="37"/>
    <x v="0"/>
    <x v="46"/>
    <s v="Providence"/>
    <x v="0"/>
    <n v="0.4"/>
    <x v="24"/>
    <n v="2000"/>
    <n v="600"/>
    <n v="0.3"/>
  </r>
  <r>
    <x v="0"/>
    <n v="1185732"/>
    <x v="37"/>
    <x v="0"/>
    <x v="46"/>
    <s v="Providence"/>
    <x v="1"/>
    <n v="0.4"/>
    <x v="43"/>
    <n v="600"/>
    <n v="180"/>
    <n v="0.3"/>
  </r>
  <r>
    <x v="0"/>
    <n v="1185732"/>
    <x v="37"/>
    <x v="0"/>
    <x v="46"/>
    <s v="Providence"/>
    <x v="2"/>
    <n v="0.30000000000000004"/>
    <x v="41"/>
    <n v="600.00000000000011"/>
    <n v="150.00000000000003"/>
    <n v="0.25"/>
  </r>
  <r>
    <x v="0"/>
    <n v="1185732"/>
    <x v="37"/>
    <x v="0"/>
    <x v="46"/>
    <s v="Providence"/>
    <x v="3"/>
    <n v="0.35"/>
    <x v="44"/>
    <n v="875"/>
    <n v="218.75"/>
    <n v="0.25"/>
  </r>
  <r>
    <x v="0"/>
    <n v="1185732"/>
    <x v="37"/>
    <x v="0"/>
    <x v="46"/>
    <s v="Providence"/>
    <x v="4"/>
    <n v="0.5"/>
    <x v="43"/>
    <n v="750"/>
    <n v="187.5"/>
    <n v="0.25"/>
  </r>
  <r>
    <x v="0"/>
    <n v="1185732"/>
    <x v="37"/>
    <x v="0"/>
    <x v="46"/>
    <s v="Providence"/>
    <x v="5"/>
    <n v="0.4"/>
    <x v="44"/>
    <n v="1000"/>
    <n v="300"/>
    <n v="0.3"/>
  </r>
  <r>
    <x v="0"/>
    <n v="1185732"/>
    <x v="258"/>
    <x v="0"/>
    <x v="46"/>
    <s v="Providence"/>
    <x v="0"/>
    <n v="0.4"/>
    <x v="54"/>
    <n v="1880"/>
    <n v="564"/>
    <n v="0.3"/>
  </r>
  <r>
    <x v="0"/>
    <n v="1185732"/>
    <x v="258"/>
    <x v="0"/>
    <x v="46"/>
    <s v="Providence"/>
    <x v="1"/>
    <n v="0.4"/>
    <x v="37"/>
    <n v="700"/>
    <n v="210"/>
    <n v="0.3"/>
  </r>
  <r>
    <x v="0"/>
    <n v="1185732"/>
    <x v="258"/>
    <x v="0"/>
    <x v="46"/>
    <s v="Providence"/>
    <x v="2"/>
    <n v="0.30000000000000004"/>
    <x v="41"/>
    <n v="600.00000000000011"/>
    <n v="150.00000000000003"/>
    <n v="0.25"/>
  </r>
  <r>
    <x v="0"/>
    <n v="1185732"/>
    <x v="258"/>
    <x v="0"/>
    <x v="46"/>
    <s v="Providence"/>
    <x v="3"/>
    <n v="0.35"/>
    <x v="49"/>
    <n v="1050"/>
    <n v="262.5"/>
    <n v="0.25"/>
  </r>
  <r>
    <x v="0"/>
    <n v="1185732"/>
    <x v="258"/>
    <x v="0"/>
    <x v="46"/>
    <s v="Providence"/>
    <x v="4"/>
    <n v="0.5"/>
    <x v="39"/>
    <n v="500"/>
    <n v="125"/>
    <n v="0.25"/>
  </r>
  <r>
    <x v="0"/>
    <n v="1185732"/>
    <x v="258"/>
    <x v="0"/>
    <x v="46"/>
    <s v="Providence"/>
    <x v="5"/>
    <n v="0.4"/>
    <x v="41"/>
    <n v="800"/>
    <n v="240"/>
    <n v="0.3"/>
  </r>
  <r>
    <x v="0"/>
    <n v="1185732"/>
    <x v="259"/>
    <x v="0"/>
    <x v="46"/>
    <s v="Providence"/>
    <x v="0"/>
    <n v="0.4"/>
    <x v="32"/>
    <n v="1800"/>
    <n v="540"/>
    <n v="0.3"/>
  </r>
  <r>
    <x v="0"/>
    <n v="1185732"/>
    <x v="259"/>
    <x v="0"/>
    <x v="46"/>
    <s v="Providence"/>
    <x v="1"/>
    <n v="0.4"/>
    <x v="43"/>
    <n v="600"/>
    <n v="180"/>
    <n v="0.3"/>
  </r>
  <r>
    <x v="0"/>
    <n v="1185732"/>
    <x v="259"/>
    <x v="0"/>
    <x v="46"/>
    <s v="Providence"/>
    <x v="2"/>
    <n v="0.30000000000000004"/>
    <x v="43"/>
    <n v="450.00000000000006"/>
    <n v="112.50000000000001"/>
    <n v="0.25"/>
  </r>
  <r>
    <x v="0"/>
    <n v="1185732"/>
    <x v="259"/>
    <x v="0"/>
    <x v="46"/>
    <s v="Providence"/>
    <x v="3"/>
    <n v="0.35"/>
    <x v="36"/>
    <n v="437.5"/>
    <n v="109.375"/>
    <n v="0.25"/>
  </r>
  <r>
    <x v="0"/>
    <n v="1185732"/>
    <x v="259"/>
    <x v="0"/>
    <x v="46"/>
    <s v="Providence"/>
    <x v="4"/>
    <n v="0.5"/>
    <x v="36"/>
    <n v="625"/>
    <n v="156.25"/>
    <n v="0.25"/>
  </r>
  <r>
    <x v="0"/>
    <n v="1185732"/>
    <x v="259"/>
    <x v="0"/>
    <x v="46"/>
    <s v="Providence"/>
    <x v="5"/>
    <n v="0.4"/>
    <x v="35"/>
    <n v="1100"/>
    <n v="330"/>
    <n v="0.3"/>
  </r>
  <r>
    <x v="0"/>
    <n v="1185732"/>
    <x v="236"/>
    <x v="0"/>
    <x v="46"/>
    <s v="Providence"/>
    <x v="0"/>
    <n v="0.54999999999999993"/>
    <x v="40"/>
    <n v="2722.4999999999995"/>
    <n v="816.74999999999989"/>
    <n v="0.3"/>
  </r>
  <r>
    <x v="0"/>
    <n v="1185732"/>
    <x v="236"/>
    <x v="0"/>
    <x v="46"/>
    <s v="Providence"/>
    <x v="1"/>
    <n v="0.5"/>
    <x v="41"/>
    <n v="1000"/>
    <n v="300"/>
    <n v="0.3"/>
  </r>
  <r>
    <x v="0"/>
    <n v="1185732"/>
    <x v="236"/>
    <x v="0"/>
    <x v="46"/>
    <s v="Providence"/>
    <x v="2"/>
    <n v="0.45"/>
    <x v="38"/>
    <n v="1012.5"/>
    <n v="253.125"/>
    <n v="0.25"/>
  </r>
  <r>
    <x v="0"/>
    <n v="1185732"/>
    <x v="236"/>
    <x v="0"/>
    <x v="46"/>
    <s v="Providence"/>
    <x v="3"/>
    <n v="0.45"/>
    <x v="37"/>
    <n v="787.5"/>
    <n v="196.875"/>
    <n v="0.25"/>
  </r>
  <r>
    <x v="0"/>
    <n v="1185732"/>
    <x v="236"/>
    <x v="0"/>
    <x v="46"/>
    <s v="Providence"/>
    <x v="4"/>
    <n v="0.54999999999999993"/>
    <x v="41"/>
    <n v="1099.9999999999998"/>
    <n v="274.99999999999994"/>
    <n v="0.25"/>
  </r>
  <r>
    <x v="0"/>
    <n v="1185732"/>
    <x v="236"/>
    <x v="0"/>
    <x v="46"/>
    <s v="Providence"/>
    <x v="5"/>
    <n v="0.6"/>
    <x v="46"/>
    <n v="1950"/>
    <n v="585"/>
    <n v="0.3"/>
  </r>
  <r>
    <x v="0"/>
    <n v="1185732"/>
    <x v="41"/>
    <x v="0"/>
    <x v="46"/>
    <s v="Providence"/>
    <x v="0"/>
    <n v="0.54999999999999993"/>
    <x v="31"/>
    <n v="3162.4999999999995"/>
    <n v="948.74999999999977"/>
    <n v="0.3"/>
  </r>
  <r>
    <x v="0"/>
    <n v="1185732"/>
    <x v="41"/>
    <x v="0"/>
    <x v="46"/>
    <s v="Providence"/>
    <x v="1"/>
    <n v="0.5"/>
    <x v="46"/>
    <n v="1625"/>
    <n v="487.5"/>
    <n v="0.3"/>
  </r>
  <r>
    <x v="0"/>
    <n v="1185732"/>
    <x v="41"/>
    <x v="0"/>
    <x v="46"/>
    <s v="Providence"/>
    <x v="2"/>
    <n v="0.45"/>
    <x v="44"/>
    <n v="1125"/>
    <n v="281.25"/>
    <n v="0.25"/>
  </r>
  <r>
    <x v="0"/>
    <n v="1185732"/>
    <x v="41"/>
    <x v="0"/>
    <x v="46"/>
    <s v="Providence"/>
    <x v="3"/>
    <n v="0.45"/>
    <x v="38"/>
    <n v="1012.5"/>
    <n v="253.125"/>
    <n v="0.25"/>
  </r>
  <r>
    <x v="0"/>
    <n v="1185732"/>
    <x v="41"/>
    <x v="0"/>
    <x v="46"/>
    <s v="Providence"/>
    <x v="4"/>
    <n v="0.54999999999999993"/>
    <x v="38"/>
    <n v="1237.4999999999998"/>
    <n v="309.37499999999994"/>
    <n v="0.25"/>
  </r>
  <r>
    <x v="0"/>
    <n v="1185732"/>
    <x v="41"/>
    <x v="0"/>
    <x v="46"/>
    <s v="Providence"/>
    <x v="5"/>
    <n v="0.6"/>
    <x v="48"/>
    <n v="2250"/>
    <n v="675"/>
    <n v="0.3"/>
  </r>
  <r>
    <x v="0"/>
    <n v="1185732"/>
    <x v="260"/>
    <x v="0"/>
    <x v="46"/>
    <s v="Providence"/>
    <x v="0"/>
    <n v="0.54999999999999993"/>
    <x v="25"/>
    <n v="3299.9999999999995"/>
    <n v="989.99999999999977"/>
    <n v="0.3"/>
  </r>
  <r>
    <x v="0"/>
    <n v="1185732"/>
    <x v="260"/>
    <x v="0"/>
    <x v="46"/>
    <s v="Providence"/>
    <x v="1"/>
    <n v="0.5"/>
    <x v="45"/>
    <n v="1750"/>
    <n v="525"/>
    <n v="0.3"/>
  </r>
  <r>
    <x v="0"/>
    <n v="1185732"/>
    <x v="260"/>
    <x v="0"/>
    <x v="46"/>
    <s v="Providence"/>
    <x v="2"/>
    <n v="0.45"/>
    <x v="35"/>
    <n v="1237.5"/>
    <n v="309.375"/>
    <n v="0.25"/>
  </r>
  <r>
    <x v="0"/>
    <n v="1185732"/>
    <x v="260"/>
    <x v="0"/>
    <x v="46"/>
    <s v="Providence"/>
    <x v="3"/>
    <n v="0.45"/>
    <x v="38"/>
    <n v="1012.5"/>
    <n v="253.125"/>
    <n v="0.25"/>
  </r>
  <r>
    <x v="0"/>
    <n v="1185732"/>
    <x v="260"/>
    <x v="0"/>
    <x v="46"/>
    <s v="Providence"/>
    <x v="4"/>
    <n v="0.54999999999999993"/>
    <x v="44"/>
    <n v="1374.9999999999998"/>
    <n v="343.74999999999994"/>
    <n v="0.25"/>
  </r>
  <r>
    <x v="0"/>
    <n v="1185732"/>
    <x v="260"/>
    <x v="0"/>
    <x v="46"/>
    <s v="Providence"/>
    <x v="5"/>
    <n v="0.6"/>
    <x v="33"/>
    <n v="2550"/>
    <n v="765"/>
    <n v="0.3"/>
  </r>
  <r>
    <x v="0"/>
    <n v="1185732"/>
    <x v="261"/>
    <x v="0"/>
    <x v="46"/>
    <s v="Providence"/>
    <x v="0"/>
    <n v="0.54999999999999993"/>
    <x v="31"/>
    <n v="3162.4999999999995"/>
    <n v="948.74999999999977"/>
    <n v="0.3"/>
  </r>
  <r>
    <x v="0"/>
    <n v="1185732"/>
    <x v="261"/>
    <x v="0"/>
    <x v="46"/>
    <s v="Providence"/>
    <x v="1"/>
    <n v="0.5"/>
    <x v="45"/>
    <n v="1750"/>
    <n v="525"/>
    <n v="0.3"/>
  </r>
  <r>
    <x v="0"/>
    <n v="1185732"/>
    <x v="261"/>
    <x v="0"/>
    <x v="46"/>
    <s v="Providence"/>
    <x v="2"/>
    <n v="0.45"/>
    <x v="35"/>
    <n v="1237.5"/>
    <n v="309.375"/>
    <n v="0.25"/>
  </r>
  <r>
    <x v="0"/>
    <n v="1185732"/>
    <x v="261"/>
    <x v="0"/>
    <x v="46"/>
    <s v="Providence"/>
    <x v="3"/>
    <n v="0.45"/>
    <x v="37"/>
    <n v="787.5"/>
    <n v="196.875"/>
    <n v="0.25"/>
  </r>
  <r>
    <x v="0"/>
    <n v="1185732"/>
    <x v="261"/>
    <x v="0"/>
    <x v="46"/>
    <s v="Providence"/>
    <x v="4"/>
    <n v="0.54999999999999993"/>
    <x v="43"/>
    <n v="824.99999999999989"/>
    <n v="206.24999999999997"/>
    <n v="0.25"/>
  </r>
  <r>
    <x v="0"/>
    <n v="1185732"/>
    <x v="261"/>
    <x v="0"/>
    <x v="46"/>
    <s v="Providence"/>
    <x v="5"/>
    <n v="0.6"/>
    <x v="46"/>
    <n v="1950"/>
    <n v="585"/>
    <n v="0.3"/>
  </r>
  <r>
    <x v="0"/>
    <n v="1185732"/>
    <x v="239"/>
    <x v="0"/>
    <x v="46"/>
    <s v="Providence"/>
    <x v="0"/>
    <n v="0.54999999999999993"/>
    <x v="32"/>
    <n v="2474.9999999999995"/>
    <n v="742.49999999999989"/>
    <n v="0.3"/>
  </r>
  <r>
    <x v="0"/>
    <n v="1185732"/>
    <x v="239"/>
    <x v="0"/>
    <x v="46"/>
    <s v="Providence"/>
    <x v="1"/>
    <n v="0.5"/>
    <x v="44"/>
    <n v="1250"/>
    <n v="375"/>
    <n v="0.3"/>
  </r>
  <r>
    <x v="0"/>
    <n v="1185732"/>
    <x v="239"/>
    <x v="0"/>
    <x v="46"/>
    <s v="Providence"/>
    <x v="2"/>
    <n v="0.45"/>
    <x v="43"/>
    <n v="675"/>
    <n v="168.75"/>
    <n v="0.25"/>
  </r>
  <r>
    <x v="0"/>
    <n v="1185732"/>
    <x v="239"/>
    <x v="0"/>
    <x v="46"/>
    <s v="Providence"/>
    <x v="3"/>
    <n v="0.45"/>
    <x v="36"/>
    <n v="562.5"/>
    <n v="140.625"/>
    <n v="0.25"/>
  </r>
  <r>
    <x v="0"/>
    <n v="1185732"/>
    <x v="239"/>
    <x v="0"/>
    <x v="46"/>
    <s v="Providence"/>
    <x v="4"/>
    <n v="0.54999999999999993"/>
    <x v="36"/>
    <n v="687.49999999999989"/>
    <n v="171.87499999999997"/>
    <n v="0.25"/>
  </r>
  <r>
    <x v="0"/>
    <n v="1185732"/>
    <x v="239"/>
    <x v="0"/>
    <x v="46"/>
    <s v="Providence"/>
    <x v="5"/>
    <n v="0.6"/>
    <x v="38"/>
    <n v="1350"/>
    <n v="405"/>
    <n v="0.3"/>
  </r>
  <r>
    <x v="0"/>
    <n v="1185732"/>
    <x v="45"/>
    <x v="0"/>
    <x v="46"/>
    <s v="Providence"/>
    <x v="0"/>
    <n v="0.6"/>
    <x v="47"/>
    <n v="2400"/>
    <n v="720"/>
    <n v="0.3"/>
  </r>
  <r>
    <x v="0"/>
    <n v="1185732"/>
    <x v="45"/>
    <x v="0"/>
    <x v="46"/>
    <s v="Providence"/>
    <x v="1"/>
    <n v="0.55000000000000004"/>
    <x v="38"/>
    <n v="1237.5"/>
    <n v="371.25"/>
    <n v="0.3"/>
  </r>
  <r>
    <x v="0"/>
    <n v="1185732"/>
    <x v="45"/>
    <x v="0"/>
    <x v="46"/>
    <s v="Providence"/>
    <x v="2"/>
    <n v="0.55000000000000004"/>
    <x v="36"/>
    <n v="687.5"/>
    <n v="171.875"/>
    <n v="0.25"/>
  </r>
  <r>
    <x v="0"/>
    <n v="1185732"/>
    <x v="45"/>
    <x v="0"/>
    <x v="46"/>
    <s v="Providence"/>
    <x v="3"/>
    <n v="0.55000000000000004"/>
    <x v="39"/>
    <n v="550"/>
    <n v="137.5"/>
    <n v="0.25"/>
  </r>
  <r>
    <x v="0"/>
    <n v="1185732"/>
    <x v="45"/>
    <x v="0"/>
    <x v="46"/>
    <s v="Providence"/>
    <x v="4"/>
    <n v="0.65"/>
    <x v="39"/>
    <n v="650"/>
    <n v="162.5"/>
    <n v="0.25"/>
  </r>
  <r>
    <x v="0"/>
    <n v="1185732"/>
    <x v="45"/>
    <x v="0"/>
    <x v="46"/>
    <s v="Providence"/>
    <x v="5"/>
    <n v="0.7"/>
    <x v="38"/>
    <n v="1575"/>
    <n v="472.5"/>
    <n v="0.3"/>
  </r>
  <r>
    <x v="0"/>
    <n v="1185732"/>
    <x v="262"/>
    <x v="0"/>
    <x v="46"/>
    <s v="Providence"/>
    <x v="0"/>
    <n v="0.65"/>
    <x v="48"/>
    <n v="2437.5"/>
    <n v="731.25"/>
    <n v="0.3"/>
  </r>
  <r>
    <x v="0"/>
    <n v="1185732"/>
    <x v="262"/>
    <x v="0"/>
    <x v="46"/>
    <s v="Providence"/>
    <x v="1"/>
    <n v="0.55000000000000004"/>
    <x v="49"/>
    <n v="1650.0000000000002"/>
    <n v="495.00000000000006"/>
    <n v="0.3"/>
  </r>
  <r>
    <x v="0"/>
    <n v="1185732"/>
    <x v="262"/>
    <x v="0"/>
    <x v="46"/>
    <s v="Providence"/>
    <x v="2"/>
    <n v="0.55000000000000004"/>
    <x v="69"/>
    <n v="1622.5000000000002"/>
    <n v="405.62500000000006"/>
    <n v="0.25"/>
  </r>
  <r>
    <x v="0"/>
    <n v="1185732"/>
    <x v="262"/>
    <x v="0"/>
    <x v="46"/>
    <s v="Providence"/>
    <x v="3"/>
    <n v="0.55000000000000004"/>
    <x v="35"/>
    <n v="1512.5000000000002"/>
    <n v="378.12500000000006"/>
    <n v="0.25"/>
  </r>
  <r>
    <x v="0"/>
    <n v="1185732"/>
    <x v="262"/>
    <x v="0"/>
    <x v="46"/>
    <s v="Providence"/>
    <x v="4"/>
    <n v="0.65"/>
    <x v="44"/>
    <n v="1625"/>
    <n v="406.25"/>
    <n v="0.25"/>
  </r>
  <r>
    <x v="0"/>
    <n v="1185732"/>
    <x v="262"/>
    <x v="0"/>
    <x v="46"/>
    <s v="Providence"/>
    <x v="5"/>
    <n v="0.7"/>
    <x v="45"/>
    <n v="2450"/>
    <n v="735"/>
    <n v="0.3"/>
  </r>
  <r>
    <x v="0"/>
    <n v="1185732"/>
    <x v="263"/>
    <x v="0"/>
    <x v="46"/>
    <s v="Providence"/>
    <x v="0"/>
    <n v="0.65"/>
    <x v="31"/>
    <n v="3737.5"/>
    <n v="1121.25"/>
    <n v="0.3"/>
  </r>
  <r>
    <x v="0"/>
    <n v="1185732"/>
    <x v="263"/>
    <x v="0"/>
    <x v="46"/>
    <s v="Providence"/>
    <x v="1"/>
    <n v="0.55000000000000004"/>
    <x v="48"/>
    <n v="2062.5"/>
    <n v="618.75"/>
    <n v="0.3"/>
  </r>
  <r>
    <x v="0"/>
    <n v="1185732"/>
    <x v="263"/>
    <x v="0"/>
    <x v="46"/>
    <s v="Providence"/>
    <x v="2"/>
    <n v="0.55000000000000004"/>
    <x v="45"/>
    <n v="1925.0000000000002"/>
    <n v="481.25000000000006"/>
    <n v="0.25"/>
  </r>
  <r>
    <x v="0"/>
    <n v="1185732"/>
    <x v="263"/>
    <x v="0"/>
    <x v="46"/>
    <s v="Providence"/>
    <x v="3"/>
    <n v="0.55000000000000004"/>
    <x v="49"/>
    <n v="1650.0000000000002"/>
    <n v="412.50000000000006"/>
    <n v="0.25"/>
  </r>
  <r>
    <x v="0"/>
    <n v="1185732"/>
    <x v="263"/>
    <x v="0"/>
    <x v="46"/>
    <s v="Providence"/>
    <x v="4"/>
    <n v="0.65"/>
    <x v="49"/>
    <n v="1950"/>
    <n v="487.5"/>
    <n v="0.25"/>
  </r>
  <r>
    <x v="0"/>
    <n v="1185732"/>
    <x v="263"/>
    <x v="0"/>
    <x v="46"/>
    <s v="Providence"/>
    <x v="5"/>
    <n v="0.7"/>
    <x v="47"/>
    <n v="2800"/>
    <n v="840"/>
    <n v="0.3"/>
  </r>
  <r>
    <x v="0"/>
    <n v="1185732"/>
    <x v="0"/>
    <x v="0"/>
    <x v="47"/>
    <s v="Boston"/>
    <x v="0"/>
    <n v="0.45"/>
    <x v="28"/>
    <n v="2362.5"/>
    <n v="1063.125"/>
    <n v="0.45"/>
  </r>
  <r>
    <x v="0"/>
    <n v="1185732"/>
    <x v="0"/>
    <x v="0"/>
    <x v="47"/>
    <s v="Boston"/>
    <x v="1"/>
    <n v="0.45"/>
    <x v="46"/>
    <n v="1462.5"/>
    <n v="658.125"/>
    <n v="0.45"/>
  </r>
  <r>
    <x v="0"/>
    <n v="1185732"/>
    <x v="0"/>
    <x v="0"/>
    <x v="47"/>
    <s v="Boston"/>
    <x v="2"/>
    <n v="0.35000000000000003"/>
    <x v="46"/>
    <n v="1137.5"/>
    <n v="398.125"/>
    <n v="0.35"/>
  </r>
  <r>
    <x v="0"/>
    <n v="1185732"/>
    <x v="0"/>
    <x v="0"/>
    <x v="47"/>
    <s v="Boston"/>
    <x v="3"/>
    <n v="0.39999999999999997"/>
    <x v="37"/>
    <n v="699.99999999999989"/>
    <n v="244.99999999999994"/>
    <n v="0.35"/>
  </r>
  <r>
    <x v="0"/>
    <n v="1185732"/>
    <x v="0"/>
    <x v="0"/>
    <x v="47"/>
    <s v="Boston"/>
    <x v="4"/>
    <n v="0.55000000000000004"/>
    <x v="38"/>
    <n v="1237.5"/>
    <n v="433.125"/>
    <n v="0.35"/>
  </r>
  <r>
    <x v="0"/>
    <n v="1185732"/>
    <x v="0"/>
    <x v="0"/>
    <x v="47"/>
    <s v="Boston"/>
    <x v="5"/>
    <n v="0.45"/>
    <x v="46"/>
    <n v="1462.5"/>
    <n v="585"/>
    <n v="0.39999999999999997"/>
  </r>
  <r>
    <x v="0"/>
    <n v="1185732"/>
    <x v="1"/>
    <x v="0"/>
    <x v="47"/>
    <s v="Boston"/>
    <x v="0"/>
    <n v="0.45"/>
    <x v="31"/>
    <n v="2587.5"/>
    <n v="1164.375"/>
    <n v="0.45"/>
  </r>
  <r>
    <x v="0"/>
    <n v="1185732"/>
    <x v="1"/>
    <x v="0"/>
    <x v="47"/>
    <s v="Boston"/>
    <x v="1"/>
    <n v="0.45"/>
    <x v="38"/>
    <n v="1012.5"/>
    <n v="455.625"/>
    <n v="0.45"/>
  </r>
  <r>
    <x v="0"/>
    <n v="1185732"/>
    <x v="1"/>
    <x v="0"/>
    <x v="47"/>
    <s v="Boston"/>
    <x v="2"/>
    <n v="0.35000000000000003"/>
    <x v="35"/>
    <n v="962.50000000000011"/>
    <n v="336.875"/>
    <n v="0.35"/>
  </r>
  <r>
    <x v="0"/>
    <n v="1185732"/>
    <x v="1"/>
    <x v="0"/>
    <x v="47"/>
    <s v="Boston"/>
    <x v="3"/>
    <n v="0.39999999999999997"/>
    <x v="43"/>
    <n v="600"/>
    <n v="210"/>
    <n v="0.35"/>
  </r>
  <r>
    <x v="0"/>
    <n v="1185732"/>
    <x v="1"/>
    <x v="0"/>
    <x v="47"/>
    <s v="Boston"/>
    <x v="4"/>
    <n v="0.55000000000000004"/>
    <x v="38"/>
    <n v="1237.5"/>
    <n v="433.125"/>
    <n v="0.35"/>
  </r>
  <r>
    <x v="0"/>
    <n v="1185732"/>
    <x v="1"/>
    <x v="0"/>
    <x v="47"/>
    <s v="Boston"/>
    <x v="5"/>
    <n v="0.45"/>
    <x v="46"/>
    <n v="1462.5"/>
    <n v="585"/>
    <n v="0.39999999999999997"/>
  </r>
  <r>
    <x v="0"/>
    <n v="1185732"/>
    <x v="2"/>
    <x v="0"/>
    <x v="47"/>
    <s v="Boston"/>
    <x v="0"/>
    <n v="0.45"/>
    <x v="63"/>
    <n v="2452.5"/>
    <n v="1103.625"/>
    <n v="0.45"/>
  </r>
  <r>
    <x v="0"/>
    <n v="1185732"/>
    <x v="2"/>
    <x v="0"/>
    <x v="47"/>
    <s v="Boston"/>
    <x v="1"/>
    <n v="0.45"/>
    <x v="44"/>
    <n v="1125"/>
    <n v="506.25"/>
    <n v="0.45"/>
  </r>
  <r>
    <x v="0"/>
    <n v="1185732"/>
    <x v="2"/>
    <x v="0"/>
    <x v="47"/>
    <s v="Boston"/>
    <x v="2"/>
    <n v="0.35000000000000003"/>
    <x v="35"/>
    <n v="962.50000000000011"/>
    <n v="336.875"/>
    <n v="0.35"/>
  </r>
  <r>
    <x v="0"/>
    <n v="1185732"/>
    <x v="2"/>
    <x v="0"/>
    <x v="47"/>
    <s v="Boston"/>
    <x v="3"/>
    <n v="0.39999999999999997"/>
    <x v="36"/>
    <n v="499.99999999999994"/>
    <n v="174.99999999999997"/>
    <n v="0.35"/>
  </r>
  <r>
    <x v="0"/>
    <n v="1185732"/>
    <x v="2"/>
    <x v="0"/>
    <x v="47"/>
    <s v="Boston"/>
    <x v="4"/>
    <n v="0.55000000000000004"/>
    <x v="37"/>
    <n v="962.50000000000011"/>
    <n v="336.875"/>
    <n v="0.35"/>
  </r>
  <r>
    <x v="0"/>
    <n v="1185732"/>
    <x v="2"/>
    <x v="0"/>
    <x v="47"/>
    <s v="Boston"/>
    <x v="5"/>
    <n v="0.45"/>
    <x v="35"/>
    <n v="1237.5"/>
    <n v="494.99999999999994"/>
    <n v="0.39999999999999997"/>
  </r>
  <r>
    <x v="0"/>
    <n v="1185732"/>
    <x v="3"/>
    <x v="0"/>
    <x v="47"/>
    <s v="Boston"/>
    <x v="0"/>
    <n v="0.45"/>
    <x v="28"/>
    <n v="2362.5"/>
    <n v="1063.125"/>
    <n v="0.45"/>
  </r>
  <r>
    <x v="0"/>
    <n v="1185732"/>
    <x v="3"/>
    <x v="0"/>
    <x v="47"/>
    <s v="Boston"/>
    <x v="1"/>
    <n v="0.45"/>
    <x v="38"/>
    <n v="1012.5"/>
    <n v="455.625"/>
    <n v="0.45"/>
  </r>
  <r>
    <x v="0"/>
    <n v="1185732"/>
    <x v="3"/>
    <x v="0"/>
    <x v="47"/>
    <s v="Boston"/>
    <x v="2"/>
    <n v="0.35000000000000003"/>
    <x v="38"/>
    <n v="787.50000000000011"/>
    <n v="275.625"/>
    <n v="0.35"/>
  </r>
  <r>
    <x v="0"/>
    <n v="1185732"/>
    <x v="3"/>
    <x v="0"/>
    <x v="47"/>
    <s v="Boston"/>
    <x v="3"/>
    <n v="0.39999999999999997"/>
    <x v="43"/>
    <n v="600"/>
    <n v="210"/>
    <n v="0.35"/>
  </r>
  <r>
    <x v="0"/>
    <n v="1185732"/>
    <x v="3"/>
    <x v="0"/>
    <x v="47"/>
    <s v="Boston"/>
    <x v="4"/>
    <n v="0.55000000000000004"/>
    <x v="43"/>
    <n v="825.00000000000011"/>
    <n v="288.75"/>
    <n v="0.35"/>
  </r>
  <r>
    <x v="0"/>
    <n v="1185732"/>
    <x v="3"/>
    <x v="0"/>
    <x v="47"/>
    <s v="Boston"/>
    <x v="5"/>
    <n v="0.45"/>
    <x v="49"/>
    <n v="1350"/>
    <n v="540"/>
    <n v="0.39999999999999997"/>
  </r>
  <r>
    <x v="0"/>
    <n v="1185732"/>
    <x v="4"/>
    <x v="0"/>
    <x v="47"/>
    <s v="Boston"/>
    <x v="0"/>
    <n v="0.6"/>
    <x v="82"/>
    <n v="3420"/>
    <n v="1539"/>
    <n v="0.45"/>
  </r>
  <r>
    <x v="0"/>
    <n v="1185732"/>
    <x v="4"/>
    <x v="0"/>
    <x v="47"/>
    <s v="Boston"/>
    <x v="1"/>
    <n v="0.55000000000000004"/>
    <x v="35"/>
    <n v="1512.5000000000002"/>
    <n v="680.62500000000011"/>
    <n v="0.45"/>
  </r>
  <r>
    <x v="0"/>
    <n v="1185732"/>
    <x v="4"/>
    <x v="0"/>
    <x v="47"/>
    <s v="Boston"/>
    <x v="2"/>
    <n v="0.5"/>
    <x v="49"/>
    <n v="1500"/>
    <n v="525"/>
    <n v="0.35"/>
  </r>
  <r>
    <x v="0"/>
    <n v="1185732"/>
    <x v="4"/>
    <x v="0"/>
    <x v="47"/>
    <s v="Boston"/>
    <x v="3"/>
    <n v="0.5"/>
    <x v="44"/>
    <n v="1250"/>
    <n v="437.5"/>
    <n v="0.35"/>
  </r>
  <r>
    <x v="0"/>
    <n v="1185732"/>
    <x v="4"/>
    <x v="0"/>
    <x v="47"/>
    <s v="Boston"/>
    <x v="4"/>
    <n v="0.6"/>
    <x v="35"/>
    <n v="1650"/>
    <n v="577.5"/>
    <n v="0.35"/>
  </r>
  <r>
    <x v="0"/>
    <n v="1185732"/>
    <x v="4"/>
    <x v="0"/>
    <x v="47"/>
    <s v="Boston"/>
    <x v="5"/>
    <n v="0.65"/>
    <x v="47"/>
    <n v="2600"/>
    <n v="1040"/>
    <n v="0.39999999999999997"/>
  </r>
  <r>
    <x v="0"/>
    <n v="1185732"/>
    <x v="5"/>
    <x v="0"/>
    <x v="47"/>
    <s v="Boston"/>
    <x v="0"/>
    <n v="0.6"/>
    <x v="26"/>
    <n v="3900"/>
    <n v="1755"/>
    <n v="0.45"/>
  </r>
  <r>
    <x v="0"/>
    <n v="1185732"/>
    <x v="5"/>
    <x v="0"/>
    <x v="47"/>
    <s v="Boston"/>
    <x v="1"/>
    <n v="0.55000000000000004"/>
    <x v="47"/>
    <n v="2200"/>
    <n v="990"/>
    <n v="0.45"/>
  </r>
  <r>
    <x v="0"/>
    <n v="1185732"/>
    <x v="5"/>
    <x v="0"/>
    <x v="47"/>
    <s v="Boston"/>
    <x v="2"/>
    <n v="0.5"/>
    <x v="46"/>
    <n v="1625"/>
    <n v="568.75"/>
    <n v="0.35"/>
  </r>
  <r>
    <x v="0"/>
    <n v="1185732"/>
    <x v="5"/>
    <x v="0"/>
    <x v="47"/>
    <s v="Boston"/>
    <x v="3"/>
    <n v="0.5"/>
    <x v="49"/>
    <n v="1500"/>
    <n v="525"/>
    <n v="0.35"/>
  </r>
  <r>
    <x v="0"/>
    <n v="1185732"/>
    <x v="5"/>
    <x v="0"/>
    <x v="47"/>
    <s v="Boston"/>
    <x v="4"/>
    <n v="0.6"/>
    <x v="49"/>
    <n v="1800"/>
    <n v="630"/>
    <n v="0.35"/>
  </r>
  <r>
    <x v="0"/>
    <n v="1185732"/>
    <x v="5"/>
    <x v="0"/>
    <x v="47"/>
    <s v="Boston"/>
    <x v="5"/>
    <n v="0.65"/>
    <x v="32"/>
    <n v="2925"/>
    <n v="1170"/>
    <n v="0.39999999999999997"/>
  </r>
  <r>
    <x v="0"/>
    <n v="1185732"/>
    <x v="6"/>
    <x v="0"/>
    <x v="47"/>
    <s v="Boston"/>
    <x v="0"/>
    <n v="0.6"/>
    <x v="22"/>
    <n v="4050"/>
    <n v="1822.5"/>
    <n v="0.45"/>
  </r>
  <r>
    <x v="0"/>
    <n v="1185732"/>
    <x v="6"/>
    <x v="0"/>
    <x v="47"/>
    <s v="Boston"/>
    <x v="1"/>
    <n v="0.55000000000000004"/>
    <x v="33"/>
    <n v="2337.5"/>
    <n v="1051.875"/>
    <n v="0.45"/>
  </r>
  <r>
    <x v="0"/>
    <n v="1185732"/>
    <x v="6"/>
    <x v="0"/>
    <x v="47"/>
    <s v="Boston"/>
    <x v="2"/>
    <n v="0.5"/>
    <x v="45"/>
    <n v="1750"/>
    <n v="612.5"/>
    <n v="0.35"/>
  </r>
  <r>
    <x v="0"/>
    <n v="1185732"/>
    <x v="6"/>
    <x v="0"/>
    <x v="47"/>
    <s v="Boston"/>
    <x v="3"/>
    <n v="0.5"/>
    <x v="49"/>
    <n v="1500"/>
    <n v="525"/>
    <n v="0.35"/>
  </r>
  <r>
    <x v="0"/>
    <n v="1185732"/>
    <x v="6"/>
    <x v="0"/>
    <x v="47"/>
    <s v="Boston"/>
    <x v="4"/>
    <n v="0.6"/>
    <x v="46"/>
    <n v="1950"/>
    <n v="682.5"/>
    <n v="0.35"/>
  </r>
  <r>
    <x v="0"/>
    <n v="1185732"/>
    <x v="6"/>
    <x v="0"/>
    <x v="47"/>
    <s v="Boston"/>
    <x v="5"/>
    <n v="0.65"/>
    <x v="24"/>
    <n v="3250"/>
    <n v="1300"/>
    <n v="0.39999999999999997"/>
  </r>
  <r>
    <x v="0"/>
    <n v="1185732"/>
    <x v="7"/>
    <x v="0"/>
    <x v="47"/>
    <s v="Boston"/>
    <x v="0"/>
    <n v="0.6"/>
    <x v="26"/>
    <n v="3900"/>
    <n v="1755"/>
    <n v="0.45"/>
  </r>
  <r>
    <x v="0"/>
    <n v="1185732"/>
    <x v="7"/>
    <x v="0"/>
    <x v="47"/>
    <s v="Boston"/>
    <x v="1"/>
    <n v="0.55000000000000004"/>
    <x v="33"/>
    <n v="2337.5"/>
    <n v="1051.875"/>
    <n v="0.45"/>
  </r>
  <r>
    <x v="0"/>
    <n v="1185732"/>
    <x v="7"/>
    <x v="0"/>
    <x v="47"/>
    <s v="Boston"/>
    <x v="2"/>
    <n v="0.5"/>
    <x v="45"/>
    <n v="1750"/>
    <n v="612.5"/>
    <n v="0.35"/>
  </r>
  <r>
    <x v="0"/>
    <n v="1185732"/>
    <x v="7"/>
    <x v="0"/>
    <x v="47"/>
    <s v="Boston"/>
    <x v="3"/>
    <n v="0.5"/>
    <x v="44"/>
    <n v="1250"/>
    <n v="437.5"/>
    <n v="0.35"/>
  </r>
  <r>
    <x v="0"/>
    <n v="1185732"/>
    <x v="7"/>
    <x v="0"/>
    <x v="47"/>
    <s v="Boston"/>
    <x v="4"/>
    <n v="0.6"/>
    <x v="38"/>
    <n v="1350"/>
    <n v="472.49999999999994"/>
    <n v="0.35"/>
  </r>
  <r>
    <x v="0"/>
    <n v="1185732"/>
    <x v="7"/>
    <x v="0"/>
    <x v="47"/>
    <s v="Boston"/>
    <x v="5"/>
    <n v="0.65"/>
    <x v="47"/>
    <n v="2600"/>
    <n v="1040"/>
    <n v="0.39999999999999997"/>
  </r>
  <r>
    <x v="0"/>
    <n v="1185732"/>
    <x v="8"/>
    <x v="0"/>
    <x v="47"/>
    <s v="Boston"/>
    <x v="0"/>
    <n v="0.6"/>
    <x v="28"/>
    <n v="3150"/>
    <n v="1417.5"/>
    <n v="0.45"/>
  </r>
  <r>
    <x v="0"/>
    <n v="1185732"/>
    <x v="8"/>
    <x v="0"/>
    <x v="47"/>
    <s v="Boston"/>
    <x v="1"/>
    <n v="0.55000000000000004"/>
    <x v="46"/>
    <n v="1787.5000000000002"/>
    <n v="804.37500000000011"/>
    <n v="0.45"/>
  </r>
  <r>
    <x v="0"/>
    <n v="1185732"/>
    <x v="8"/>
    <x v="0"/>
    <x v="47"/>
    <s v="Boston"/>
    <x v="2"/>
    <n v="0.5"/>
    <x v="38"/>
    <n v="1125"/>
    <n v="393.75"/>
    <n v="0.35"/>
  </r>
  <r>
    <x v="0"/>
    <n v="1185732"/>
    <x v="8"/>
    <x v="0"/>
    <x v="47"/>
    <s v="Boston"/>
    <x v="3"/>
    <n v="0.5"/>
    <x v="41"/>
    <n v="1000"/>
    <n v="350"/>
    <n v="0.35"/>
  </r>
  <r>
    <x v="0"/>
    <n v="1185732"/>
    <x v="8"/>
    <x v="0"/>
    <x v="47"/>
    <s v="Boston"/>
    <x v="4"/>
    <n v="0.6"/>
    <x v="41"/>
    <n v="1200"/>
    <n v="420"/>
    <n v="0.35"/>
  </r>
  <r>
    <x v="0"/>
    <n v="1185732"/>
    <x v="8"/>
    <x v="0"/>
    <x v="47"/>
    <s v="Boston"/>
    <x v="5"/>
    <n v="0.65"/>
    <x v="49"/>
    <n v="1950"/>
    <n v="779.99999999999989"/>
    <n v="0.39999999999999997"/>
  </r>
  <r>
    <x v="0"/>
    <n v="1185732"/>
    <x v="9"/>
    <x v="0"/>
    <x v="47"/>
    <s v="Boston"/>
    <x v="0"/>
    <n v="0.65"/>
    <x v="34"/>
    <n v="3087.5"/>
    <n v="1389.375"/>
    <n v="0.45"/>
  </r>
  <r>
    <x v="0"/>
    <n v="1185732"/>
    <x v="9"/>
    <x v="0"/>
    <x v="47"/>
    <s v="Boston"/>
    <x v="1"/>
    <n v="0.60000000000000009"/>
    <x v="49"/>
    <n v="1800.0000000000002"/>
    <n v="810.00000000000011"/>
    <n v="0.45"/>
  </r>
  <r>
    <x v="0"/>
    <n v="1185732"/>
    <x v="9"/>
    <x v="0"/>
    <x v="47"/>
    <s v="Boston"/>
    <x v="2"/>
    <n v="0.60000000000000009"/>
    <x v="41"/>
    <n v="1200.0000000000002"/>
    <n v="420.00000000000006"/>
    <n v="0.35"/>
  </r>
  <r>
    <x v="0"/>
    <n v="1185732"/>
    <x v="9"/>
    <x v="0"/>
    <x v="47"/>
    <s v="Boston"/>
    <x v="3"/>
    <n v="0.60000000000000009"/>
    <x v="37"/>
    <n v="1050.0000000000002"/>
    <n v="367.50000000000006"/>
    <n v="0.35"/>
  </r>
  <r>
    <x v="0"/>
    <n v="1185732"/>
    <x v="9"/>
    <x v="0"/>
    <x v="47"/>
    <s v="Boston"/>
    <x v="4"/>
    <n v="0.70000000000000007"/>
    <x v="37"/>
    <n v="1225.0000000000002"/>
    <n v="428.75000000000006"/>
    <n v="0.35"/>
  </r>
  <r>
    <x v="0"/>
    <n v="1185732"/>
    <x v="9"/>
    <x v="0"/>
    <x v="47"/>
    <s v="Boston"/>
    <x v="5"/>
    <n v="0.75"/>
    <x v="49"/>
    <n v="2250"/>
    <n v="899.99999999999989"/>
    <n v="0.39999999999999997"/>
  </r>
  <r>
    <x v="0"/>
    <n v="1185732"/>
    <x v="10"/>
    <x v="0"/>
    <x v="47"/>
    <s v="Boston"/>
    <x v="0"/>
    <n v="0.70000000000000007"/>
    <x v="32"/>
    <n v="3150.0000000000005"/>
    <n v="1417.5000000000002"/>
    <n v="0.45"/>
  </r>
  <r>
    <x v="0"/>
    <n v="1185732"/>
    <x v="10"/>
    <x v="0"/>
    <x v="47"/>
    <s v="Boston"/>
    <x v="1"/>
    <n v="0.60000000000000009"/>
    <x v="46"/>
    <n v="1950.0000000000002"/>
    <n v="877.50000000000011"/>
    <n v="0.45"/>
  </r>
  <r>
    <x v="0"/>
    <n v="1185732"/>
    <x v="10"/>
    <x v="0"/>
    <x v="47"/>
    <s v="Boston"/>
    <x v="2"/>
    <n v="0.60000000000000009"/>
    <x v="81"/>
    <n v="1920.0000000000002"/>
    <n v="672"/>
    <n v="0.35"/>
  </r>
  <r>
    <x v="0"/>
    <n v="1185732"/>
    <x v="10"/>
    <x v="0"/>
    <x v="47"/>
    <s v="Boston"/>
    <x v="3"/>
    <n v="0.60000000000000009"/>
    <x v="49"/>
    <n v="1800.0000000000002"/>
    <n v="630"/>
    <n v="0.35"/>
  </r>
  <r>
    <x v="0"/>
    <n v="1185732"/>
    <x v="10"/>
    <x v="0"/>
    <x v="47"/>
    <s v="Boston"/>
    <x v="4"/>
    <n v="0.70000000000000007"/>
    <x v="35"/>
    <n v="1925.0000000000002"/>
    <n v="673.75"/>
    <n v="0.35"/>
  </r>
  <r>
    <x v="0"/>
    <n v="1185732"/>
    <x v="10"/>
    <x v="0"/>
    <x v="47"/>
    <s v="Boston"/>
    <x v="5"/>
    <n v="0.75"/>
    <x v="48"/>
    <n v="2812.5"/>
    <n v="1125"/>
    <n v="0.39999999999999997"/>
  </r>
  <r>
    <x v="0"/>
    <n v="1185732"/>
    <x v="11"/>
    <x v="0"/>
    <x v="47"/>
    <s v="Boston"/>
    <x v="0"/>
    <n v="0.70000000000000007"/>
    <x v="25"/>
    <n v="4200"/>
    <n v="1890"/>
    <n v="0.45"/>
  </r>
  <r>
    <x v="0"/>
    <n v="1185732"/>
    <x v="11"/>
    <x v="0"/>
    <x v="47"/>
    <s v="Boston"/>
    <x v="1"/>
    <n v="0.60000000000000009"/>
    <x v="47"/>
    <n v="2400.0000000000005"/>
    <n v="1080.0000000000002"/>
    <n v="0.45"/>
  </r>
  <r>
    <x v="0"/>
    <n v="1185732"/>
    <x v="11"/>
    <x v="0"/>
    <x v="47"/>
    <s v="Boston"/>
    <x v="2"/>
    <n v="0.60000000000000009"/>
    <x v="48"/>
    <n v="2250.0000000000005"/>
    <n v="787.50000000000011"/>
    <n v="0.35"/>
  </r>
  <r>
    <x v="0"/>
    <n v="1185732"/>
    <x v="11"/>
    <x v="0"/>
    <x v="47"/>
    <s v="Boston"/>
    <x v="3"/>
    <n v="0.60000000000000009"/>
    <x v="46"/>
    <n v="1950.0000000000002"/>
    <n v="682.5"/>
    <n v="0.35"/>
  </r>
  <r>
    <x v="0"/>
    <n v="1185732"/>
    <x v="11"/>
    <x v="0"/>
    <x v="47"/>
    <s v="Boston"/>
    <x v="4"/>
    <n v="0.70000000000000007"/>
    <x v="46"/>
    <n v="2275"/>
    <n v="796.25"/>
    <n v="0.35"/>
  </r>
  <r>
    <x v="0"/>
    <n v="1185732"/>
    <x v="11"/>
    <x v="0"/>
    <x v="47"/>
    <s v="Boston"/>
    <x v="5"/>
    <n v="0.75"/>
    <x v="33"/>
    <n v="3187.5"/>
    <n v="1275"/>
    <n v="0.39999999999999997"/>
  </r>
  <r>
    <x v="0"/>
    <n v="1185732"/>
    <x v="124"/>
    <x v="0"/>
    <x v="48"/>
    <s v="Burlington"/>
    <x v="0"/>
    <n v="0.5"/>
    <x v="28"/>
    <n v="2625"/>
    <n v="1050"/>
    <n v="0.4"/>
  </r>
  <r>
    <x v="0"/>
    <n v="1185732"/>
    <x v="124"/>
    <x v="0"/>
    <x v="48"/>
    <s v="Burlington"/>
    <x v="1"/>
    <n v="0.5"/>
    <x v="46"/>
    <n v="1625"/>
    <n v="650"/>
    <n v="0.4"/>
  </r>
  <r>
    <x v="0"/>
    <n v="1185732"/>
    <x v="124"/>
    <x v="0"/>
    <x v="48"/>
    <s v="Burlington"/>
    <x v="2"/>
    <n v="0.4"/>
    <x v="46"/>
    <n v="1300"/>
    <n v="390"/>
    <n v="0.3"/>
  </r>
  <r>
    <x v="0"/>
    <n v="1185732"/>
    <x v="124"/>
    <x v="0"/>
    <x v="48"/>
    <s v="Burlington"/>
    <x v="3"/>
    <n v="0.44999999999999996"/>
    <x v="37"/>
    <n v="787.49999999999989"/>
    <n v="236.24999999999994"/>
    <n v="0.3"/>
  </r>
  <r>
    <x v="0"/>
    <n v="1185732"/>
    <x v="124"/>
    <x v="0"/>
    <x v="48"/>
    <s v="Burlington"/>
    <x v="4"/>
    <n v="0.60000000000000009"/>
    <x v="38"/>
    <n v="1350.0000000000002"/>
    <n v="405.00000000000006"/>
    <n v="0.3"/>
  </r>
  <r>
    <x v="0"/>
    <n v="1185732"/>
    <x v="124"/>
    <x v="0"/>
    <x v="48"/>
    <s v="Burlington"/>
    <x v="5"/>
    <n v="0.5"/>
    <x v="46"/>
    <n v="1625"/>
    <n v="568.75"/>
    <n v="0.35"/>
  </r>
  <r>
    <x v="0"/>
    <n v="1185732"/>
    <x v="125"/>
    <x v="0"/>
    <x v="48"/>
    <s v="Burlington"/>
    <x v="0"/>
    <n v="0.5"/>
    <x v="25"/>
    <n v="3000"/>
    <n v="1200"/>
    <n v="0.4"/>
  </r>
  <r>
    <x v="0"/>
    <n v="1185732"/>
    <x v="125"/>
    <x v="0"/>
    <x v="48"/>
    <s v="Burlington"/>
    <x v="1"/>
    <n v="0.5"/>
    <x v="44"/>
    <n v="1250"/>
    <n v="500"/>
    <n v="0.4"/>
  </r>
  <r>
    <x v="0"/>
    <n v="1185732"/>
    <x v="125"/>
    <x v="0"/>
    <x v="48"/>
    <s v="Burlington"/>
    <x v="2"/>
    <n v="0.4"/>
    <x v="49"/>
    <n v="1200"/>
    <n v="360"/>
    <n v="0.3"/>
  </r>
  <r>
    <x v="0"/>
    <n v="1185732"/>
    <x v="125"/>
    <x v="0"/>
    <x v="48"/>
    <s v="Burlington"/>
    <x v="3"/>
    <n v="0.44999999999999996"/>
    <x v="41"/>
    <n v="899.99999999999989"/>
    <n v="269.99999999999994"/>
    <n v="0.3"/>
  </r>
  <r>
    <x v="0"/>
    <n v="1185732"/>
    <x v="125"/>
    <x v="0"/>
    <x v="48"/>
    <s v="Burlington"/>
    <x v="4"/>
    <n v="0.60000000000000009"/>
    <x v="35"/>
    <n v="1650.0000000000002"/>
    <n v="495.00000000000006"/>
    <n v="0.3"/>
  </r>
  <r>
    <x v="0"/>
    <n v="1185732"/>
    <x v="125"/>
    <x v="0"/>
    <x v="48"/>
    <s v="Burlington"/>
    <x v="5"/>
    <n v="0.5"/>
    <x v="48"/>
    <n v="1875"/>
    <n v="656.25"/>
    <n v="0.35"/>
  </r>
  <r>
    <x v="0"/>
    <n v="1185732"/>
    <x v="126"/>
    <x v="0"/>
    <x v="48"/>
    <s v="Burlington"/>
    <x v="0"/>
    <n v="0.5"/>
    <x v="82"/>
    <n v="2850"/>
    <n v="1140"/>
    <n v="0.4"/>
  </r>
  <r>
    <x v="0"/>
    <n v="1185732"/>
    <x v="126"/>
    <x v="0"/>
    <x v="48"/>
    <s v="Burlington"/>
    <x v="1"/>
    <n v="0.5"/>
    <x v="35"/>
    <n v="1375"/>
    <n v="550"/>
    <n v="0.4"/>
  </r>
  <r>
    <x v="0"/>
    <n v="1185732"/>
    <x v="126"/>
    <x v="0"/>
    <x v="48"/>
    <s v="Burlington"/>
    <x v="2"/>
    <n v="0.4"/>
    <x v="49"/>
    <n v="1200"/>
    <n v="360"/>
    <n v="0.3"/>
  </r>
  <r>
    <x v="0"/>
    <n v="1185732"/>
    <x v="126"/>
    <x v="0"/>
    <x v="48"/>
    <s v="Burlington"/>
    <x v="3"/>
    <n v="0.44999999999999996"/>
    <x v="43"/>
    <n v="674.99999999999989"/>
    <n v="202.49999999999997"/>
    <n v="0.3"/>
  </r>
  <r>
    <x v="0"/>
    <n v="1185732"/>
    <x v="126"/>
    <x v="0"/>
    <x v="48"/>
    <s v="Burlington"/>
    <x v="4"/>
    <n v="0.60000000000000009"/>
    <x v="41"/>
    <n v="1200.0000000000002"/>
    <n v="360.00000000000006"/>
    <n v="0.3"/>
  </r>
  <r>
    <x v="0"/>
    <n v="1185732"/>
    <x v="126"/>
    <x v="0"/>
    <x v="48"/>
    <s v="Burlington"/>
    <x v="5"/>
    <n v="0.5"/>
    <x v="49"/>
    <n v="1500"/>
    <n v="525"/>
    <n v="0.35"/>
  </r>
  <r>
    <x v="0"/>
    <n v="1185732"/>
    <x v="127"/>
    <x v="0"/>
    <x v="48"/>
    <s v="Burlington"/>
    <x v="0"/>
    <n v="0.5"/>
    <x v="21"/>
    <n v="2750"/>
    <n v="1100"/>
    <n v="0.4"/>
  </r>
  <r>
    <x v="0"/>
    <n v="1185732"/>
    <x v="127"/>
    <x v="0"/>
    <x v="48"/>
    <s v="Burlington"/>
    <x v="1"/>
    <n v="0.5"/>
    <x v="44"/>
    <n v="1250"/>
    <n v="500"/>
    <n v="0.4"/>
  </r>
  <r>
    <x v="0"/>
    <n v="1185732"/>
    <x v="127"/>
    <x v="0"/>
    <x v="48"/>
    <s v="Burlington"/>
    <x v="2"/>
    <n v="0.4"/>
    <x v="44"/>
    <n v="1000"/>
    <n v="300"/>
    <n v="0.3"/>
  </r>
  <r>
    <x v="0"/>
    <n v="1185732"/>
    <x v="127"/>
    <x v="0"/>
    <x v="48"/>
    <s v="Burlington"/>
    <x v="3"/>
    <n v="0.44999999999999996"/>
    <x v="37"/>
    <n v="787.49999999999989"/>
    <n v="236.24999999999994"/>
    <n v="0.3"/>
  </r>
  <r>
    <x v="0"/>
    <n v="1185732"/>
    <x v="127"/>
    <x v="0"/>
    <x v="48"/>
    <s v="Burlington"/>
    <x v="4"/>
    <n v="0.60000000000000009"/>
    <x v="37"/>
    <n v="1050.0000000000002"/>
    <n v="315.00000000000006"/>
    <n v="0.3"/>
  </r>
  <r>
    <x v="0"/>
    <n v="1185732"/>
    <x v="127"/>
    <x v="0"/>
    <x v="48"/>
    <s v="Burlington"/>
    <x v="5"/>
    <n v="0.5"/>
    <x v="46"/>
    <n v="1625"/>
    <n v="568.75"/>
    <n v="0.35"/>
  </r>
  <r>
    <x v="0"/>
    <n v="1185732"/>
    <x v="128"/>
    <x v="0"/>
    <x v="48"/>
    <s v="Burlington"/>
    <x v="0"/>
    <n v="0.65"/>
    <x v="76"/>
    <n v="3867.5"/>
    <n v="1547"/>
    <n v="0.4"/>
  </r>
  <r>
    <x v="0"/>
    <n v="1185732"/>
    <x v="128"/>
    <x v="0"/>
    <x v="48"/>
    <s v="Burlington"/>
    <x v="1"/>
    <n v="0.60000000000000009"/>
    <x v="49"/>
    <n v="1800.0000000000002"/>
    <n v="720.00000000000011"/>
    <n v="0.4"/>
  </r>
  <r>
    <x v="0"/>
    <n v="1185732"/>
    <x v="128"/>
    <x v="0"/>
    <x v="48"/>
    <s v="Burlington"/>
    <x v="2"/>
    <n v="0.55000000000000004"/>
    <x v="46"/>
    <n v="1787.5000000000002"/>
    <n v="536.25"/>
    <n v="0.3"/>
  </r>
  <r>
    <x v="0"/>
    <n v="1185732"/>
    <x v="128"/>
    <x v="0"/>
    <x v="48"/>
    <s v="Burlington"/>
    <x v="3"/>
    <n v="0.55000000000000004"/>
    <x v="35"/>
    <n v="1512.5000000000002"/>
    <n v="453.75000000000006"/>
    <n v="0.3"/>
  </r>
  <r>
    <x v="0"/>
    <n v="1185732"/>
    <x v="128"/>
    <x v="0"/>
    <x v="48"/>
    <s v="Burlington"/>
    <x v="4"/>
    <n v="0.65"/>
    <x v="49"/>
    <n v="1950"/>
    <n v="585"/>
    <n v="0.3"/>
  </r>
  <r>
    <x v="0"/>
    <n v="1185732"/>
    <x v="128"/>
    <x v="0"/>
    <x v="48"/>
    <s v="Burlington"/>
    <x v="5"/>
    <n v="0.70000000000000007"/>
    <x v="33"/>
    <n v="2975.0000000000005"/>
    <n v="1041.25"/>
    <n v="0.35"/>
  </r>
  <r>
    <x v="0"/>
    <n v="1185732"/>
    <x v="129"/>
    <x v="0"/>
    <x v="48"/>
    <s v="Burlington"/>
    <x v="0"/>
    <n v="0.65"/>
    <x v="22"/>
    <n v="4387.5"/>
    <n v="1755"/>
    <n v="0.4"/>
  </r>
  <r>
    <x v="0"/>
    <n v="1185732"/>
    <x v="129"/>
    <x v="0"/>
    <x v="48"/>
    <s v="Burlington"/>
    <x v="1"/>
    <n v="0.60000000000000009"/>
    <x v="33"/>
    <n v="2550.0000000000005"/>
    <n v="1020.0000000000002"/>
    <n v="0.4"/>
  </r>
  <r>
    <x v="0"/>
    <n v="1185732"/>
    <x v="129"/>
    <x v="0"/>
    <x v="48"/>
    <s v="Burlington"/>
    <x v="2"/>
    <n v="0.55000000000000004"/>
    <x v="45"/>
    <n v="1925.0000000000002"/>
    <n v="577.5"/>
    <n v="0.3"/>
  </r>
  <r>
    <x v="0"/>
    <n v="1185732"/>
    <x v="129"/>
    <x v="0"/>
    <x v="48"/>
    <s v="Burlington"/>
    <x v="3"/>
    <n v="0.55000000000000004"/>
    <x v="46"/>
    <n v="1787.5000000000002"/>
    <n v="536.25"/>
    <n v="0.3"/>
  </r>
  <r>
    <x v="0"/>
    <n v="1185732"/>
    <x v="129"/>
    <x v="0"/>
    <x v="48"/>
    <s v="Burlington"/>
    <x v="4"/>
    <n v="0.65"/>
    <x v="46"/>
    <n v="2112.5"/>
    <n v="633.75"/>
    <n v="0.3"/>
  </r>
  <r>
    <x v="0"/>
    <n v="1185732"/>
    <x v="129"/>
    <x v="0"/>
    <x v="48"/>
    <s v="Burlington"/>
    <x v="5"/>
    <n v="0.70000000000000007"/>
    <x v="34"/>
    <n v="3325.0000000000005"/>
    <n v="1163.75"/>
    <n v="0.35"/>
  </r>
  <r>
    <x v="0"/>
    <n v="1185732"/>
    <x v="130"/>
    <x v="0"/>
    <x v="48"/>
    <s v="Burlington"/>
    <x v="0"/>
    <n v="0.65"/>
    <x v="20"/>
    <n v="4550"/>
    <n v="1820"/>
    <n v="0.4"/>
  </r>
  <r>
    <x v="0"/>
    <n v="1185732"/>
    <x v="130"/>
    <x v="0"/>
    <x v="48"/>
    <s v="Burlington"/>
    <x v="1"/>
    <n v="0.60000000000000009"/>
    <x v="32"/>
    <n v="2700.0000000000005"/>
    <n v="1080.0000000000002"/>
    <n v="0.4"/>
  </r>
  <r>
    <x v="0"/>
    <n v="1185732"/>
    <x v="130"/>
    <x v="0"/>
    <x v="48"/>
    <s v="Burlington"/>
    <x v="2"/>
    <n v="0.55000000000000004"/>
    <x v="48"/>
    <n v="2062.5"/>
    <n v="618.75"/>
    <n v="0.3"/>
  </r>
  <r>
    <x v="0"/>
    <n v="1185732"/>
    <x v="130"/>
    <x v="0"/>
    <x v="48"/>
    <s v="Burlington"/>
    <x v="3"/>
    <n v="0.55000000000000004"/>
    <x v="46"/>
    <n v="1787.5000000000002"/>
    <n v="536.25"/>
    <n v="0.3"/>
  </r>
  <r>
    <x v="0"/>
    <n v="1185732"/>
    <x v="130"/>
    <x v="0"/>
    <x v="48"/>
    <s v="Burlington"/>
    <x v="4"/>
    <n v="0.65"/>
    <x v="45"/>
    <n v="2275"/>
    <n v="682.5"/>
    <n v="0.3"/>
  </r>
  <r>
    <x v="0"/>
    <n v="1185732"/>
    <x v="130"/>
    <x v="0"/>
    <x v="48"/>
    <s v="Burlington"/>
    <x v="5"/>
    <n v="0.70000000000000007"/>
    <x v="28"/>
    <n v="3675.0000000000005"/>
    <n v="1286.25"/>
    <n v="0.35"/>
  </r>
  <r>
    <x v="0"/>
    <n v="1185732"/>
    <x v="131"/>
    <x v="0"/>
    <x v="48"/>
    <s v="Burlington"/>
    <x v="0"/>
    <n v="0.65"/>
    <x v="22"/>
    <n v="4387.5"/>
    <n v="1755"/>
    <n v="0.4"/>
  </r>
  <r>
    <x v="0"/>
    <n v="1185732"/>
    <x v="131"/>
    <x v="0"/>
    <x v="48"/>
    <s v="Burlington"/>
    <x v="1"/>
    <n v="0.60000000000000009"/>
    <x v="32"/>
    <n v="2700.0000000000005"/>
    <n v="1080.0000000000002"/>
    <n v="0.4"/>
  </r>
  <r>
    <x v="0"/>
    <n v="1185732"/>
    <x v="131"/>
    <x v="0"/>
    <x v="48"/>
    <s v="Burlington"/>
    <x v="2"/>
    <n v="0.55000000000000004"/>
    <x v="48"/>
    <n v="2062.5"/>
    <n v="618.75"/>
    <n v="0.3"/>
  </r>
  <r>
    <x v="0"/>
    <n v="1185732"/>
    <x v="131"/>
    <x v="0"/>
    <x v="48"/>
    <s v="Burlington"/>
    <x v="3"/>
    <n v="0.55000000000000004"/>
    <x v="35"/>
    <n v="1512.5000000000002"/>
    <n v="453.75000000000006"/>
    <n v="0.3"/>
  </r>
  <r>
    <x v="0"/>
    <n v="1185732"/>
    <x v="131"/>
    <x v="0"/>
    <x v="48"/>
    <s v="Burlington"/>
    <x v="4"/>
    <n v="0.65"/>
    <x v="44"/>
    <n v="1625"/>
    <n v="487.5"/>
    <n v="0.3"/>
  </r>
  <r>
    <x v="0"/>
    <n v="1185732"/>
    <x v="131"/>
    <x v="0"/>
    <x v="48"/>
    <s v="Burlington"/>
    <x v="5"/>
    <n v="0.70000000000000007"/>
    <x v="33"/>
    <n v="2975.0000000000005"/>
    <n v="1041.25"/>
    <n v="0.35"/>
  </r>
  <r>
    <x v="0"/>
    <n v="1185732"/>
    <x v="132"/>
    <x v="0"/>
    <x v="48"/>
    <s v="Burlington"/>
    <x v="0"/>
    <n v="0.65"/>
    <x v="21"/>
    <n v="3575"/>
    <n v="1430"/>
    <n v="0.4"/>
  </r>
  <r>
    <x v="0"/>
    <n v="1185732"/>
    <x v="132"/>
    <x v="0"/>
    <x v="48"/>
    <s v="Burlington"/>
    <x v="1"/>
    <n v="0.60000000000000009"/>
    <x v="45"/>
    <n v="2100.0000000000005"/>
    <n v="840.00000000000023"/>
    <n v="0.4"/>
  </r>
  <r>
    <x v="0"/>
    <n v="1185732"/>
    <x v="132"/>
    <x v="0"/>
    <x v="48"/>
    <s v="Burlington"/>
    <x v="2"/>
    <n v="0.55000000000000004"/>
    <x v="44"/>
    <n v="1375"/>
    <n v="412.5"/>
    <n v="0.3"/>
  </r>
  <r>
    <x v="0"/>
    <n v="1185732"/>
    <x v="132"/>
    <x v="0"/>
    <x v="48"/>
    <s v="Burlington"/>
    <x v="3"/>
    <n v="0.55000000000000004"/>
    <x v="38"/>
    <n v="1237.5"/>
    <n v="371.25"/>
    <n v="0.3"/>
  </r>
  <r>
    <x v="0"/>
    <n v="1185732"/>
    <x v="132"/>
    <x v="0"/>
    <x v="48"/>
    <s v="Burlington"/>
    <x v="4"/>
    <n v="0.65"/>
    <x v="38"/>
    <n v="1462.5"/>
    <n v="438.75"/>
    <n v="0.3"/>
  </r>
  <r>
    <x v="0"/>
    <n v="1185732"/>
    <x v="132"/>
    <x v="0"/>
    <x v="48"/>
    <s v="Burlington"/>
    <x v="5"/>
    <n v="0.70000000000000007"/>
    <x v="46"/>
    <n v="2275"/>
    <n v="796.25"/>
    <n v="0.35"/>
  </r>
  <r>
    <x v="0"/>
    <n v="1185732"/>
    <x v="133"/>
    <x v="0"/>
    <x v="48"/>
    <s v="Burlington"/>
    <x v="0"/>
    <n v="0.70000000000000007"/>
    <x v="34"/>
    <n v="3325.0000000000005"/>
    <n v="1330.0000000000002"/>
    <n v="0.4"/>
  </r>
  <r>
    <x v="0"/>
    <n v="1185732"/>
    <x v="133"/>
    <x v="0"/>
    <x v="48"/>
    <s v="Burlington"/>
    <x v="1"/>
    <n v="0.65000000000000013"/>
    <x v="49"/>
    <n v="1950.0000000000005"/>
    <n v="780.00000000000023"/>
    <n v="0.4"/>
  </r>
  <r>
    <x v="0"/>
    <n v="1185732"/>
    <x v="133"/>
    <x v="0"/>
    <x v="48"/>
    <s v="Burlington"/>
    <x v="2"/>
    <n v="0.65000000000000013"/>
    <x v="41"/>
    <n v="1300.0000000000002"/>
    <n v="390.00000000000006"/>
    <n v="0.3"/>
  </r>
  <r>
    <x v="0"/>
    <n v="1185732"/>
    <x v="133"/>
    <x v="0"/>
    <x v="48"/>
    <s v="Burlington"/>
    <x v="3"/>
    <n v="0.65000000000000013"/>
    <x v="37"/>
    <n v="1137.5000000000002"/>
    <n v="341.25000000000006"/>
    <n v="0.3"/>
  </r>
  <r>
    <x v="0"/>
    <n v="1185732"/>
    <x v="133"/>
    <x v="0"/>
    <x v="48"/>
    <s v="Burlington"/>
    <x v="4"/>
    <n v="0.75000000000000011"/>
    <x v="37"/>
    <n v="1312.5000000000002"/>
    <n v="393.75000000000006"/>
    <n v="0.3"/>
  </r>
  <r>
    <x v="0"/>
    <n v="1185732"/>
    <x v="133"/>
    <x v="0"/>
    <x v="48"/>
    <s v="Burlington"/>
    <x v="5"/>
    <n v="0.8"/>
    <x v="49"/>
    <n v="2400"/>
    <n v="840"/>
    <n v="0.35"/>
  </r>
  <r>
    <x v="0"/>
    <n v="1185732"/>
    <x v="134"/>
    <x v="0"/>
    <x v="48"/>
    <s v="Burlington"/>
    <x v="0"/>
    <n v="0.75000000000000011"/>
    <x v="32"/>
    <n v="3375.0000000000005"/>
    <n v="1350.0000000000002"/>
    <n v="0.4"/>
  </r>
  <r>
    <x v="0"/>
    <n v="1185732"/>
    <x v="134"/>
    <x v="0"/>
    <x v="48"/>
    <s v="Burlington"/>
    <x v="1"/>
    <n v="0.65000000000000013"/>
    <x v="46"/>
    <n v="2112.5000000000005"/>
    <n v="845.00000000000023"/>
    <n v="0.4"/>
  </r>
  <r>
    <x v="0"/>
    <n v="1185732"/>
    <x v="134"/>
    <x v="0"/>
    <x v="48"/>
    <s v="Burlington"/>
    <x v="2"/>
    <n v="0.65000000000000013"/>
    <x v="71"/>
    <n v="2242.5000000000005"/>
    <n v="672.75000000000011"/>
    <n v="0.3"/>
  </r>
  <r>
    <x v="0"/>
    <n v="1185732"/>
    <x v="134"/>
    <x v="0"/>
    <x v="48"/>
    <s v="Burlington"/>
    <x v="3"/>
    <n v="0.65000000000000013"/>
    <x v="46"/>
    <n v="2112.5000000000005"/>
    <n v="633.75000000000011"/>
    <n v="0.3"/>
  </r>
  <r>
    <x v="0"/>
    <n v="1185732"/>
    <x v="134"/>
    <x v="0"/>
    <x v="48"/>
    <s v="Burlington"/>
    <x v="4"/>
    <n v="0.75000000000000011"/>
    <x v="49"/>
    <n v="2250.0000000000005"/>
    <n v="675.00000000000011"/>
    <n v="0.3"/>
  </r>
  <r>
    <x v="0"/>
    <n v="1185732"/>
    <x v="134"/>
    <x v="0"/>
    <x v="48"/>
    <s v="Burlington"/>
    <x v="5"/>
    <n v="0.8"/>
    <x v="47"/>
    <n v="3200"/>
    <n v="1120"/>
    <n v="0.35"/>
  </r>
  <r>
    <x v="0"/>
    <n v="1185732"/>
    <x v="135"/>
    <x v="0"/>
    <x v="48"/>
    <s v="Burlington"/>
    <x v="0"/>
    <n v="0.75000000000000011"/>
    <x v="23"/>
    <n v="4687.5000000000009"/>
    <n v="1875.0000000000005"/>
    <n v="0.4"/>
  </r>
  <r>
    <x v="0"/>
    <n v="1185732"/>
    <x v="135"/>
    <x v="0"/>
    <x v="48"/>
    <s v="Burlington"/>
    <x v="1"/>
    <n v="0.65000000000000013"/>
    <x v="33"/>
    <n v="2762.5000000000005"/>
    <n v="1105.0000000000002"/>
    <n v="0.4"/>
  </r>
  <r>
    <x v="0"/>
    <n v="1185732"/>
    <x v="135"/>
    <x v="0"/>
    <x v="48"/>
    <s v="Burlington"/>
    <x v="2"/>
    <n v="0.65000000000000013"/>
    <x v="47"/>
    <n v="2600.0000000000005"/>
    <n v="780.00000000000011"/>
    <n v="0.3"/>
  </r>
  <r>
    <x v="0"/>
    <n v="1185732"/>
    <x v="135"/>
    <x v="0"/>
    <x v="48"/>
    <s v="Burlington"/>
    <x v="3"/>
    <n v="0.65000000000000013"/>
    <x v="45"/>
    <n v="2275.0000000000005"/>
    <n v="682.50000000000011"/>
    <n v="0.3"/>
  </r>
  <r>
    <x v="0"/>
    <n v="1185732"/>
    <x v="135"/>
    <x v="0"/>
    <x v="48"/>
    <s v="Burlington"/>
    <x v="4"/>
    <n v="0.75000000000000011"/>
    <x v="45"/>
    <n v="2625.0000000000005"/>
    <n v="787.50000000000011"/>
    <n v="0.3"/>
  </r>
  <r>
    <x v="0"/>
    <n v="1185732"/>
    <x v="135"/>
    <x v="0"/>
    <x v="48"/>
    <s v="Burlington"/>
    <x v="5"/>
    <n v="0.8"/>
    <x v="32"/>
    <n v="3600"/>
    <n v="1260"/>
    <n v="0.35"/>
  </r>
  <r>
    <x v="0"/>
    <n v="1185732"/>
    <x v="145"/>
    <x v="0"/>
    <x v="49"/>
    <s v="Manchester"/>
    <x v="0"/>
    <n v="0.55000000000000004"/>
    <x v="24"/>
    <n v="2750"/>
    <n v="962.50000000000011"/>
    <n v="0.35000000000000003"/>
  </r>
  <r>
    <x v="0"/>
    <n v="1185732"/>
    <x v="145"/>
    <x v="0"/>
    <x v="49"/>
    <s v="Manchester"/>
    <x v="1"/>
    <n v="0.55000000000000004"/>
    <x v="49"/>
    <n v="1650.0000000000002"/>
    <n v="577.50000000000011"/>
    <n v="0.35000000000000003"/>
  </r>
  <r>
    <x v="0"/>
    <n v="1185732"/>
    <x v="145"/>
    <x v="0"/>
    <x v="49"/>
    <s v="Manchester"/>
    <x v="2"/>
    <n v="0.45"/>
    <x v="49"/>
    <n v="1350"/>
    <n v="337.5"/>
    <n v="0.25"/>
  </r>
  <r>
    <x v="0"/>
    <n v="1185732"/>
    <x v="145"/>
    <x v="0"/>
    <x v="49"/>
    <s v="Manchester"/>
    <x v="3"/>
    <n v="0.49999999999999994"/>
    <x v="43"/>
    <n v="749.99999999999989"/>
    <n v="187.49999999999997"/>
    <n v="0.25"/>
  </r>
  <r>
    <x v="0"/>
    <n v="1185732"/>
    <x v="145"/>
    <x v="0"/>
    <x v="49"/>
    <s v="Manchester"/>
    <x v="4"/>
    <n v="0.65000000000000013"/>
    <x v="41"/>
    <n v="1300.0000000000002"/>
    <n v="325.00000000000006"/>
    <n v="0.25"/>
  </r>
  <r>
    <x v="0"/>
    <n v="1185732"/>
    <x v="145"/>
    <x v="0"/>
    <x v="49"/>
    <s v="Manchester"/>
    <x v="5"/>
    <n v="0.55000000000000004"/>
    <x v="49"/>
    <n v="1650.0000000000002"/>
    <n v="495.00000000000006"/>
    <n v="0.3"/>
  </r>
  <r>
    <x v="0"/>
    <n v="1185732"/>
    <x v="216"/>
    <x v="0"/>
    <x v="49"/>
    <s v="Manchester"/>
    <x v="0"/>
    <n v="0.55000000000000004"/>
    <x v="31"/>
    <n v="3162.5000000000005"/>
    <n v="1106.8750000000002"/>
    <n v="0.35000000000000003"/>
  </r>
  <r>
    <x v="0"/>
    <n v="1185732"/>
    <x v="216"/>
    <x v="0"/>
    <x v="49"/>
    <s v="Manchester"/>
    <x v="1"/>
    <n v="0.55000000000000004"/>
    <x v="38"/>
    <n v="1237.5"/>
    <n v="433.12500000000006"/>
    <n v="0.35000000000000003"/>
  </r>
  <r>
    <x v="0"/>
    <n v="1185732"/>
    <x v="216"/>
    <x v="0"/>
    <x v="49"/>
    <s v="Manchester"/>
    <x v="2"/>
    <n v="0.45"/>
    <x v="35"/>
    <n v="1237.5"/>
    <n v="309.375"/>
    <n v="0.25"/>
  </r>
  <r>
    <x v="0"/>
    <n v="1185732"/>
    <x v="216"/>
    <x v="0"/>
    <x v="49"/>
    <s v="Manchester"/>
    <x v="3"/>
    <n v="0.49999999999999994"/>
    <x v="37"/>
    <n v="874.99999999999989"/>
    <n v="218.74999999999997"/>
    <n v="0.25"/>
  </r>
  <r>
    <x v="0"/>
    <n v="1185732"/>
    <x v="216"/>
    <x v="0"/>
    <x v="49"/>
    <s v="Manchester"/>
    <x v="4"/>
    <n v="0.65000000000000013"/>
    <x v="44"/>
    <n v="1625.0000000000002"/>
    <n v="406.25000000000006"/>
    <n v="0.25"/>
  </r>
  <r>
    <x v="0"/>
    <n v="1185732"/>
    <x v="216"/>
    <x v="0"/>
    <x v="49"/>
    <s v="Manchester"/>
    <x v="5"/>
    <n v="0.55000000000000004"/>
    <x v="45"/>
    <n v="1925.0000000000002"/>
    <n v="577.5"/>
    <n v="0.3"/>
  </r>
  <r>
    <x v="0"/>
    <n v="1185732"/>
    <x v="250"/>
    <x v="0"/>
    <x v="49"/>
    <s v="Manchester"/>
    <x v="0"/>
    <n v="0.55000000000000004"/>
    <x v="63"/>
    <n v="2997.5000000000005"/>
    <n v="1049.1250000000002"/>
    <n v="0.35000000000000003"/>
  </r>
  <r>
    <x v="0"/>
    <n v="1185732"/>
    <x v="250"/>
    <x v="0"/>
    <x v="49"/>
    <s v="Manchester"/>
    <x v="1"/>
    <n v="0.55000000000000004"/>
    <x v="44"/>
    <n v="1375"/>
    <n v="481.25000000000006"/>
    <n v="0.35000000000000003"/>
  </r>
  <r>
    <x v="0"/>
    <n v="1185732"/>
    <x v="250"/>
    <x v="0"/>
    <x v="49"/>
    <s v="Manchester"/>
    <x v="2"/>
    <n v="0.45"/>
    <x v="35"/>
    <n v="1237.5"/>
    <n v="309.375"/>
    <n v="0.25"/>
  </r>
  <r>
    <x v="0"/>
    <n v="1185732"/>
    <x v="250"/>
    <x v="0"/>
    <x v="49"/>
    <s v="Manchester"/>
    <x v="3"/>
    <n v="0.49999999999999994"/>
    <x v="36"/>
    <n v="624.99999999999989"/>
    <n v="156.24999999999997"/>
    <n v="0.25"/>
  </r>
  <r>
    <x v="0"/>
    <n v="1185732"/>
    <x v="250"/>
    <x v="0"/>
    <x v="49"/>
    <s v="Manchester"/>
    <x v="4"/>
    <n v="0.65000000000000013"/>
    <x v="37"/>
    <n v="1137.5000000000002"/>
    <n v="284.37500000000006"/>
    <n v="0.25"/>
  </r>
  <r>
    <x v="0"/>
    <n v="1185732"/>
    <x v="250"/>
    <x v="0"/>
    <x v="49"/>
    <s v="Manchester"/>
    <x v="5"/>
    <n v="0.55000000000000004"/>
    <x v="35"/>
    <n v="1512.5000000000002"/>
    <n v="453.75000000000006"/>
    <n v="0.3"/>
  </r>
  <r>
    <x v="0"/>
    <n v="1185732"/>
    <x v="251"/>
    <x v="0"/>
    <x v="49"/>
    <s v="Manchester"/>
    <x v="0"/>
    <n v="0.55000000000000004"/>
    <x v="28"/>
    <n v="2887.5000000000005"/>
    <n v="1010.6250000000002"/>
    <n v="0.35000000000000003"/>
  </r>
  <r>
    <x v="0"/>
    <n v="1185732"/>
    <x v="251"/>
    <x v="0"/>
    <x v="49"/>
    <s v="Manchester"/>
    <x v="1"/>
    <n v="0.55000000000000004"/>
    <x v="38"/>
    <n v="1237.5"/>
    <n v="433.12500000000006"/>
    <n v="0.35000000000000003"/>
  </r>
  <r>
    <x v="0"/>
    <n v="1185732"/>
    <x v="251"/>
    <x v="0"/>
    <x v="49"/>
    <s v="Manchester"/>
    <x v="2"/>
    <n v="0.45"/>
    <x v="38"/>
    <n v="1012.5"/>
    <n v="253.125"/>
    <n v="0.25"/>
  </r>
  <r>
    <x v="0"/>
    <n v="1185732"/>
    <x v="251"/>
    <x v="0"/>
    <x v="49"/>
    <s v="Manchester"/>
    <x v="3"/>
    <n v="0.49999999999999994"/>
    <x v="43"/>
    <n v="749.99999999999989"/>
    <n v="187.49999999999997"/>
    <n v="0.25"/>
  </r>
  <r>
    <x v="0"/>
    <n v="1185732"/>
    <x v="251"/>
    <x v="0"/>
    <x v="49"/>
    <s v="Manchester"/>
    <x v="4"/>
    <n v="0.60000000000000009"/>
    <x v="43"/>
    <n v="900.00000000000011"/>
    <n v="225.00000000000003"/>
    <n v="0.25"/>
  </r>
  <r>
    <x v="0"/>
    <n v="1185732"/>
    <x v="251"/>
    <x v="0"/>
    <x v="49"/>
    <s v="Manchester"/>
    <x v="5"/>
    <n v="0.5"/>
    <x v="49"/>
    <n v="1500"/>
    <n v="450"/>
    <n v="0.3"/>
  </r>
  <r>
    <x v="0"/>
    <n v="1185732"/>
    <x v="252"/>
    <x v="0"/>
    <x v="49"/>
    <s v="Manchester"/>
    <x v="0"/>
    <n v="0.65"/>
    <x v="82"/>
    <n v="3705"/>
    <n v="1296.7500000000002"/>
    <n v="0.35000000000000003"/>
  </r>
  <r>
    <x v="0"/>
    <n v="1185732"/>
    <x v="252"/>
    <x v="0"/>
    <x v="49"/>
    <s v="Manchester"/>
    <x v="1"/>
    <n v="0.60000000000000009"/>
    <x v="35"/>
    <n v="1650.0000000000002"/>
    <n v="577.50000000000011"/>
    <n v="0.35000000000000003"/>
  </r>
  <r>
    <x v="0"/>
    <n v="1185732"/>
    <x v="252"/>
    <x v="0"/>
    <x v="49"/>
    <s v="Manchester"/>
    <x v="2"/>
    <n v="0.55000000000000004"/>
    <x v="49"/>
    <n v="1650.0000000000002"/>
    <n v="412.50000000000006"/>
    <n v="0.25"/>
  </r>
  <r>
    <x v="0"/>
    <n v="1185732"/>
    <x v="252"/>
    <x v="0"/>
    <x v="49"/>
    <s v="Manchester"/>
    <x v="3"/>
    <n v="0.55000000000000004"/>
    <x v="44"/>
    <n v="1375"/>
    <n v="343.75"/>
    <n v="0.25"/>
  </r>
  <r>
    <x v="0"/>
    <n v="1185732"/>
    <x v="252"/>
    <x v="0"/>
    <x v="49"/>
    <s v="Manchester"/>
    <x v="4"/>
    <n v="0.65"/>
    <x v="35"/>
    <n v="1787.5"/>
    <n v="446.875"/>
    <n v="0.25"/>
  </r>
  <r>
    <x v="0"/>
    <n v="1185732"/>
    <x v="252"/>
    <x v="0"/>
    <x v="49"/>
    <s v="Manchester"/>
    <x v="5"/>
    <n v="0.70000000000000007"/>
    <x v="47"/>
    <n v="2800.0000000000005"/>
    <n v="840.00000000000011"/>
    <n v="0.3"/>
  </r>
  <r>
    <x v="0"/>
    <n v="1185732"/>
    <x v="220"/>
    <x v="0"/>
    <x v="49"/>
    <s v="Manchester"/>
    <x v="0"/>
    <n v="0.65"/>
    <x v="26"/>
    <n v="4225"/>
    <n v="1478.7500000000002"/>
    <n v="0.35000000000000003"/>
  </r>
  <r>
    <x v="0"/>
    <n v="1185732"/>
    <x v="220"/>
    <x v="0"/>
    <x v="49"/>
    <s v="Manchester"/>
    <x v="1"/>
    <n v="0.60000000000000009"/>
    <x v="47"/>
    <n v="2400.0000000000005"/>
    <n v="840.00000000000023"/>
    <n v="0.35000000000000003"/>
  </r>
  <r>
    <x v="0"/>
    <n v="1185732"/>
    <x v="220"/>
    <x v="0"/>
    <x v="49"/>
    <s v="Manchester"/>
    <x v="2"/>
    <n v="0.55000000000000004"/>
    <x v="46"/>
    <n v="1787.5000000000002"/>
    <n v="446.87500000000006"/>
    <n v="0.25"/>
  </r>
  <r>
    <x v="0"/>
    <n v="1185732"/>
    <x v="220"/>
    <x v="0"/>
    <x v="49"/>
    <s v="Manchester"/>
    <x v="3"/>
    <n v="0.55000000000000004"/>
    <x v="49"/>
    <n v="1650.0000000000002"/>
    <n v="412.50000000000006"/>
    <n v="0.25"/>
  </r>
  <r>
    <x v="0"/>
    <n v="1185732"/>
    <x v="220"/>
    <x v="0"/>
    <x v="49"/>
    <s v="Manchester"/>
    <x v="4"/>
    <n v="0.65"/>
    <x v="49"/>
    <n v="1950"/>
    <n v="487.5"/>
    <n v="0.25"/>
  </r>
  <r>
    <x v="0"/>
    <n v="1185732"/>
    <x v="220"/>
    <x v="0"/>
    <x v="49"/>
    <s v="Manchester"/>
    <x v="5"/>
    <n v="0.70000000000000007"/>
    <x v="32"/>
    <n v="3150.0000000000005"/>
    <n v="945.00000000000011"/>
    <n v="0.3"/>
  </r>
  <r>
    <x v="0"/>
    <n v="1185732"/>
    <x v="253"/>
    <x v="0"/>
    <x v="49"/>
    <s v="Manchester"/>
    <x v="0"/>
    <n v="0.65"/>
    <x v="22"/>
    <n v="4387.5"/>
    <n v="1535.6250000000002"/>
    <n v="0.35000000000000003"/>
  </r>
  <r>
    <x v="0"/>
    <n v="1185732"/>
    <x v="253"/>
    <x v="0"/>
    <x v="49"/>
    <s v="Manchester"/>
    <x v="1"/>
    <n v="0.60000000000000009"/>
    <x v="33"/>
    <n v="2550.0000000000005"/>
    <n v="892.50000000000023"/>
    <n v="0.35000000000000003"/>
  </r>
  <r>
    <x v="0"/>
    <n v="1185732"/>
    <x v="253"/>
    <x v="0"/>
    <x v="49"/>
    <s v="Manchester"/>
    <x v="2"/>
    <n v="0.55000000000000004"/>
    <x v="45"/>
    <n v="1925.0000000000002"/>
    <n v="481.25000000000006"/>
    <n v="0.25"/>
  </r>
  <r>
    <x v="0"/>
    <n v="1185732"/>
    <x v="253"/>
    <x v="0"/>
    <x v="49"/>
    <s v="Manchester"/>
    <x v="3"/>
    <n v="0.55000000000000004"/>
    <x v="49"/>
    <n v="1650.0000000000002"/>
    <n v="412.50000000000006"/>
    <n v="0.25"/>
  </r>
  <r>
    <x v="0"/>
    <n v="1185732"/>
    <x v="253"/>
    <x v="0"/>
    <x v="49"/>
    <s v="Manchester"/>
    <x v="4"/>
    <n v="0.65"/>
    <x v="46"/>
    <n v="2112.5"/>
    <n v="528.125"/>
    <n v="0.25"/>
  </r>
  <r>
    <x v="0"/>
    <n v="1185732"/>
    <x v="253"/>
    <x v="0"/>
    <x v="49"/>
    <s v="Manchester"/>
    <x v="5"/>
    <n v="0.70000000000000007"/>
    <x v="24"/>
    <n v="3500.0000000000005"/>
    <n v="1050"/>
    <n v="0.3"/>
  </r>
  <r>
    <x v="0"/>
    <n v="1185732"/>
    <x v="254"/>
    <x v="0"/>
    <x v="49"/>
    <s v="Manchester"/>
    <x v="0"/>
    <n v="0.65"/>
    <x v="26"/>
    <n v="4225"/>
    <n v="1478.7500000000002"/>
    <n v="0.35000000000000003"/>
  </r>
  <r>
    <x v="0"/>
    <n v="1185732"/>
    <x v="254"/>
    <x v="0"/>
    <x v="49"/>
    <s v="Manchester"/>
    <x v="1"/>
    <n v="0.60000000000000009"/>
    <x v="33"/>
    <n v="2550.0000000000005"/>
    <n v="892.50000000000023"/>
    <n v="0.35000000000000003"/>
  </r>
  <r>
    <x v="0"/>
    <n v="1185732"/>
    <x v="254"/>
    <x v="0"/>
    <x v="49"/>
    <s v="Manchester"/>
    <x v="2"/>
    <n v="0.55000000000000004"/>
    <x v="45"/>
    <n v="1925.0000000000002"/>
    <n v="481.25000000000006"/>
    <n v="0.25"/>
  </r>
  <r>
    <x v="0"/>
    <n v="1185732"/>
    <x v="254"/>
    <x v="0"/>
    <x v="49"/>
    <s v="Manchester"/>
    <x v="3"/>
    <n v="0.55000000000000004"/>
    <x v="44"/>
    <n v="1375"/>
    <n v="343.75"/>
    <n v="0.25"/>
  </r>
  <r>
    <x v="0"/>
    <n v="1185732"/>
    <x v="254"/>
    <x v="0"/>
    <x v="49"/>
    <s v="Manchester"/>
    <x v="4"/>
    <n v="0.65"/>
    <x v="38"/>
    <n v="1462.5"/>
    <n v="365.625"/>
    <n v="0.25"/>
  </r>
  <r>
    <x v="0"/>
    <n v="1185732"/>
    <x v="254"/>
    <x v="0"/>
    <x v="49"/>
    <s v="Manchester"/>
    <x v="5"/>
    <n v="0.70000000000000007"/>
    <x v="47"/>
    <n v="2800.0000000000005"/>
    <n v="840.00000000000011"/>
    <n v="0.3"/>
  </r>
  <r>
    <x v="0"/>
    <n v="1185732"/>
    <x v="255"/>
    <x v="0"/>
    <x v="49"/>
    <s v="Manchester"/>
    <x v="0"/>
    <n v="0.65"/>
    <x v="28"/>
    <n v="3412.5"/>
    <n v="1194.375"/>
    <n v="0.35000000000000003"/>
  </r>
  <r>
    <x v="0"/>
    <n v="1185732"/>
    <x v="255"/>
    <x v="0"/>
    <x v="49"/>
    <s v="Manchester"/>
    <x v="1"/>
    <n v="0.60000000000000009"/>
    <x v="46"/>
    <n v="1950.0000000000002"/>
    <n v="682.50000000000011"/>
    <n v="0.35000000000000003"/>
  </r>
  <r>
    <x v="0"/>
    <n v="1185732"/>
    <x v="255"/>
    <x v="0"/>
    <x v="49"/>
    <s v="Manchester"/>
    <x v="2"/>
    <n v="0.55000000000000004"/>
    <x v="38"/>
    <n v="1237.5"/>
    <n v="309.375"/>
    <n v="0.25"/>
  </r>
  <r>
    <x v="0"/>
    <n v="1185732"/>
    <x v="255"/>
    <x v="0"/>
    <x v="49"/>
    <s v="Manchester"/>
    <x v="3"/>
    <n v="0.55000000000000004"/>
    <x v="41"/>
    <n v="1100"/>
    <n v="275"/>
    <n v="0.25"/>
  </r>
  <r>
    <x v="0"/>
    <n v="1185732"/>
    <x v="255"/>
    <x v="0"/>
    <x v="49"/>
    <s v="Manchester"/>
    <x v="4"/>
    <n v="0.65"/>
    <x v="41"/>
    <n v="1300"/>
    <n v="325"/>
    <n v="0.25"/>
  </r>
  <r>
    <x v="0"/>
    <n v="1185732"/>
    <x v="255"/>
    <x v="0"/>
    <x v="49"/>
    <s v="Manchester"/>
    <x v="5"/>
    <n v="0.70000000000000007"/>
    <x v="49"/>
    <n v="2100"/>
    <n v="630"/>
    <n v="0.3"/>
  </r>
  <r>
    <x v="0"/>
    <n v="1185732"/>
    <x v="224"/>
    <x v="0"/>
    <x v="49"/>
    <s v="Manchester"/>
    <x v="0"/>
    <n v="0.70000000000000007"/>
    <x v="32"/>
    <n v="3150.0000000000005"/>
    <n v="1102.5000000000002"/>
    <n v="0.35000000000000003"/>
  </r>
  <r>
    <x v="0"/>
    <n v="1185732"/>
    <x v="224"/>
    <x v="0"/>
    <x v="49"/>
    <s v="Manchester"/>
    <x v="1"/>
    <n v="0.65000000000000013"/>
    <x v="35"/>
    <n v="1787.5000000000005"/>
    <n v="625.62500000000023"/>
    <n v="0.35000000000000003"/>
  </r>
  <r>
    <x v="0"/>
    <n v="1185732"/>
    <x v="224"/>
    <x v="0"/>
    <x v="49"/>
    <s v="Manchester"/>
    <x v="2"/>
    <n v="0.65000000000000013"/>
    <x v="37"/>
    <n v="1137.5000000000002"/>
    <n v="284.37500000000006"/>
    <n v="0.25"/>
  </r>
  <r>
    <x v="0"/>
    <n v="1185732"/>
    <x v="224"/>
    <x v="0"/>
    <x v="49"/>
    <s v="Manchester"/>
    <x v="3"/>
    <n v="0.65000000000000013"/>
    <x v="43"/>
    <n v="975.00000000000023"/>
    <n v="243.75000000000006"/>
    <n v="0.25"/>
  </r>
  <r>
    <x v="0"/>
    <n v="1185732"/>
    <x v="224"/>
    <x v="0"/>
    <x v="49"/>
    <s v="Manchester"/>
    <x v="4"/>
    <n v="0.75000000000000011"/>
    <x v="43"/>
    <n v="1125.0000000000002"/>
    <n v="281.25000000000006"/>
    <n v="0.25"/>
  </r>
  <r>
    <x v="0"/>
    <n v="1185732"/>
    <x v="224"/>
    <x v="0"/>
    <x v="49"/>
    <s v="Manchester"/>
    <x v="5"/>
    <n v="0.8"/>
    <x v="35"/>
    <n v="2200"/>
    <n v="660"/>
    <n v="0.3"/>
  </r>
  <r>
    <x v="0"/>
    <n v="1185732"/>
    <x v="256"/>
    <x v="0"/>
    <x v="49"/>
    <s v="Manchester"/>
    <x v="0"/>
    <n v="0.75000000000000011"/>
    <x v="33"/>
    <n v="3187.5000000000005"/>
    <n v="1115.6250000000002"/>
    <n v="0.35000000000000003"/>
  </r>
  <r>
    <x v="0"/>
    <n v="1185732"/>
    <x v="256"/>
    <x v="0"/>
    <x v="49"/>
    <s v="Manchester"/>
    <x v="1"/>
    <n v="0.65000000000000013"/>
    <x v="49"/>
    <n v="1950.0000000000005"/>
    <n v="682.50000000000023"/>
    <n v="0.35000000000000003"/>
  </r>
  <r>
    <x v="0"/>
    <n v="1185732"/>
    <x v="256"/>
    <x v="0"/>
    <x v="49"/>
    <s v="Manchester"/>
    <x v="2"/>
    <n v="0.65000000000000013"/>
    <x v="81"/>
    <n v="2080.0000000000005"/>
    <n v="520.00000000000011"/>
    <n v="0.25"/>
  </r>
  <r>
    <x v="0"/>
    <n v="1185732"/>
    <x v="256"/>
    <x v="0"/>
    <x v="49"/>
    <s v="Manchester"/>
    <x v="3"/>
    <n v="0.65000000000000013"/>
    <x v="49"/>
    <n v="1950.0000000000005"/>
    <n v="487.50000000000011"/>
    <n v="0.25"/>
  </r>
  <r>
    <x v="0"/>
    <n v="1185732"/>
    <x v="256"/>
    <x v="0"/>
    <x v="49"/>
    <s v="Manchester"/>
    <x v="4"/>
    <n v="0.75000000000000011"/>
    <x v="35"/>
    <n v="2062.5000000000005"/>
    <n v="515.62500000000011"/>
    <n v="0.25"/>
  </r>
  <r>
    <x v="0"/>
    <n v="1185732"/>
    <x v="256"/>
    <x v="0"/>
    <x v="49"/>
    <s v="Manchester"/>
    <x v="5"/>
    <n v="0.8"/>
    <x v="48"/>
    <n v="3000"/>
    <n v="900"/>
    <n v="0.3"/>
  </r>
  <r>
    <x v="0"/>
    <n v="1185732"/>
    <x v="257"/>
    <x v="0"/>
    <x v="49"/>
    <s v="Manchester"/>
    <x v="0"/>
    <n v="0.75000000000000011"/>
    <x v="25"/>
    <n v="4500.0000000000009"/>
    <n v="1575.0000000000005"/>
    <n v="0.35000000000000003"/>
  </r>
  <r>
    <x v="0"/>
    <n v="1185732"/>
    <x v="257"/>
    <x v="0"/>
    <x v="49"/>
    <s v="Manchester"/>
    <x v="1"/>
    <n v="0.65000000000000013"/>
    <x v="47"/>
    <n v="2600.0000000000005"/>
    <n v="910.00000000000023"/>
    <n v="0.35000000000000003"/>
  </r>
  <r>
    <x v="0"/>
    <n v="1185732"/>
    <x v="257"/>
    <x v="0"/>
    <x v="49"/>
    <s v="Manchester"/>
    <x v="2"/>
    <n v="0.65000000000000013"/>
    <x v="48"/>
    <n v="2437.5000000000005"/>
    <n v="609.37500000000011"/>
    <n v="0.25"/>
  </r>
  <r>
    <x v="0"/>
    <n v="1185732"/>
    <x v="257"/>
    <x v="0"/>
    <x v="49"/>
    <s v="Manchester"/>
    <x v="3"/>
    <n v="0.65000000000000013"/>
    <x v="46"/>
    <n v="2112.5000000000005"/>
    <n v="528.12500000000011"/>
    <n v="0.25"/>
  </r>
  <r>
    <x v="0"/>
    <n v="1185732"/>
    <x v="257"/>
    <x v="0"/>
    <x v="49"/>
    <s v="Manchester"/>
    <x v="4"/>
    <n v="0.75000000000000011"/>
    <x v="46"/>
    <n v="2437.5000000000005"/>
    <n v="609.37500000000011"/>
    <n v="0.25"/>
  </r>
  <r>
    <x v="0"/>
    <n v="1185732"/>
    <x v="257"/>
    <x v="0"/>
    <x v="49"/>
    <s v="Manchester"/>
    <x v="5"/>
    <n v="0.8"/>
    <x v="33"/>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3978BD-511E-B14D-AD63-CE13BD32D9D2}" name="PivotTable3" cacheId="0" applyNumberFormats="0" applyBorderFormats="0" applyFontFormats="0" applyPatternFormats="0" applyAlignmentFormats="0" applyWidthHeightFormats="1" dataCaption="Values" updatedVersion="8" minRefreshableVersion="5" useAutoFormatting="1" itemPrintTitles="1" createdVersion="8" indent="0" showHeaders="0" outline="1" outlineData="1" multipleFieldFilters="0">
  <location ref="A24:B75"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h="1" x="0"/>
        <item x="5"/>
        <item h="1" x="1"/>
        <item h="1" x="3"/>
        <item h="1" x="4"/>
        <item h="1" x="2"/>
        <item t="default"/>
      </items>
    </pivotField>
    <pivotField numFmtId="8" showAll="0"/>
    <pivotField dataField="1"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numFmtId="6" showAll="0"/>
    <pivotField numFmtId="6"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20" name="Invoice Date">
      <autoFilter ref="A1">
        <filterColumn colId="0">
          <customFilters and="1">
            <customFilter operator="greaterThanOrEqual" val="44348"/>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57DE85-CFA0-2C47-A55A-565137A49911}"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8:B10"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h="1" x="0"/>
        <item x="5"/>
        <item h="1" x="1"/>
        <item h="1" x="3"/>
        <item h="1" x="4"/>
        <item h="1" x="2"/>
        <item t="default"/>
      </items>
    </pivotField>
    <pivotField numFmtId="8" showAll="0"/>
    <pivotField numFmtId="3" showAll="0"/>
    <pivotField dataField="1" numFmtId="6" showAll="0"/>
    <pivotField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2">
    <i>
      <x v="6"/>
    </i>
    <i t="grand">
      <x/>
    </i>
  </rowItems>
  <colItems count="1">
    <i/>
  </colItems>
  <dataFields count="1">
    <dataField name="Sum of Total Sales" fld="9" baseField="0" baseItem="0" numFmtId="168"/>
  </dataFields>
  <formats count="1">
    <format dxfId="0">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filters count="1">
    <filter fld="2" type="dateBetween" evalOrder="-1" id="20" name="Invoice Date">
      <autoFilter ref="A1">
        <filterColumn colId="0">
          <customFilters and="1">
            <customFilter operator="greaterThanOrEqual" val="44348"/>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BA07C1-3B38-1847-8135-3E7665525603}"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h="1" x="0"/>
        <item x="5"/>
        <item h="1" x="1"/>
        <item h="1" x="3"/>
        <item h="1" x="4"/>
        <item h="1" x="2"/>
        <item t="default"/>
      </items>
    </pivotField>
    <pivotField numFmtId="8" showAll="0"/>
    <pivotField dataField="1" numFmtId="3" showAll="0"/>
    <pivotField dataField="1" numFmtId="6" showAll="0"/>
    <pivotField dataField="1" numFmtId="6"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0"/>
  </dataFields>
  <pivotTableStyleInfo name="PivotStyleLight16" showRowHeaders="1" showColHeaders="1" showRowStripes="0" showColStripes="0" showLastColumn="1"/>
  <filters count="1">
    <filter fld="2" type="dateBetween" evalOrder="-1" id="20" name="Invoice Date">
      <autoFilter ref="A1">
        <filterColumn colId="0">
          <customFilters and="1">
            <customFilter operator="greaterThanOrEqual" val="44348"/>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366340BD-CC6E-BE41-AD28-4B33647522D7}" sourceName="Retailer">
  <pivotTables>
    <pivotTable tabId="4" name="PivotTable2"/>
    <pivotTable tabId="4" name="PivotTable1"/>
    <pivotTable tabId="4" name="PivotTable3"/>
  </pivotTables>
  <data>
    <tabular pivotCacheId="1297607429">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0BF8B2-1DA0-EC40-83C5-33F9D09233F6}" sourceName="Region">
  <pivotTables>
    <pivotTable tabId="4" name="PivotTable2"/>
    <pivotTable tabId="4" name="PivotTable1"/>
    <pivotTable tabId="4" name="PivotTable3"/>
  </pivotTables>
  <data>
    <tabular pivotCacheId="1297607429">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D7ADF379-E619-5248-8EC7-13E9083706B4}" sourceName="Beverage Brand">
  <pivotTables>
    <pivotTable tabId="4" name="PivotTable2"/>
    <pivotTable tabId="4" name="PivotTable1"/>
    <pivotTable tabId="4" name="PivotTable3"/>
  </pivotTables>
  <data>
    <tabular pivotCacheId="1297607429">
      <items count="6">
        <i x="0"/>
        <i x="5" s="1"/>
        <i x="1"/>
        <i x="3"/>
        <i x="4"/>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0EF9EEA3-B10E-0F41-86A4-3B7FA0D012C4}" cache="Slicer_Retailer" caption="Retailer" style="SlicerStyleDark1" rowHeight="230716"/>
  <slicer name="Region" xr10:uid="{9DA29155-312D-054B-81D2-BEF444325FB1}" cache="Slicer_Region" caption="Region" style="SlicerStyleDark1" rowHeight="230716"/>
  <slicer name="Beverage Brand" xr10:uid="{88F92A6A-7BD7-F745-9A68-1605B7DF6B59}" cache="Slicer_Beverage_Brand" caption="Beverage Brand" style="SlicerStyleDark1" rowHeight="230716"/>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41030C36-1541-6140-9630-E20DC367D7FC}" sourceName="Invoice Date">
  <pivotTables>
    <pivotTable tabId="4" name="PivotTable2"/>
    <pivotTable tabId="4" name="PivotTable1"/>
    <pivotTable tabId="4" name="PivotTable3"/>
  </pivotTables>
  <state minimalRefreshVersion="6" lastRefreshVersion="6" pivotCacheId="1297607429" filterType="dateBetween">
    <selection startDate="2021-06-01T00:00:00" endDate="2021-06-30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408E2523-AF2A-9D44-AA96-60DA80F60298}" cache="NativeTimeline_Invoice_Date" caption="Sales Period" showHorizontalScrollbar="0" level="2" selectionLevel="2" scrollPosition="2021-01-01T00:00:00" style="TimeSlicerStyleDark1"/>
</timeline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B1" workbookViewId="0">
      <selection activeCell="M7" sqref="M7"/>
    </sheetView>
  </sheetViews>
  <sheetFormatPr defaultColWidth="14.42578125" defaultRowHeight="15" customHeight="1" x14ac:dyDescent="0.25"/>
  <cols>
    <col min="1" max="1" width="8.7109375" customWidth="1"/>
    <col min="2" max="2" width="9.28515625" customWidth="1"/>
    <col min="3" max="3" width="11.7109375" customWidth="1"/>
    <col min="4" max="4" width="13.42578125" customWidth="1"/>
    <col min="5" max="5" width="10.42578125" customWidth="1"/>
    <col min="6" max="6" width="14.28515625" customWidth="1"/>
    <col min="7" max="7" width="13.140625" customWidth="1"/>
    <col min="8" max="8" width="16.28515625" customWidth="1"/>
    <col min="9" max="9" width="14.42578125" customWidth="1"/>
    <col min="10" max="10" width="11.42578125" customWidth="1"/>
    <col min="11" max="11" width="11.85546875" customWidth="1"/>
    <col min="12" max="12" width="16.7109375" customWidth="1"/>
    <col min="13" max="13" width="18" customWidth="1"/>
    <col min="14" max="14" width="8.85546875" customWidth="1"/>
    <col min="15" max="15" width="10.85546875" customWidth="1"/>
    <col min="16" max="18" width="8.85546875" customWidth="1"/>
  </cols>
  <sheetData>
    <row r="1" spans="1:15" x14ac:dyDescent="0.25">
      <c r="A1" s="2"/>
      <c r="B1" s="27" t="s">
        <v>0</v>
      </c>
      <c r="C1" s="27"/>
      <c r="D1" s="27"/>
      <c r="E1" s="27"/>
      <c r="F1" s="27"/>
      <c r="G1" s="27"/>
      <c r="H1" s="27"/>
      <c r="I1" s="27"/>
      <c r="J1" s="27"/>
      <c r="K1" s="27"/>
      <c r="L1" s="27"/>
      <c r="M1" s="27"/>
    </row>
    <row r="2" spans="1:15" ht="23.25" customHeight="1" x14ac:dyDescent="0.25">
      <c r="A2" s="2"/>
      <c r="B2" s="28"/>
      <c r="C2" s="28"/>
      <c r="D2" s="28"/>
      <c r="E2" s="28"/>
      <c r="F2" s="28"/>
      <c r="G2" s="28"/>
      <c r="H2" s="28"/>
      <c r="I2" s="28"/>
      <c r="J2" s="28"/>
      <c r="K2" s="28"/>
      <c r="L2" s="28"/>
      <c r="M2" s="28"/>
    </row>
    <row r="3" spans="1:15" ht="15.75" customHeight="1" x14ac:dyDescent="0.25">
      <c r="A3" s="2"/>
      <c r="B3" s="29" t="s">
        <v>1</v>
      </c>
      <c r="C3" s="29"/>
      <c r="D3" s="29"/>
      <c r="E3" s="29"/>
      <c r="F3" s="29"/>
      <c r="G3" s="29"/>
      <c r="H3" s="29"/>
      <c r="I3" s="29"/>
      <c r="J3" s="29"/>
      <c r="K3" s="29"/>
      <c r="L3" s="29"/>
      <c r="M3" s="29"/>
    </row>
    <row r="4" spans="1:15" x14ac:dyDescent="0.25">
      <c r="A4" s="2"/>
      <c r="B4" s="30"/>
      <c r="C4" s="30"/>
      <c r="D4" s="30"/>
      <c r="E4" s="30"/>
      <c r="F4" s="30"/>
      <c r="G4" s="30"/>
      <c r="H4" s="30"/>
      <c r="I4" s="30"/>
      <c r="J4" s="30"/>
      <c r="K4" s="30"/>
      <c r="L4" s="30"/>
      <c r="M4" s="30"/>
    </row>
    <row r="5" spans="1:15" x14ac:dyDescent="0.25">
      <c r="A5" s="2"/>
      <c r="B5" s="3" t="s">
        <v>2</v>
      </c>
      <c r="C5" s="3" t="s">
        <v>3</v>
      </c>
      <c r="D5" s="3" t="s">
        <v>4</v>
      </c>
      <c r="E5" s="3" t="s">
        <v>5</v>
      </c>
      <c r="F5" s="3" t="s">
        <v>6</v>
      </c>
      <c r="G5" s="3" t="s">
        <v>7</v>
      </c>
      <c r="H5" s="3" t="s">
        <v>8</v>
      </c>
      <c r="I5" s="3" t="s">
        <v>9</v>
      </c>
      <c r="J5" s="3" t="s">
        <v>10</v>
      </c>
      <c r="K5" s="3" t="s">
        <v>11</v>
      </c>
      <c r="L5" s="3" t="s">
        <v>12</v>
      </c>
      <c r="M5" s="3" t="s">
        <v>13</v>
      </c>
    </row>
    <row r="6" spans="1:15" x14ac:dyDescent="0.25">
      <c r="A6" s="2"/>
      <c r="B6" s="4" t="s">
        <v>14</v>
      </c>
      <c r="C6" s="4">
        <v>1185732</v>
      </c>
      <c r="D6" s="5">
        <v>44210</v>
      </c>
      <c r="E6" s="4" t="s">
        <v>15</v>
      </c>
      <c r="F6" s="4" t="s">
        <v>16</v>
      </c>
      <c r="G6" s="4" t="s">
        <v>16</v>
      </c>
      <c r="H6" s="4" t="s">
        <v>17</v>
      </c>
      <c r="I6" s="6">
        <v>0.5</v>
      </c>
      <c r="J6" s="7">
        <v>12000</v>
      </c>
      <c r="K6" s="8">
        <f t="shared" ref="K6:K260" si="0">I6*J6</f>
        <v>6000</v>
      </c>
      <c r="L6" s="8">
        <f t="shared" ref="L6:L260" si="1">K6*M6</f>
        <v>3000</v>
      </c>
      <c r="M6" s="9">
        <v>0.5</v>
      </c>
      <c r="O6" s="10"/>
    </row>
    <row r="7" spans="1:15" x14ac:dyDescent="0.25">
      <c r="A7" s="2"/>
      <c r="B7" s="4" t="s">
        <v>14</v>
      </c>
      <c r="C7" s="4">
        <v>1185732</v>
      </c>
      <c r="D7" s="5">
        <v>44210</v>
      </c>
      <c r="E7" s="4" t="s">
        <v>15</v>
      </c>
      <c r="F7" s="4" t="s">
        <v>16</v>
      </c>
      <c r="G7" s="4" t="s">
        <v>16</v>
      </c>
      <c r="H7" s="4" t="s">
        <v>18</v>
      </c>
      <c r="I7" s="6">
        <v>0.5</v>
      </c>
      <c r="J7" s="7">
        <v>10000</v>
      </c>
      <c r="K7" s="8">
        <f t="shared" si="0"/>
        <v>5000</v>
      </c>
      <c r="L7" s="8">
        <f t="shared" si="1"/>
        <v>1500</v>
      </c>
      <c r="M7" s="9">
        <v>0.3</v>
      </c>
      <c r="O7" s="10"/>
    </row>
    <row r="8" spans="1:15" x14ac:dyDescent="0.25">
      <c r="A8" s="2"/>
      <c r="B8" s="4" t="s">
        <v>14</v>
      </c>
      <c r="C8" s="4">
        <v>1185732</v>
      </c>
      <c r="D8" s="5">
        <v>44210</v>
      </c>
      <c r="E8" s="4" t="s">
        <v>15</v>
      </c>
      <c r="F8" s="4" t="s">
        <v>16</v>
      </c>
      <c r="G8" s="4" t="s">
        <v>16</v>
      </c>
      <c r="H8" s="4" t="s">
        <v>19</v>
      </c>
      <c r="I8" s="6">
        <v>0.4</v>
      </c>
      <c r="J8" s="7">
        <v>10000</v>
      </c>
      <c r="K8" s="8">
        <f t="shared" si="0"/>
        <v>4000</v>
      </c>
      <c r="L8" s="8">
        <f t="shared" si="1"/>
        <v>1400</v>
      </c>
      <c r="M8" s="9">
        <v>0.35</v>
      </c>
      <c r="O8" s="10"/>
    </row>
    <row r="9" spans="1:15" x14ac:dyDescent="0.25">
      <c r="A9" s="2"/>
      <c r="B9" s="4" t="s">
        <v>14</v>
      </c>
      <c r="C9" s="4">
        <v>1185732</v>
      </c>
      <c r="D9" s="5">
        <v>44210</v>
      </c>
      <c r="E9" s="4" t="s">
        <v>15</v>
      </c>
      <c r="F9" s="4" t="s">
        <v>16</v>
      </c>
      <c r="G9" s="4" t="s">
        <v>16</v>
      </c>
      <c r="H9" s="4" t="s">
        <v>20</v>
      </c>
      <c r="I9" s="6">
        <v>0.45</v>
      </c>
      <c r="J9" s="7">
        <v>8500</v>
      </c>
      <c r="K9" s="8">
        <f t="shared" si="0"/>
        <v>3825</v>
      </c>
      <c r="L9" s="8">
        <f t="shared" si="1"/>
        <v>1338.75</v>
      </c>
      <c r="M9" s="9">
        <v>0.35</v>
      </c>
      <c r="O9" s="10"/>
    </row>
    <row r="10" spans="1:15" x14ac:dyDescent="0.25">
      <c r="A10" s="2"/>
      <c r="B10" s="4" t="s">
        <v>14</v>
      </c>
      <c r="C10" s="4">
        <v>1185732</v>
      </c>
      <c r="D10" s="5">
        <v>44210</v>
      </c>
      <c r="E10" s="4" t="s">
        <v>15</v>
      </c>
      <c r="F10" s="4" t="s">
        <v>16</v>
      </c>
      <c r="G10" s="4" t="s">
        <v>16</v>
      </c>
      <c r="H10" s="4" t="s">
        <v>21</v>
      </c>
      <c r="I10" s="6">
        <v>0.6</v>
      </c>
      <c r="J10" s="7">
        <v>9000</v>
      </c>
      <c r="K10" s="8">
        <f t="shared" si="0"/>
        <v>5400</v>
      </c>
      <c r="L10" s="8">
        <f t="shared" si="1"/>
        <v>1620</v>
      </c>
      <c r="M10" s="9">
        <v>0.3</v>
      </c>
      <c r="O10" s="10"/>
    </row>
    <row r="11" spans="1:15" x14ac:dyDescent="0.25">
      <c r="A11" s="2"/>
      <c r="B11" s="4" t="s">
        <v>14</v>
      </c>
      <c r="C11" s="4">
        <v>1185732</v>
      </c>
      <c r="D11" s="5">
        <v>44210</v>
      </c>
      <c r="E11" s="4" t="s">
        <v>15</v>
      </c>
      <c r="F11" s="4" t="s">
        <v>16</v>
      </c>
      <c r="G11" s="4" t="s">
        <v>16</v>
      </c>
      <c r="H11" s="4" t="s">
        <v>22</v>
      </c>
      <c r="I11" s="6">
        <v>0.5</v>
      </c>
      <c r="J11" s="7">
        <v>10000</v>
      </c>
      <c r="K11" s="8">
        <f t="shared" si="0"/>
        <v>5000</v>
      </c>
      <c r="L11" s="8">
        <f t="shared" si="1"/>
        <v>1250</v>
      </c>
      <c r="M11" s="9">
        <v>0.25</v>
      </c>
      <c r="O11" s="10"/>
    </row>
    <row r="12" spans="1:15" x14ac:dyDescent="0.25">
      <c r="A12" s="2"/>
      <c r="B12" s="4" t="s">
        <v>14</v>
      </c>
      <c r="C12" s="4">
        <v>1185732</v>
      </c>
      <c r="D12" s="5">
        <v>44239</v>
      </c>
      <c r="E12" s="4" t="s">
        <v>15</v>
      </c>
      <c r="F12" s="4" t="s">
        <v>16</v>
      </c>
      <c r="G12" s="4" t="s">
        <v>16</v>
      </c>
      <c r="H12" s="4" t="s">
        <v>17</v>
      </c>
      <c r="I12" s="6">
        <v>0.5</v>
      </c>
      <c r="J12" s="7">
        <v>12500</v>
      </c>
      <c r="K12" s="8">
        <f t="shared" si="0"/>
        <v>6250</v>
      </c>
      <c r="L12" s="8">
        <f t="shared" si="1"/>
        <v>3125</v>
      </c>
      <c r="M12" s="9">
        <v>0.5</v>
      </c>
      <c r="O12" s="10"/>
    </row>
    <row r="13" spans="1:15" x14ac:dyDescent="0.25">
      <c r="A13" s="2"/>
      <c r="B13" s="4" t="s">
        <v>14</v>
      </c>
      <c r="C13" s="4">
        <v>1185732</v>
      </c>
      <c r="D13" s="5">
        <v>44239</v>
      </c>
      <c r="E13" s="4" t="s">
        <v>15</v>
      </c>
      <c r="F13" s="4" t="s">
        <v>16</v>
      </c>
      <c r="G13" s="4" t="s">
        <v>16</v>
      </c>
      <c r="H13" s="4" t="s">
        <v>18</v>
      </c>
      <c r="I13" s="6">
        <v>0.5</v>
      </c>
      <c r="J13" s="7">
        <v>9000</v>
      </c>
      <c r="K13" s="8">
        <f t="shared" si="0"/>
        <v>4500</v>
      </c>
      <c r="L13" s="8">
        <f t="shared" si="1"/>
        <v>1350</v>
      </c>
      <c r="M13" s="9">
        <v>0.3</v>
      </c>
      <c r="O13" s="10"/>
    </row>
    <row r="14" spans="1:15" x14ac:dyDescent="0.25">
      <c r="A14" s="2"/>
      <c r="B14" s="4" t="s">
        <v>14</v>
      </c>
      <c r="C14" s="4">
        <v>1185732</v>
      </c>
      <c r="D14" s="5">
        <v>44239</v>
      </c>
      <c r="E14" s="4" t="s">
        <v>15</v>
      </c>
      <c r="F14" s="4" t="s">
        <v>16</v>
      </c>
      <c r="G14" s="4" t="s">
        <v>16</v>
      </c>
      <c r="H14" s="4" t="s">
        <v>19</v>
      </c>
      <c r="I14" s="6">
        <v>0.4</v>
      </c>
      <c r="J14" s="7">
        <v>9500</v>
      </c>
      <c r="K14" s="8">
        <f t="shared" si="0"/>
        <v>3800</v>
      </c>
      <c r="L14" s="8">
        <f t="shared" si="1"/>
        <v>1330</v>
      </c>
      <c r="M14" s="9">
        <v>0.35</v>
      </c>
      <c r="O14" s="10"/>
    </row>
    <row r="15" spans="1:15" x14ac:dyDescent="0.25">
      <c r="A15" s="2"/>
      <c r="B15" s="4" t="s">
        <v>14</v>
      </c>
      <c r="C15" s="4">
        <v>1185732</v>
      </c>
      <c r="D15" s="5">
        <v>44239</v>
      </c>
      <c r="E15" s="4" t="s">
        <v>15</v>
      </c>
      <c r="F15" s="4" t="s">
        <v>16</v>
      </c>
      <c r="G15" s="4" t="s">
        <v>16</v>
      </c>
      <c r="H15" s="4" t="s">
        <v>20</v>
      </c>
      <c r="I15" s="6">
        <v>0.45</v>
      </c>
      <c r="J15" s="7">
        <v>8250</v>
      </c>
      <c r="K15" s="8">
        <f t="shared" si="0"/>
        <v>3712.5</v>
      </c>
      <c r="L15" s="8">
        <f t="shared" si="1"/>
        <v>1299.375</v>
      </c>
      <c r="M15" s="9">
        <v>0.35</v>
      </c>
      <c r="O15" s="10"/>
    </row>
    <row r="16" spans="1:15" x14ac:dyDescent="0.25">
      <c r="A16" s="2"/>
      <c r="B16" s="4" t="s">
        <v>14</v>
      </c>
      <c r="C16" s="4">
        <v>1185732</v>
      </c>
      <c r="D16" s="5">
        <v>44239</v>
      </c>
      <c r="E16" s="4" t="s">
        <v>15</v>
      </c>
      <c r="F16" s="4" t="s">
        <v>16</v>
      </c>
      <c r="G16" s="4" t="s">
        <v>16</v>
      </c>
      <c r="H16" s="4" t="s">
        <v>21</v>
      </c>
      <c r="I16" s="6">
        <v>0.6</v>
      </c>
      <c r="J16" s="7">
        <v>9000</v>
      </c>
      <c r="K16" s="8">
        <f t="shared" si="0"/>
        <v>5400</v>
      </c>
      <c r="L16" s="8">
        <f t="shared" si="1"/>
        <v>1620</v>
      </c>
      <c r="M16" s="9">
        <v>0.3</v>
      </c>
      <c r="O16" s="10"/>
    </row>
    <row r="17" spans="1:15" x14ac:dyDescent="0.25">
      <c r="A17" s="2"/>
      <c r="B17" s="4" t="s">
        <v>14</v>
      </c>
      <c r="C17" s="4">
        <v>1185732</v>
      </c>
      <c r="D17" s="5">
        <v>44239</v>
      </c>
      <c r="E17" s="4" t="s">
        <v>15</v>
      </c>
      <c r="F17" s="4" t="s">
        <v>16</v>
      </c>
      <c r="G17" s="4" t="s">
        <v>16</v>
      </c>
      <c r="H17" s="4" t="s">
        <v>22</v>
      </c>
      <c r="I17" s="6">
        <v>0.5</v>
      </c>
      <c r="J17" s="7">
        <v>10000</v>
      </c>
      <c r="K17" s="8">
        <f t="shared" si="0"/>
        <v>5000</v>
      </c>
      <c r="L17" s="8">
        <f t="shared" si="1"/>
        <v>1250</v>
      </c>
      <c r="M17" s="9">
        <v>0.25</v>
      </c>
      <c r="O17" s="10"/>
    </row>
    <row r="18" spans="1:15" x14ac:dyDescent="0.25">
      <c r="A18" s="2"/>
      <c r="B18" s="4" t="s">
        <v>14</v>
      </c>
      <c r="C18" s="4">
        <v>1185732</v>
      </c>
      <c r="D18" s="5">
        <v>44265</v>
      </c>
      <c r="E18" s="4" t="s">
        <v>15</v>
      </c>
      <c r="F18" s="4" t="s">
        <v>16</v>
      </c>
      <c r="G18" s="4" t="s">
        <v>16</v>
      </c>
      <c r="H18" s="4" t="s">
        <v>17</v>
      </c>
      <c r="I18" s="6">
        <v>0.5</v>
      </c>
      <c r="J18" s="7">
        <v>12200</v>
      </c>
      <c r="K18" s="8">
        <f t="shared" si="0"/>
        <v>6100</v>
      </c>
      <c r="L18" s="8">
        <f t="shared" si="1"/>
        <v>3050</v>
      </c>
      <c r="M18" s="9">
        <v>0.5</v>
      </c>
      <c r="O18" s="10"/>
    </row>
    <row r="19" spans="1:15" x14ac:dyDescent="0.25">
      <c r="A19" s="2"/>
      <c r="B19" s="4" t="s">
        <v>14</v>
      </c>
      <c r="C19" s="4">
        <v>1185732</v>
      </c>
      <c r="D19" s="5">
        <v>44265</v>
      </c>
      <c r="E19" s="4" t="s">
        <v>15</v>
      </c>
      <c r="F19" s="4" t="s">
        <v>16</v>
      </c>
      <c r="G19" s="4" t="s">
        <v>16</v>
      </c>
      <c r="H19" s="4" t="s">
        <v>18</v>
      </c>
      <c r="I19" s="6">
        <v>0.5</v>
      </c>
      <c r="J19" s="7">
        <v>9250</v>
      </c>
      <c r="K19" s="8">
        <f t="shared" si="0"/>
        <v>4625</v>
      </c>
      <c r="L19" s="8">
        <f t="shared" si="1"/>
        <v>1387.5</v>
      </c>
      <c r="M19" s="9">
        <v>0.3</v>
      </c>
      <c r="O19" s="10"/>
    </row>
    <row r="20" spans="1:15" x14ac:dyDescent="0.25">
      <c r="A20" s="2"/>
      <c r="B20" s="4" t="s">
        <v>14</v>
      </c>
      <c r="C20" s="4">
        <v>1185732</v>
      </c>
      <c r="D20" s="5">
        <v>44265</v>
      </c>
      <c r="E20" s="4" t="s">
        <v>15</v>
      </c>
      <c r="F20" s="4" t="s">
        <v>16</v>
      </c>
      <c r="G20" s="4" t="s">
        <v>16</v>
      </c>
      <c r="H20" s="4" t="s">
        <v>19</v>
      </c>
      <c r="I20" s="6">
        <v>0.4</v>
      </c>
      <c r="J20" s="7">
        <v>9500</v>
      </c>
      <c r="K20" s="8">
        <f t="shared" si="0"/>
        <v>3800</v>
      </c>
      <c r="L20" s="8">
        <f t="shared" si="1"/>
        <v>1330</v>
      </c>
      <c r="M20" s="9">
        <v>0.35</v>
      </c>
      <c r="O20" s="10"/>
    </row>
    <row r="21" spans="1:15" ht="15.75" customHeight="1" x14ac:dyDescent="0.25">
      <c r="A21" s="2"/>
      <c r="B21" s="4" t="s">
        <v>14</v>
      </c>
      <c r="C21" s="4">
        <v>1185732</v>
      </c>
      <c r="D21" s="5">
        <v>44265</v>
      </c>
      <c r="E21" s="4" t="s">
        <v>15</v>
      </c>
      <c r="F21" s="4" t="s">
        <v>16</v>
      </c>
      <c r="G21" s="4" t="s">
        <v>16</v>
      </c>
      <c r="H21" s="4" t="s">
        <v>20</v>
      </c>
      <c r="I21" s="6">
        <v>0.45</v>
      </c>
      <c r="J21" s="7">
        <v>8000</v>
      </c>
      <c r="K21" s="8">
        <f t="shared" si="0"/>
        <v>3600</v>
      </c>
      <c r="L21" s="8">
        <f t="shared" si="1"/>
        <v>1260</v>
      </c>
      <c r="M21" s="9">
        <v>0.35</v>
      </c>
      <c r="O21" s="10"/>
    </row>
    <row r="22" spans="1:15" ht="15.75" customHeight="1" x14ac:dyDescent="0.25">
      <c r="A22" s="2"/>
      <c r="B22" s="4" t="s">
        <v>14</v>
      </c>
      <c r="C22" s="4">
        <v>1185732</v>
      </c>
      <c r="D22" s="5">
        <v>44265</v>
      </c>
      <c r="E22" s="4" t="s">
        <v>15</v>
      </c>
      <c r="F22" s="4" t="s">
        <v>16</v>
      </c>
      <c r="G22" s="4" t="s">
        <v>16</v>
      </c>
      <c r="H22" s="4" t="s">
        <v>21</v>
      </c>
      <c r="I22" s="6">
        <v>0.6</v>
      </c>
      <c r="J22" s="7">
        <v>8500</v>
      </c>
      <c r="K22" s="8">
        <f t="shared" si="0"/>
        <v>5100</v>
      </c>
      <c r="L22" s="8">
        <f t="shared" si="1"/>
        <v>1530</v>
      </c>
      <c r="M22" s="9">
        <v>0.3</v>
      </c>
      <c r="O22" s="10"/>
    </row>
    <row r="23" spans="1:15" ht="15.75" customHeight="1" x14ac:dyDescent="0.25">
      <c r="A23" s="2"/>
      <c r="B23" s="4" t="s">
        <v>14</v>
      </c>
      <c r="C23" s="4">
        <v>1185732</v>
      </c>
      <c r="D23" s="5">
        <v>44265</v>
      </c>
      <c r="E23" s="4" t="s">
        <v>15</v>
      </c>
      <c r="F23" s="4" t="s">
        <v>16</v>
      </c>
      <c r="G23" s="4" t="s">
        <v>16</v>
      </c>
      <c r="H23" s="4" t="s">
        <v>22</v>
      </c>
      <c r="I23" s="6">
        <v>0.5</v>
      </c>
      <c r="J23" s="7">
        <v>9500</v>
      </c>
      <c r="K23" s="8">
        <f t="shared" si="0"/>
        <v>4750</v>
      </c>
      <c r="L23" s="8">
        <f t="shared" si="1"/>
        <v>1187.5</v>
      </c>
      <c r="M23" s="9">
        <v>0.25</v>
      </c>
      <c r="O23" s="10"/>
    </row>
    <row r="24" spans="1:15" ht="15.75" customHeight="1" x14ac:dyDescent="0.25">
      <c r="A24" s="2"/>
      <c r="B24" s="4" t="s">
        <v>14</v>
      </c>
      <c r="C24" s="4">
        <v>1185732</v>
      </c>
      <c r="D24" s="5">
        <v>44297</v>
      </c>
      <c r="E24" s="4" t="s">
        <v>15</v>
      </c>
      <c r="F24" s="4" t="s">
        <v>16</v>
      </c>
      <c r="G24" s="4" t="s">
        <v>16</v>
      </c>
      <c r="H24" s="4" t="s">
        <v>17</v>
      </c>
      <c r="I24" s="6">
        <v>0.5</v>
      </c>
      <c r="J24" s="7">
        <v>12000</v>
      </c>
      <c r="K24" s="8">
        <f t="shared" si="0"/>
        <v>6000</v>
      </c>
      <c r="L24" s="8">
        <f t="shared" si="1"/>
        <v>3000</v>
      </c>
      <c r="M24" s="9">
        <v>0.5</v>
      </c>
      <c r="O24" s="10"/>
    </row>
    <row r="25" spans="1:15" ht="15.75" customHeight="1" x14ac:dyDescent="0.25">
      <c r="A25" s="2"/>
      <c r="B25" s="4" t="s">
        <v>14</v>
      </c>
      <c r="C25" s="4">
        <v>1185732</v>
      </c>
      <c r="D25" s="5">
        <v>44297</v>
      </c>
      <c r="E25" s="4" t="s">
        <v>15</v>
      </c>
      <c r="F25" s="4" t="s">
        <v>16</v>
      </c>
      <c r="G25" s="4" t="s">
        <v>16</v>
      </c>
      <c r="H25" s="4" t="s">
        <v>18</v>
      </c>
      <c r="I25" s="6">
        <v>0.5</v>
      </c>
      <c r="J25" s="7">
        <v>9000</v>
      </c>
      <c r="K25" s="8">
        <f t="shared" si="0"/>
        <v>4500</v>
      </c>
      <c r="L25" s="8">
        <f t="shared" si="1"/>
        <v>1350</v>
      </c>
      <c r="M25" s="9">
        <v>0.3</v>
      </c>
      <c r="O25" s="10"/>
    </row>
    <row r="26" spans="1:15" ht="15.75" customHeight="1" x14ac:dyDescent="0.25">
      <c r="A26" s="2"/>
      <c r="B26" s="4" t="s">
        <v>14</v>
      </c>
      <c r="C26" s="4">
        <v>1185732</v>
      </c>
      <c r="D26" s="5">
        <v>44297</v>
      </c>
      <c r="E26" s="4" t="s">
        <v>15</v>
      </c>
      <c r="F26" s="4" t="s">
        <v>16</v>
      </c>
      <c r="G26" s="4" t="s">
        <v>16</v>
      </c>
      <c r="H26" s="4" t="s">
        <v>19</v>
      </c>
      <c r="I26" s="6">
        <v>0.4</v>
      </c>
      <c r="J26" s="7">
        <v>9000</v>
      </c>
      <c r="K26" s="8">
        <f t="shared" si="0"/>
        <v>3600</v>
      </c>
      <c r="L26" s="8">
        <f t="shared" si="1"/>
        <v>1260</v>
      </c>
      <c r="M26" s="9">
        <v>0.35</v>
      </c>
      <c r="O26" s="10"/>
    </row>
    <row r="27" spans="1:15" ht="15.75" customHeight="1" x14ac:dyDescent="0.25">
      <c r="A27" s="2"/>
      <c r="B27" s="4" t="s">
        <v>14</v>
      </c>
      <c r="C27" s="4">
        <v>1185732</v>
      </c>
      <c r="D27" s="5">
        <v>44297</v>
      </c>
      <c r="E27" s="4" t="s">
        <v>15</v>
      </c>
      <c r="F27" s="4" t="s">
        <v>16</v>
      </c>
      <c r="G27" s="4" t="s">
        <v>16</v>
      </c>
      <c r="H27" s="4" t="s">
        <v>20</v>
      </c>
      <c r="I27" s="6">
        <v>0.45</v>
      </c>
      <c r="J27" s="7">
        <v>8250</v>
      </c>
      <c r="K27" s="8">
        <f t="shared" si="0"/>
        <v>3712.5</v>
      </c>
      <c r="L27" s="8">
        <f t="shared" si="1"/>
        <v>1299.375</v>
      </c>
      <c r="M27" s="9">
        <v>0.35</v>
      </c>
      <c r="O27" s="10"/>
    </row>
    <row r="28" spans="1:15" ht="15.75" customHeight="1" x14ac:dyDescent="0.25">
      <c r="A28" s="2"/>
      <c r="B28" s="4" t="s">
        <v>14</v>
      </c>
      <c r="C28" s="4">
        <v>1185732</v>
      </c>
      <c r="D28" s="5">
        <v>44297</v>
      </c>
      <c r="E28" s="4" t="s">
        <v>15</v>
      </c>
      <c r="F28" s="4" t="s">
        <v>16</v>
      </c>
      <c r="G28" s="4" t="s">
        <v>16</v>
      </c>
      <c r="H28" s="4" t="s">
        <v>21</v>
      </c>
      <c r="I28" s="6">
        <v>0.6</v>
      </c>
      <c r="J28" s="7">
        <v>8250</v>
      </c>
      <c r="K28" s="8">
        <f t="shared" si="0"/>
        <v>4950</v>
      </c>
      <c r="L28" s="8">
        <f t="shared" si="1"/>
        <v>1485</v>
      </c>
      <c r="M28" s="9">
        <v>0.3</v>
      </c>
      <c r="O28" s="10"/>
    </row>
    <row r="29" spans="1:15" ht="15.75" customHeight="1" x14ac:dyDescent="0.25">
      <c r="A29" s="2"/>
      <c r="B29" s="4" t="s">
        <v>14</v>
      </c>
      <c r="C29" s="4">
        <v>1185732</v>
      </c>
      <c r="D29" s="5">
        <v>44297</v>
      </c>
      <c r="E29" s="4" t="s">
        <v>15</v>
      </c>
      <c r="F29" s="4" t="s">
        <v>16</v>
      </c>
      <c r="G29" s="4" t="s">
        <v>16</v>
      </c>
      <c r="H29" s="4" t="s">
        <v>22</v>
      </c>
      <c r="I29" s="6">
        <v>0.5</v>
      </c>
      <c r="J29" s="7">
        <v>9500</v>
      </c>
      <c r="K29" s="8">
        <f t="shared" si="0"/>
        <v>4750</v>
      </c>
      <c r="L29" s="8">
        <f t="shared" si="1"/>
        <v>1187.5</v>
      </c>
      <c r="M29" s="9">
        <v>0.25</v>
      </c>
      <c r="O29" s="10"/>
    </row>
    <row r="30" spans="1:15" ht="15.75" customHeight="1" x14ac:dyDescent="0.25">
      <c r="A30" s="2"/>
      <c r="B30" s="4" t="s">
        <v>14</v>
      </c>
      <c r="C30" s="4">
        <v>1185732</v>
      </c>
      <c r="D30" s="5">
        <v>44326</v>
      </c>
      <c r="E30" s="4" t="s">
        <v>15</v>
      </c>
      <c r="F30" s="4" t="s">
        <v>16</v>
      </c>
      <c r="G30" s="4" t="s">
        <v>16</v>
      </c>
      <c r="H30" s="4" t="s">
        <v>17</v>
      </c>
      <c r="I30" s="6">
        <v>0.6</v>
      </c>
      <c r="J30" s="7">
        <v>12200</v>
      </c>
      <c r="K30" s="8">
        <f t="shared" si="0"/>
        <v>7320</v>
      </c>
      <c r="L30" s="8">
        <f t="shared" si="1"/>
        <v>3660</v>
      </c>
      <c r="M30" s="9">
        <v>0.5</v>
      </c>
      <c r="O30" s="10"/>
    </row>
    <row r="31" spans="1:15" ht="15.75" customHeight="1" x14ac:dyDescent="0.25">
      <c r="A31" s="2"/>
      <c r="B31" s="4" t="s">
        <v>14</v>
      </c>
      <c r="C31" s="4">
        <v>1185732</v>
      </c>
      <c r="D31" s="5">
        <v>44326</v>
      </c>
      <c r="E31" s="4" t="s">
        <v>15</v>
      </c>
      <c r="F31" s="4" t="s">
        <v>16</v>
      </c>
      <c r="G31" s="4" t="s">
        <v>16</v>
      </c>
      <c r="H31" s="4" t="s">
        <v>18</v>
      </c>
      <c r="I31" s="6">
        <v>0.55000000000000004</v>
      </c>
      <c r="J31" s="7">
        <v>9250</v>
      </c>
      <c r="K31" s="8">
        <f t="shared" si="0"/>
        <v>5087.5</v>
      </c>
      <c r="L31" s="8">
        <f t="shared" si="1"/>
        <v>1526.25</v>
      </c>
      <c r="M31" s="9">
        <v>0.3</v>
      </c>
      <c r="O31" s="10"/>
    </row>
    <row r="32" spans="1:15" ht="15.75" customHeight="1" x14ac:dyDescent="0.25">
      <c r="A32" s="2"/>
      <c r="B32" s="4" t="s">
        <v>14</v>
      </c>
      <c r="C32" s="4">
        <v>1185732</v>
      </c>
      <c r="D32" s="5">
        <v>44326</v>
      </c>
      <c r="E32" s="4" t="s">
        <v>15</v>
      </c>
      <c r="F32" s="4" t="s">
        <v>16</v>
      </c>
      <c r="G32" s="4" t="s">
        <v>16</v>
      </c>
      <c r="H32" s="4" t="s">
        <v>19</v>
      </c>
      <c r="I32" s="6">
        <v>0.5</v>
      </c>
      <c r="J32" s="7">
        <v>9000</v>
      </c>
      <c r="K32" s="8">
        <f t="shared" si="0"/>
        <v>4500</v>
      </c>
      <c r="L32" s="8">
        <f t="shared" si="1"/>
        <v>1575</v>
      </c>
      <c r="M32" s="9">
        <v>0.35</v>
      </c>
      <c r="O32" s="10"/>
    </row>
    <row r="33" spans="1:15" ht="15.75" customHeight="1" x14ac:dyDescent="0.25">
      <c r="A33" s="2"/>
      <c r="B33" s="4" t="s">
        <v>14</v>
      </c>
      <c r="C33" s="4">
        <v>1185732</v>
      </c>
      <c r="D33" s="5">
        <v>44326</v>
      </c>
      <c r="E33" s="4" t="s">
        <v>15</v>
      </c>
      <c r="F33" s="4" t="s">
        <v>16</v>
      </c>
      <c r="G33" s="4" t="s">
        <v>16</v>
      </c>
      <c r="H33" s="4" t="s">
        <v>20</v>
      </c>
      <c r="I33" s="6">
        <v>0.5</v>
      </c>
      <c r="J33" s="7">
        <v>8500</v>
      </c>
      <c r="K33" s="8">
        <f t="shared" si="0"/>
        <v>4250</v>
      </c>
      <c r="L33" s="8">
        <f t="shared" si="1"/>
        <v>1487.5</v>
      </c>
      <c r="M33" s="9">
        <v>0.35</v>
      </c>
      <c r="O33" s="10"/>
    </row>
    <row r="34" spans="1:15" ht="15.75" customHeight="1" x14ac:dyDescent="0.25">
      <c r="A34" s="2"/>
      <c r="B34" s="4" t="s">
        <v>14</v>
      </c>
      <c r="C34" s="4">
        <v>1185732</v>
      </c>
      <c r="D34" s="5">
        <v>44326</v>
      </c>
      <c r="E34" s="4" t="s">
        <v>15</v>
      </c>
      <c r="F34" s="4" t="s">
        <v>16</v>
      </c>
      <c r="G34" s="4" t="s">
        <v>16</v>
      </c>
      <c r="H34" s="4" t="s">
        <v>21</v>
      </c>
      <c r="I34" s="6">
        <v>0.6</v>
      </c>
      <c r="J34" s="7">
        <v>8750</v>
      </c>
      <c r="K34" s="8">
        <f t="shared" si="0"/>
        <v>5250</v>
      </c>
      <c r="L34" s="8">
        <f t="shared" si="1"/>
        <v>1575</v>
      </c>
      <c r="M34" s="9">
        <v>0.3</v>
      </c>
      <c r="O34" s="10"/>
    </row>
    <row r="35" spans="1:15" ht="15.75" customHeight="1" x14ac:dyDescent="0.25">
      <c r="A35" s="2"/>
      <c r="B35" s="4" t="s">
        <v>14</v>
      </c>
      <c r="C35" s="4">
        <v>1185732</v>
      </c>
      <c r="D35" s="5">
        <v>44326</v>
      </c>
      <c r="E35" s="4" t="s">
        <v>15</v>
      </c>
      <c r="F35" s="4" t="s">
        <v>16</v>
      </c>
      <c r="G35" s="4" t="s">
        <v>16</v>
      </c>
      <c r="H35" s="4" t="s">
        <v>22</v>
      </c>
      <c r="I35" s="6">
        <v>0.65</v>
      </c>
      <c r="J35" s="7">
        <v>10000</v>
      </c>
      <c r="K35" s="8">
        <f t="shared" si="0"/>
        <v>6500</v>
      </c>
      <c r="L35" s="8">
        <f t="shared" si="1"/>
        <v>1625</v>
      </c>
      <c r="M35" s="9">
        <v>0.25</v>
      </c>
      <c r="O35" s="10"/>
    </row>
    <row r="36" spans="1:15" ht="15.75" customHeight="1" x14ac:dyDescent="0.25">
      <c r="A36" s="2"/>
      <c r="B36" s="4" t="s">
        <v>14</v>
      </c>
      <c r="C36" s="4">
        <v>1185732</v>
      </c>
      <c r="D36" s="5">
        <v>44359</v>
      </c>
      <c r="E36" s="4" t="s">
        <v>15</v>
      </c>
      <c r="F36" s="4" t="s">
        <v>16</v>
      </c>
      <c r="G36" s="4" t="s">
        <v>16</v>
      </c>
      <c r="H36" s="4" t="s">
        <v>17</v>
      </c>
      <c r="I36" s="6">
        <v>0.6</v>
      </c>
      <c r="J36" s="7">
        <v>12500</v>
      </c>
      <c r="K36" s="8">
        <f t="shared" si="0"/>
        <v>7500</v>
      </c>
      <c r="L36" s="8">
        <f t="shared" si="1"/>
        <v>3750</v>
      </c>
      <c r="M36" s="9">
        <v>0.5</v>
      </c>
      <c r="O36" s="10"/>
    </row>
    <row r="37" spans="1:15" ht="15.75" customHeight="1" x14ac:dyDescent="0.25">
      <c r="A37" s="2"/>
      <c r="B37" s="4" t="s">
        <v>14</v>
      </c>
      <c r="C37" s="4">
        <v>1185732</v>
      </c>
      <c r="D37" s="5">
        <v>44359</v>
      </c>
      <c r="E37" s="4" t="s">
        <v>15</v>
      </c>
      <c r="F37" s="4" t="s">
        <v>16</v>
      </c>
      <c r="G37" s="4" t="s">
        <v>16</v>
      </c>
      <c r="H37" s="4" t="s">
        <v>18</v>
      </c>
      <c r="I37" s="6">
        <v>0.55000000000000004</v>
      </c>
      <c r="J37" s="7">
        <v>10000</v>
      </c>
      <c r="K37" s="8">
        <f t="shared" si="0"/>
        <v>5500</v>
      </c>
      <c r="L37" s="8">
        <f t="shared" si="1"/>
        <v>1650</v>
      </c>
      <c r="M37" s="9">
        <v>0.3</v>
      </c>
      <c r="O37" s="10"/>
    </row>
    <row r="38" spans="1:15" ht="15.75" customHeight="1" x14ac:dyDescent="0.25">
      <c r="A38" s="2"/>
      <c r="B38" s="4" t="s">
        <v>14</v>
      </c>
      <c r="C38" s="4">
        <v>1185732</v>
      </c>
      <c r="D38" s="5">
        <v>44359</v>
      </c>
      <c r="E38" s="4" t="s">
        <v>15</v>
      </c>
      <c r="F38" s="4" t="s">
        <v>16</v>
      </c>
      <c r="G38" s="4" t="s">
        <v>16</v>
      </c>
      <c r="H38" s="4" t="s">
        <v>19</v>
      </c>
      <c r="I38" s="6">
        <v>0.5</v>
      </c>
      <c r="J38" s="7">
        <v>9250</v>
      </c>
      <c r="K38" s="8">
        <f t="shared" si="0"/>
        <v>4625</v>
      </c>
      <c r="L38" s="8">
        <f t="shared" si="1"/>
        <v>1618.75</v>
      </c>
      <c r="M38" s="9">
        <v>0.35</v>
      </c>
      <c r="O38" s="10"/>
    </row>
    <row r="39" spans="1:15" ht="15.75" customHeight="1" x14ac:dyDescent="0.25">
      <c r="A39" s="2"/>
      <c r="B39" s="4" t="s">
        <v>14</v>
      </c>
      <c r="C39" s="4">
        <v>1185732</v>
      </c>
      <c r="D39" s="5">
        <v>44359</v>
      </c>
      <c r="E39" s="4" t="s">
        <v>15</v>
      </c>
      <c r="F39" s="4" t="s">
        <v>16</v>
      </c>
      <c r="G39" s="4" t="s">
        <v>16</v>
      </c>
      <c r="H39" s="4" t="s">
        <v>20</v>
      </c>
      <c r="I39" s="6">
        <v>0.5</v>
      </c>
      <c r="J39" s="7">
        <v>9000</v>
      </c>
      <c r="K39" s="8">
        <f t="shared" si="0"/>
        <v>4500</v>
      </c>
      <c r="L39" s="8">
        <f t="shared" si="1"/>
        <v>1575</v>
      </c>
      <c r="M39" s="9">
        <v>0.35</v>
      </c>
      <c r="O39" s="10"/>
    </row>
    <row r="40" spans="1:15" ht="15.75" customHeight="1" x14ac:dyDescent="0.25">
      <c r="A40" s="2"/>
      <c r="B40" s="4" t="s">
        <v>14</v>
      </c>
      <c r="C40" s="4">
        <v>1185732</v>
      </c>
      <c r="D40" s="5">
        <v>44359</v>
      </c>
      <c r="E40" s="4" t="s">
        <v>15</v>
      </c>
      <c r="F40" s="4" t="s">
        <v>16</v>
      </c>
      <c r="G40" s="4" t="s">
        <v>16</v>
      </c>
      <c r="H40" s="4" t="s">
        <v>21</v>
      </c>
      <c r="I40" s="6">
        <v>0.6</v>
      </c>
      <c r="J40" s="7">
        <v>9000</v>
      </c>
      <c r="K40" s="8">
        <f t="shared" si="0"/>
        <v>5400</v>
      </c>
      <c r="L40" s="8">
        <f t="shared" si="1"/>
        <v>1620</v>
      </c>
      <c r="M40" s="9">
        <v>0.3</v>
      </c>
      <c r="O40" s="10"/>
    </row>
    <row r="41" spans="1:15" ht="15.75" customHeight="1" x14ac:dyDescent="0.25">
      <c r="A41" s="2"/>
      <c r="B41" s="4" t="s">
        <v>14</v>
      </c>
      <c r="C41" s="4">
        <v>1185732</v>
      </c>
      <c r="D41" s="5">
        <v>44359</v>
      </c>
      <c r="E41" s="4" t="s">
        <v>15</v>
      </c>
      <c r="F41" s="4" t="s">
        <v>16</v>
      </c>
      <c r="G41" s="4" t="s">
        <v>16</v>
      </c>
      <c r="H41" s="4" t="s">
        <v>22</v>
      </c>
      <c r="I41" s="6">
        <v>0.65</v>
      </c>
      <c r="J41" s="7">
        <v>10500</v>
      </c>
      <c r="K41" s="8">
        <f t="shared" si="0"/>
        <v>6825</v>
      </c>
      <c r="L41" s="8">
        <f t="shared" si="1"/>
        <v>1706.25</v>
      </c>
      <c r="M41" s="9">
        <v>0.25</v>
      </c>
      <c r="O41" s="10"/>
    </row>
    <row r="42" spans="1:15" ht="15.75" customHeight="1" x14ac:dyDescent="0.25">
      <c r="A42" s="2"/>
      <c r="B42" s="4" t="s">
        <v>14</v>
      </c>
      <c r="C42" s="4">
        <v>1185732</v>
      </c>
      <c r="D42" s="5">
        <v>44387</v>
      </c>
      <c r="E42" s="4" t="s">
        <v>15</v>
      </c>
      <c r="F42" s="4" t="s">
        <v>16</v>
      </c>
      <c r="G42" s="4" t="s">
        <v>16</v>
      </c>
      <c r="H42" s="4" t="s">
        <v>17</v>
      </c>
      <c r="I42" s="6">
        <v>0.6</v>
      </c>
      <c r="J42" s="7">
        <v>12750</v>
      </c>
      <c r="K42" s="8">
        <f t="shared" si="0"/>
        <v>7650</v>
      </c>
      <c r="L42" s="8">
        <f t="shared" si="1"/>
        <v>3825</v>
      </c>
      <c r="M42" s="9">
        <v>0.5</v>
      </c>
      <c r="O42" s="10"/>
    </row>
    <row r="43" spans="1:15" ht="15.75" customHeight="1" x14ac:dyDescent="0.25">
      <c r="A43" s="2"/>
      <c r="B43" s="4" t="s">
        <v>14</v>
      </c>
      <c r="C43" s="4">
        <v>1185732</v>
      </c>
      <c r="D43" s="5">
        <v>44387</v>
      </c>
      <c r="E43" s="4" t="s">
        <v>15</v>
      </c>
      <c r="F43" s="4" t="s">
        <v>16</v>
      </c>
      <c r="G43" s="4" t="s">
        <v>16</v>
      </c>
      <c r="H43" s="4" t="s">
        <v>18</v>
      </c>
      <c r="I43" s="6">
        <v>0.55000000000000004</v>
      </c>
      <c r="J43" s="7">
        <v>10250</v>
      </c>
      <c r="K43" s="8">
        <f t="shared" si="0"/>
        <v>5637.5000000000009</v>
      </c>
      <c r="L43" s="8">
        <f t="shared" si="1"/>
        <v>1691.2500000000002</v>
      </c>
      <c r="M43" s="9">
        <v>0.3</v>
      </c>
      <c r="O43" s="10"/>
    </row>
    <row r="44" spans="1:15" ht="15.75" customHeight="1" x14ac:dyDescent="0.25">
      <c r="A44" s="2"/>
      <c r="B44" s="4" t="s">
        <v>14</v>
      </c>
      <c r="C44" s="4">
        <v>1185732</v>
      </c>
      <c r="D44" s="5">
        <v>44387</v>
      </c>
      <c r="E44" s="4" t="s">
        <v>15</v>
      </c>
      <c r="F44" s="4" t="s">
        <v>16</v>
      </c>
      <c r="G44" s="4" t="s">
        <v>16</v>
      </c>
      <c r="H44" s="4" t="s">
        <v>19</v>
      </c>
      <c r="I44" s="6">
        <v>0.5</v>
      </c>
      <c r="J44" s="7">
        <v>9500</v>
      </c>
      <c r="K44" s="8">
        <f t="shared" si="0"/>
        <v>4750</v>
      </c>
      <c r="L44" s="8">
        <f t="shared" si="1"/>
        <v>1662.5</v>
      </c>
      <c r="M44" s="9">
        <v>0.35</v>
      </c>
      <c r="O44" s="10"/>
    </row>
    <row r="45" spans="1:15" ht="15.75" customHeight="1" x14ac:dyDescent="0.25">
      <c r="A45" s="2"/>
      <c r="B45" s="4" t="s">
        <v>14</v>
      </c>
      <c r="C45" s="4">
        <v>1185732</v>
      </c>
      <c r="D45" s="5">
        <v>44387</v>
      </c>
      <c r="E45" s="4" t="s">
        <v>15</v>
      </c>
      <c r="F45" s="4" t="s">
        <v>16</v>
      </c>
      <c r="G45" s="4" t="s">
        <v>16</v>
      </c>
      <c r="H45" s="4" t="s">
        <v>20</v>
      </c>
      <c r="I45" s="6">
        <v>0.5</v>
      </c>
      <c r="J45" s="7">
        <v>9000</v>
      </c>
      <c r="K45" s="8">
        <f t="shared" si="0"/>
        <v>4500</v>
      </c>
      <c r="L45" s="8">
        <f t="shared" si="1"/>
        <v>1575</v>
      </c>
      <c r="M45" s="9">
        <v>0.35</v>
      </c>
      <c r="O45" s="10"/>
    </row>
    <row r="46" spans="1:15" ht="15.75" customHeight="1" x14ac:dyDescent="0.25">
      <c r="A46" s="2"/>
      <c r="B46" s="4" t="s">
        <v>14</v>
      </c>
      <c r="C46" s="4">
        <v>1185732</v>
      </c>
      <c r="D46" s="5">
        <v>44387</v>
      </c>
      <c r="E46" s="4" t="s">
        <v>15</v>
      </c>
      <c r="F46" s="4" t="s">
        <v>16</v>
      </c>
      <c r="G46" s="4" t="s">
        <v>16</v>
      </c>
      <c r="H46" s="4" t="s">
        <v>21</v>
      </c>
      <c r="I46" s="6">
        <v>0.6</v>
      </c>
      <c r="J46" s="7">
        <v>9250</v>
      </c>
      <c r="K46" s="8">
        <f t="shared" si="0"/>
        <v>5550</v>
      </c>
      <c r="L46" s="8">
        <f t="shared" si="1"/>
        <v>1665</v>
      </c>
      <c r="M46" s="9">
        <v>0.3</v>
      </c>
      <c r="O46" s="10"/>
    </row>
    <row r="47" spans="1:15" ht="15.75" customHeight="1" x14ac:dyDescent="0.25">
      <c r="A47" s="2"/>
      <c r="B47" s="4" t="s">
        <v>14</v>
      </c>
      <c r="C47" s="4">
        <v>1185732</v>
      </c>
      <c r="D47" s="5">
        <v>44387</v>
      </c>
      <c r="E47" s="4" t="s">
        <v>15</v>
      </c>
      <c r="F47" s="4" t="s">
        <v>16</v>
      </c>
      <c r="G47" s="4" t="s">
        <v>16</v>
      </c>
      <c r="H47" s="4" t="s">
        <v>22</v>
      </c>
      <c r="I47" s="6">
        <v>0.65</v>
      </c>
      <c r="J47" s="7">
        <v>11000</v>
      </c>
      <c r="K47" s="8">
        <f t="shared" si="0"/>
        <v>7150</v>
      </c>
      <c r="L47" s="8">
        <f t="shared" si="1"/>
        <v>1787.5</v>
      </c>
      <c r="M47" s="9">
        <v>0.25</v>
      </c>
      <c r="O47" s="10"/>
    </row>
    <row r="48" spans="1:15" ht="15.75" customHeight="1" x14ac:dyDescent="0.25">
      <c r="A48" s="2"/>
      <c r="B48" s="4" t="s">
        <v>14</v>
      </c>
      <c r="C48" s="4">
        <v>1185732</v>
      </c>
      <c r="D48" s="5">
        <v>44419</v>
      </c>
      <c r="E48" s="4" t="s">
        <v>15</v>
      </c>
      <c r="F48" s="4" t="s">
        <v>16</v>
      </c>
      <c r="G48" s="4" t="s">
        <v>16</v>
      </c>
      <c r="H48" s="4" t="s">
        <v>17</v>
      </c>
      <c r="I48" s="6">
        <v>0.6</v>
      </c>
      <c r="J48" s="7">
        <v>12500</v>
      </c>
      <c r="K48" s="8">
        <f t="shared" si="0"/>
        <v>7500</v>
      </c>
      <c r="L48" s="8">
        <f t="shared" si="1"/>
        <v>3750</v>
      </c>
      <c r="M48" s="9">
        <v>0.5</v>
      </c>
      <c r="O48" s="10"/>
    </row>
    <row r="49" spans="1:15" ht="15.75" customHeight="1" x14ac:dyDescent="0.25">
      <c r="A49" s="2"/>
      <c r="B49" s="4" t="s">
        <v>14</v>
      </c>
      <c r="C49" s="4">
        <v>1185732</v>
      </c>
      <c r="D49" s="5">
        <v>44419</v>
      </c>
      <c r="E49" s="4" t="s">
        <v>15</v>
      </c>
      <c r="F49" s="4" t="s">
        <v>16</v>
      </c>
      <c r="G49" s="4" t="s">
        <v>16</v>
      </c>
      <c r="H49" s="4" t="s">
        <v>18</v>
      </c>
      <c r="I49" s="6">
        <v>0.55000000000000004</v>
      </c>
      <c r="J49" s="7">
        <v>10250</v>
      </c>
      <c r="K49" s="8">
        <f t="shared" si="0"/>
        <v>5637.5000000000009</v>
      </c>
      <c r="L49" s="8">
        <f t="shared" si="1"/>
        <v>1691.2500000000002</v>
      </c>
      <c r="M49" s="9">
        <v>0.3</v>
      </c>
      <c r="O49" s="10"/>
    </row>
    <row r="50" spans="1:15" ht="15.75" customHeight="1" x14ac:dyDescent="0.25">
      <c r="A50" s="2"/>
      <c r="B50" s="4" t="s">
        <v>14</v>
      </c>
      <c r="C50" s="4">
        <v>1185732</v>
      </c>
      <c r="D50" s="5">
        <v>44419</v>
      </c>
      <c r="E50" s="4" t="s">
        <v>15</v>
      </c>
      <c r="F50" s="4" t="s">
        <v>16</v>
      </c>
      <c r="G50" s="4" t="s">
        <v>16</v>
      </c>
      <c r="H50" s="4" t="s">
        <v>19</v>
      </c>
      <c r="I50" s="6">
        <v>0.5</v>
      </c>
      <c r="J50" s="7">
        <v>9500</v>
      </c>
      <c r="K50" s="8">
        <f t="shared" si="0"/>
        <v>4750</v>
      </c>
      <c r="L50" s="8">
        <f t="shared" si="1"/>
        <v>1662.5</v>
      </c>
      <c r="M50" s="9">
        <v>0.35</v>
      </c>
      <c r="O50" s="10"/>
    </row>
    <row r="51" spans="1:15" ht="15.75" customHeight="1" x14ac:dyDescent="0.25">
      <c r="A51" s="2"/>
      <c r="B51" s="4" t="s">
        <v>14</v>
      </c>
      <c r="C51" s="4">
        <v>1185732</v>
      </c>
      <c r="D51" s="5">
        <v>44419</v>
      </c>
      <c r="E51" s="4" t="s">
        <v>15</v>
      </c>
      <c r="F51" s="4" t="s">
        <v>16</v>
      </c>
      <c r="G51" s="4" t="s">
        <v>16</v>
      </c>
      <c r="H51" s="4" t="s">
        <v>20</v>
      </c>
      <c r="I51" s="6">
        <v>0.5</v>
      </c>
      <c r="J51" s="7">
        <v>9250</v>
      </c>
      <c r="K51" s="8">
        <f t="shared" si="0"/>
        <v>4625</v>
      </c>
      <c r="L51" s="8">
        <f t="shared" si="1"/>
        <v>1618.75</v>
      </c>
      <c r="M51" s="9">
        <v>0.35</v>
      </c>
      <c r="O51" s="10"/>
    </row>
    <row r="52" spans="1:15" ht="15.75" customHeight="1" x14ac:dyDescent="0.25">
      <c r="A52" s="2"/>
      <c r="B52" s="4" t="s">
        <v>14</v>
      </c>
      <c r="C52" s="4">
        <v>1185732</v>
      </c>
      <c r="D52" s="5">
        <v>44419</v>
      </c>
      <c r="E52" s="4" t="s">
        <v>15</v>
      </c>
      <c r="F52" s="4" t="s">
        <v>16</v>
      </c>
      <c r="G52" s="4" t="s">
        <v>16</v>
      </c>
      <c r="H52" s="4" t="s">
        <v>21</v>
      </c>
      <c r="I52" s="6">
        <v>0.6</v>
      </c>
      <c r="J52" s="7">
        <v>9000</v>
      </c>
      <c r="K52" s="8">
        <f t="shared" si="0"/>
        <v>5400</v>
      </c>
      <c r="L52" s="8">
        <f t="shared" si="1"/>
        <v>1620</v>
      </c>
      <c r="M52" s="9">
        <v>0.3</v>
      </c>
      <c r="O52" s="10"/>
    </row>
    <row r="53" spans="1:15" ht="15.75" customHeight="1" x14ac:dyDescent="0.25">
      <c r="A53" s="2"/>
      <c r="B53" s="4" t="s">
        <v>14</v>
      </c>
      <c r="C53" s="4">
        <v>1185732</v>
      </c>
      <c r="D53" s="5">
        <v>44419</v>
      </c>
      <c r="E53" s="4" t="s">
        <v>15</v>
      </c>
      <c r="F53" s="4" t="s">
        <v>16</v>
      </c>
      <c r="G53" s="4" t="s">
        <v>16</v>
      </c>
      <c r="H53" s="4" t="s">
        <v>22</v>
      </c>
      <c r="I53" s="6">
        <v>0.65</v>
      </c>
      <c r="J53" s="7">
        <v>10750</v>
      </c>
      <c r="K53" s="8">
        <f t="shared" si="0"/>
        <v>6987.5</v>
      </c>
      <c r="L53" s="8">
        <f t="shared" si="1"/>
        <v>1746.875</v>
      </c>
      <c r="M53" s="9">
        <v>0.25</v>
      </c>
      <c r="O53" s="10"/>
    </row>
    <row r="54" spans="1:15" ht="15.75" customHeight="1" x14ac:dyDescent="0.25">
      <c r="A54" s="2"/>
      <c r="B54" s="4" t="s">
        <v>14</v>
      </c>
      <c r="C54" s="4">
        <v>1185732</v>
      </c>
      <c r="D54" s="5">
        <v>44449</v>
      </c>
      <c r="E54" s="4" t="s">
        <v>15</v>
      </c>
      <c r="F54" s="4" t="s">
        <v>16</v>
      </c>
      <c r="G54" s="4" t="s">
        <v>16</v>
      </c>
      <c r="H54" s="4" t="s">
        <v>17</v>
      </c>
      <c r="I54" s="6">
        <v>0.6</v>
      </c>
      <c r="J54" s="7">
        <v>12000</v>
      </c>
      <c r="K54" s="8">
        <f t="shared" si="0"/>
        <v>7200</v>
      </c>
      <c r="L54" s="8">
        <f t="shared" si="1"/>
        <v>3600</v>
      </c>
      <c r="M54" s="9">
        <v>0.5</v>
      </c>
      <c r="O54" s="10"/>
    </row>
    <row r="55" spans="1:15" ht="15.75" customHeight="1" x14ac:dyDescent="0.25">
      <c r="A55" s="2"/>
      <c r="B55" s="4" t="s">
        <v>14</v>
      </c>
      <c r="C55" s="4">
        <v>1185732</v>
      </c>
      <c r="D55" s="5">
        <v>44449</v>
      </c>
      <c r="E55" s="4" t="s">
        <v>15</v>
      </c>
      <c r="F55" s="4" t="s">
        <v>16</v>
      </c>
      <c r="G55" s="4" t="s">
        <v>16</v>
      </c>
      <c r="H55" s="4" t="s">
        <v>18</v>
      </c>
      <c r="I55" s="6">
        <v>0.55000000000000004</v>
      </c>
      <c r="J55" s="7">
        <v>10000</v>
      </c>
      <c r="K55" s="8">
        <f t="shared" si="0"/>
        <v>5500</v>
      </c>
      <c r="L55" s="8">
        <f t="shared" si="1"/>
        <v>1650</v>
      </c>
      <c r="M55" s="9">
        <v>0.3</v>
      </c>
      <c r="O55" s="10"/>
    </row>
    <row r="56" spans="1:15" ht="15.75" customHeight="1" x14ac:dyDescent="0.25">
      <c r="A56" s="2"/>
      <c r="B56" s="4" t="s">
        <v>14</v>
      </c>
      <c r="C56" s="4">
        <v>1185732</v>
      </c>
      <c r="D56" s="5">
        <v>44449</v>
      </c>
      <c r="E56" s="4" t="s">
        <v>15</v>
      </c>
      <c r="F56" s="4" t="s">
        <v>16</v>
      </c>
      <c r="G56" s="4" t="s">
        <v>16</v>
      </c>
      <c r="H56" s="4" t="s">
        <v>19</v>
      </c>
      <c r="I56" s="6">
        <v>0.5</v>
      </c>
      <c r="J56" s="7">
        <v>9250</v>
      </c>
      <c r="K56" s="8">
        <f t="shared" si="0"/>
        <v>4625</v>
      </c>
      <c r="L56" s="8">
        <f t="shared" si="1"/>
        <v>1618.75</v>
      </c>
      <c r="M56" s="9">
        <v>0.35</v>
      </c>
      <c r="O56" s="10"/>
    </row>
    <row r="57" spans="1:15" ht="15.75" customHeight="1" x14ac:dyDescent="0.25">
      <c r="A57" s="2"/>
      <c r="B57" s="4" t="s">
        <v>14</v>
      </c>
      <c r="C57" s="4">
        <v>1185732</v>
      </c>
      <c r="D57" s="5">
        <v>44449</v>
      </c>
      <c r="E57" s="4" t="s">
        <v>15</v>
      </c>
      <c r="F57" s="4" t="s">
        <v>16</v>
      </c>
      <c r="G57" s="4" t="s">
        <v>16</v>
      </c>
      <c r="H57" s="4" t="s">
        <v>20</v>
      </c>
      <c r="I57" s="6">
        <v>0.5</v>
      </c>
      <c r="J57" s="7">
        <v>9000</v>
      </c>
      <c r="K57" s="8">
        <f t="shared" si="0"/>
        <v>4500</v>
      </c>
      <c r="L57" s="8">
        <f t="shared" si="1"/>
        <v>1575</v>
      </c>
      <c r="M57" s="9">
        <v>0.35</v>
      </c>
      <c r="O57" s="10"/>
    </row>
    <row r="58" spans="1:15" ht="15.75" customHeight="1" x14ac:dyDescent="0.25">
      <c r="A58" s="2"/>
      <c r="B58" s="4" t="s">
        <v>14</v>
      </c>
      <c r="C58" s="4">
        <v>1185732</v>
      </c>
      <c r="D58" s="5">
        <v>44449</v>
      </c>
      <c r="E58" s="4" t="s">
        <v>15</v>
      </c>
      <c r="F58" s="4" t="s">
        <v>16</v>
      </c>
      <c r="G58" s="4" t="s">
        <v>16</v>
      </c>
      <c r="H58" s="4" t="s">
        <v>21</v>
      </c>
      <c r="I58" s="6">
        <v>0.6</v>
      </c>
      <c r="J58" s="7">
        <v>9000</v>
      </c>
      <c r="K58" s="8">
        <f t="shared" si="0"/>
        <v>5400</v>
      </c>
      <c r="L58" s="8">
        <f t="shared" si="1"/>
        <v>1620</v>
      </c>
      <c r="M58" s="9">
        <v>0.3</v>
      </c>
      <c r="O58" s="10"/>
    </row>
    <row r="59" spans="1:15" ht="15.75" customHeight="1" x14ac:dyDescent="0.25">
      <c r="A59" s="2"/>
      <c r="B59" s="4" t="s">
        <v>14</v>
      </c>
      <c r="C59" s="4">
        <v>1185732</v>
      </c>
      <c r="D59" s="5">
        <v>44449</v>
      </c>
      <c r="E59" s="4" t="s">
        <v>15</v>
      </c>
      <c r="F59" s="4" t="s">
        <v>16</v>
      </c>
      <c r="G59" s="4" t="s">
        <v>16</v>
      </c>
      <c r="H59" s="4" t="s">
        <v>22</v>
      </c>
      <c r="I59" s="6">
        <v>0.65</v>
      </c>
      <c r="J59" s="7">
        <v>10000</v>
      </c>
      <c r="K59" s="8">
        <f t="shared" si="0"/>
        <v>6500</v>
      </c>
      <c r="L59" s="8">
        <f t="shared" si="1"/>
        <v>1625</v>
      </c>
      <c r="M59" s="9">
        <v>0.25</v>
      </c>
      <c r="O59" s="10"/>
    </row>
    <row r="60" spans="1:15" ht="15.75" customHeight="1" x14ac:dyDescent="0.25">
      <c r="A60" s="2"/>
      <c r="B60" s="4" t="s">
        <v>14</v>
      </c>
      <c r="C60" s="4">
        <v>1185732</v>
      </c>
      <c r="D60" s="5">
        <v>44481</v>
      </c>
      <c r="E60" s="4" t="s">
        <v>15</v>
      </c>
      <c r="F60" s="4" t="s">
        <v>16</v>
      </c>
      <c r="G60" s="4" t="s">
        <v>16</v>
      </c>
      <c r="H60" s="4" t="s">
        <v>17</v>
      </c>
      <c r="I60" s="6">
        <v>0.65</v>
      </c>
      <c r="J60" s="7">
        <v>11750</v>
      </c>
      <c r="K60" s="8">
        <f t="shared" si="0"/>
        <v>7637.5</v>
      </c>
      <c r="L60" s="8">
        <f t="shared" si="1"/>
        <v>3818.75</v>
      </c>
      <c r="M60" s="9">
        <v>0.5</v>
      </c>
      <c r="O60" s="10"/>
    </row>
    <row r="61" spans="1:15" ht="15.75" customHeight="1" x14ac:dyDescent="0.25">
      <c r="A61" s="2"/>
      <c r="B61" s="4" t="s">
        <v>14</v>
      </c>
      <c r="C61" s="4">
        <v>1185732</v>
      </c>
      <c r="D61" s="5">
        <v>44481</v>
      </c>
      <c r="E61" s="4" t="s">
        <v>15</v>
      </c>
      <c r="F61" s="4" t="s">
        <v>16</v>
      </c>
      <c r="G61" s="4" t="s">
        <v>16</v>
      </c>
      <c r="H61" s="4" t="s">
        <v>18</v>
      </c>
      <c r="I61" s="6">
        <v>0.55000000000000004</v>
      </c>
      <c r="J61" s="7">
        <v>10000</v>
      </c>
      <c r="K61" s="8">
        <f t="shared" si="0"/>
        <v>5500</v>
      </c>
      <c r="L61" s="8">
        <f t="shared" si="1"/>
        <v>1650</v>
      </c>
      <c r="M61" s="9">
        <v>0.3</v>
      </c>
      <c r="O61" s="10"/>
    </row>
    <row r="62" spans="1:15" ht="15.75" customHeight="1" x14ac:dyDescent="0.25">
      <c r="A62" s="2"/>
      <c r="B62" s="4" t="s">
        <v>14</v>
      </c>
      <c r="C62" s="4">
        <v>1185732</v>
      </c>
      <c r="D62" s="5">
        <v>44481</v>
      </c>
      <c r="E62" s="4" t="s">
        <v>15</v>
      </c>
      <c r="F62" s="4" t="s">
        <v>16</v>
      </c>
      <c r="G62" s="4" t="s">
        <v>16</v>
      </c>
      <c r="H62" s="4" t="s">
        <v>19</v>
      </c>
      <c r="I62" s="6">
        <v>0.55000000000000004</v>
      </c>
      <c r="J62" s="7">
        <v>9000</v>
      </c>
      <c r="K62" s="8">
        <f t="shared" si="0"/>
        <v>4950</v>
      </c>
      <c r="L62" s="8">
        <f t="shared" si="1"/>
        <v>1732.5</v>
      </c>
      <c r="M62" s="9">
        <v>0.35</v>
      </c>
      <c r="O62" s="10"/>
    </row>
    <row r="63" spans="1:15" ht="15.75" customHeight="1" x14ac:dyDescent="0.25">
      <c r="A63" s="2"/>
      <c r="B63" s="4" t="s">
        <v>14</v>
      </c>
      <c r="C63" s="4">
        <v>1185732</v>
      </c>
      <c r="D63" s="5">
        <v>44481</v>
      </c>
      <c r="E63" s="4" t="s">
        <v>15</v>
      </c>
      <c r="F63" s="4" t="s">
        <v>16</v>
      </c>
      <c r="G63" s="4" t="s">
        <v>16</v>
      </c>
      <c r="H63" s="4" t="s">
        <v>20</v>
      </c>
      <c r="I63" s="6">
        <v>0.55000000000000004</v>
      </c>
      <c r="J63" s="7">
        <v>8750</v>
      </c>
      <c r="K63" s="8">
        <f t="shared" si="0"/>
        <v>4812.5</v>
      </c>
      <c r="L63" s="8">
        <f t="shared" si="1"/>
        <v>1684.375</v>
      </c>
      <c r="M63" s="9">
        <v>0.35</v>
      </c>
      <c r="O63" s="10"/>
    </row>
    <row r="64" spans="1:15" ht="15.75" customHeight="1" x14ac:dyDescent="0.25">
      <c r="A64" s="2"/>
      <c r="B64" s="4" t="s">
        <v>14</v>
      </c>
      <c r="C64" s="4">
        <v>1185732</v>
      </c>
      <c r="D64" s="5">
        <v>44481</v>
      </c>
      <c r="E64" s="4" t="s">
        <v>15</v>
      </c>
      <c r="F64" s="4" t="s">
        <v>16</v>
      </c>
      <c r="G64" s="4" t="s">
        <v>16</v>
      </c>
      <c r="H64" s="4" t="s">
        <v>21</v>
      </c>
      <c r="I64" s="6">
        <v>0.65</v>
      </c>
      <c r="J64" s="7">
        <v>8750</v>
      </c>
      <c r="K64" s="8">
        <f t="shared" si="0"/>
        <v>5687.5</v>
      </c>
      <c r="L64" s="8">
        <f t="shared" si="1"/>
        <v>1706.25</v>
      </c>
      <c r="M64" s="9">
        <v>0.3</v>
      </c>
      <c r="O64" s="10"/>
    </row>
    <row r="65" spans="1:15" ht="15.75" customHeight="1" x14ac:dyDescent="0.25">
      <c r="A65" s="2"/>
      <c r="B65" s="4" t="s">
        <v>14</v>
      </c>
      <c r="C65" s="4">
        <v>1185732</v>
      </c>
      <c r="D65" s="5">
        <v>44481</v>
      </c>
      <c r="E65" s="4" t="s">
        <v>15</v>
      </c>
      <c r="F65" s="4" t="s">
        <v>16</v>
      </c>
      <c r="G65" s="4" t="s">
        <v>16</v>
      </c>
      <c r="H65" s="4" t="s">
        <v>22</v>
      </c>
      <c r="I65" s="6">
        <v>0.7</v>
      </c>
      <c r="J65" s="7">
        <v>10000</v>
      </c>
      <c r="K65" s="8">
        <f t="shared" si="0"/>
        <v>7000</v>
      </c>
      <c r="L65" s="8">
        <f t="shared" si="1"/>
        <v>1750</v>
      </c>
      <c r="M65" s="9">
        <v>0.25</v>
      </c>
      <c r="O65" s="10"/>
    </row>
    <row r="66" spans="1:15" ht="15.75" customHeight="1" x14ac:dyDescent="0.25">
      <c r="A66" s="2"/>
      <c r="B66" s="4" t="s">
        <v>14</v>
      </c>
      <c r="C66" s="4">
        <v>1185732</v>
      </c>
      <c r="D66" s="5">
        <v>44511</v>
      </c>
      <c r="E66" s="4" t="s">
        <v>15</v>
      </c>
      <c r="F66" s="4" t="s">
        <v>16</v>
      </c>
      <c r="G66" s="4" t="s">
        <v>16</v>
      </c>
      <c r="H66" s="4" t="s">
        <v>17</v>
      </c>
      <c r="I66" s="6">
        <v>0.65</v>
      </c>
      <c r="J66" s="7">
        <v>11500</v>
      </c>
      <c r="K66" s="8">
        <f t="shared" si="0"/>
        <v>7475</v>
      </c>
      <c r="L66" s="8">
        <f t="shared" si="1"/>
        <v>3737.5</v>
      </c>
      <c r="M66" s="9">
        <v>0.5</v>
      </c>
      <c r="O66" s="10"/>
    </row>
    <row r="67" spans="1:15" ht="15.75" customHeight="1" x14ac:dyDescent="0.25">
      <c r="A67" s="2"/>
      <c r="B67" s="4" t="s">
        <v>14</v>
      </c>
      <c r="C67" s="4">
        <v>1185732</v>
      </c>
      <c r="D67" s="5">
        <v>44511</v>
      </c>
      <c r="E67" s="4" t="s">
        <v>15</v>
      </c>
      <c r="F67" s="4" t="s">
        <v>16</v>
      </c>
      <c r="G67" s="4" t="s">
        <v>16</v>
      </c>
      <c r="H67" s="4" t="s">
        <v>18</v>
      </c>
      <c r="I67" s="6">
        <v>0.55000000000000004</v>
      </c>
      <c r="J67" s="7">
        <v>9750</v>
      </c>
      <c r="K67" s="8">
        <f t="shared" si="0"/>
        <v>5362.5</v>
      </c>
      <c r="L67" s="8">
        <f t="shared" si="1"/>
        <v>1608.75</v>
      </c>
      <c r="M67" s="9">
        <v>0.3</v>
      </c>
      <c r="O67" s="10"/>
    </row>
    <row r="68" spans="1:15" ht="15.75" customHeight="1" x14ac:dyDescent="0.25">
      <c r="A68" s="2"/>
      <c r="B68" s="4" t="s">
        <v>14</v>
      </c>
      <c r="C68" s="4">
        <v>1185732</v>
      </c>
      <c r="D68" s="5">
        <v>44511</v>
      </c>
      <c r="E68" s="4" t="s">
        <v>15</v>
      </c>
      <c r="F68" s="4" t="s">
        <v>16</v>
      </c>
      <c r="G68" s="4" t="s">
        <v>16</v>
      </c>
      <c r="H68" s="4" t="s">
        <v>19</v>
      </c>
      <c r="I68" s="6">
        <v>0.55000000000000004</v>
      </c>
      <c r="J68" s="7">
        <v>9200</v>
      </c>
      <c r="K68" s="8">
        <f t="shared" si="0"/>
        <v>5060</v>
      </c>
      <c r="L68" s="8">
        <f t="shared" si="1"/>
        <v>1771</v>
      </c>
      <c r="M68" s="9">
        <v>0.35</v>
      </c>
      <c r="O68" s="10"/>
    </row>
    <row r="69" spans="1:15" ht="15.75" customHeight="1" x14ac:dyDescent="0.25">
      <c r="A69" s="2"/>
      <c r="B69" s="4" t="s">
        <v>14</v>
      </c>
      <c r="C69" s="4">
        <v>1185732</v>
      </c>
      <c r="D69" s="5">
        <v>44511</v>
      </c>
      <c r="E69" s="4" t="s">
        <v>15</v>
      </c>
      <c r="F69" s="4" t="s">
        <v>16</v>
      </c>
      <c r="G69" s="4" t="s">
        <v>16</v>
      </c>
      <c r="H69" s="4" t="s">
        <v>20</v>
      </c>
      <c r="I69" s="6">
        <v>0.55000000000000004</v>
      </c>
      <c r="J69" s="7">
        <v>9000</v>
      </c>
      <c r="K69" s="8">
        <f t="shared" si="0"/>
        <v>4950</v>
      </c>
      <c r="L69" s="8">
        <f t="shared" si="1"/>
        <v>1732.5</v>
      </c>
      <c r="M69" s="9">
        <v>0.35</v>
      </c>
      <c r="O69" s="10"/>
    </row>
    <row r="70" spans="1:15" ht="15.75" customHeight="1" x14ac:dyDescent="0.25">
      <c r="A70" s="2"/>
      <c r="B70" s="4" t="s">
        <v>14</v>
      </c>
      <c r="C70" s="4">
        <v>1185732</v>
      </c>
      <c r="D70" s="5">
        <v>44511</v>
      </c>
      <c r="E70" s="4" t="s">
        <v>15</v>
      </c>
      <c r="F70" s="4" t="s">
        <v>16</v>
      </c>
      <c r="G70" s="4" t="s">
        <v>16</v>
      </c>
      <c r="H70" s="4" t="s">
        <v>21</v>
      </c>
      <c r="I70" s="6">
        <v>0.65</v>
      </c>
      <c r="J70" s="7">
        <v>8750</v>
      </c>
      <c r="K70" s="8">
        <f t="shared" si="0"/>
        <v>5687.5</v>
      </c>
      <c r="L70" s="8">
        <f t="shared" si="1"/>
        <v>1706.25</v>
      </c>
      <c r="M70" s="9">
        <v>0.3</v>
      </c>
      <c r="O70" s="10"/>
    </row>
    <row r="71" spans="1:15" ht="15.75" customHeight="1" x14ac:dyDescent="0.25">
      <c r="A71" s="2"/>
      <c r="B71" s="4" t="s">
        <v>14</v>
      </c>
      <c r="C71" s="4">
        <v>1185732</v>
      </c>
      <c r="D71" s="5">
        <v>44511</v>
      </c>
      <c r="E71" s="4" t="s">
        <v>15</v>
      </c>
      <c r="F71" s="4" t="s">
        <v>16</v>
      </c>
      <c r="G71" s="4" t="s">
        <v>16</v>
      </c>
      <c r="H71" s="4" t="s">
        <v>22</v>
      </c>
      <c r="I71" s="6">
        <v>0.7</v>
      </c>
      <c r="J71" s="7">
        <v>9750</v>
      </c>
      <c r="K71" s="8">
        <f t="shared" si="0"/>
        <v>6825</v>
      </c>
      <c r="L71" s="8">
        <f t="shared" si="1"/>
        <v>1706.25</v>
      </c>
      <c r="M71" s="9">
        <v>0.25</v>
      </c>
      <c r="O71" s="10"/>
    </row>
    <row r="72" spans="1:15" ht="15.75" customHeight="1" x14ac:dyDescent="0.25">
      <c r="A72" s="2"/>
      <c r="B72" s="4" t="s">
        <v>14</v>
      </c>
      <c r="C72" s="4">
        <v>1185732</v>
      </c>
      <c r="D72" s="5">
        <v>44540</v>
      </c>
      <c r="E72" s="4" t="s">
        <v>15</v>
      </c>
      <c r="F72" s="4" t="s">
        <v>16</v>
      </c>
      <c r="G72" s="4" t="s">
        <v>16</v>
      </c>
      <c r="H72" s="4" t="s">
        <v>17</v>
      </c>
      <c r="I72" s="6">
        <v>0.65</v>
      </c>
      <c r="J72" s="7">
        <v>12000</v>
      </c>
      <c r="K72" s="8">
        <f t="shared" si="0"/>
        <v>7800</v>
      </c>
      <c r="L72" s="8">
        <f t="shared" si="1"/>
        <v>3900</v>
      </c>
      <c r="M72" s="9">
        <v>0.5</v>
      </c>
      <c r="O72" s="10"/>
    </row>
    <row r="73" spans="1:15" ht="15.75" customHeight="1" x14ac:dyDescent="0.25">
      <c r="A73" s="2"/>
      <c r="B73" s="4" t="s">
        <v>14</v>
      </c>
      <c r="C73" s="4">
        <v>1185732</v>
      </c>
      <c r="D73" s="5">
        <v>44540</v>
      </c>
      <c r="E73" s="4" t="s">
        <v>15</v>
      </c>
      <c r="F73" s="4" t="s">
        <v>16</v>
      </c>
      <c r="G73" s="4" t="s">
        <v>16</v>
      </c>
      <c r="H73" s="4" t="s">
        <v>18</v>
      </c>
      <c r="I73" s="6">
        <v>0.55000000000000004</v>
      </c>
      <c r="J73" s="7">
        <v>10000</v>
      </c>
      <c r="K73" s="8">
        <f t="shared" si="0"/>
        <v>5500</v>
      </c>
      <c r="L73" s="8">
        <f t="shared" si="1"/>
        <v>1650</v>
      </c>
      <c r="M73" s="9">
        <v>0.3</v>
      </c>
      <c r="O73" s="10"/>
    </row>
    <row r="74" spans="1:15" ht="15.75" customHeight="1" x14ac:dyDescent="0.25">
      <c r="A74" s="2"/>
      <c r="B74" s="4" t="s">
        <v>14</v>
      </c>
      <c r="C74" s="4">
        <v>1185732</v>
      </c>
      <c r="D74" s="5">
        <v>44540</v>
      </c>
      <c r="E74" s="4" t="s">
        <v>15</v>
      </c>
      <c r="F74" s="4" t="s">
        <v>16</v>
      </c>
      <c r="G74" s="4" t="s">
        <v>16</v>
      </c>
      <c r="H74" s="4" t="s">
        <v>19</v>
      </c>
      <c r="I74" s="6">
        <v>0.55000000000000004</v>
      </c>
      <c r="J74" s="7">
        <v>9500</v>
      </c>
      <c r="K74" s="8">
        <f t="shared" si="0"/>
        <v>5225</v>
      </c>
      <c r="L74" s="8">
        <f t="shared" si="1"/>
        <v>1828.7499999999998</v>
      </c>
      <c r="M74" s="9">
        <v>0.35</v>
      </c>
      <c r="O74" s="10"/>
    </row>
    <row r="75" spans="1:15" ht="15.75" customHeight="1" x14ac:dyDescent="0.25">
      <c r="A75" s="2"/>
      <c r="B75" s="4" t="s">
        <v>14</v>
      </c>
      <c r="C75" s="4">
        <v>1185732</v>
      </c>
      <c r="D75" s="5">
        <v>44540</v>
      </c>
      <c r="E75" s="4" t="s">
        <v>15</v>
      </c>
      <c r="F75" s="4" t="s">
        <v>16</v>
      </c>
      <c r="G75" s="4" t="s">
        <v>16</v>
      </c>
      <c r="H75" s="4" t="s">
        <v>20</v>
      </c>
      <c r="I75" s="6">
        <v>0.55000000000000004</v>
      </c>
      <c r="J75" s="7">
        <v>9000</v>
      </c>
      <c r="K75" s="8">
        <f t="shared" si="0"/>
        <v>4950</v>
      </c>
      <c r="L75" s="8">
        <f t="shared" si="1"/>
        <v>1732.5</v>
      </c>
      <c r="M75" s="9">
        <v>0.35</v>
      </c>
      <c r="O75" s="10"/>
    </row>
    <row r="76" spans="1:15" ht="15.75" customHeight="1" x14ac:dyDescent="0.25">
      <c r="A76" s="2"/>
      <c r="B76" s="4" t="s">
        <v>14</v>
      </c>
      <c r="C76" s="4">
        <v>1185732</v>
      </c>
      <c r="D76" s="5">
        <v>44540</v>
      </c>
      <c r="E76" s="4" t="s">
        <v>15</v>
      </c>
      <c r="F76" s="4" t="s">
        <v>16</v>
      </c>
      <c r="G76" s="4" t="s">
        <v>16</v>
      </c>
      <c r="H76" s="4" t="s">
        <v>21</v>
      </c>
      <c r="I76" s="6">
        <v>0.65</v>
      </c>
      <c r="J76" s="7">
        <v>9000</v>
      </c>
      <c r="K76" s="8">
        <f t="shared" si="0"/>
        <v>5850</v>
      </c>
      <c r="L76" s="8">
        <f t="shared" si="1"/>
        <v>1755</v>
      </c>
      <c r="M76" s="9">
        <v>0.3</v>
      </c>
      <c r="O76" s="10"/>
    </row>
    <row r="77" spans="1:15" ht="15.75" customHeight="1" x14ac:dyDescent="0.25">
      <c r="A77" s="2"/>
      <c r="B77" s="4" t="s">
        <v>14</v>
      </c>
      <c r="C77" s="4">
        <v>1185732</v>
      </c>
      <c r="D77" s="5">
        <v>44540</v>
      </c>
      <c r="E77" s="4" t="s">
        <v>15</v>
      </c>
      <c r="F77" s="4" t="s">
        <v>16</v>
      </c>
      <c r="G77" s="4" t="s">
        <v>16</v>
      </c>
      <c r="H77" s="4" t="s">
        <v>22</v>
      </c>
      <c r="I77" s="6">
        <v>0.7</v>
      </c>
      <c r="J77" s="7">
        <v>10000</v>
      </c>
      <c r="K77" s="8">
        <f t="shared" si="0"/>
        <v>7000</v>
      </c>
      <c r="L77" s="8">
        <f t="shared" si="1"/>
        <v>1750</v>
      </c>
      <c r="M77" s="9">
        <v>0.25</v>
      </c>
      <c r="O77" s="10"/>
    </row>
    <row r="78" spans="1:15" ht="15.75" customHeight="1" x14ac:dyDescent="0.25">
      <c r="A78" s="2"/>
      <c r="B78" s="4" t="s">
        <v>23</v>
      </c>
      <c r="C78" s="4">
        <v>1197831</v>
      </c>
      <c r="D78" s="5">
        <v>44198</v>
      </c>
      <c r="E78" s="4" t="s">
        <v>24</v>
      </c>
      <c r="F78" s="4" t="s">
        <v>25</v>
      </c>
      <c r="G78" s="4" t="s">
        <v>26</v>
      </c>
      <c r="H78" s="4" t="s">
        <v>17</v>
      </c>
      <c r="I78" s="6">
        <v>0.25</v>
      </c>
      <c r="J78" s="7">
        <v>9000</v>
      </c>
      <c r="K78" s="8">
        <f t="shared" si="0"/>
        <v>2250</v>
      </c>
      <c r="L78" s="8">
        <f t="shared" si="1"/>
        <v>787.5</v>
      </c>
      <c r="M78" s="9">
        <v>0.35</v>
      </c>
      <c r="O78" s="10"/>
    </row>
    <row r="79" spans="1:15" ht="15.75" customHeight="1" x14ac:dyDescent="0.25">
      <c r="A79" s="2"/>
      <c r="B79" s="4" t="s">
        <v>23</v>
      </c>
      <c r="C79" s="4">
        <v>1197831</v>
      </c>
      <c r="D79" s="5">
        <v>44198</v>
      </c>
      <c r="E79" s="4" t="s">
        <v>24</v>
      </c>
      <c r="F79" s="4" t="s">
        <v>25</v>
      </c>
      <c r="G79" s="4" t="s">
        <v>26</v>
      </c>
      <c r="H79" s="4" t="s">
        <v>18</v>
      </c>
      <c r="I79" s="6">
        <v>0.35</v>
      </c>
      <c r="J79" s="7">
        <v>9000</v>
      </c>
      <c r="K79" s="8">
        <f t="shared" si="0"/>
        <v>3150</v>
      </c>
      <c r="L79" s="8">
        <f t="shared" si="1"/>
        <v>1102.5</v>
      </c>
      <c r="M79" s="9">
        <v>0.35</v>
      </c>
      <c r="O79" s="10"/>
    </row>
    <row r="80" spans="1:15" ht="15.75" customHeight="1" x14ac:dyDescent="0.25">
      <c r="A80" s="2"/>
      <c r="B80" s="4" t="s">
        <v>23</v>
      </c>
      <c r="C80" s="4">
        <v>1197831</v>
      </c>
      <c r="D80" s="5">
        <v>44198</v>
      </c>
      <c r="E80" s="4" t="s">
        <v>24</v>
      </c>
      <c r="F80" s="4" t="s">
        <v>25</v>
      </c>
      <c r="G80" s="4" t="s">
        <v>26</v>
      </c>
      <c r="H80" s="4" t="s">
        <v>19</v>
      </c>
      <c r="I80" s="6">
        <v>0.35</v>
      </c>
      <c r="J80" s="7">
        <v>7000</v>
      </c>
      <c r="K80" s="8">
        <f t="shared" si="0"/>
        <v>2450</v>
      </c>
      <c r="L80" s="8">
        <f t="shared" si="1"/>
        <v>857.5</v>
      </c>
      <c r="M80" s="9">
        <v>0.35</v>
      </c>
      <c r="O80" s="10"/>
    </row>
    <row r="81" spans="1:15" ht="15.75" customHeight="1" x14ac:dyDescent="0.25">
      <c r="A81" s="2"/>
      <c r="B81" s="4" t="s">
        <v>23</v>
      </c>
      <c r="C81" s="4">
        <v>1197831</v>
      </c>
      <c r="D81" s="5">
        <v>44198</v>
      </c>
      <c r="E81" s="4" t="s">
        <v>24</v>
      </c>
      <c r="F81" s="4" t="s">
        <v>25</v>
      </c>
      <c r="G81" s="4" t="s">
        <v>26</v>
      </c>
      <c r="H81" s="4" t="s">
        <v>20</v>
      </c>
      <c r="I81" s="6">
        <v>0.35</v>
      </c>
      <c r="J81" s="7">
        <v>7000</v>
      </c>
      <c r="K81" s="8">
        <f t="shared" si="0"/>
        <v>2450</v>
      </c>
      <c r="L81" s="8">
        <f t="shared" si="1"/>
        <v>1102.5</v>
      </c>
      <c r="M81" s="9">
        <v>0.45</v>
      </c>
      <c r="O81" s="10"/>
    </row>
    <row r="82" spans="1:15" ht="15.75" customHeight="1" x14ac:dyDescent="0.25">
      <c r="A82" s="2"/>
      <c r="B82" s="4" t="s">
        <v>23</v>
      </c>
      <c r="C82" s="4">
        <v>1197831</v>
      </c>
      <c r="D82" s="5">
        <v>44198</v>
      </c>
      <c r="E82" s="4" t="s">
        <v>24</v>
      </c>
      <c r="F82" s="4" t="s">
        <v>25</v>
      </c>
      <c r="G82" s="4" t="s">
        <v>26</v>
      </c>
      <c r="H82" s="4" t="s">
        <v>21</v>
      </c>
      <c r="I82" s="6">
        <v>0.4</v>
      </c>
      <c r="J82" s="7">
        <v>5500</v>
      </c>
      <c r="K82" s="8">
        <f t="shared" si="0"/>
        <v>2200</v>
      </c>
      <c r="L82" s="8">
        <f t="shared" si="1"/>
        <v>660</v>
      </c>
      <c r="M82" s="9">
        <v>0.3</v>
      </c>
      <c r="O82" s="10"/>
    </row>
    <row r="83" spans="1:15" ht="15.75" customHeight="1" x14ac:dyDescent="0.25">
      <c r="A83" s="2"/>
      <c r="B83" s="4" t="s">
        <v>23</v>
      </c>
      <c r="C83" s="4">
        <v>1197831</v>
      </c>
      <c r="D83" s="5">
        <v>44198</v>
      </c>
      <c r="E83" s="4" t="s">
        <v>24</v>
      </c>
      <c r="F83" s="4" t="s">
        <v>25</v>
      </c>
      <c r="G83" s="4" t="s">
        <v>26</v>
      </c>
      <c r="H83" s="4" t="s">
        <v>22</v>
      </c>
      <c r="I83" s="6">
        <v>0.35</v>
      </c>
      <c r="J83" s="7">
        <v>7000</v>
      </c>
      <c r="K83" s="8">
        <f t="shared" si="0"/>
        <v>2450</v>
      </c>
      <c r="L83" s="8">
        <f t="shared" si="1"/>
        <v>1225</v>
      </c>
      <c r="M83" s="9">
        <v>0.5</v>
      </c>
      <c r="O83" s="10"/>
    </row>
    <row r="84" spans="1:15" ht="15.75" customHeight="1" x14ac:dyDescent="0.25">
      <c r="A84" s="2"/>
      <c r="B84" s="4" t="s">
        <v>23</v>
      </c>
      <c r="C84" s="4">
        <v>1197831</v>
      </c>
      <c r="D84" s="5">
        <v>44228</v>
      </c>
      <c r="E84" s="4" t="s">
        <v>24</v>
      </c>
      <c r="F84" s="4" t="s">
        <v>25</v>
      </c>
      <c r="G84" s="4" t="s">
        <v>26</v>
      </c>
      <c r="H84" s="4" t="s">
        <v>17</v>
      </c>
      <c r="I84" s="6">
        <v>0.25</v>
      </c>
      <c r="J84" s="7">
        <v>8500</v>
      </c>
      <c r="K84" s="8">
        <f t="shared" si="0"/>
        <v>2125</v>
      </c>
      <c r="L84" s="8">
        <f t="shared" si="1"/>
        <v>743.75</v>
      </c>
      <c r="M84" s="9">
        <v>0.35</v>
      </c>
      <c r="O84" s="10"/>
    </row>
    <row r="85" spans="1:15" ht="15.75" customHeight="1" x14ac:dyDescent="0.25">
      <c r="A85" s="2"/>
      <c r="B85" s="4" t="s">
        <v>23</v>
      </c>
      <c r="C85" s="4">
        <v>1197831</v>
      </c>
      <c r="D85" s="5">
        <v>44228</v>
      </c>
      <c r="E85" s="4" t="s">
        <v>24</v>
      </c>
      <c r="F85" s="4" t="s">
        <v>25</v>
      </c>
      <c r="G85" s="4" t="s">
        <v>26</v>
      </c>
      <c r="H85" s="4" t="s">
        <v>18</v>
      </c>
      <c r="I85" s="6">
        <v>0.35</v>
      </c>
      <c r="J85" s="7">
        <v>8500</v>
      </c>
      <c r="K85" s="8">
        <f t="shared" si="0"/>
        <v>2975</v>
      </c>
      <c r="L85" s="8">
        <f t="shared" si="1"/>
        <v>1041.25</v>
      </c>
      <c r="M85" s="9">
        <v>0.35</v>
      </c>
      <c r="O85" s="10"/>
    </row>
    <row r="86" spans="1:15" ht="15.75" customHeight="1" x14ac:dyDescent="0.25">
      <c r="A86" s="2"/>
      <c r="B86" s="4" t="s">
        <v>23</v>
      </c>
      <c r="C86" s="4">
        <v>1197831</v>
      </c>
      <c r="D86" s="5">
        <v>44228</v>
      </c>
      <c r="E86" s="4" t="s">
        <v>24</v>
      </c>
      <c r="F86" s="4" t="s">
        <v>25</v>
      </c>
      <c r="G86" s="4" t="s">
        <v>26</v>
      </c>
      <c r="H86" s="4" t="s">
        <v>19</v>
      </c>
      <c r="I86" s="6">
        <v>0.35</v>
      </c>
      <c r="J86" s="7">
        <v>6750</v>
      </c>
      <c r="K86" s="8">
        <f t="shared" si="0"/>
        <v>2362.5</v>
      </c>
      <c r="L86" s="8">
        <f t="shared" si="1"/>
        <v>826.875</v>
      </c>
      <c r="M86" s="9">
        <v>0.35</v>
      </c>
      <c r="O86" s="10"/>
    </row>
    <row r="87" spans="1:15" ht="15.75" customHeight="1" x14ac:dyDescent="0.25">
      <c r="A87" s="2"/>
      <c r="B87" s="4" t="s">
        <v>23</v>
      </c>
      <c r="C87" s="4">
        <v>1197831</v>
      </c>
      <c r="D87" s="5">
        <v>44228</v>
      </c>
      <c r="E87" s="4" t="s">
        <v>24</v>
      </c>
      <c r="F87" s="4" t="s">
        <v>25</v>
      </c>
      <c r="G87" s="4" t="s">
        <v>26</v>
      </c>
      <c r="H87" s="4" t="s">
        <v>20</v>
      </c>
      <c r="I87" s="6">
        <v>0.35</v>
      </c>
      <c r="J87" s="7">
        <v>6250</v>
      </c>
      <c r="K87" s="8">
        <f t="shared" si="0"/>
        <v>2187.5</v>
      </c>
      <c r="L87" s="8">
        <f t="shared" si="1"/>
        <v>984.375</v>
      </c>
      <c r="M87" s="9">
        <v>0.45</v>
      </c>
      <c r="O87" s="10"/>
    </row>
    <row r="88" spans="1:15" ht="15.75" customHeight="1" x14ac:dyDescent="0.25">
      <c r="A88" s="2"/>
      <c r="B88" s="4" t="s">
        <v>23</v>
      </c>
      <c r="C88" s="4">
        <v>1197831</v>
      </c>
      <c r="D88" s="5">
        <v>44228</v>
      </c>
      <c r="E88" s="4" t="s">
        <v>24</v>
      </c>
      <c r="F88" s="4" t="s">
        <v>25</v>
      </c>
      <c r="G88" s="4" t="s">
        <v>26</v>
      </c>
      <c r="H88" s="4" t="s">
        <v>21</v>
      </c>
      <c r="I88" s="6">
        <v>0.4</v>
      </c>
      <c r="J88" s="7">
        <v>5000</v>
      </c>
      <c r="K88" s="8">
        <f t="shared" si="0"/>
        <v>2000</v>
      </c>
      <c r="L88" s="8">
        <f t="shared" si="1"/>
        <v>600</v>
      </c>
      <c r="M88" s="9">
        <v>0.3</v>
      </c>
      <c r="O88" s="10"/>
    </row>
    <row r="89" spans="1:15" ht="15.75" customHeight="1" x14ac:dyDescent="0.25">
      <c r="A89" s="2"/>
      <c r="B89" s="4" t="s">
        <v>23</v>
      </c>
      <c r="C89" s="4">
        <v>1197831</v>
      </c>
      <c r="D89" s="5">
        <v>44228</v>
      </c>
      <c r="E89" s="4" t="s">
        <v>24</v>
      </c>
      <c r="F89" s="4" t="s">
        <v>25</v>
      </c>
      <c r="G89" s="4" t="s">
        <v>26</v>
      </c>
      <c r="H89" s="4" t="s">
        <v>22</v>
      </c>
      <c r="I89" s="6">
        <v>0.35</v>
      </c>
      <c r="J89" s="7">
        <v>7000</v>
      </c>
      <c r="K89" s="8">
        <f t="shared" si="0"/>
        <v>2450</v>
      </c>
      <c r="L89" s="8">
        <f t="shared" si="1"/>
        <v>1225</v>
      </c>
      <c r="M89" s="9">
        <v>0.5</v>
      </c>
      <c r="O89" s="10"/>
    </row>
    <row r="90" spans="1:15" ht="15.75" customHeight="1" x14ac:dyDescent="0.25">
      <c r="A90" s="2"/>
      <c r="B90" s="4" t="s">
        <v>23</v>
      </c>
      <c r="C90" s="4">
        <v>1197831</v>
      </c>
      <c r="D90" s="5">
        <v>44258</v>
      </c>
      <c r="E90" s="4" t="s">
        <v>24</v>
      </c>
      <c r="F90" s="4" t="s">
        <v>25</v>
      </c>
      <c r="G90" s="4" t="s">
        <v>26</v>
      </c>
      <c r="H90" s="4" t="s">
        <v>17</v>
      </c>
      <c r="I90" s="6">
        <v>0.3</v>
      </c>
      <c r="J90" s="7">
        <v>8750</v>
      </c>
      <c r="K90" s="8">
        <f t="shared" si="0"/>
        <v>2625</v>
      </c>
      <c r="L90" s="8">
        <f t="shared" si="1"/>
        <v>918.74999999999989</v>
      </c>
      <c r="M90" s="9">
        <v>0.35</v>
      </c>
      <c r="O90" s="10"/>
    </row>
    <row r="91" spans="1:15" ht="15.75" customHeight="1" x14ac:dyDescent="0.25">
      <c r="A91" s="2"/>
      <c r="B91" s="4" t="s">
        <v>23</v>
      </c>
      <c r="C91" s="4">
        <v>1197831</v>
      </c>
      <c r="D91" s="5">
        <v>44258</v>
      </c>
      <c r="E91" s="4" t="s">
        <v>24</v>
      </c>
      <c r="F91" s="4" t="s">
        <v>25</v>
      </c>
      <c r="G91" s="4" t="s">
        <v>26</v>
      </c>
      <c r="H91" s="4" t="s">
        <v>18</v>
      </c>
      <c r="I91" s="6">
        <v>0.4</v>
      </c>
      <c r="J91" s="7">
        <v>8750</v>
      </c>
      <c r="K91" s="8">
        <f t="shared" si="0"/>
        <v>3500</v>
      </c>
      <c r="L91" s="8">
        <f t="shared" si="1"/>
        <v>1225</v>
      </c>
      <c r="M91" s="9">
        <v>0.35</v>
      </c>
      <c r="O91" s="10"/>
    </row>
    <row r="92" spans="1:15" ht="15.75" customHeight="1" x14ac:dyDescent="0.25">
      <c r="A92" s="2"/>
      <c r="B92" s="4" t="s">
        <v>23</v>
      </c>
      <c r="C92" s="4">
        <v>1197831</v>
      </c>
      <c r="D92" s="5">
        <v>44258</v>
      </c>
      <c r="E92" s="4" t="s">
        <v>24</v>
      </c>
      <c r="F92" s="4" t="s">
        <v>25</v>
      </c>
      <c r="G92" s="4" t="s">
        <v>26</v>
      </c>
      <c r="H92" s="4" t="s">
        <v>19</v>
      </c>
      <c r="I92" s="6">
        <v>0.35</v>
      </c>
      <c r="J92" s="7">
        <v>7000</v>
      </c>
      <c r="K92" s="8">
        <f t="shared" si="0"/>
        <v>2450</v>
      </c>
      <c r="L92" s="8">
        <f t="shared" si="1"/>
        <v>857.5</v>
      </c>
      <c r="M92" s="9">
        <v>0.35</v>
      </c>
      <c r="O92" s="10"/>
    </row>
    <row r="93" spans="1:15" ht="15.75" customHeight="1" x14ac:dyDescent="0.25">
      <c r="A93" s="2"/>
      <c r="B93" s="4" t="s">
        <v>23</v>
      </c>
      <c r="C93" s="4">
        <v>1197831</v>
      </c>
      <c r="D93" s="5">
        <v>44258</v>
      </c>
      <c r="E93" s="4" t="s">
        <v>24</v>
      </c>
      <c r="F93" s="4" t="s">
        <v>25</v>
      </c>
      <c r="G93" s="4" t="s">
        <v>26</v>
      </c>
      <c r="H93" s="4" t="s">
        <v>20</v>
      </c>
      <c r="I93" s="6">
        <v>0.4</v>
      </c>
      <c r="J93" s="7">
        <v>6000</v>
      </c>
      <c r="K93" s="8">
        <f t="shared" si="0"/>
        <v>2400</v>
      </c>
      <c r="L93" s="8">
        <f t="shared" si="1"/>
        <v>1080</v>
      </c>
      <c r="M93" s="9">
        <v>0.45</v>
      </c>
      <c r="O93" s="10"/>
    </row>
    <row r="94" spans="1:15" ht="15.75" customHeight="1" x14ac:dyDescent="0.25">
      <c r="A94" s="2"/>
      <c r="B94" s="4" t="s">
        <v>23</v>
      </c>
      <c r="C94" s="4">
        <v>1197831</v>
      </c>
      <c r="D94" s="5">
        <v>44258</v>
      </c>
      <c r="E94" s="4" t="s">
        <v>24</v>
      </c>
      <c r="F94" s="4" t="s">
        <v>25</v>
      </c>
      <c r="G94" s="4" t="s">
        <v>26</v>
      </c>
      <c r="H94" s="4" t="s">
        <v>21</v>
      </c>
      <c r="I94" s="6">
        <v>0.45</v>
      </c>
      <c r="J94" s="7">
        <v>5000</v>
      </c>
      <c r="K94" s="8">
        <f t="shared" si="0"/>
        <v>2250</v>
      </c>
      <c r="L94" s="8">
        <f t="shared" si="1"/>
        <v>675</v>
      </c>
      <c r="M94" s="9">
        <v>0.3</v>
      </c>
      <c r="O94" s="10"/>
    </row>
    <row r="95" spans="1:15" ht="15.75" customHeight="1" x14ac:dyDescent="0.25">
      <c r="A95" s="2"/>
      <c r="B95" s="4" t="s">
        <v>23</v>
      </c>
      <c r="C95" s="4">
        <v>1197831</v>
      </c>
      <c r="D95" s="5">
        <v>44258</v>
      </c>
      <c r="E95" s="4" t="s">
        <v>24</v>
      </c>
      <c r="F95" s="4" t="s">
        <v>25</v>
      </c>
      <c r="G95" s="4" t="s">
        <v>26</v>
      </c>
      <c r="H95" s="4" t="s">
        <v>22</v>
      </c>
      <c r="I95" s="6">
        <v>0.4</v>
      </c>
      <c r="J95" s="7">
        <v>6500</v>
      </c>
      <c r="K95" s="8">
        <f t="shared" si="0"/>
        <v>2600</v>
      </c>
      <c r="L95" s="8">
        <f t="shared" si="1"/>
        <v>1300</v>
      </c>
      <c r="M95" s="9">
        <v>0.5</v>
      </c>
      <c r="O95" s="10"/>
    </row>
    <row r="96" spans="1:15" ht="15.75" customHeight="1" x14ac:dyDescent="0.25">
      <c r="A96" s="2"/>
      <c r="B96" s="4" t="s">
        <v>23</v>
      </c>
      <c r="C96" s="4">
        <v>1197831</v>
      </c>
      <c r="D96" s="5">
        <v>44288</v>
      </c>
      <c r="E96" s="4" t="s">
        <v>24</v>
      </c>
      <c r="F96" s="4" t="s">
        <v>25</v>
      </c>
      <c r="G96" s="4" t="s">
        <v>26</v>
      </c>
      <c r="H96" s="4" t="s">
        <v>17</v>
      </c>
      <c r="I96" s="6">
        <v>0.3</v>
      </c>
      <c r="J96" s="7">
        <v>9000</v>
      </c>
      <c r="K96" s="8">
        <f t="shared" si="0"/>
        <v>2700</v>
      </c>
      <c r="L96" s="8">
        <f t="shared" si="1"/>
        <v>944.99999999999989</v>
      </c>
      <c r="M96" s="9">
        <v>0.35</v>
      </c>
      <c r="O96" s="10"/>
    </row>
    <row r="97" spans="1:15" ht="15.75" customHeight="1" x14ac:dyDescent="0.25">
      <c r="A97" s="2"/>
      <c r="B97" s="4" t="s">
        <v>23</v>
      </c>
      <c r="C97" s="4">
        <v>1197831</v>
      </c>
      <c r="D97" s="5">
        <v>44288</v>
      </c>
      <c r="E97" s="4" t="s">
        <v>24</v>
      </c>
      <c r="F97" s="4" t="s">
        <v>25</v>
      </c>
      <c r="G97" s="4" t="s">
        <v>26</v>
      </c>
      <c r="H97" s="4" t="s">
        <v>18</v>
      </c>
      <c r="I97" s="6">
        <v>0.4</v>
      </c>
      <c r="J97" s="7">
        <v>9000</v>
      </c>
      <c r="K97" s="8">
        <f t="shared" si="0"/>
        <v>3600</v>
      </c>
      <c r="L97" s="8">
        <f t="shared" si="1"/>
        <v>1260</v>
      </c>
      <c r="M97" s="9">
        <v>0.35</v>
      </c>
      <c r="O97" s="10"/>
    </row>
    <row r="98" spans="1:15" ht="15.75" customHeight="1" x14ac:dyDescent="0.25">
      <c r="A98" s="2"/>
      <c r="B98" s="4" t="s">
        <v>23</v>
      </c>
      <c r="C98" s="4">
        <v>1197831</v>
      </c>
      <c r="D98" s="5">
        <v>44288</v>
      </c>
      <c r="E98" s="4" t="s">
        <v>24</v>
      </c>
      <c r="F98" s="4" t="s">
        <v>25</v>
      </c>
      <c r="G98" s="4" t="s">
        <v>26</v>
      </c>
      <c r="H98" s="4" t="s">
        <v>19</v>
      </c>
      <c r="I98" s="6">
        <v>0.35</v>
      </c>
      <c r="J98" s="7">
        <v>7250</v>
      </c>
      <c r="K98" s="8">
        <f t="shared" si="0"/>
        <v>2537.5</v>
      </c>
      <c r="L98" s="8">
        <f t="shared" si="1"/>
        <v>888.125</v>
      </c>
      <c r="M98" s="9">
        <v>0.35</v>
      </c>
      <c r="O98" s="10"/>
    </row>
    <row r="99" spans="1:15" ht="15.75" customHeight="1" x14ac:dyDescent="0.25">
      <c r="A99" s="2"/>
      <c r="B99" s="4" t="s">
        <v>23</v>
      </c>
      <c r="C99" s="4">
        <v>1197831</v>
      </c>
      <c r="D99" s="5">
        <v>44288</v>
      </c>
      <c r="E99" s="4" t="s">
        <v>24</v>
      </c>
      <c r="F99" s="4" t="s">
        <v>25</v>
      </c>
      <c r="G99" s="4" t="s">
        <v>26</v>
      </c>
      <c r="H99" s="4" t="s">
        <v>20</v>
      </c>
      <c r="I99" s="6">
        <v>0.4</v>
      </c>
      <c r="J99" s="7">
        <v>6250</v>
      </c>
      <c r="K99" s="8">
        <f t="shared" si="0"/>
        <v>2500</v>
      </c>
      <c r="L99" s="8">
        <f t="shared" si="1"/>
        <v>1125</v>
      </c>
      <c r="M99" s="9">
        <v>0.45</v>
      </c>
      <c r="O99" s="10"/>
    </row>
    <row r="100" spans="1:15" ht="15.75" customHeight="1" x14ac:dyDescent="0.25">
      <c r="A100" s="2"/>
      <c r="B100" s="4" t="s">
        <v>23</v>
      </c>
      <c r="C100" s="4">
        <v>1197831</v>
      </c>
      <c r="D100" s="5">
        <v>44288</v>
      </c>
      <c r="E100" s="4" t="s">
        <v>24</v>
      </c>
      <c r="F100" s="4" t="s">
        <v>25</v>
      </c>
      <c r="G100" s="4" t="s">
        <v>26</v>
      </c>
      <c r="H100" s="4" t="s">
        <v>21</v>
      </c>
      <c r="I100" s="6">
        <v>0.45</v>
      </c>
      <c r="J100" s="7">
        <v>5250</v>
      </c>
      <c r="K100" s="8">
        <f t="shared" si="0"/>
        <v>2362.5</v>
      </c>
      <c r="L100" s="8">
        <f t="shared" si="1"/>
        <v>708.75</v>
      </c>
      <c r="M100" s="9">
        <v>0.3</v>
      </c>
      <c r="O100" s="10"/>
    </row>
    <row r="101" spans="1:15" ht="15.75" customHeight="1" x14ac:dyDescent="0.25">
      <c r="A101" s="2"/>
      <c r="B101" s="4" t="s">
        <v>23</v>
      </c>
      <c r="C101" s="4">
        <v>1197831</v>
      </c>
      <c r="D101" s="5">
        <v>44288</v>
      </c>
      <c r="E101" s="4" t="s">
        <v>24</v>
      </c>
      <c r="F101" s="4" t="s">
        <v>25</v>
      </c>
      <c r="G101" s="4" t="s">
        <v>26</v>
      </c>
      <c r="H101" s="4" t="s">
        <v>22</v>
      </c>
      <c r="I101" s="6">
        <v>0.4</v>
      </c>
      <c r="J101" s="7">
        <v>8000</v>
      </c>
      <c r="K101" s="8">
        <f t="shared" si="0"/>
        <v>3200</v>
      </c>
      <c r="L101" s="8">
        <f t="shared" si="1"/>
        <v>1600</v>
      </c>
      <c r="M101" s="9">
        <v>0.5</v>
      </c>
      <c r="O101" s="10"/>
    </row>
    <row r="102" spans="1:15" ht="15.75" customHeight="1" x14ac:dyDescent="0.25">
      <c r="A102" s="2"/>
      <c r="B102" s="4" t="s">
        <v>23</v>
      </c>
      <c r="C102" s="4">
        <v>1197831</v>
      </c>
      <c r="D102" s="5">
        <v>44318</v>
      </c>
      <c r="E102" s="4" t="s">
        <v>24</v>
      </c>
      <c r="F102" s="4" t="s">
        <v>25</v>
      </c>
      <c r="G102" s="4" t="s">
        <v>26</v>
      </c>
      <c r="H102" s="4" t="s">
        <v>17</v>
      </c>
      <c r="I102" s="6">
        <v>0.3</v>
      </c>
      <c r="J102" s="7">
        <v>9250</v>
      </c>
      <c r="K102" s="8">
        <f t="shared" si="0"/>
        <v>2775</v>
      </c>
      <c r="L102" s="8">
        <f t="shared" si="1"/>
        <v>971.24999999999989</v>
      </c>
      <c r="M102" s="9">
        <v>0.35</v>
      </c>
      <c r="O102" s="10"/>
    </row>
    <row r="103" spans="1:15" ht="15.75" customHeight="1" x14ac:dyDescent="0.25">
      <c r="A103" s="2"/>
      <c r="B103" s="4" t="s">
        <v>23</v>
      </c>
      <c r="C103" s="4">
        <v>1197831</v>
      </c>
      <c r="D103" s="5">
        <v>44318</v>
      </c>
      <c r="E103" s="4" t="s">
        <v>24</v>
      </c>
      <c r="F103" s="4" t="s">
        <v>25</v>
      </c>
      <c r="G103" s="4" t="s">
        <v>26</v>
      </c>
      <c r="H103" s="4" t="s">
        <v>18</v>
      </c>
      <c r="I103" s="6">
        <v>0.4</v>
      </c>
      <c r="J103" s="7">
        <v>9250</v>
      </c>
      <c r="K103" s="8">
        <f t="shared" si="0"/>
        <v>3700</v>
      </c>
      <c r="L103" s="8">
        <f t="shared" si="1"/>
        <v>1295</v>
      </c>
      <c r="M103" s="9">
        <v>0.35</v>
      </c>
      <c r="O103" s="10"/>
    </row>
    <row r="104" spans="1:15" ht="15.75" customHeight="1" x14ac:dyDescent="0.25">
      <c r="A104" s="2"/>
      <c r="B104" s="4" t="s">
        <v>23</v>
      </c>
      <c r="C104" s="4">
        <v>1197831</v>
      </c>
      <c r="D104" s="5">
        <v>44318</v>
      </c>
      <c r="E104" s="4" t="s">
        <v>24</v>
      </c>
      <c r="F104" s="4" t="s">
        <v>25</v>
      </c>
      <c r="G104" s="4" t="s">
        <v>26</v>
      </c>
      <c r="H104" s="4" t="s">
        <v>19</v>
      </c>
      <c r="I104" s="6">
        <v>0.35</v>
      </c>
      <c r="J104" s="7">
        <v>7750</v>
      </c>
      <c r="K104" s="8">
        <f t="shared" si="0"/>
        <v>2712.5</v>
      </c>
      <c r="L104" s="8">
        <f t="shared" si="1"/>
        <v>949.37499999999989</v>
      </c>
      <c r="M104" s="9">
        <v>0.35</v>
      </c>
      <c r="O104" s="10"/>
    </row>
    <row r="105" spans="1:15" ht="15.75" customHeight="1" x14ac:dyDescent="0.25">
      <c r="A105" s="2"/>
      <c r="B105" s="4" t="s">
        <v>23</v>
      </c>
      <c r="C105" s="4">
        <v>1197831</v>
      </c>
      <c r="D105" s="5">
        <v>44318</v>
      </c>
      <c r="E105" s="4" t="s">
        <v>24</v>
      </c>
      <c r="F105" s="4" t="s">
        <v>25</v>
      </c>
      <c r="G105" s="4" t="s">
        <v>26</v>
      </c>
      <c r="H105" s="4" t="s">
        <v>20</v>
      </c>
      <c r="I105" s="6">
        <v>0.4</v>
      </c>
      <c r="J105" s="7">
        <v>7000</v>
      </c>
      <c r="K105" s="8">
        <f t="shared" si="0"/>
        <v>2800</v>
      </c>
      <c r="L105" s="8">
        <f t="shared" si="1"/>
        <v>1260</v>
      </c>
      <c r="M105" s="9">
        <v>0.45</v>
      </c>
      <c r="O105" s="10"/>
    </row>
    <row r="106" spans="1:15" ht="15.75" customHeight="1" x14ac:dyDescent="0.25">
      <c r="A106" s="2"/>
      <c r="B106" s="4" t="s">
        <v>23</v>
      </c>
      <c r="C106" s="4">
        <v>1197831</v>
      </c>
      <c r="D106" s="5">
        <v>44318</v>
      </c>
      <c r="E106" s="4" t="s">
        <v>24</v>
      </c>
      <c r="F106" s="4" t="s">
        <v>25</v>
      </c>
      <c r="G106" s="4" t="s">
        <v>26</v>
      </c>
      <c r="H106" s="4" t="s">
        <v>21</v>
      </c>
      <c r="I106" s="6">
        <v>0.45</v>
      </c>
      <c r="J106" s="7">
        <v>6000</v>
      </c>
      <c r="K106" s="8">
        <f t="shared" si="0"/>
        <v>2700</v>
      </c>
      <c r="L106" s="8">
        <f t="shared" si="1"/>
        <v>810</v>
      </c>
      <c r="M106" s="9">
        <v>0.3</v>
      </c>
      <c r="O106" s="10"/>
    </row>
    <row r="107" spans="1:15" ht="15.75" customHeight="1" x14ac:dyDescent="0.25">
      <c r="A107" s="2"/>
      <c r="B107" s="4" t="s">
        <v>23</v>
      </c>
      <c r="C107" s="4">
        <v>1197831</v>
      </c>
      <c r="D107" s="5">
        <v>44318</v>
      </c>
      <c r="E107" s="4" t="s">
        <v>24</v>
      </c>
      <c r="F107" s="4" t="s">
        <v>25</v>
      </c>
      <c r="G107" s="4" t="s">
        <v>26</v>
      </c>
      <c r="H107" s="4" t="s">
        <v>22</v>
      </c>
      <c r="I107" s="6">
        <v>0.4</v>
      </c>
      <c r="J107" s="7">
        <v>9500</v>
      </c>
      <c r="K107" s="8">
        <f t="shared" si="0"/>
        <v>3800</v>
      </c>
      <c r="L107" s="8">
        <f t="shared" si="1"/>
        <v>1900</v>
      </c>
      <c r="M107" s="9">
        <v>0.5</v>
      </c>
      <c r="O107" s="10"/>
    </row>
    <row r="108" spans="1:15" ht="15.75" customHeight="1" x14ac:dyDescent="0.25">
      <c r="A108" s="2"/>
      <c r="B108" s="4" t="s">
        <v>23</v>
      </c>
      <c r="C108" s="4">
        <v>1197831</v>
      </c>
      <c r="D108" s="5">
        <v>44348</v>
      </c>
      <c r="E108" s="4" t="s">
        <v>24</v>
      </c>
      <c r="F108" s="4" t="s">
        <v>25</v>
      </c>
      <c r="G108" s="4" t="s">
        <v>26</v>
      </c>
      <c r="H108" s="4" t="s">
        <v>17</v>
      </c>
      <c r="I108" s="6">
        <v>0.4</v>
      </c>
      <c r="J108" s="7">
        <v>9500</v>
      </c>
      <c r="K108" s="8">
        <f t="shared" si="0"/>
        <v>3800</v>
      </c>
      <c r="L108" s="8">
        <f t="shared" si="1"/>
        <v>1330</v>
      </c>
      <c r="M108" s="9">
        <v>0.35</v>
      </c>
      <c r="O108" s="10"/>
    </row>
    <row r="109" spans="1:15" ht="15.75" customHeight="1" x14ac:dyDescent="0.25">
      <c r="A109" s="2"/>
      <c r="B109" s="4" t="s">
        <v>23</v>
      </c>
      <c r="C109" s="4">
        <v>1197831</v>
      </c>
      <c r="D109" s="5">
        <v>44348</v>
      </c>
      <c r="E109" s="4" t="s">
        <v>24</v>
      </c>
      <c r="F109" s="4" t="s">
        <v>25</v>
      </c>
      <c r="G109" s="4" t="s">
        <v>26</v>
      </c>
      <c r="H109" s="4" t="s">
        <v>18</v>
      </c>
      <c r="I109" s="6">
        <v>0.45</v>
      </c>
      <c r="J109" s="7">
        <v>9500</v>
      </c>
      <c r="K109" s="8">
        <f t="shared" si="0"/>
        <v>4275</v>
      </c>
      <c r="L109" s="8">
        <f t="shared" si="1"/>
        <v>1496.25</v>
      </c>
      <c r="M109" s="9">
        <v>0.35</v>
      </c>
      <c r="O109" s="10"/>
    </row>
    <row r="110" spans="1:15" ht="15.75" customHeight="1" x14ac:dyDescent="0.25">
      <c r="A110" s="2"/>
      <c r="B110" s="4" t="s">
        <v>23</v>
      </c>
      <c r="C110" s="4">
        <v>1197831</v>
      </c>
      <c r="D110" s="5">
        <v>44348</v>
      </c>
      <c r="E110" s="4" t="s">
        <v>24</v>
      </c>
      <c r="F110" s="4" t="s">
        <v>25</v>
      </c>
      <c r="G110" s="4" t="s">
        <v>26</v>
      </c>
      <c r="H110" s="4" t="s">
        <v>19</v>
      </c>
      <c r="I110" s="6">
        <v>0.4</v>
      </c>
      <c r="J110" s="7">
        <v>8000</v>
      </c>
      <c r="K110" s="8">
        <f t="shared" si="0"/>
        <v>3200</v>
      </c>
      <c r="L110" s="8">
        <f t="shared" si="1"/>
        <v>1120</v>
      </c>
      <c r="M110" s="9">
        <v>0.35</v>
      </c>
      <c r="O110" s="10"/>
    </row>
    <row r="111" spans="1:15" ht="15.75" customHeight="1" x14ac:dyDescent="0.25">
      <c r="A111" s="2"/>
      <c r="B111" s="4" t="s">
        <v>23</v>
      </c>
      <c r="C111" s="4">
        <v>1197831</v>
      </c>
      <c r="D111" s="5">
        <v>44348</v>
      </c>
      <c r="E111" s="4" t="s">
        <v>24</v>
      </c>
      <c r="F111" s="4" t="s">
        <v>25</v>
      </c>
      <c r="G111" s="4" t="s">
        <v>26</v>
      </c>
      <c r="H111" s="4" t="s">
        <v>20</v>
      </c>
      <c r="I111" s="6">
        <v>0.4</v>
      </c>
      <c r="J111" s="7">
        <v>7500</v>
      </c>
      <c r="K111" s="8">
        <f t="shared" si="0"/>
        <v>3000</v>
      </c>
      <c r="L111" s="8">
        <f t="shared" si="1"/>
        <v>1350</v>
      </c>
      <c r="M111" s="9">
        <v>0.45</v>
      </c>
      <c r="O111" s="10"/>
    </row>
    <row r="112" spans="1:15" ht="15.75" customHeight="1" x14ac:dyDescent="0.25">
      <c r="A112" s="2"/>
      <c r="B112" s="4" t="s">
        <v>23</v>
      </c>
      <c r="C112" s="4">
        <v>1197831</v>
      </c>
      <c r="D112" s="5">
        <v>44348</v>
      </c>
      <c r="E112" s="4" t="s">
        <v>24</v>
      </c>
      <c r="F112" s="4" t="s">
        <v>25</v>
      </c>
      <c r="G112" s="4" t="s">
        <v>26</v>
      </c>
      <c r="H112" s="4" t="s">
        <v>21</v>
      </c>
      <c r="I112" s="6">
        <v>0.45</v>
      </c>
      <c r="J112" s="7">
        <v>6500</v>
      </c>
      <c r="K112" s="8">
        <f t="shared" si="0"/>
        <v>2925</v>
      </c>
      <c r="L112" s="8">
        <f t="shared" si="1"/>
        <v>877.5</v>
      </c>
      <c r="M112" s="9">
        <v>0.3</v>
      </c>
      <c r="O112" s="10"/>
    </row>
    <row r="113" spans="1:15" ht="15.75" customHeight="1" x14ac:dyDescent="0.25">
      <c r="A113" s="2"/>
      <c r="B113" s="4" t="s">
        <v>23</v>
      </c>
      <c r="C113" s="4">
        <v>1197831</v>
      </c>
      <c r="D113" s="5">
        <v>44348</v>
      </c>
      <c r="E113" s="4" t="s">
        <v>24</v>
      </c>
      <c r="F113" s="4" t="s">
        <v>25</v>
      </c>
      <c r="G113" s="4" t="s">
        <v>26</v>
      </c>
      <c r="H113" s="4" t="s">
        <v>22</v>
      </c>
      <c r="I113" s="6">
        <v>0.5</v>
      </c>
      <c r="J113" s="7">
        <v>10000</v>
      </c>
      <c r="K113" s="8">
        <f t="shared" si="0"/>
        <v>5000</v>
      </c>
      <c r="L113" s="8">
        <f t="shared" si="1"/>
        <v>2500</v>
      </c>
      <c r="M113" s="9">
        <v>0.5</v>
      </c>
      <c r="O113" s="10"/>
    </row>
    <row r="114" spans="1:15" ht="15.75" customHeight="1" x14ac:dyDescent="0.25">
      <c r="A114" s="2"/>
      <c r="B114" s="4" t="s">
        <v>23</v>
      </c>
      <c r="C114" s="4">
        <v>1197831</v>
      </c>
      <c r="D114" s="5">
        <v>44380</v>
      </c>
      <c r="E114" s="4" t="s">
        <v>24</v>
      </c>
      <c r="F114" s="4" t="s">
        <v>25</v>
      </c>
      <c r="G114" s="4" t="s">
        <v>26</v>
      </c>
      <c r="H114" s="4" t="s">
        <v>17</v>
      </c>
      <c r="I114" s="6">
        <v>0.4</v>
      </c>
      <c r="J114" s="7">
        <v>9500</v>
      </c>
      <c r="K114" s="8">
        <f t="shared" si="0"/>
        <v>3800</v>
      </c>
      <c r="L114" s="8">
        <f t="shared" si="1"/>
        <v>1330</v>
      </c>
      <c r="M114" s="9">
        <v>0.35</v>
      </c>
      <c r="O114" s="10"/>
    </row>
    <row r="115" spans="1:15" ht="15.75" customHeight="1" x14ac:dyDescent="0.25">
      <c r="A115" s="2"/>
      <c r="B115" s="4" t="s">
        <v>23</v>
      </c>
      <c r="C115" s="4">
        <v>1197831</v>
      </c>
      <c r="D115" s="5">
        <v>44380</v>
      </c>
      <c r="E115" s="4" t="s">
        <v>24</v>
      </c>
      <c r="F115" s="4" t="s">
        <v>25</v>
      </c>
      <c r="G115" s="4" t="s">
        <v>26</v>
      </c>
      <c r="H115" s="4" t="s">
        <v>18</v>
      </c>
      <c r="I115" s="6">
        <v>0.45</v>
      </c>
      <c r="J115" s="7">
        <v>9500</v>
      </c>
      <c r="K115" s="8">
        <f t="shared" si="0"/>
        <v>4275</v>
      </c>
      <c r="L115" s="8">
        <f t="shared" si="1"/>
        <v>1496.25</v>
      </c>
      <c r="M115" s="9">
        <v>0.35</v>
      </c>
      <c r="O115" s="10"/>
    </row>
    <row r="116" spans="1:15" ht="15.75" customHeight="1" x14ac:dyDescent="0.25">
      <c r="A116" s="2"/>
      <c r="B116" s="4" t="s">
        <v>23</v>
      </c>
      <c r="C116" s="4">
        <v>1197831</v>
      </c>
      <c r="D116" s="5">
        <v>44380</v>
      </c>
      <c r="E116" s="4" t="s">
        <v>24</v>
      </c>
      <c r="F116" s="4" t="s">
        <v>25</v>
      </c>
      <c r="G116" s="4" t="s">
        <v>26</v>
      </c>
      <c r="H116" s="4" t="s">
        <v>19</v>
      </c>
      <c r="I116" s="6">
        <v>0.4</v>
      </c>
      <c r="J116" s="7">
        <v>11000</v>
      </c>
      <c r="K116" s="8">
        <f t="shared" si="0"/>
        <v>4400</v>
      </c>
      <c r="L116" s="8">
        <f t="shared" si="1"/>
        <v>1540</v>
      </c>
      <c r="M116" s="9">
        <v>0.35</v>
      </c>
      <c r="O116" s="10"/>
    </row>
    <row r="117" spans="1:15" ht="15.75" customHeight="1" x14ac:dyDescent="0.25">
      <c r="A117" s="2"/>
      <c r="B117" s="4" t="s">
        <v>23</v>
      </c>
      <c r="C117" s="4">
        <v>1197831</v>
      </c>
      <c r="D117" s="5">
        <v>44380</v>
      </c>
      <c r="E117" s="4" t="s">
        <v>24</v>
      </c>
      <c r="F117" s="4" t="s">
        <v>25</v>
      </c>
      <c r="G117" s="4" t="s">
        <v>26</v>
      </c>
      <c r="H117" s="4" t="s">
        <v>20</v>
      </c>
      <c r="I117" s="6">
        <v>0.4</v>
      </c>
      <c r="J117" s="7">
        <v>7000</v>
      </c>
      <c r="K117" s="8">
        <f t="shared" si="0"/>
        <v>2800</v>
      </c>
      <c r="L117" s="8">
        <f t="shared" si="1"/>
        <v>1260</v>
      </c>
      <c r="M117" s="9">
        <v>0.45</v>
      </c>
      <c r="O117" s="10"/>
    </row>
    <row r="118" spans="1:15" ht="15.75" customHeight="1" x14ac:dyDescent="0.25">
      <c r="A118" s="2"/>
      <c r="B118" s="4" t="s">
        <v>23</v>
      </c>
      <c r="C118" s="4">
        <v>1197831</v>
      </c>
      <c r="D118" s="5">
        <v>44380</v>
      </c>
      <c r="E118" s="4" t="s">
        <v>24</v>
      </c>
      <c r="F118" s="4" t="s">
        <v>25</v>
      </c>
      <c r="G118" s="4" t="s">
        <v>26</v>
      </c>
      <c r="H118" s="4" t="s">
        <v>21</v>
      </c>
      <c r="I118" s="6">
        <v>0.45</v>
      </c>
      <c r="J118" s="7">
        <v>7000</v>
      </c>
      <c r="K118" s="8">
        <f t="shared" si="0"/>
        <v>3150</v>
      </c>
      <c r="L118" s="8">
        <f t="shared" si="1"/>
        <v>945</v>
      </c>
      <c r="M118" s="9">
        <v>0.3</v>
      </c>
      <c r="O118" s="10"/>
    </row>
    <row r="119" spans="1:15" ht="15.75" customHeight="1" x14ac:dyDescent="0.25">
      <c r="A119" s="2"/>
      <c r="B119" s="4" t="s">
        <v>23</v>
      </c>
      <c r="C119" s="4">
        <v>1197831</v>
      </c>
      <c r="D119" s="5">
        <v>44380</v>
      </c>
      <c r="E119" s="4" t="s">
        <v>24</v>
      </c>
      <c r="F119" s="4" t="s">
        <v>25</v>
      </c>
      <c r="G119" s="4" t="s">
        <v>26</v>
      </c>
      <c r="H119" s="4" t="s">
        <v>22</v>
      </c>
      <c r="I119" s="6">
        <v>0.5</v>
      </c>
      <c r="J119" s="7">
        <v>9750</v>
      </c>
      <c r="K119" s="8">
        <f t="shared" si="0"/>
        <v>4875</v>
      </c>
      <c r="L119" s="8">
        <f t="shared" si="1"/>
        <v>2437.5</v>
      </c>
      <c r="M119" s="9">
        <v>0.5</v>
      </c>
      <c r="O119" s="10"/>
    </row>
    <row r="120" spans="1:15" ht="15.75" customHeight="1" x14ac:dyDescent="0.25">
      <c r="A120" s="2"/>
      <c r="B120" s="4" t="s">
        <v>23</v>
      </c>
      <c r="C120" s="4">
        <v>1197831</v>
      </c>
      <c r="D120" s="5">
        <v>44413</v>
      </c>
      <c r="E120" s="4" t="s">
        <v>24</v>
      </c>
      <c r="F120" s="4" t="s">
        <v>25</v>
      </c>
      <c r="G120" s="4" t="s">
        <v>26</v>
      </c>
      <c r="H120" s="4" t="s">
        <v>17</v>
      </c>
      <c r="I120" s="6">
        <v>0.4</v>
      </c>
      <c r="J120" s="7">
        <v>9250</v>
      </c>
      <c r="K120" s="8">
        <f t="shared" si="0"/>
        <v>3700</v>
      </c>
      <c r="L120" s="8">
        <f t="shared" si="1"/>
        <v>1295</v>
      </c>
      <c r="M120" s="9">
        <v>0.35</v>
      </c>
      <c r="O120" s="10"/>
    </row>
    <row r="121" spans="1:15" ht="15.75" customHeight="1" x14ac:dyDescent="0.25">
      <c r="A121" s="2"/>
      <c r="B121" s="4" t="s">
        <v>23</v>
      </c>
      <c r="C121" s="4">
        <v>1197831</v>
      </c>
      <c r="D121" s="5">
        <v>44413</v>
      </c>
      <c r="E121" s="4" t="s">
        <v>24</v>
      </c>
      <c r="F121" s="4" t="s">
        <v>25</v>
      </c>
      <c r="G121" s="4" t="s">
        <v>26</v>
      </c>
      <c r="H121" s="4" t="s">
        <v>18</v>
      </c>
      <c r="I121" s="6">
        <v>0.45</v>
      </c>
      <c r="J121" s="7">
        <v>9250</v>
      </c>
      <c r="K121" s="8">
        <f t="shared" si="0"/>
        <v>4162.5</v>
      </c>
      <c r="L121" s="8">
        <f t="shared" si="1"/>
        <v>1456.875</v>
      </c>
      <c r="M121" s="9">
        <v>0.35</v>
      </c>
      <c r="O121" s="10"/>
    </row>
    <row r="122" spans="1:15" ht="15.75" customHeight="1" x14ac:dyDescent="0.25">
      <c r="A122" s="2"/>
      <c r="B122" s="4" t="s">
        <v>23</v>
      </c>
      <c r="C122" s="4">
        <v>1197831</v>
      </c>
      <c r="D122" s="5">
        <v>44413</v>
      </c>
      <c r="E122" s="4" t="s">
        <v>24</v>
      </c>
      <c r="F122" s="4" t="s">
        <v>25</v>
      </c>
      <c r="G122" s="4" t="s">
        <v>26</v>
      </c>
      <c r="H122" s="4" t="s">
        <v>19</v>
      </c>
      <c r="I122" s="6">
        <v>0.4</v>
      </c>
      <c r="J122" s="7">
        <v>11000</v>
      </c>
      <c r="K122" s="8">
        <f t="shared" si="0"/>
        <v>4400</v>
      </c>
      <c r="L122" s="8">
        <f t="shared" si="1"/>
        <v>1540</v>
      </c>
      <c r="M122" s="9">
        <v>0.35</v>
      </c>
      <c r="O122" s="10"/>
    </row>
    <row r="123" spans="1:15" ht="15.75" customHeight="1" x14ac:dyDescent="0.25">
      <c r="A123" s="2"/>
      <c r="B123" s="4" t="s">
        <v>23</v>
      </c>
      <c r="C123" s="4">
        <v>1197831</v>
      </c>
      <c r="D123" s="5">
        <v>44413</v>
      </c>
      <c r="E123" s="4" t="s">
        <v>24</v>
      </c>
      <c r="F123" s="4" t="s">
        <v>25</v>
      </c>
      <c r="G123" s="4" t="s">
        <v>26</v>
      </c>
      <c r="H123" s="4" t="s">
        <v>20</v>
      </c>
      <c r="I123" s="6">
        <v>0.4</v>
      </c>
      <c r="J123" s="7">
        <v>6500</v>
      </c>
      <c r="K123" s="8">
        <f t="shared" si="0"/>
        <v>2600</v>
      </c>
      <c r="L123" s="8">
        <f t="shared" si="1"/>
        <v>1170</v>
      </c>
      <c r="M123" s="9">
        <v>0.45</v>
      </c>
      <c r="O123" s="10"/>
    </row>
    <row r="124" spans="1:15" ht="15.75" customHeight="1" x14ac:dyDescent="0.25">
      <c r="A124" s="2"/>
      <c r="B124" s="4" t="s">
        <v>23</v>
      </c>
      <c r="C124" s="4">
        <v>1197831</v>
      </c>
      <c r="D124" s="5">
        <v>44413</v>
      </c>
      <c r="E124" s="4" t="s">
        <v>24</v>
      </c>
      <c r="F124" s="4" t="s">
        <v>25</v>
      </c>
      <c r="G124" s="4" t="s">
        <v>26</v>
      </c>
      <c r="H124" s="4" t="s">
        <v>21</v>
      </c>
      <c r="I124" s="6">
        <v>0.45</v>
      </c>
      <c r="J124" s="7">
        <v>6500</v>
      </c>
      <c r="K124" s="8">
        <f t="shared" si="0"/>
        <v>2925</v>
      </c>
      <c r="L124" s="8">
        <f t="shared" si="1"/>
        <v>877.5</v>
      </c>
      <c r="M124" s="9">
        <v>0.3</v>
      </c>
      <c r="O124" s="10"/>
    </row>
    <row r="125" spans="1:15" ht="15.75" customHeight="1" x14ac:dyDescent="0.25">
      <c r="A125" s="2"/>
      <c r="B125" s="4" t="s">
        <v>23</v>
      </c>
      <c r="C125" s="4">
        <v>1197831</v>
      </c>
      <c r="D125" s="5">
        <v>44413</v>
      </c>
      <c r="E125" s="4" t="s">
        <v>24</v>
      </c>
      <c r="F125" s="4" t="s">
        <v>25</v>
      </c>
      <c r="G125" s="4" t="s">
        <v>26</v>
      </c>
      <c r="H125" s="4" t="s">
        <v>22</v>
      </c>
      <c r="I125" s="6">
        <v>0.5</v>
      </c>
      <c r="J125" s="7">
        <v>9000</v>
      </c>
      <c r="K125" s="8">
        <f t="shared" si="0"/>
        <v>4500</v>
      </c>
      <c r="L125" s="8">
        <f t="shared" si="1"/>
        <v>2250</v>
      </c>
      <c r="M125" s="9">
        <v>0.5</v>
      </c>
      <c r="O125" s="10"/>
    </row>
    <row r="126" spans="1:15" ht="15.75" customHeight="1" x14ac:dyDescent="0.25">
      <c r="A126" s="2"/>
      <c r="B126" s="4" t="s">
        <v>23</v>
      </c>
      <c r="C126" s="4">
        <v>1197831</v>
      </c>
      <c r="D126" s="5">
        <v>44441</v>
      </c>
      <c r="E126" s="4" t="s">
        <v>24</v>
      </c>
      <c r="F126" s="4" t="s">
        <v>25</v>
      </c>
      <c r="G126" s="4" t="s">
        <v>26</v>
      </c>
      <c r="H126" s="4" t="s">
        <v>17</v>
      </c>
      <c r="I126" s="6">
        <v>0.45</v>
      </c>
      <c r="J126" s="7">
        <v>8500</v>
      </c>
      <c r="K126" s="8">
        <f t="shared" si="0"/>
        <v>3825</v>
      </c>
      <c r="L126" s="8">
        <f t="shared" si="1"/>
        <v>1338.75</v>
      </c>
      <c r="M126" s="9">
        <v>0.35</v>
      </c>
      <c r="O126" s="10"/>
    </row>
    <row r="127" spans="1:15" ht="15.75" customHeight="1" x14ac:dyDescent="0.25">
      <c r="A127" s="2"/>
      <c r="B127" s="4" t="s">
        <v>23</v>
      </c>
      <c r="C127" s="4">
        <v>1197831</v>
      </c>
      <c r="D127" s="5">
        <v>44441</v>
      </c>
      <c r="E127" s="4" t="s">
        <v>24</v>
      </c>
      <c r="F127" s="4" t="s">
        <v>25</v>
      </c>
      <c r="G127" s="4" t="s">
        <v>26</v>
      </c>
      <c r="H127" s="4" t="s">
        <v>18</v>
      </c>
      <c r="I127" s="6">
        <v>0.45</v>
      </c>
      <c r="J127" s="7">
        <v>8500</v>
      </c>
      <c r="K127" s="8">
        <f t="shared" si="0"/>
        <v>3825</v>
      </c>
      <c r="L127" s="8">
        <f t="shared" si="1"/>
        <v>1338.75</v>
      </c>
      <c r="M127" s="9">
        <v>0.35</v>
      </c>
      <c r="O127" s="10"/>
    </row>
    <row r="128" spans="1:15" ht="15.75" customHeight="1" x14ac:dyDescent="0.25">
      <c r="A128" s="2"/>
      <c r="B128" s="4" t="s">
        <v>23</v>
      </c>
      <c r="C128" s="4">
        <v>1197831</v>
      </c>
      <c r="D128" s="5">
        <v>44441</v>
      </c>
      <c r="E128" s="4" t="s">
        <v>24</v>
      </c>
      <c r="F128" s="4" t="s">
        <v>25</v>
      </c>
      <c r="G128" s="4" t="s">
        <v>26</v>
      </c>
      <c r="H128" s="4" t="s">
        <v>19</v>
      </c>
      <c r="I128" s="6">
        <v>0.5</v>
      </c>
      <c r="J128" s="7">
        <v>9000</v>
      </c>
      <c r="K128" s="8">
        <f t="shared" si="0"/>
        <v>4500</v>
      </c>
      <c r="L128" s="8">
        <f t="shared" si="1"/>
        <v>1575</v>
      </c>
      <c r="M128" s="9">
        <v>0.35</v>
      </c>
      <c r="O128" s="10"/>
    </row>
    <row r="129" spans="1:15" ht="15.75" customHeight="1" x14ac:dyDescent="0.25">
      <c r="A129" s="2"/>
      <c r="B129" s="4" t="s">
        <v>23</v>
      </c>
      <c r="C129" s="4">
        <v>1197831</v>
      </c>
      <c r="D129" s="5">
        <v>44441</v>
      </c>
      <c r="E129" s="4" t="s">
        <v>24</v>
      </c>
      <c r="F129" s="4" t="s">
        <v>25</v>
      </c>
      <c r="G129" s="4" t="s">
        <v>26</v>
      </c>
      <c r="H129" s="4" t="s">
        <v>20</v>
      </c>
      <c r="I129" s="6">
        <v>0.5</v>
      </c>
      <c r="J129" s="7">
        <v>6250</v>
      </c>
      <c r="K129" s="8">
        <f t="shared" si="0"/>
        <v>3125</v>
      </c>
      <c r="L129" s="8">
        <f t="shared" si="1"/>
        <v>1406.25</v>
      </c>
      <c r="M129" s="9">
        <v>0.45</v>
      </c>
      <c r="O129" s="10"/>
    </row>
    <row r="130" spans="1:15" ht="15.75" customHeight="1" x14ac:dyDescent="0.25">
      <c r="A130" s="2"/>
      <c r="B130" s="4" t="s">
        <v>23</v>
      </c>
      <c r="C130" s="4">
        <v>1197831</v>
      </c>
      <c r="D130" s="5">
        <v>44441</v>
      </c>
      <c r="E130" s="4" t="s">
        <v>24</v>
      </c>
      <c r="F130" s="4" t="s">
        <v>25</v>
      </c>
      <c r="G130" s="4" t="s">
        <v>26</v>
      </c>
      <c r="H130" s="4" t="s">
        <v>21</v>
      </c>
      <c r="I130" s="6">
        <v>0.45</v>
      </c>
      <c r="J130" s="7">
        <v>6250</v>
      </c>
      <c r="K130" s="8">
        <f t="shared" si="0"/>
        <v>2812.5</v>
      </c>
      <c r="L130" s="8">
        <f t="shared" si="1"/>
        <v>843.75</v>
      </c>
      <c r="M130" s="9">
        <v>0.3</v>
      </c>
      <c r="O130" s="10"/>
    </row>
    <row r="131" spans="1:15" ht="15.75" customHeight="1" x14ac:dyDescent="0.25">
      <c r="A131" s="2"/>
      <c r="B131" s="4" t="s">
        <v>23</v>
      </c>
      <c r="C131" s="4">
        <v>1197831</v>
      </c>
      <c r="D131" s="5">
        <v>44441</v>
      </c>
      <c r="E131" s="4" t="s">
        <v>24</v>
      </c>
      <c r="F131" s="4" t="s">
        <v>25</v>
      </c>
      <c r="G131" s="4" t="s">
        <v>26</v>
      </c>
      <c r="H131" s="4" t="s">
        <v>22</v>
      </c>
      <c r="I131" s="6">
        <v>0.55000000000000004</v>
      </c>
      <c r="J131" s="7">
        <v>8500</v>
      </c>
      <c r="K131" s="8">
        <f t="shared" si="0"/>
        <v>4675</v>
      </c>
      <c r="L131" s="8">
        <f t="shared" si="1"/>
        <v>2337.5</v>
      </c>
      <c r="M131" s="9">
        <v>0.5</v>
      </c>
      <c r="O131" s="10"/>
    </row>
    <row r="132" spans="1:15" ht="15.75" customHeight="1" x14ac:dyDescent="0.25">
      <c r="A132" s="2"/>
      <c r="B132" s="4" t="s">
        <v>23</v>
      </c>
      <c r="C132" s="4">
        <v>1197831</v>
      </c>
      <c r="D132" s="5">
        <v>44470</v>
      </c>
      <c r="E132" s="4" t="s">
        <v>24</v>
      </c>
      <c r="F132" s="4" t="s">
        <v>25</v>
      </c>
      <c r="G132" s="4" t="s">
        <v>26</v>
      </c>
      <c r="H132" s="4" t="s">
        <v>17</v>
      </c>
      <c r="I132" s="6">
        <v>0.45</v>
      </c>
      <c r="J132" s="7">
        <v>8000</v>
      </c>
      <c r="K132" s="8">
        <f t="shared" si="0"/>
        <v>3600</v>
      </c>
      <c r="L132" s="8">
        <f t="shared" si="1"/>
        <v>1260</v>
      </c>
      <c r="M132" s="9">
        <v>0.35</v>
      </c>
      <c r="O132" s="10"/>
    </row>
    <row r="133" spans="1:15" ht="15.75" customHeight="1" x14ac:dyDescent="0.25">
      <c r="A133" s="2"/>
      <c r="B133" s="4" t="s">
        <v>23</v>
      </c>
      <c r="C133" s="4">
        <v>1197831</v>
      </c>
      <c r="D133" s="5">
        <v>44470</v>
      </c>
      <c r="E133" s="4" t="s">
        <v>24</v>
      </c>
      <c r="F133" s="4" t="s">
        <v>25</v>
      </c>
      <c r="G133" s="4" t="s">
        <v>26</v>
      </c>
      <c r="H133" s="4" t="s">
        <v>18</v>
      </c>
      <c r="I133" s="6">
        <v>0.45</v>
      </c>
      <c r="J133" s="7">
        <v>8000</v>
      </c>
      <c r="K133" s="8">
        <f t="shared" si="0"/>
        <v>3600</v>
      </c>
      <c r="L133" s="8">
        <f t="shared" si="1"/>
        <v>1260</v>
      </c>
      <c r="M133" s="9">
        <v>0.35</v>
      </c>
      <c r="O133" s="10"/>
    </row>
    <row r="134" spans="1:15" ht="15.75" customHeight="1" x14ac:dyDescent="0.25">
      <c r="A134" s="2"/>
      <c r="B134" s="4" t="s">
        <v>23</v>
      </c>
      <c r="C134" s="4">
        <v>1197831</v>
      </c>
      <c r="D134" s="5">
        <v>44470</v>
      </c>
      <c r="E134" s="4" t="s">
        <v>24</v>
      </c>
      <c r="F134" s="4" t="s">
        <v>25</v>
      </c>
      <c r="G134" s="4" t="s">
        <v>26</v>
      </c>
      <c r="H134" s="4" t="s">
        <v>19</v>
      </c>
      <c r="I134" s="6">
        <v>0.5</v>
      </c>
      <c r="J134" s="7">
        <v>7500</v>
      </c>
      <c r="K134" s="8">
        <f t="shared" si="0"/>
        <v>3750</v>
      </c>
      <c r="L134" s="8">
        <f t="shared" si="1"/>
        <v>1312.5</v>
      </c>
      <c r="M134" s="9">
        <v>0.35</v>
      </c>
      <c r="O134" s="10"/>
    </row>
    <row r="135" spans="1:15" ht="15.75" customHeight="1" x14ac:dyDescent="0.25">
      <c r="A135" s="2"/>
      <c r="B135" s="4" t="s">
        <v>23</v>
      </c>
      <c r="C135" s="4">
        <v>1197831</v>
      </c>
      <c r="D135" s="5">
        <v>44470</v>
      </c>
      <c r="E135" s="4" t="s">
        <v>24</v>
      </c>
      <c r="F135" s="4" t="s">
        <v>25</v>
      </c>
      <c r="G135" s="4" t="s">
        <v>26</v>
      </c>
      <c r="H135" s="4" t="s">
        <v>20</v>
      </c>
      <c r="I135" s="6">
        <v>0.5</v>
      </c>
      <c r="J135" s="7">
        <v>6000</v>
      </c>
      <c r="K135" s="8">
        <f t="shared" si="0"/>
        <v>3000</v>
      </c>
      <c r="L135" s="8">
        <f t="shared" si="1"/>
        <v>1350</v>
      </c>
      <c r="M135" s="9">
        <v>0.45</v>
      </c>
      <c r="O135" s="10"/>
    </row>
    <row r="136" spans="1:15" ht="15.75" customHeight="1" x14ac:dyDescent="0.25">
      <c r="A136" s="2"/>
      <c r="B136" s="4" t="s">
        <v>23</v>
      </c>
      <c r="C136" s="4">
        <v>1197831</v>
      </c>
      <c r="D136" s="5">
        <v>44470</v>
      </c>
      <c r="E136" s="4" t="s">
        <v>24</v>
      </c>
      <c r="F136" s="4" t="s">
        <v>25</v>
      </c>
      <c r="G136" s="4" t="s">
        <v>26</v>
      </c>
      <c r="H136" s="4" t="s">
        <v>21</v>
      </c>
      <c r="I136" s="6">
        <v>0.45</v>
      </c>
      <c r="J136" s="7">
        <v>5750</v>
      </c>
      <c r="K136" s="8">
        <f t="shared" si="0"/>
        <v>2587.5</v>
      </c>
      <c r="L136" s="8">
        <f t="shared" si="1"/>
        <v>776.25</v>
      </c>
      <c r="M136" s="9">
        <v>0.3</v>
      </c>
      <c r="O136" s="10"/>
    </row>
    <row r="137" spans="1:15" ht="15.75" customHeight="1" x14ac:dyDescent="0.25">
      <c r="A137" s="2"/>
      <c r="B137" s="4" t="s">
        <v>23</v>
      </c>
      <c r="C137" s="4">
        <v>1197831</v>
      </c>
      <c r="D137" s="5">
        <v>44470</v>
      </c>
      <c r="E137" s="4" t="s">
        <v>24</v>
      </c>
      <c r="F137" s="4" t="s">
        <v>25</v>
      </c>
      <c r="G137" s="4" t="s">
        <v>26</v>
      </c>
      <c r="H137" s="4" t="s">
        <v>22</v>
      </c>
      <c r="I137" s="6">
        <v>0.55000000000000004</v>
      </c>
      <c r="J137" s="7">
        <v>7500</v>
      </c>
      <c r="K137" s="8">
        <f t="shared" si="0"/>
        <v>4125</v>
      </c>
      <c r="L137" s="8">
        <f t="shared" si="1"/>
        <v>2062.5</v>
      </c>
      <c r="M137" s="9">
        <v>0.5</v>
      </c>
      <c r="O137" s="10"/>
    </row>
    <row r="138" spans="1:15" ht="15.75" customHeight="1" x14ac:dyDescent="0.25">
      <c r="A138" s="2"/>
      <c r="B138" s="4" t="s">
        <v>23</v>
      </c>
      <c r="C138" s="4">
        <v>1197831</v>
      </c>
      <c r="D138" s="5">
        <v>44502</v>
      </c>
      <c r="E138" s="4" t="s">
        <v>24</v>
      </c>
      <c r="F138" s="4" t="s">
        <v>25</v>
      </c>
      <c r="G138" s="4" t="s">
        <v>26</v>
      </c>
      <c r="H138" s="4" t="s">
        <v>17</v>
      </c>
      <c r="I138" s="6">
        <v>0.45</v>
      </c>
      <c r="J138" s="7">
        <v>9000</v>
      </c>
      <c r="K138" s="8">
        <f t="shared" si="0"/>
        <v>4050</v>
      </c>
      <c r="L138" s="8">
        <f t="shared" si="1"/>
        <v>1417.5</v>
      </c>
      <c r="M138" s="9">
        <v>0.35</v>
      </c>
      <c r="O138" s="10"/>
    </row>
    <row r="139" spans="1:15" ht="15.75" customHeight="1" x14ac:dyDescent="0.25">
      <c r="A139" s="2"/>
      <c r="B139" s="4" t="s">
        <v>23</v>
      </c>
      <c r="C139" s="4">
        <v>1197831</v>
      </c>
      <c r="D139" s="5">
        <v>44502</v>
      </c>
      <c r="E139" s="4" t="s">
        <v>24</v>
      </c>
      <c r="F139" s="4" t="s">
        <v>25</v>
      </c>
      <c r="G139" s="4" t="s">
        <v>26</v>
      </c>
      <c r="H139" s="4" t="s">
        <v>18</v>
      </c>
      <c r="I139" s="6">
        <v>0.45</v>
      </c>
      <c r="J139" s="7">
        <v>9000</v>
      </c>
      <c r="K139" s="8">
        <f t="shared" si="0"/>
        <v>4050</v>
      </c>
      <c r="L139" s="8">
        <f t="shared" si="1"/>
        <v>1417.5</v>
      </c>
      <c r="M139" s="9">
        <v>0.35</v>
      </c>
      <c r="O139" s="10"/>
    </row>
    <row r="140" spans="1:15" ht="15.75" customHeight="1" x14ac:dyDescent="0.25">
      <c r="A140" s="2"/>
      <c r="B140" s="4" t="s">
        <v>23</v>
      </c>
      <c r="C140" s="4">
        <v>1197831</v>
      </c>
      <c r="D140" s="5">
        <v>44502</v>
      </c>
      <c r="E140" s="4" t="s">
        <v>24</v>
      </c>
      <c r="F140" s="4" t="s">
        <v>25</v>
      </c>
      <c r="G140" s="4" t="s">
        <v>26</v>
      </c>
      <c r="H140" s="4" t="s">
        <v>19</v>
      </c>
      <c r="I140" s="6">
        <v>0.5</v>
      </c>
      <c r="J140" s="7">
        <v>8250</v>
      </c>
      <c r="K140" s="8">
        <f t="shared" si="0"/>
        <v>4125</v>
      </c>
      <c r="L140" s="8">
        <f t="shared" si="1"/>
        <v>1443.75</v>
      </c>
      <c r="M140" s="9">
        <v>0.35</v>
      </c>
      <c r="O140" s="10"/>
    </row>
    <row r="141" spans="1:15" ht="15.75" customHeight="1" x14ac:dyDescent="0.25">
      <c r="A141" s="2"/>
      <c r="B141" s="4" t="s">
        <v>23</v>
      </c>
      <c r="C141" s="4">
        <v>1197831</v>
      </c>
      <c r="D141" s="5">
        <v>44502</v>
      </c>
      <c r="E141" s="4" t="s">
        <v>24</v>
      </c>
      <c r="F141" s="4" t="s">
        <v>25</v>
      </c>
      <c r="G141" s="4" t="s">
        <v>26</v>
      </c>
      <c r="H141" s="4" t="s">
        <v>20</v>
      </c>
      <c r="I141" s="6">
        <v>0.5</v>
      </c>
      <c r="J141" s="7">
        <v>6750</v>
      </c>
      <c r="K141" s="8">
        <f t="shared" si="0"/>
        <v>3375</v>
      </c>
      <c r="L141" s="8">
        <f t="shared" si="1"/>
        <v>1518.75</v>
      </c>
      <c r="M141" s="9">
        <v>0.45</v>
      </c>
      <c r="O141" s="10"/>
    </row>
    <row r="142" spans="1:15" ht="15.75" customHeight="1" x14ac:dyDescent="0.25">
      <c r="A142" s="2"/>
      <c r="B142" s="4" t="s">
        <v>23</v>
      </c>
      <c r="C142" s="4">
        <v>1197831</v>
      </c>
      <c r="D142" s="5">
        <v>44502</v>
      </c>
      <c r="E142" s="4" t="s">
        <v>24</v>
      </c>
      <c r="F142" s="4" t="s">
        <v>25</v>
      </c>
      <c r="G142" s="4" t="s">
        <v>26</v>
      </c>
      <c r="H142" s="4" t="s">
        <v>21</v>
      </c>
      <c r="I142" s="6">
        <v>0.45</v>
      </c>
      <c r="J142" s="7">
        <v>6500</v>
      </c>
      <c r="K142" s="8">
        <f t="shared" si="0"/>
        <v>2925</v>
      </c>
      <c r="L142" s="8">
        <f t="shared" si="1"/>
        <v>877.5</v>
      </c>
      <c r="M142" s="9">
        <v>0.3</v>
      </c>
      <c r="O142" s="10"/>
    </row>
    <row r="143" spans="1:15" ht="15.75" customHeight="1" x14ac:dyDescent="0.25">
      <c r="A143" s="2"/>
      <c r="B143" s="4" t="s">
        <v>23</v>
      </c>
      <c r="C143" s="4">
        <v>1197831</v>
      </c>
      <c r="D143" s="5">
        <v>44502</v>
      </c>
      <c r="E143" s="4" t="s">
        <v>24</v>
      </c>
      <c r="F143" s="4" t="s">
        <v>25</v>
      </c>
      <c r="G143" s="4" t="s">
        <v>26</v>
      </c>
      <c r="H143" s="4" t="s">
        <v>22</v>
      </c>
      <c r="I143" s="6">
        <v>0.55000000000000004</v>
      </c>
      <c r="J143" s="7">
        <v>8500</v>
      </c>
      <c r="K143" s="8">
        <f t="shared" si="0"/>
        <v>4675</v>
      </c>
      <c r="L143" s="8">
        <f t="shared" si="1"/>
        <v>2337.5</v>
      </c>
      <c r="M143" s="9">
        <v>0.5</v>
      </c>
      <c r="O143" s="10"/>
    </row>
    <row r="144" spans="1:15" ht="15.75" customHeight="1" x14ac:dyDescent="0.25">
      <c r="A144" s="2"/>
      <c r="B144" s="4" t="s">
        <v>23</v>
      </c>
      <c r="C144" s="4">
        <v>1197831</v>
      </c>
      <c r="D144" s="5">
        <v>44531</v>
      </c>
      <c r="E144" s="4" t="s">
        <v>24</v>
      </c>
      <c r="F144" s="4" t="s">
        <v>25</v>
      </c>
      <c r="G144" s="4" t="s">
        <v>26</v>
      </c>
      <c r="H144" s="4" t="s">
        <v>17</v>
      </c>
      <c r="I144" s="6">
        <v>0.45</v>
      </c>
      <c r="J144" s="7">
        <v>9500</v>
      </c>
      <c r="K144" s="8">
        <f t="shared" si="0"/>
        <v>4275</v>
      </c>
      <c r="L144" s="8">
        <f t="shared" si="1"/>
        <v>1496.25</v>
      </c>
      <c r="M144" s="9">
        <v>0.35</v>
      </c>
      <c r="O144" s="10"/>
    </row>
    <row r="145" spans="1:15" ht="15.75" customHeight="1" x14ac:dyDescent="0.25">
      <c r="A145" s="2"/>
      <c r="B145" s="4" t="s">
        <v>23</v>
      </c>
      <c r="C145" s="4">
        <v>1197831</v>
      </c>
      <c r="D145" s="5">
        <v>44531</v>
      </c>
      <c r="E145" s="4" t="s">
        <v>24</v>
      </c>
      <c r="F145" s="4" t="s">
        <v>25</v>
      </c>
      <c r="G145" s="4" t="s">
        <v>26</v>
      </c>
      <c r="H145" s="4" t="s">
        <v>18</v>
      </c>
      <c r="I145" s="6">
        <v>0.45</v>
      </c>
      <c r="J145" s="7">
        <v>9500</v>
      </c>
      <c r="K145" s="8">
        <f t="shared" si="0"/>
        <v>4275</v>
      </c>
      <c r="L145" s="8">
        <f t="shared" si="1"/>
        <v>1496.25</v>
      </c>
      <c r="M145" s="9">
        <v>0.35</v>
      </c>
      <c r="O145" s="10"/>
    </row>
    <row r="146" spans="1:15" ht="15.75" customHeight="1" x14ac:dyDescent="0.25">
      <c r="A146" s="2"/>
      <c r="B146" s="4" t="s">
        <v>23</v>
      </c>
      <c r="C146" s="4">
        <v>1197831</v>
      </c>
      <c r="D146" s="5">
        <v>44531</v>
      </c>
      <c r="E146" s="4" t="s">
        <v>24</v>
      </c>
      <c r="F146" s="4" t="s">
        <v>25</v>
      </c>
      <c r="G146" s="4" t="s">
        <v>26</v>
      </c>
      <c r="H146" s="4" t="s">
        <v>19</v>
      </c>
      <c r="I146" s="6">
        <v>0.5</v>
      </c>
      <c r="J146" s="7">
        <v>8500</v>
      </c>
      <c r="K146" s="8">
        <f t="shared" si="0"/>
        <v>4250</v>
      </c>
      <c r="L146" s="8">
        <f t="shared" si="1"/>
        <v>1487.5</v>
      </c>
      <c r="M146" s="9">
        <v>0.35</v>
      </c>
      <c r="O146" s="10"/>
    </row>
    <row r="147" spans="1:15" ht="15.75" customHeight="1" x14ac:dyDescent="0.25">
      <c r="A147" s="2"/>
      <c r="B147" s="4" t="s">
        <v>23</v>
      </c>
      <c r="C147" s="4">
        <v>1197831</v>
      </c>
      <c r="D147" s="5">
        <v>44531</v>
      </c>
      <c r="E147" s="4" t="s">
        <v>24</v>
      </c>
      <c r="F147" s="4" t="s">
        <v>25</v>
      </c>
      <c r="G147" s="4" t="s">
        <v>26</v>
      </c>
      <c r="H147" s="4" t="s">
        <v>20</v>
      </c>
      <c r="I147" s="6">
        <v>0.5</v>
      </c>
      <c r="J147" s="7">
        <v>7000</v>
      </c>
      <c r="K147" s="8">
        <f t="shared" si="0"/>
        <v>3500</v>
      </c>
      <c r="L147" s="8">
        <f t="shared" si="1"/>
        <v>1575</v>
      </c>
      <c r="M147" s="9">
        <v>0.45</v>
      </c>
      <c r="O147" s="10"/>
    </row>
    <row r="148" spans="1:15" ht="15.75" customHeight="1" x14ac:dyDescent="0.25">
      <c r="A148" s="2"/>
      <c r="B148" s="4" t="s">
        <v>23</v>
      </c>
      <c r="C148" s="4">
        <v>1197831</v>
      </c>
      <c r="D148" s="5">
        <v>44531</v>
      </c>
      <c r="E148" s="4" t="s">
        <v>24</v>
      </c>
      <c r="F148" s="4" t="s">
        <v>25</v>
      </c>
      <c r="G148" s="4" t="s">
        <v>26</v>
      </c>
      <c r="H148" s="4" t="s">
        <v>21</v>
      </c>
      <c r="I148" s="6">
        <v>0.45</v>
      </c>
      <c r="J148" s="7">
        <v>6500</v>
      </c>
      <c r="K148" s="8">
        <f t="shared" si="0"/>
        <v>2925</v>
      </c>
      <c r="L148" s="8">
        <f t="shared" si="1"/>
        <v>877.5</v>
      </c>
      <c r="M148" s="9">
        <v>0.3</v>
      </c>
      <c r="O148" s="10"/>
    </row>
    <row r="149" spans="1:15" ht="15.75" customHeight="1" x14ac:dyDescent="0.25">
      <c r="A149" s="2"/>
      <c r="B149" s="4" t="s">
        <v>23</v>
      </c>
      <c r="C149" s="4">
        <v>1197831</v>
      </c>
      <c r="D149" s="5">
        <v>44531</v>
      </c>
      <c r="E149" s="4" t="s">
        <v>24</v>
      </c>
      <c r="F149" s="4" t="s">
        <v>25</v>
      </c>
      <c r="G149" s="4" t="s">
        <v>26</v>
      </c>
      <c r="H149" s="4" t="s">
        <v>22</v>
      </c>
      <c r="I149" s="6">
        <v>0.55000000000000004</v>
      </c>
      <c r="J149" s="7">
        <v>9000</v>
      </c>
      <c r="K149" s="8">
        <f t="shared" si="0"/>
        <v>4950</v>
      </c>
      <c r="L149" s="8">
        <f t="shared" si="1"/>
        <v>2475</v>
      </c>
      <c r="M149" s="9">
        <v>0.5</v>
      </c>
      <c r="O149" s="10"/>
    </row>
    <row r="150" spans="1:15" ht="15.75" customHeight="1" x14ac:dyDescent="0.25">
      <c r="A150" s="2"/>
      <c r="B150" s="4" t="s">
        <v>27</v>
      </c>
      <c r="C150" s="4">
        <v>1128299</v>
      </c>
      <c r="D150" s="5">
        <v>44216</v>
      </c>
      <c r="E150" s="4" t="s">
        <v>28</v>
      </c>
      <c r="F150" s="4" t="s">
        <v>29</v>
      </c>
      <c r="G150" s="4" t="s">
        <v>30</v>
      </c>
      <c r="H150" s="4" t="s">
        <v>17</v>
      </c>
      <c r="I150" s="6">
        <v>0.39999999999999997</v>
      </c>
      <c r="J150" s="7">
        <v>7750</v>
      </c>
      <c r="K150" s="8">
        <f t="shared" si="0"/>
        <v>3099.9999999999995</v>
      </c>
      <c r="L150" s="8">
        <f t="shared" si="1"/>
        <v>1085</v>
      </c>
      <c r="M150" s="9">
        <v>0.35000000000000003</v>
      </c>
      <c r="O150" s="2"/>
    </row>
    <row r="151" spans="1:15" ht="15.75" customHeight="1" x14ac:dyDescent="0.25">
      <c r="A151" s="2"/>
      <c r="B151" s="4" t="s">
        <v>27</v>
      </c>
      <c r="C151" s="4">
        <v>1128299</v>
      </c>
      <c r="D151" s="5">
        <v>44216</v>
      </c>
      <c r="E151" s="4" t="s">
        <v>28</v>
      </c>
      <c r="F151" s="4" t="s">
        <v>29</v>
      </c>
      <c r="G151" s="4" t="s">
        <v>30</v>
      </c>
      <c r="H151" s="4" t="s">
        <v>18</v>
      </c>
      <c r="I151" s="6">
        <v>0.5</v>
      </c>
      <c r="J151" s="7">
        <v>7750</v>
      </c>
      <c r="K151" s="8">
        <f t="shared" si="0"/>
        <v>3875</v>
      </c>
      <c r="L151" s="8">
        <f t="shared" si="1"/>
        <v>775</v>
      </c>
      <c r="M151" s="9">
        <v>0.2</v>
      </c>
      <c r="O151" s="2"/>
    </row>
    <row r="152" spans="1:15" ht="15.75" customHeight="1" x14ac:dyDescent="0.25">
      <c r="A152" s="2"/>
      <c r="B152" s="4" t="s">
        <v>27</v>
      </c>
      <c r="C152" s="4">
        <v>1128299</v>
      </c>
      <c r="D152" s="5">
        <v>44216</v>
      </c>
      <c r="E152" s="4" t="s">
        <v>28</v>
      </c>
      <c r="F152" s="4" t="s">
        <v>29</v>
      </c>
      <c r="G152" s="4" t="s">
        <v>30</v>
      </c>
      <c r="H152" s="4" t="s">
        <v>19</v>
      </c>
      <c r="I152" s="6">
        <v>0.5</v>
      </c>
      <c r="J152" s="7">
        <v>7750</v>
      </c>
      <c r="K152" s="8">
        <f t="shared" si="0"/>
        <v>3875</v>
      </c>
      <c r="L152" s="8">
        <f t="shared" si="1"/>
        <v>1356.2500000000002</v>
      </c>
      <c r="M152" s="9">
        <v>0.35000000000000003</v>
      </c>
      <c r="O152" s="2"/>
    </row>
    <row r="153" spans="1:15" ht="15.75" customHeight="1" x14ac:dyDescent="0.25">
      <c r="A153" s="2"/>
      <c r="B153" s="4" t="s">
        <v>27</v>
      </c>
      <c r="C153" s="4">
        <v>1128299</v>
      </c>
      <c r="D153" s="5">
        <v>44216</v>
      </c>
      <c r="E153" s="4" t="s">
        <v>28</v>
      </c>
      <c r="F153" s="4" t="s">
        <v>29</v>
      </c>
      <c r="G153" s="4" t="s">
        <v>30</v>
      </c>
      <c r="H153" s="4" t="s">
        <v>20</v>
      </c>
      <c r="I153" s="6">
        <v>0.5</v>
      </c>
      <c r="J153" s="7">
        <v>6250</v>
      </c>
      <c r="K153" s="8">
        <f t="shared" si="0"/>
        <v>3125</v>
      </c>
      <c r="L153" s="8">
        <f t="shared" si="1"/>
        <v>937.5</v>
      </c>
      <c r="M153" s="9">
        <v>0.3</v>
      </c>
      <c r="O153" s="2"/>
    </row>
    <row r="154" spans="1:15" ht="15.75" customHeight="1" x14ac:dyDescent="0.25">
      <c r="A154" s="2"/>
      <c r="B154" s="4" t="s">
        <v>27</v>
      </c>
      <c r="C154" s="4">
        <v>1128299</v>
      </c>
      <c r="D154" s="5">
        <v>44216</v>
      </c>
      <c r="E154" s="4" t="s">
        <v>28</v>
      </c>
      <c r="F154" s="4" t="s">
        <v>29</v>
      </c>
      <c r="G154" s="4" t="s">
        <v>30</v>
      </c>
      <c r="H154" s="4" t="s">
        <v>21</v>
      </c>
      <c r="I154" s="6">
        <v>0.55000000000000004</v>
      </c>
      <c r="J154" s="7">
        <v>5750</v>
      </c>
      <c r="K154" s="8">
        <f t="shared" si="0"/>
        <v>3162.5000000000005</v>
      </c>
      <c r="L154" s="8">
        <f t="shared" si="1"/>
        <v>1581.2500000000002</v>
      </c>
      <c r="M154" s="9">
        <v>0.5</v>
      </c>
      <c r="O154" s="2"/>
    </row>
    <row r="155" spans="1:15" ht="15.75" customHeight="1" x14ac:dyDescent="0.25">
      <c r="A155" s="2"/>
      <c r="B155" s="4" t="s">
        <v>27</v>
      </c>
      <c r="C155" s="4">
        <v>1128299</v>
      </c>
      <c r="D155" s="5">
        <v>44216</v>
      </c>
      <c r="E155" s="4" t="s">
        <v>28</v>
      </c>
      <c r="F155" s="4" t="s">
        <v>29</v>
      </c>
      <c r="G155" s="4" t="s">
        <v>30</v>
      </c>
      <c r="H155" s="4" t="s">
        <v>22</v>
      </c>
      <c r="I155" s="6">
        <v>0.5</v>
      </c>
      <c r="J155" s="7">
        <v>7750</v>
      </c>
      <c r="K155" s="8">
        <f t="shared" si="0"/>
        <v>3875</v>
      </c>
      <c r="L155" s="8">
        <f t="shared" si="1"/>
        <v>581.25000000000011</v>
      </c>
      <c r="M155" s="9">
        <v>0.15000000000000002</v>
      </c>
      <c r="O155" s="2"/>
    </row>
    <row r="156" spans="1:15" ht="15.75" customHeight="1" x14ac:dyDescent="0.25">
      <c r="A156" s="2"/>
      <c r="B156" s="4" t="s">
        <v>27</v>
      </c>
      <c r="C156" s="4">
        <v>1128299</v>
      </c>
      <c r="D156" s="5">
        <v>44247</v>
      </c>
      <c r="E156" s="4" t="s">
        <v>28</v>
      </c>
      <c r="F156" s="4" t="s">
        <v>29</v>
      </c>
      <c r="G156" s="4" t="s">
        <v>30</v>
      </c>
      <c r="H156" s="4" t="s">
        <v>17</v>
      </c>
      <c r="I156" s="6">
        <v>0.39999999999999997</v>
      </c>
      <c r="J156" s="7">
        <v>8250</v>
      </c>
      <c r="K156" s="8">
        <f t="shared" si="0"/>
        <v>3299.9999999999995</v>
      </c>
      <c r="L156" s="8">
        <f t="shared" si="1"/>
        <v>1155</v>
      </c>
      <c r="M156" s="9">
        <v>0.35000000000000003</v>
      </c>
      <c r="O156" s="2"/>
    </row>
    <row r="157" spans="1:15" ht="15.75" customHeight="1" x14ac:dyDescent="0.25">
      <c r="A157" s="2"/>
      <c r="B157" s="4" t="s">
        <v>27</v>
      </c>
      <c r="C157" s="4">
        <v>1128299</v>
      </c>
      <c r="D157" s="5">
        <v>44247</v>
      </c>
      <c r="E157" s="4" t="s">
        <v>28</v>
      </c>
      <c r="F157" s="4" t="s">
        <v>29</v>
      </c>
      <c r="G157" s="4" t="s">
        <v>30</v>
      </c>
      <c r="H157" s="4" t="s">
        <v>18</v>
      </c>
      <c r="I157" s="6">
        <v>0.5</v>
      </c>
      <c r="J157" s="7">
        <v>7250</v>
      </c>
      <c r="K157" s="8">
        <f t="shared" si="0"/>
        <v>3625</v>
      </c>
      <c r="L157" s="8">
        <f t="shared" si="1"/>
        <v>725</v>
      </c>
      <c r="M157" s="9">
        <v>0.2</v>
      </c>
      <c r="O157" s="2"/>
    </row>
    <row r="158" spans="1:15" ht="15.75" customHeight="1" x14ac:dyDescent="0.25">
      <c r="A158" s="2"/>
      <c r="B158" s="4" t="s">
        <v>27</v>
      </c>
      <c r="C158" s="4">
        <v>1128299</v>
      </c>
      <c r="D158" s="5">
        <v>44247</v>
      </c>
      <c r="E158" s="4" t="s">
        <v>28</v>
      </c>
      <c r="F158" s="4" t="s">
        <v>29</v>
      </c>
      <c r="G158" s="4" t="s">
        <v>30</v>
      </c>
      <c r="H158" s="4" t="s">
        <v>19</v>
      </c>
      <c r="I158" s="6">
        <v>0.5</v>
      </c>
      <c r="J158" s="7">
        <v>7250</v>
      </c>
      <c r="K158" s="8">
        <f t="shared" si="0"/>
        <v>3625</v>
      </c>
      <c r="L158" s="8">
        <f t="shared" si="1"/>
        <v>1268.7500000000002</v>
      </c>
      <c r="M158" s="9">
        <v>0.35000000000000003</v>
      </c>
      <c r="O158" s="2"/>
    </row>
    <row r="159" spans="1:15" ht="15.75" customHeight="1" x14ac:dyDescent="0.25">
      <c r="A159" s="2"/>
      <c r="B159" s="4" t="s">
        <v>27</v>
      </c>
      <c r="C159" s="4">
        <v>1128299</v>
      </c>
      <c r="D159" s="5">
        <v>44247</v>
      </c>
      <c r="E159" s="4" t="s">
        <v>28</v>
      </c>
      <c r="F159" s="4" t="s">
        <v>29</v>
      </c>
      <c r="G159" s="4" t="s">
        <v>30</v>
      </c>
      <c r="H159" s="4" t="s">
        <v>20</v>
      </c>
      <c r="I159" s="6">
        <v>0.5</v>
      </c>
      <c r="J159" s="7">
        <v>5750</v>
      </c>
      <c r="K159" s="8">
        <f t="shared" si="0"/>
        <v>2875</v>
      </c>
      <c r="L159" s="8">
        <f t="shared" si="1"/>
        <v>862.5</v>
      </c>
      <c r="M159" s="9">
        <v>0.3</v>
      </c>
      <c r="O159" s="2"/>
    </row>
    <row r="160" spans="1:15" ht="15.75" customHeight="1" x14ac:dyDescent="0.25">
      <c r="A160" s="2"/>
      <c r="B160" s="4" t="s">
        <v>27</v>
      </c>
      <c r="C160" s="4">
        <v>1128299</v>
      </c>
      <c r="D160" s="5">
        <v>44247</v>
      </c>
      <c r="E160" s="4" t="s">
        <v>28</v>
      </c>
      <c r="F160" s="4" t="s">
        <v>29</v>
      </c>
      <c r="G160" s="4" t="s">
        <v>30</v>
      </c>
      <c r="H160" s="4" t="s">
        <v>21</v>
      </c>
      <c r="I160" s="6">
        <v>0.55000000000000004</v>
      </c>
      <c r="J160" s="7">
        <v>5000</v>
      </c>
      <c r="K160" s="8">
        <f t="shared" si="0"/>
        <v>2750</v>
      </c>
      <c r="L160" s="8">
        <f t="shared" si="1"/>
        <v>1375</v>
      </c>
      <c r="M160" s="9">
        <v>0.5</v>
      </c>
      <c r="O160" s="2"/>
    </row>
    <row r="161" spans="1:15" ht="15.75" customHeight="1" x14ac:dyDescent="0.25">
      <c r="A161" s="2"/>
      <c r="B161" s="4" t="s">
        <v>27</v>
      </c>
      <c r="C161" s="4">
        <v>1128299</v>
      </c>
      <c r="D161" s="5">
        <v>44247</v>
      </c>
      <c r="E161" s="4" t="s">
        <v>28</v>
      </c>
      <c r="F161" s="4" t="s">
        <v>29</v>
      </c>
      <c r="G161" s="4" t="s">
        <v>30</v>
      </c>
      <c r="H161" s="4" t="s">
        <v>22</v>
      </c>
      <c r="I161" s="6">
        <v>0.5</v>
      </c>
      <c r="J161" s="7">
        <v>7000</v>
      </c>
      <c r="K161" s="8">
        <f t="shared" si="0"/>
        <v>3500</v>
      </c>
      <c r="L161" s="8">
        <f t="shared" si="1"/>
        <v>525.00000000000011</v>
      </c>
      <c r="M161" s="9">
        <v>0.15000000000000002</v>
      </c>
      <c r="O161" s="2"/>
    </row>
    <row r="162" spans="1:15" ht="15.75" customHeight="1" x14ac:dyDescent="0.25">
      <c r="A162" s="2"/>
      <c r="B162" s="4" t="s">
        <v>27</v>
      </c>
      <c r="C162" s="4">
        <v>1128299</v>
      </c>
      <c r="D162" s="5">
        <v>44274</v>
      </c>
      <c r="E162" s="4" t="s">
        <v>28</v>
      </c>
      <c r="F162" s="4" t="s">
        <v>29</v>
      </c>
      <c r="G162" s="4" t="s">
        <v>30</v>
      </c>
      <c r="H162" s="4" t="s">
        <v>17</v>
      </c>
      <c r="I162" s="6">
        <v>0.5</v>
      </c>
      <c r="J162" s="7">
        <v>8500</v>
      </c>
      <c r="K162" s="8">
        <f t="shared" si="0"/>
        <v>4250</v>
      </c>
      <c r="L162" s="8">
        <f t="shared" si="1"/>
        <v>1487.5000000000002</v>
      </c>
      <c r="M162" s="9">
        <v>0.35000000000000003</v>
      </c>
      <c r="O162" s="2"/>
    </row>
    <row r="163" spans="1:15" ht="15.75" customHeight="1" x14ac:dyDescent="0.25">
      <c r="A163" s="2"/>
      <c r="B163" s="4" t="s">
        <v>27</v>
      </c>
      <c r="C163" s="4">
        <v>1128299</v>
      </c>
      <c r="D163" s="5">
        <v>44274</v>
      </c>
      <c r="E163" s="4" t="s">
        <v>28</v>
      </c>
      <c r="F163" s="4" t="s">
        <v>29</v>
      </c>
      <c r="G163" s="4" t="s">
        <v>30</v>
      </c>
      <c r="H163" s="4" t="s">
        <v>18</v>
      </c>
      <c r="I163" s="6">
        <v>0.6</v>
      </c>
      <c r="J163" s="7">
        <v>7000</v>
      </c>
      <c r="K163" s="8">
        <f t="shared" si="0"/>
        <v>4200</v>
      </c>
      <c r="L163" s="8">
        <f t="shared" si="1"/>
        <v>840</v>
      </c>
      <c r="M163" s="9">
        <v>0.2</v>
      </c>
      <c r="O163" s="2"/>
    </row>
    <row r="164" spans="1:15" ht="15.75" customHeight="1" x14ac:dyDescent="0.25">
      <c r="A164" s="2"/>
      <c r="B164" s="4" t="s">
        <v>27</v>
      </c>
      <c r="C164" s="4">
        <v>1128299</v>
      </c>
      <c r="D164" s="5">
        <v>44274</v>
      </c>
      <c r="E164" s="4" t="s">
        <v>28</v>
      </c>
      <c r="F164" s="4" t="s">
        <v>29</v>
      </c>
      <c r="G164" s="4" t="s">
        <v>30</v>
      </c>
      <c r="H164" s="4" t="s">
        <v>19</v>
      </c>
      <c r="I164" s="6">
        <v>0.6</v>
      </c>
      <c r="J164" s="7">
        <v>7000</v>
      </c>
      <c r="K164" s="8">
        <f t="shared" si="0"/>
        <v>4200</v>
      </c>
      <c r="L164" s="8">
        <f t="shared" si="1"/>
        <v>1470.0000000000002</v>
      </c>
      <c r="M164" s="9">
        <v>0.35000000000000003</v>
      </c>
      <c r="O164" s="2"/>
    </row>
    <row r="165" spans="1:15" ht="15.75" customHeight="1" x14ac:dyDescent="0.25">
      <c r="A165" s="2"/>
      <c r="B165" s="4" t="s">
        <v>27</v>
      </c>
      <c r="C165" s="4">
        <v>1128299</v>
      </c>
      <c r="D165" s="5">
        <v>44274</v>
      </c>
      <c r="E165" s="4" t="s">
        <v>28</v>
      </c>
      <c r="F165" s="4" t="s">
        <v>29</v>
      </c>
      <c r="G165" s="4" t="s">
        <v>30</v>
      </c>
      <c r="H165" s="4" t="s">
        <v>20</v>
      </c>
      <c r="I165" s="6">
        <v>0.6</v>
      </c>
      <c r="J165" s="7">
        <v>6000</v>
      </c>
      <c r="K165" s="8">
        <f t="shared" si="0"/>
        <v>3600</v>
      </c>
      <c r="L165" s="8">
        <f t="shared" si="1"/>
        <v>1080</v>
      </c>
      <c r="M165" s="9">
        <v>0.3</v>
      </c>
      <c r="O165" s="2"/>
    </row>
    <row r="166" spans="1:15" ht="15.75" customHeight="1" x14ac:dyDescent="0.25">
      <c r="A166" s="2"/>
      <c r="B166" s="4" t="s">
        <v>27</v>
      </c>
      <c r="C166" s="4">
        <v>1128299</v>
      </c>
      <c r="D166" s="5">
        <v>44274</v>
      </c>
      <c r="E166" s="4" t="s">
        <v>28</v>
      </c>
      <c r="F166" s="4" t="s">
        <v>29</v>
      </c>
      <c r="G166" s="4" t="s">
        <v>30</v>
      </c>
      <c r="H166" s="4" t="s">
        <v>21</v>
      </c>
      <c r="I166" s="6">
        <v>0.65</v>
      </c>
      <c r="J166" s="7">
        <v>5000</v>
      </c>
      <c r="K166" s="8">
        <f t="shared" si="0"/>
        <v>3250</v>
      </c>
      <c r="L166" s="8">
        <f t="shared" si="1"/>
        <v>1625</v>
      </c>
      <c r="M166" s="9">
        <v>0.5</v>
      </c>
      <c r="O166" s="2"/>
    </row>
    <row r="167" spans="1:15" ht="15.75" customHeight="1" x14ac:dyDescent="0.25">
      <c r="A167" s="2"/>
      <c r="B167" s="4" t="s">
        <v>27</v>
      </c>
      <c r="C167" s="4">
        <v>1128299</v>
      </c>
      <c r="D167" s="5">
        <v>44274</v>
      </c>
      <c r="E167" s="4" t="s">
        <v>28</v>
      </c>
      <c r="F167" s="4" t="s">
        <v>29</v>
      </c>
      <c r="G167" s="4" t="s">
        <v>30</v>
      </c>
      <c r="H167" s="4" t="s">
        <v>22</v>
      </c>
      <c r="I167" s="6">
        <v>0.6</v>
      </c>
      <c r="J167" s="7">
        <v>7000</v>
      </c>
      <c r="K167" s="8">
        <f t="shared" si="0"/>
        <v>4200</v>
      </c>
      <c r="L167" s="8">
        <f t="shared" si="1"/>
        <v>630.00000000000011</v>
      </c>
      <c r="M167" s="9">
        <v>0.15000000000000002</v>
      </c>
      <c r="O167" s="2"/>
    </row>
    <row r="168" spans="1:15" ht="15.75" customHeight="1" x14ac:dyDescent="0.25">
      <c r="A168" s="2"/>
      <c r="B168" s="4" t="s">
        <v>27</v>
      </c>
      <c r="C168" s="4">
        <v>1128299</v>
      </c>
      <c r="D168" s="5">
        <v>44306</v>
      </c>
      <c r="E168" s="4" t="s">
        <v>28</v>
      </c>
      <c r="F168" s="4" t="s">
        <v>29</v>
      </c>
      <c r="G168" s="4" t="s">
        <v>30</v>
      </c>
      <c r="H168" s="4" t="s">
        <v>17</v>
      </c>
      <c r="I168" s="6">
        <v>0.6</v>
      </c>
      <c r="J168" s="7">
        <v>8750</v>
      </c>
      <c r="K168" s="8">
        <f t="shared" si="0"/>
        <v>5250</v>
      </c>
      <c r="L168" s="8">
        <f t="shared" si="1"/>
        <v>1837.5000000000002</v>
      </c>
      <c r="M168" s="9">
        <v>0.35000000000000003</v>
      </c>
      <c r="O168" s="2"/>
    </row>
    <row r="169" spans="1:15" ht="15.75" customHeight="1" x14ac:dyDescent="0.25">
      <c r="A169" s="2"/>
      <c r="B169" s="4" t="s">
        <v>27</v>
      </c>
      <c r="C169" s="4">
        <v>1128299</v>
      </c>
      <c r="D169" s="5">
        <v>44306</v>
      </c>
      <c r="E169" s="4" t="s">
        <v>28</v>
      </c>
      <c r="F169" s="4" t="s">
        <v>29</v>
      </c>
      <c r="G169" s="4" t="s">
        <v>30</v>
      </c>
      <c r="H169" s="4" t="s">
        <v>18</v>
      </c>
      <c r="I169" s="6">
        <v>0.65</v>
      </c>
      <c r="J169" s="7">
        <v>6750</v>
      </c>
      <c r="K169" s="8">
        <f t="shared" si="0"/>
        <v>4387.5</v>
      </c>
      <c r="L169" s="8">
        <f t="shared" si="1"/>
        <v>877.5</v>
      </c>
      <c r="M169" s="9">
        <v>0.2</v>
      </c>
      <c r="O169" s="2"/>
    </row>
    <row r="170" spans="1:15" ht="15.75" customHeight="1" x14ac:dyDescent="0.25">
      <c r="A170" s="2"/>
      <c r="B170" s="4" t="s">
        <v>27</v>
      </c>
      <c r="C170" s="4">
        <v>1128299</v>
      </c>
      <c r="D170" s="5">
        <v>44306</v>
      </c>
      <c r="E170" s="4" t="s">
        <v>28</v>
      </c>
      <c r="F170" s="4" t="s">
        <v>29</v>
      </c>
      <c r="G170" s="4" t="s">
        <v>30</v>
      </c>
      <c r="H170" s="4" t="s">
        <v>19</v>
      </c>
      <c r="I170" s="6">
        <v>0.65</v>
      </c>
      <c r="J170" s="7">
        <v>7250</v>
      </c>
      <c r="K170" s="8">
        <f t="shared" si="0"/>
        <v>4712.5</v>
      </c>
      <c r="L170" s="8">
        <f t="shared" si="1"/>
        <v>1649.3750000000002</v>
      </c>
      <c r="M170" s="9">
        <v>0.35000000000000003</v>
      </c>
      <c r="O170" s="2"/>
    </row>
    <row r="171" spans="1:15" ht="15.75" customHeight="1" x14ac:dyDescent="0.25">
      <c r="A171" s="2"/>
      <c r="B171" s="4" t="s">
        <v>27</v>
      </c>
      <c r="C171" s="4">
        <v>1128299</v>
      </c>
      <c r="D171" s="5">
        <v>44306</v>
      </c>
      <c r="E171" s="4" t="s">
        <v>28</v>
      </c>
      <c r="F171" s="4" t="s">
        <v>29</v>
      </c>
      <c r="G171" s="4" t="s">
        <v>30</v>
      </c>
      <c r="H171" s="4" t="s">
        <v>20</v>
      </c>
      <c r="I171" s="6">
        <v>0.6</v>
      </c>
      <c r="J171" s="7">
        <v>6250</v>
      </c>
      <c r="K171" s="8">
        <f t="shared" si="0"/>
        <v>3750</v>
      </c>
      <c r="L171" s="8">
        <f t="shared" si="1"/>
        <v>1125</v>
      </c>
      <c r="M171" s="9">
        <v>0.3</v>
      </c>
      <c r="O171" s="2"/>
    </row>
    <row r="172" spans="1:15" ht="15.75" customHeight="1" x14ac:dyDescent="0.25">
      <c r="A172" s="2"/>
      <c r="B172" s="4" t="s">
        <v>27</v>
      </c>
      <c r="C172" s="4">
        <v>1128299</v>
      </c>
      <c r="D172" s="5">
        <v>44306</v>
      </c>
      <c r="E172" s="4" t="s">
        <v>28</v>
      </c>
      <c r="F172" s="4" t="s">
        <v>29</v>
      </c>
      <c r="G172" s="4" t="s">
        <v>30</v>
      </c>
      <c r="H172" s="4" t="s">
        <v>21</v>
      </c>
      <c r="I172" s="6">
        <v>0.65</v>
      </c>
      <c r="J172" s="7">
        <v>5250</v>
      </c>
      <c r="K172" s="8">
        <f t="shared" si="0"/>
        <v>3412.5</v>
      </c>
      <c r="L172" s="8">
        <f t="shared" si="1"/>
        <v>1706.25</v>
      </c>
      <c r="M172" s="9">
        <v>0.5</v>
      </c>
      <c r="O172" s="2"/>
    </row>
    <row r="173" spans="1:15" ht="15.75" customHeight="1" x14ac:dyDescent="0.25">
      <c r="A173" s="2"/>
      <c r="B173" s="4" t="s">
        <v>27</v>
      </c>
      <c r="C173" s="4">
        <v>1128299</v>
      </c>
      <c r="D173" s="5">
        <v>44306</v>
      </c>
      <c r="E173" s="4" t="s">
        <v>28</v>
      </c>
      <c r="F173" s="4" t="s">
        <v>29</v>
      </c>
      <c r="G173" s="4" t="s">
        <v>30</v>
      </c>
      <c r="H173" s="4" t="s">
        <v>22</v>
      </c>
      <c r="I173" s="6">
        <v>0.8</v>
      </c>
      <c r="J173" s="7">
        <v>7000</v>
      </c>
      <c r="K173" s="8">
        <f t="shared" si="0"/>
        <v>5600</v>
      </c>
      <c r="L173" s="8">
        <f t="shared" si="1"/>
        <v>840.00000000000011</v>
      </c>
      <c r="M173" s="9">
        <v>0.15000000000000002</v>
      </c>
      <c r="O173" s="2"/>
    </row>
    <row r="174" spans="1:15" ht="15.75" customHeight="1" x14ac:dyDescent="0.25">
      <c r="A174" s="2"/>
      <c r="B174" s="4" t="s">
        <v>27</v>
      </c>
      <c r="C174" s="4">
        <v>1128299</v>
      </c>
      <c r="D174" s="5">
        <v>44337</v>
      </c>
      <c r="E174" s="4" t="s">
        <v>28</v>
      </c>
      <c r="F174" s="4" t="s">
        <v>29</v>
      </c>
      <c r="G174" s="4" t="s">
        <v>30</v>
      </c>
      <c r="H174" s="4" t="s">
        <v>17</v>
      </c>
      <c r="I174" s="6">
        <v>0.6</v>
      </c>
      <c r="J174" s="7">
        <v>9000</v>
      </c>
      <c r="K174" s="8">
        <f t="shared" si="0"/>
        <v>5400</v>
      </c>
      <c r="L174" s="8">
        <f t="shared" si="1"/>
        <v>2160</v>
      </c>
      <c r="M174" s="9">
        <v>0.4</v>
      </c>
      <c r="O174" s="2"/>
    </row>
    <row r="175" spans="1:15" ht="15.75" customHeight="1" x14ac:dyDescent="0.25">
      <c r="A175" s="2"/>
      <c r="B175" s="4" t="s">
        <v>27</v>
      </c>
      <c r="C175" s="4">
        <v>1128299</v>
      </c>
      <c r="D175" s="5">
        <v>44337</v>
      </c>
      <c r="E175" s="4" t="s">
        <v>28</v>
      </c>
      <c r="F175" s="4" t="s">
        <v>29</v>
      </c>
      <c r="G175" s="4" t="s">
        <v>30</v>
      </c>
      <c r="H175" s="4" t="s">
        <v>18</v>
      </c>
      <c r="I175" s="6">
        <v>0.65</v>
      </c>
      <c r="J175" s="7">
        <v>7500</v>
      </c>
      <c r="K175" s="8">
        <f t="shared" si="0"/>
        <v>4875</v>
      </c>
      <c r="L175" s="8">
        <f t="shared" si="1"/>
        <v>1218.75</v>
      </c>
      <c r="M175" s="9">
        <v>0.25</v>
      </c>
      <c r="O175" s="2"/>
    </row>
    <row r="176" spans="1:15" ht="15.75" customHeight="1" x14ac:dyDescent="0.25">
      <c r="A176" s="2"/>
      <c r="B176" s="4" t="s">
        <v>27</v>
      </c>
      <c r="C176" s="4">
        <v>1128299</v>
      </c>
      <c r="D176" s="5">
        <v>44337</v>
      </c>
      <c r="E176" s="4" t="s">
        <v>28</v>
      </c>
      <c r="F176" s="4" t="s">
        <v>29</v>
      </c>
      <c r="G176" s="4" t="s">
        <v>30</v>
      </c>
      <c r="H176" s="4" t="s">
        <v>19</v>
      </c>
      <c r="I176" s="6">
        <v>0.65</v>
      </c>
      <c r="J176" s="7">
        <v>7500</v>
      </c>
      <c r="K176" s="8">
        <f t="shared" si="0"/>
        <v>4875</v>
      </c>
      <c r="L176" s="8">
        <f t="shared" si="1"/>
        <v>1950</v>
      </c>
      <c r="M176" s="9">
        <v>0.4</v>
      </c>
      <c r="O176" s="2"/>
    </row>
    <row r="177" spans="1:15" ht="15.75" customHeight="1" x14ac:dyDescent="0.25">
      <c r="A177" s="2"/>
      <c r="B177" s="4" t="s">
        <v>27</v>
      </c>
      <c r="C177" s="4">
        <v>1128299</v>
      </c>
      <c r="D177" s="5">
        <v>44337</v>
      </c>
      <c r="E177" s="4" t="s">
        <v>28</v>
      </c>
      <c r="F177" s="4" t="s">
        <v>29</v>
      </c>
      <c r="G177" s="4" t="s">
        <v>30</v>
      </c>
      <c r="H177" s="4" t="s">
        <v>20</v>
      </c>
      <c r="I177" s="6">
        <v>0.6</v>
      </c>
      <c r="J177" s="7">
        <v>6500</v>
      </c>
      <c r="K177" s="8">
        <f t="shared" si="0"/>
        <v>3900</v>
      </c>
      <c r="L177" s="8">
        <f t="shared" si="1"/>
        <v>1365</v>
      </c>
      <c r="M177" s="9">
        <v>0.35</v>
      </c>
      <c r="O177" s="2"/>
    </row>
    <row r="178" spans="1:15" ht="15.75" customHeight="1" x14ac:dyDescent="0.25">
      <c r="A178" s="2"/>
      <c r="B178" s="4" t="s">
        <v>27</v>
      </c>
      <c r="C178" s="4">
        <v>1128299</v>
      </c>
      <c r="D178" s="5">
        <v>44337</v>
      </c>
      <c r="E178" s="4" t="s">
        <v>28</v>
      </c>
      <c r="F178" s="4" t="s">
        <v>29</v>
      </c>
      <c r="G178" s="4" t="s">
        <v>30</v>
      </c>
      <c r="H178" s="4" t="s">
        <v>21</v>
      </c>
      <c r="I178" s="6">
        <v>0.65</v>
      </c>
      <c r="J178" s="7">
        <v>5500</v>
      </c>
      <c r="K178" s="8">
        <f t="shared" si="0"/>
        <v>3575</v>
      </c>
      <c r="L178" s="8">
        <f t="shared" si="1"/>
        <v>1966.2500000000002</v>
      </c>
      <c r="M178" s="9">
        <v>0.55000000000000004</v>
      </c>
      <c r="O178" s="2"/>
    </row>
    <row r="179" spans="1:15" ht="15.75" customHeight="1" x14ac:dyDescent="0.25">
      <c r="A179" s="2"/>
      <c r="B179" s="4" t="s">
        <v>27</v>
      </c>
      <c r="C179" s="4">
        <v>1128299</v>
      </c>
      <c r="D179" s="5">
        <v>44337</v>
      </c>
      <c r="E179" s="4" t="s">
        <v>28</v>
      </c>
      <c r="F179" s="4" t="s">
        <v>29</v>
      </c>
      <c r="G179" s="4" t="s">
        <v>30</v>
      </c>
      <c r="H179" s="4" t="s">
        <v>22</v>
      </c>
      <c r="I179" s="6">
        <v>0.8</v>
      </c>
      <c r="J179" s="7">
        <v>7250</v>
      </c>
      <c r="K179" s="8">
        <f t="shared" si="0"/>
        <v>5800</v>
      </c>
      <c r="L179" s="8">
        <f t="shared" si="1"/>
        <v>1160</v>
      </c>
      <c r="M179" s="9">
        <v>0.2</v>
      </c>
      <c r="O179" s="2"/>
    </row>
    <row r="180" spans="1:15" ht="15.75" customHeight="1" x14ac:dyDescent="0.25">
      <c r="A180" s="2"/>
      <c r="B180" s="4" t="s">
        <v>27</v>
      </c>
      <c r="C180" s="4">
        <v>1128299</v>
      </c>
      <c r="D180" s="5">
        <v>44367</v>
      </c>
      <c r="E180" s="4" t="s">
        <v>28</v>
      </c>
      <c r="F180" s="4" t="s">
        <v>29</v>
      </c>
      <c r="G180" s="4" t="s">
        <v>30</v>
      </c>
      <c r="H180" s="4" t="s">
        <v>17</v>
      </c>
      <c r="I180" s="6">
        <v>0.6</v>
      </c>
      <c r="J180" s="7">
        <v>9750</v>
      </c>
      <c r="K180" s="8">
        <f t="shared" si="0"/>
        <v>5850</v>
      </c>
      <c r="L180" s="8">
        <f t="shared" si="1"/>
        <v>2340</v>
      </c>
      <c r="M180" s="9">
        <v>0.4</v>
      </c>
      <c r="O180" s="2"/>
    </row>
    <row r="181" spans="1:15" ht="15.75" customHeight="1" x14ac:dyDescent="0.25">
      <c r="A181" s="2"/>
      <c r="B181" s="4" t="s">
        <v>27</v>
      </c>
      <c r="C181" s="4">
        <v>1128299</v>
      </c>
      <c r="D181" s="5">
        <v>44367</v>
      </c>
      <c r="E181" s="4" t="s">
        <v>28</v>
      </c>
      <c r="F181" s="4" t="s">
        <v>29</v>
      </c>
      <c r="G181" s="4" t="s">
        <v>30</v>
      </c>
      <c r="H181" s="4" t="s">
        <v>18</v>
      </c>
      <c r="I181" s="6">
        <v>0.65</v>
      </c>
      <c r="J181" s="7">
        <v>8250</v>
      </c>
      <c r="K181" s="8">
        <f t="shared" si="0"/>
        <v>5362.5</v>
      </c>
      <c r="L181" s="8">
        <f t="shared" si="1"/>
        <v>1340.625</v>
      </c>
      <c r="M181" s="9">
        <v>0.25</v>
      </c>
      <c r="O181" s="2"/>
    </row>
    <row r="182" spans="1:15" ht="15.75" customHeight="1" x14ac:dyDescent="0.25">
      <c r="A182" s="2"/>
      <c r="B182" s="4" t="s">
        <v>27</v>
      </c>
      <c r="C182" s="4">
        <v>1128299</v>
      </c>
      <c r="D182" s="5">
        <v>44367</v>
      </c>
      <c r="E182" s="4" t="s">
        <v>28</v>
      </c>
      <c r="F182" s="4" t="s">
        <v>29</v>
      </c>
      <c r="G182" s="4" t="s">
        <v>30</v>
      </c>
      <c r="H182" s="4" t="s">
        <v>19</v>
      </c>
      <c r="I182" s="6">
        <v>0.65</v>
      </c>
      <c r="J182" s="7">
        <v>8250</v>
      </c>
      <c r="K182" s="8">
        <f t="shared" si="0"/>
        <v>5362.5</v>
      </c>
      <c r="L182" s="8">
        <f t="shared" si="1"/>
        <v>2145</v>
      </c>
      <c r="M182" s="9">
        <v>0.4</v>
      </c>
      <c r="O182" s="2"/>
    </row>
    <row r="183" spans="1:15" ht="15.75" customHeight="1" x14ac:dyDescent="0.25">
      <c r="A183" s="2"/>
      <c r="B183" s="4" t="s">
        <v>27</v>
      </c>
      <c r="C183" s="4">
        <v>1128299</v>
      </c>
      <c r="D183" s="5">
        <v>44367</v>
      </c>
      <c r="E183" s="4" t="s">
        <v>28</v>
      </c>
      <c r="F183" s="4" t="s">
        <v>29</v>
      </c>
      <c r="G183" s="4" t="s">
        <v>30</v>
      </c>
      <c r="H183" s="4" t="s">
        <v>20</v>
      </c>
      <c r="I183" s="6">
        <v>0.6</v>
      </c>
      <c r="J183" s="7">
        <v>7000</v>
      </c>
      <c r="K183" s="8">
        <f t="shared" si="0"/>
        <v>4200</v>
      </c>
      <c r="L183" s="8">
        <f t="shared" si="1"/>
        <v>1470</v>
      </c>
      <c r="M183" s="9">
        <v>0.35</v>
      </c>
      <c r="O183" s="2"/>
    </row>
    <row r="184" spans="1:15" ht="15.75" customHeight="1" x14ac:dyDescent="0.25">
      <c r="A184" s="2"/>
      <c r="B184" s="4" t="s">
        <v>27</v>
      </c>
      <c r="C184" s="4">
        <v>1128299</v>
      </c>
      <c r="D184" s="5">
        <v>44367</v>
      </c>
      <c r="E184" s="4" t="s">
        <v>28</v>
      </c>
      <c r="F184" s="4" t="s">
        <v>29</v>
      </c>
      <c r="G184" s="4" t="s">
        <v>30</v>
      </c>
      <c r="H184" s="4" t="s">
        <v>21</v>
      </c>
      <c r="I184" s="6">
        <v>0.65</v>
      </c>
      <c r="J184" s="7">
        <v>5750</v>
      </c>
      <c r="K184" s="8">
        <f t="shared" si="0"/>
        <v>3737.5</v>
      </c>
      <c r="L184" s="8">
        <f t="shared" si="1"/>
        <v>2055.625</v>
      </c>
      <c r="M184" s="9">
        <v>0.55000000000000004</v>
      </c>
      <c r="O184" s="2"/>
    </row>
    <row r="185" spans="1:15" ht="15.75" customHeight="1" x14ac:dyDescent="0.25">
      <c r="A185" s="2"/>
      <c r="B185" s="4" t="s">
        <v>27</v>
      </c>
      <c r="C185" s="4">
        <v>1128299</v>
      </c>
      <c r="D185" s="5">
        <v>44367</v>
      </c>
      <c r="E185" s="4" t="s">
        <v>28</v>
      </c>
      <c r="F185" s="4" t="s">
        <v>29</v>
      </c>
      <c r="G185" s="4" t="s">
        <v>30</v>
      </c>
      <c r="H185" s="4" t="s">
        <v>22</v>
      </c>
      <c r="I185" s="6">
        <v>0.8</v>
      </c>
      <c r="J185" s="7">
        <v>8750</v>
      </c>
      <c r="K185" s="8">
        <f t="shared" si="0"/>
        <v>7000</v>
      </c>
      <c r="L185" s="8">
        <f t="shared" si="1"/>
        <v>1400</v>
      </c>
      <c r="M185" s="9">
        <v>0.2</v>
      </c>
      <c r="O185" s="2"/>
    </row>
    <row r="186" spans="1:15" ht="15.75" customHeight="1" x14ac:dyDescent="0.25">
      <c r="A186" s="2"/>
      <c r="B186" s="4" t="s">
        <v>27</v>
      </c>
      <c r="C186" s="4">
        <v>1128299</v>
      </c>
      <c r="D186" s="5">
        <v>44396</v>
      </c>
      <c r="E186" s="4" t="s">
        <v>28</v>
      </c>
      <c r="F186" s="4" t="s">
        <v>29</v>
      </c>
      <c r="G186" s="4" t="s">
        <v>30</v>
      </c>
      <c r="H186" s="4" t="s">
        <v>17</v>
      </c>
      <c r="I186" s="6">
        <v>0.6</v>
      </c>
      <c r="J186" s="7">
        <v>10250</v>
      </c>
      <c r="K186" s="8">
        <f t="shared" si="0"/>
        <v>6150</v>
      </c>
      <c r="L186" s="8">
        <f t="shared" si="1"/>
        <v>2152.5</v>
      </c>
      <c r="M186" s="9">
        <v>0.35000000000000003</v>
      </c>
      <c r="O186" s="2"/>
    </row>
    <row r="187" spans="1:15" ht="15.75" customHeight="1" x14ac:dyDescent="0.25">
      <c r="A187" s="2"/>
      <c r="B187" s="4" t="s">
        <v>27</v>
      </c>
      <c r="C187" s="4">
        <v>1128299</v>
      </c>
      <c r="D187" s="5">
        <v>44396</v>
      </c>
      <c r="E187" s="4" t="s">
        <v>28</v>
      </c>
      <c r="F187" s="4" t="s">
        <v>29</v>
      </c>
      <c r="G187" s="4" t="s">
        <v>30</v>
      </c>
      <c r="H187" s="4" t="s">
        <v>18</v>
      </c>
      <c r="I187" s="6">
        <v>0.65</v>
      </c>
      <c r="J187" s="7">
        <v>8750</v>
      </c>
      <c r="K187" s="8">
        <f t="shared" si="0"/>
        <v>5687.5</v>
      </c>
      <c r="L187" s="8">
        <f t="shared" si="1"/>
        <v>1137.5</v>
      </c>
      <c r="M187" s="9">
        <v>0.2</v>
      </c>
      <c r="O187" s="2"/>
    </row>
    <row r="188" spans="1:15" ht="15.75" customHeight="1" x14ac:dyDescent="0.25">
      <c r="A188" s="2"/>
      <c r="B188" s="4" t="s">
        <v>27</v>
      </c>
      <c r="C188" s="4">
        <v>1128299</v>
      </c>
      <c r="D188" s="5">
        <v>44396</v>
      </c>
      <c r="E188" s="4" t="s">
        <v>28</v>
      </c>
      <c r="F188" s="4" t="s">
        <v>29</v>
      </c>
      <c r="G188" s="4" t="s">
        <v>30</v>
      </c>
      <c r="H188" s="4" t="s">
        <v>19</v>
      </c>
      <c r="I188" s="6">
        <v>0.65</v>
      </c>
      <c r="J188" s="7">
        <v>8250</v>
      </c>
      <c r="K188" s="8">
        <f t="shared" si="0"/>
        <v>5362.5</v>
      </c>
      <c r="L188" s="8">
        <f t="shared" si="1"/>
        <v>1876.8750000000002</v>
      </c>
      <c r="M188" s="9">
        <v>0.35000000000000003</v>
      </c>
      <c r="O188" s="2"/>
    </row>
    <row r="189" spans="1:15" ht="15.75" customHeight="1" x14ac:dyDescent="0.25">
      <c r="A189" s="2"/>
      <c r="B189" s="4" t="s">
        <v>27</v>
      </c>
      <c r="C189" s="4">
        <v>1128299</v>
      </c>
      <c r="D189" s="5">
        <v>44396</v>
      </c>
      <c r="E189" s="4" t="s">
        <v>28</v>
      </c>
      <c r="F189" s="4" t="s">
        <v>29</v>
      </c>
      <c r="G189" s="4" t="s">
        <v>30</v>
      </c>
      <c r="H189" s="4" t="s">
        <v>20</v>
      </c>
      <c r="I189" s="6">
        <v>0.6</v>
      </c>
      <c r="J189" s="7">
        <v>7250</v>
      </c>
      <c r="K189" s="8">
        <f t="shared" si="0"/>
        <v>4350</v>
      </c>
      <c r="L189" s="8">
        <f t="shared" si="1"/>
        <v>1305</v>
      </c>
      <c r="M189" s="9">
        <v>0.3</v>
      </c>
      <c r="O189" s="2"/>
    </row>
    <row r="190" spans="1:15" ht="15.75" customHeight="1" x14ac:dyDescent="0.25">
      <c r="A190" s="2"/>
      <c r="B190" s="4" t="s">
        <v>27</v>
      </c>
      <c r="C190" s="4">
        <v>1128299</v>
      </c>
      <c r="D190" s="5">
        <v>44396</v>
      </c>
      <c r="E190" s="4" t="s">
        <v>28</v>
      </c>
      <c r="F190" s="4" t="s">
        <v>29</v>
      </c>
      <c r="G190" s="4" t="s">
        <v>30</v>
      </c>
      <c r="H190" s="4" t="s">
        <v>21</v>
      </c>
      <c r="I190" s="6">
        <v>0.65</v>
      </c>
      <c r="J190" s="7">
        <v>7750</v>
      </c>
      <c r="K190" s="8">
        <f t="shared" si="0"/>
        <v>5037.5</v>
      </c>
      <c r="L190" s="8">
        <f t="shared" si="1"/>
        <v>2518.75</v>
      </c>
      <c r="M190" s="9">
        <v>0.5</v>
      </c>
      <c r="O190" s="2"/>
    </row>
    <row r="191" spans="1:15" ht="15.75" customHeight="1" x14ac:dyDescent="0.25">
      <c r="A191" s="2"/>
      <c r="B191" s="4" t="s">
        <v>27</v>
      </c>
      <c r="C191" s="4">
        <v>1128299</v>
      </c>
      <c r="D191" s="5">
        <v>44396</v>
      </c>
      <c r="E191" s="4" t="s">
        <v>28</v>
      </c>
      <c r="F191" s="4" t="s">
        <v>29</v>
      </c>
      <c r="G191" s="4" t="s">
        <v>30</v>
      </c>
      <c r="H191" s="4" t="s">
        <v>22</v>
      </c>
      <c r="I191" s="6">
        <v>0.8</v>
      </c>
      <c r="J191" s="7">
        <v>7750</v>
      </c>
      <c r="K191" s="8">
        <f t="shared" si="0"/>
        <v>6200</v>
      </c>
      <c r="L191" s="8">
        <f t="shared" si="1"/>
        <v>930.00000000000011</v>
      </c>
      <c r="M191" s="9">
        <v>0.15000000000000002</v>
      </c>
      <c r="O191" s="2"/>
    </row>
    <row r="192" spans="1:15" ht="15.75" customHeight="1" x14ac:dyDescent="0.25">
      <c r="A192" s="2"/>
      <c r="B192" s="4" t="s">
        <v>27</v>
      </c>
      <c r="C192" s="4">
        <v>1128299</v>
      </c>
      <c r="D192" s="5">
        <v>44428</v>
      </c>
      <c r="E192" s="4" t="s">
        <v>28</v>
      </c>
      <c r="F192" s="4" t="s">
        <v>29</v>
      </c>
      <c r="G192" s="4" t="s">
        <v>30</v>
      </c>
      <c r="H192" s="4" t="s">
        <v>17</v>
      </c>
      <c r="I192" s="6">
        <v>0.65</v>
      </c>
      <c r="J192" s="7">
        <v>9750</v>
      </c>
      <c r="K192" s="8">
        <f t="shared" si="0"/>
        <v>6337.5</v>
      </c>
      <c r="L192" s="8">
        <f t="shared" si="1"/>
        <v>2218.125</v>
      </c>
      <c r="M192" s="9">
        <v>0.35000000000000003</v>
      </c>
      <c r="O192" s="2"/>
    </row>
    <row r="193" spans="1:15" ht="15.75" customHeight="1" x14ac:dyDescent="0.25">
      <c r="A193" s="2"/>
      <c r="B193" s="4" t="s">
        <v>27</v>
      </c>
      <c r="C193" s="4">
        <v>1128299</v>
      </c>
      <c r="D193" s="5">
        <v>44428</v>
      </c>
      <c r="E193" s="4" t="s">
        <v>28</v>
      </c>
      <c r="F193" s="4" t="s">
        <v>29</v>
      </c>
      <c r="G193" s="4" t="s">
        <v>30</v>
      </c>
      <c r="H193" s="4" t="s">
        <v>18</v>
      </c>
      <c r="I193" s="6">
        <v>0.70000000000000007</v>
      </c>
      <c r="J193" s="7">
        <v>9250</v>
      </c>
      <c r="K193" s="8">
        <f t="shared" si="0"/>
        <v>6475.0000000000009</v>
      </c>
      <c r="L193" s="8">
        <f t="shared" si="1"/>
        <v>1295.0000000000002</v>
      </c>
      <c r="M193" s="9">
        <v>0.2</v>
      </c>
      <c r="O193" s="2"/>
    </row>
    <row r="194" spans="1:15" ht="15.75" customHeight="1" x14ac:dyDescent="0.25">
      <c r="A194" s="2"/>
      <c r="B194" s="4" t="s">
        <v>27</v>
      </c>
      <c r="C194" s="4">
        <v>1128299</v>
      </c>
      <c r="D194" s="5">
        <v>44428</v>
      </c>
      <c r="E194" s="4" t="s">
        <v>28</v>
      </c>
      <c r="F194" s="4" t="s">
        <v>29</v>
      </c>
      <c r="G194" s="4" t="s">
        <v>30</v>
      </c>
      <c r="H194" s="4" t="s">
        <v>19</v>
      </c>
      <c r="I194" s="6">
        <v>0.65</v>
      </c>
      <c r="J194" s="7">
        <v>8000</v>
      </c>
      <c r="K194" s="8">
        <f t="shared" si="0"/>
        <v>5200</v>
      </c>
      <c r="L194" s="8">
        <f t="shared" si="1"/>
        <v>1820.0000000000002</v>
      </c>
      <c r="M194" s="9">
        <v>0.35000000000000003</v>
      </c>
      <c r="O194" s="2"/>
    </row>
    <row r="195" spans="1:15" ht="15.75" customHeight="1" x14ac:dyDescent="0.25">
      <c r="A195" s="2"/>
      <c r="B195" s="4" t="s">
        <v>27</v>
      </c>
      <c r="C195" s="4">
        <v>1128299</v>
      </c>
      <c r="D195" s="5">
        <v>44428</v>
      </c>
      <c r="E195" s="4" t="s">
        <v>28</v>
      </c>
      <c r="F195" s="4" t="s">
        <v>29</v>
      </c>
      <c r="G195" s="4" t="s">
        <v>30</v>
      </c>
      <c r="H195" s="4" t="s">
        <v>20</v>
      </c>
      <c r="I195" s="6">
        <v>0.65</v>
      </c>
      <c r="J195" s="7">
        <v>7500</v>
      </c>
      <c r="K195" s="8">
        <f t="shared" si="0"/>
        <v>4875</v>
      </c>
      <c r="L195" s="8">
        <f t="shared" si="1"/>
        <v>1462.5</v>
      </c>
      <c r="M195" s="9">
        <v>0.3</v>
      </c>
      <c r="O195" s="2"/>
    </row>
    <row r="196" spans="1:15" ht="15.75" customHeight="1" x14ac:dyDescent="0.25">
      <c r="A196" s="2"/>
      <c r="B196" s="4" t="s">
        <v>27</v>
      </c>
      <c r="C196" s="4">
        <v>1128299</v>
      </c>
      <c r="D196" s="5">
        <v>44428</v>
      </c>
      <c r="E196" s="4" t="s">
        <v>28</v>
      </c>
      <c r="F196" s="4" t="s">
        <v>29</v>
      </c>
      <c r="G196" s="4" t="s">
        <v>30</v>
      </c>
      <c r="H196" s="4" t="s">
        <v>21</v>
      </c>
      <c r="I196" s="6">
        <v>0.75</v>
      </c>
      <c r="J196" s="7">
        <v>7500</v>
      </c>
      <c r="K196" s="8">
        <f t="shared" si="0"/>
        <v>5625</v>
      </c>
      <c r="L196" s="8">
        <f t="shared" si="1"/>
        <v>2812.5</v>
      </c>
      <c r="M196" s="9">
        <v>0.5</v>
      </c>
      <c r="O196" s="2"/>
    </row>
    <row r="197" spans="1:15" ht="15.75" customHeight="1" x14ac:dyDescent="0.25">
      <c r="A197" s="2"/>
      <c r="B197" s="4" t="s">
        <v>27</v>
      </c>
      <c r="C197" s="4">
        <v>1128299</v>
      </c>
      <c r="D197" s="5">
        <v>44428</v>
      </c>
      <c r="E197" s="4" t="s">
        <v>28</v>
      </c>
      <c r="F197" s="4" t="s">
        <v>29</v>
      </c>
      <c r="G197" s="4" t="s">
        <v>30</v>
      </c>
      <c r="H197" s="4" t="s">
        <v>22</v>
      </c>
      <c r="I197" s="6">
        <v>0.8</v>
      </c>
      <c r="J197" s="7">
        <v>7250</v>
      </c>
      <c r="K197" s="8">
        <f t="shared" si="0"/>
        <v>5800</v>
      </c>
      <c r="L197" s="8">
        <f t="shared" si="1"/>
        <v>870.00000000000011</v>
      </c>
      <c r="M197" s="9">
        <v>0.15000000000000002</v>
      </c>
      <c r="O197" s="2"/>
    </row>
    <row r="198" spans="1:15" ht="15.75" customHeight="1" x14ac:dyDescent="0.25">
      <c r="A198" s="2"/>
      <c r="B198" s="4" t="s">
        <v>27</v>
      </c>
      <c r="C198" s="4">
        <v>1128299</v>
      </c>
      <c r="D198" s="5">
        <v>44460</v>
      </c>
      <c r="E198" s="4" t="s">
        <v>28</v>
      </c>
      <c r="F198" s="4" t="s">
        <v>29</v>
      </c>
      <c r="G198" s="4" t="s">
        <v>30</v>
      </c>
      <c r="H198" s="4" t="s">
        <v>17</v>
      </c>
      <c r="I198" s="6">
        <v>0.55000000000000004</v>
      </c>
      <c r="J198" s="7">
        <v>9250</v>
      </c>
      <c r="K198" s="8">
        <f t="shared" si="0"/>
        <v>5087.5</v>
      </c>
      <c r="L198" s="8">
        <f t="shared" si="1"/>
        <v>1526.2500000000002</v>
      </c>
      <c r="M198" s="9">
        <v>0.30000000000000004</v>
      </c>
      <c r="O198" s="2"/>
    </row>
    <row r="199" spans="1:15" ht="15.75" customHeight="1" x14ac:dyDescent="0.25">
      <c r="A199" s="2"/>
      <c r="B199" s="4" t="s">
        <v>27</v>
      </c>
      <c r="C199" s="4">
        <v>1128299</v>
      </c>
      <c r="D199" s="5">
        <v>44460</v>
      </c>
      <c r="E199" s="4" t="s">
        <v>28</v>
      </c>
      <c r="F199" s="4" t="s">
        <v>29</v>
      </c>
      <c r="G199" s="4" t="s">
        <v>30</v>
      </c>
      <c r="H199" s="4" t="s">
        <v>18</v>
      </c>
      <c r="I199" s="6">
        <v>0.60000000000000009</v>
      </c>
      <c r="J199" s="7">
        <v>9250</v>
      </c>
      <c r="K199" s="8">
        <f t="shared" si="0"/>
        <v>5550.0000000000009</v>
      </c>
      <c r="L199" s="8">
        <f t="shared" si="1"/>
        <v>832.50000000000011</v>
      </c>
      <c r="M199" s="9">
        <v>0.15</v>
      </c>
      <c r="O199" s="2"/>
    </row>
    <row r="200" spans="1:15" ht="15.75" customHeight="1" x14ac:dyDescent="0.25">
      <c r="A200" s="2"/>
      <c r="B200" s="4" t="s">
        <v>27</v>
      </c>
      <c r="C200" s="4">
        <v>1128299</v>
      </c>
      <c r="D200" s="5">
        <v>44460</v>
      </c>
      <c r="E200" s="4" t="s">
        <v>28</v>
      </c>
      <c r="F200" s="4" t="s">
        <v>29</v>
      </c>
      <c r="G200" s="4" t="s">
        <v>30</v>
      </c>
      <c r="H200" s="4" t="s">
        <v>19</v>
      </c>
      <c r="I200" s="6">
        <v>0.55000000000000004</v>
      </c>
      <c r="J200" s="7">
        <v>7750</v>
      </c>
      <c r="K200" s="8">
        <f t="shared" si="0"/>
        <v>4262.5</v>
      </c>
      <c r="L200" s="8">
        <f t="shared" si="1"/>
        <v>1278.7500000000002</v>
      </c>
      <c r="M200" s="9">
        <v>0.30000000000000004</v>
      </c>
      <c r="O200" s="2"/>
    </row>
    <row r="201" spans="1:15" ht="15.75" customHeight="1" x14ac:dyDescent="0.25">
      <c r="A201" s="2"/>
      <c r="B201" s="4" t="s">
        <v>27</v>
      </c>
      <c r="C201" s="4">
        <v>1128299</v>
      </c>
      <c r="D201" s="5">
        <v>44460</v>
      </c>
      <c r="E201" s="4" t="s">
        <v>28</v>
      </c>
      <c r="F201" s="4" t="s">
        <v>29</v>
      </c>
      <c r="G201" s="4" t="s">
        <v>30</v>
      </c>
      <c r="H201" s="4" t="s">
        <v>20</v>
      </c>
      <c r="I201" s="6">
        <v>0.55000000000000004</v>
      </c>
      <c r="J201" s="7">
        <v>7250</v>
      </c>
      <c r="K201" s="8">
        <f t="shared" si="0"/>
        <v>3987.5000000000005</v>
      </c>
      <c r="L201" s="8">
        <f t="shared" si="1"/>
        <v>996.875</v>
      </c>
      <c r="M201" s="9">
        <v>0.24999999999999997</v>
      </c>
      <c r="O201" s="2"/>
    </row>
    <row r="202" spans="1:15" ht="15.75" customHeight="1" x14ac:dyDescent="0.25">
      <c r="A202" s="2"/>
      <c r="B202" s="4" t="s">
        <v>27</v>
      </c>
      <c r="C202" s="4">
        <v>1128299</v>
      </c>
      <c r="D202" s="5">
        <v>44460</v>
      </c>
      <c r="E202" s="4" t="s">
        <v>28</v>
      </c>
      <c r="F202" s="4" t="s">
        <v>29</v>
      </c>
      <c r="G202" s="4" t="s">
        <v>30</v>
      </c>
      <c r="H202" s="4" t="s">
        <v>21</v>
      </c>
      <c r="I202" s="6">
        <v>0.65</v>
      </c>
      <c r="J202" s="7">
        <v>7250</v>
      </c>
      <c r="K202" s="8">
        <f t="shared" si="0"/>
        <v>4712.5</v>
      </c>
      <c r="L202" s="8">
        <f t="shared" si="1"/>
        <v>2120.6250000000005</v>
      </c>
      <c r="M202" s="9">
        <v>0.45000000000000007</v>
      </c>
      <c r="O202" s="2"/>
    </row>
    <row r="203" spans="1:15" ht="15.75" customHeight="1" x14ac:dyDescent="0.25">
      <c r="A203" s="2"/>
      <c r="B203" s="4" t="s">
        <v>27</v>
      </c>
      <c r="C203" s="4">
        <v>1128299</v>
      </c>
      <c r="D203" s="5">
        <v>44460</v>
      </c>
      <c r="E203" s="4" t="s">
        <v>28</v>
      </c>
      <c r="F203" s="4" t="s">
        <v>29</v>
      </c>
      <c r="G203" s="4" t="s">
        <v>30</v>
      </c>
      <c r="H203" s="4" t="s">
        <v>22</v>
      </c>
      <c r="I203" s="6">
        <v>0.70000000000000007</v>
      </c>
      <c r="J203" s="7">
        <v>7750</v>
      </c>
      <c r="K203" s="8">
        <f t="shared" si="0"/>
        <v>5425.0000000000009</v>
      </c>
      <c r="L203" s="8">
        <f t="shared" si="1"/>
        <v>542.50000000000011</v>
      </c>
      <c r="M203" s="9">
        <v>0.1</v>
      </c>
      <c r="O203" s="2"/>
    </row>
    <row r="204" spans="1:15" ht="15.75" customHeight="1" x14ac:dyDescent="0.25">
      <c r="A204" s="2"/>
      <c r="B204" s="4" t="s">
        <v>27</v>
      </c>
      <c r="C204" s="4">
        <v>1128299</v>
      </c>
      <c r="D204" s="5">
        <v>44489</v>
      </c>
      <c r="E204" s="4" t="s">
        <v>28</v>
      </c>
      <c r="F204" s="4" t="s">
        <v>29</v>
      </c>
      <c r="G204" s="4" t="s">
        <v>30</v>
      </c>
      <c r="H204" s="4" t="s">
        <v>17</v>
      </c>
      <c r="I204" s="6">
        <v>0.55000000000000004</v>
      </c>
      <c r="J204" s="7">
        <v>8750</v>
      </c>
      <c r="K204" s="8">
        <f t="shared" si="0"/>
        <v>4812.5</v>
      </c>
      <c r="L204" s="8">
        <f t="shared" si="1"/>
        <v>1443.7500000000002</v>
      </c>
      <c r="M204" s="9">
        <v>0.30000000000000004</v>
      </c>
      <c r="O204" s="2"/>
    </row>
    <row r="205" spans="1:15" ht="15.75" customHeight="1" x14ac:dyDescent="0.25">
      <c r="A205" s="2"/>
      <c r="B205" s="4" t="s">
        <v>27</v>
      </c>
      <c r="C205" s="4">
        <v>1128299</v>
      </c>
      <c r="D205" s="5">
        <v>44489</v>
      </c>
      <c r="E205" s="4" t="s">
        <v>28</v>
      </c>
      <c r="F205" s="4" t="s">
        <v>29</v>
      </c>
      <c r="G205" s="4" t="s">
        <v>30</v>
      </c>
      <c r="H205" s="4" t="s">
        <v>18</v>
      </c>
      <c r="I205" s="6">
        <v>0.60000000000000009</v>
      </c>
      <c r="J205" s="7">
        <v>8750</v>
      </c>
      <c r="K205" s="8">
        <f t="shared" si="0"/>
        <v>5250.0000000000009</v>
      </c>
      <c r="L205" s="8">
        <f t="shared" si="1"/>
        <v>787.50000000000011</v>
      </c>
      <c r="M205" s="9">
        <v>0.15</v>
      </c>
      <c r="O205" s="2"/>
    </row>
    <row r="206" spans="1:15" ht="15.75" customHeight="1" x14ac:dyDescent="0.25">
      <c r="A206" s="2"/>
      <c r="B206" s="4" t="s">
        <v>27</v>
      </c>
      <c r="C206" s="4">
        <v>1128299</v>
      </c>
      <c r="D206" s="5">
        <v>44489</v>
      </c>
      <c r="E206" s="4" t="s">
        <v>28</v>
      </c>
      <c r="F206" s="4" t="s">
        <v>29</v>
      </c>
      <c r="G206" s="4" t="s">
        <v>30</v>
      </c>
      <c r="H206" s="4" t="s">
        <v>19</v>
      </c>
      <c r="I206" s="6">
        <v>0.55000000000000004</v>
      </c>
      <c r="J206" s="7">
        <v>7000</v>
      </c>
      <c r="K206" s="8">
        <f t="shared" si="0"/>
        <v>3850.0000000000005</v>
      </c>
      <c r="L206" s="8">
        <f t="shared" si="1"/>
        <v>1155.0000000000002</v>
      </c>
      <c r="M206" s="9">
        <v>0.30000000000000004</v>
      </c>
      <c r="O206" s="2"/>
    </row>
    <row r="207" spans="1:15" ht="15.75" customHeight="1" x14ac:dyDescent="0.25">
      <c r="A207" s="2"/>
      <c r="B207" s="4" t="s">
        <v>27</v>
      </c>
      <c r="C207" s="4">
        <v>1128299</v>
      </c>
      <c r="D207" s="5">
        <v>44489</v>
      </c>
      <c r="E207" s="4" t="s">
        <v>28</v>
      </c>
      <c r="F207" s="4" t="s">
        <v>29</v>
      </c>
      <c r="G207" s="4" t="s">
        <v>30</v>
      </c>
      <c r="H207" s="4" t="s">
        <v>20</v>
      </c>
      <c r="I207" s="6">
        <v>0.55000000000000004</v>
      </c>
      <c r="J207" s="7">
        <v>6750</v>
      </c>
      <c r="K207" s="8">
        <f t="shared" si="0"/>
        <v>3712.5000000000005</v>
      </c>
      <c r="L207" s="8">
        <f t="shared" si="1"/>
        <v>928.125</v>
      </c>
      <c r="M207" s="9">
        <v>0.24999999999999997</v>
      </c>
      <c r="O207" s="2"/>
    </row>
    <row r="208" spans="1:15" ht="15.75" customHeight="1" x14ac:dyDescent="0.25">
      <c r="A208" s="2"/>
      <c r="B208" s="4" t="s">
        <v>27</v>
      </c>
      <c r="C208" s="4">
        <v>1128299</v>
      </c>
      <c r="D208" s="5">
        <v>44489</v>
      </c>
      <c r="E208" s="4" t="s">
        <v>28</v>
      </c>
      <c r="F208" s="4" t="s">
        <v>29</v>
      </c>
      <c r="G208" s="4" t="s">
        <v>30</v>
      </c>
      <c r="H208" s="4" t="s">
        <v>21</v>
      </c>
      <c r="I208" s="6">
        <v>0.65</v>
      </c>
      <c r="J208" s="7">
        <v>6500</v>
      </c>
      <c r="K208" s="8">
        <f t="shared" si="0"/>
        <v>4225</v>
      </c>
      <c r="L208" s="8">
        <f t="shared" si="1"/>
        <v>1901.2500000000002</v>
      </c>
      <c r="M208" s="9">
        <v>0.45000000000000007</v>
      </c>
      <c r="O208" s="2"/>
    </row>
    <row r="209" spans="1:15" ht="15.75" customHeight="1" x14ac:dyDescent="0.25">
      <c r="A209" s="2"/>
      <c r="B209" s="4" t="s">
        <v>27</v>
      </c>
      <c r="C209" s="4">
        <v>1128299</v>
      </c>
      <c r="D209" s="5">
        <v>44489</v>
      </c>
      <c r="E209" s="4" t="s">
        <v>28</v>
      </c>
      <c r="F209" s="4" t="s">
        <v>29</v>
      </c>
      <c r="G209" s="4" t="s">
        <v>30</v>
      </c>
      <c r="H209" s="4" t="s">
        <v>22</v>
      </c>
      <c r="I209" s="6">
        <v>0.70000000000000007</v>
      </c>
      <c r="J209" s="7">
        <v>7000</v>
      </c>
      <c r="K209" s="8">
        <f t="shared" si="0"/>
        <v>4900.0000000000009</v>
      </c>
      <c r="L209" s="8">
        <f t="shared" si="1"/>
        <v>490.00000000000011</v>
      </c>
      <c r="M209" s="9">
        <v>0.1</v>
      </c>
      <c r="O209" s="2"/>
    </row>
    <row r="210" spans="1:15" ht="15.75" customHeight="1" x14ac:dyDescent="0.25">
      <c r="A210" s="2"/>
      <c r="B210" s="4" t="s">
        <v>27</v>
      </c>
      <c r="C210" s="4">
        <v>1128299</v>
      </c>
      <c r="D210" s="5">
        <v>44520</v>
      </c>
      <c r="E210" s="4" t="s">
        <v>28</v>
      </c>
      <c r="F210" s="4" t="s">
        <v>29</v>
      </c>
      <c r="G210" s="4" t="s">
        <v>30</v>
      </c>
      <c r="H210" s="4" t="s">
        <v>17</v>
      </c>
      <c r="I210" s="6">
        <v>0.55000000000000004</v>
      </c>
      <c r="J210" s="7">
        <v>8750</v>
      </c>
      <c r="K210" s="8">
        <f t="shared" si="0"/>
        <v>4812.5</v>
      </c>
      <c r="L210" s="8">
        <f t="shared" si="1"/>
        <v>1443.7500000000002</v>
      </c>
      <c r="M210" s="9">
        <v>0.30000000000000004</v>
      </c>
      <c r="O210" s="2"/>
    </row>
    <row r="211" spans="1:15" ht="15.75" customHeight="1" x14ac:dyDescent="0.25">
      <c r="A211" s="2"/>
      <c r="B211" s="4" t="s">
        <v>27</v>
      </c>
      <c r="C211" s="4">
        <v>1128299</v>
      </c>
      <c r="D211" s="5">
        <v>44520</v>
      </c>
      <c r="E211" s="4" t="s">
        <v>28</v>
      </c>
      <c r="F211" s="4" t="s">
        <v>29</v>
      </c>
      <c r="G211" s="4" t="s">
        <v>30</v>
      </c>
      <c r="H211" s="4" t="s">
        <v>18</v>
      </c>
      <c r="I211" s="6">
        <v>0.60000000000000009</v>
      </c>
      <c r="J211" s="7">
        <v>8750</v>
      </c>
      <c r="K211" s="8">
        <f t="shared" si="0"/>
        <v>5250.0000000000009</v>
      </c>
      <c r="L211" s="8">
        <f t="shared" si="1"/>
        <v>787.50000000000011</v>
      </c>
      <c r="M211" s="9">
        <v>0.15</v>
      </c>
      <c r="O211" s="2"/>
    </row>
    <row r="212" spans="1:15" ht="15.75" customHeight="1" x14ac:dyDescent="0.25">
      <c r="A212" s="2"/>
      <c r="B212" s="4" t="s">
        <v>27</v>
      </c>
      <c r="C212" s="4">
        <v>1128299</v>
      </c>
      <c r="D212" s="5">
        <v>44520</v>
      </c>
      <c r="E212" s="4" t="s">
        <v>28</v>
      </c>
      <c r="F212" s="4" t="s">
        <v>29</v>
      </c>
      <c r="G212" s="4" t="s">
        <v>30</v>
      </c>
      <c r="H212" s="4" t="s">
        <v>19</v>
      </c>
      <c r="I212" s="6">
        <v>0.55000000000000004</v>
      </c>
      <c r="J212" s="7">
        <v>7250</v>
      </c>
      <c r="K212" s="8">
        <f t="shared" si="0"/>
        <v>3987.5000000000005</v>
      </c>
      <c r="L212" s="8">
        <f t="shared" si="1"/>
        <v>1196.2500000000002</v>
      </c>
      <c r="M212" s="9">
        <v>0.30000000000000004</v>
      </c>
      <c r="O212" s="2"/>
    </row>
    <row r="213" spans="1:15" ht="15.75" customHeight="1" x14ac:dyDescent="0.25">
      <c r="A213" s="2"/>
      <c r="B213" s="4" t="s">
        <v>27</v>
      </c>
      <c r="C213" s="4">
        <v>1128299</v>
      </c>
      <c r="D213" s="5">
        <v>44520</v>
      </c>
      <c r="E213" s="4" t="s">
        <v>28</v>
      </c>
      <c r="F213" s="4" t="s">
        <v>29</v>
      </c>
      <c r="G213" s="4" t="s">
        <v>30</v>
      </c>
      <c r="H213" s="4" t="s">
        <v>20</v>
      </c>
      <c r="I213" s="6">
        <v>0.55000000000000004</v>
      </c>
      <c r="J213" s="7">
        <v>7000</v>
      </c>
      <c r="K213" s="8">
        <f t="shared" si="0"/>
        <v>3850.0000000000005</v>
      </c>
      <c r="L213" s="8">
        <f t="shared" si="1"/>
        <v>962.5</v>
      </c>
      <c r="M213" s="9">
        <v>0.24999999999999997</v>
      </c>
      <c r="O213" s="2"/>
    </row>
    <row r="214" spans="1:15" ht="15.75" customHeight="1" x14ac:dyDescent="0.25">
      <c r="A214" s="2"/>
      <c r="B214" s="4" t="s">
        <v>27</v>
      </c>
      <c r="C214" s="4">
        <v>1128299</v>
      </c>
      <c r="D214" s="5">
        <v>44520</v>
      </c>
      <c r="E214" s="4" t="s">
        <v>28</v>
      </c>
      <c r="F214" s="4" t="s">
        <v>29</v>
      </c>
      <c r="G214" s="4" t="s">
        <v>30</v>
      </c>
      <c r="H214" s="4" t="s">
        <v>21</v>
      </c>
      <c r="I214" s="6">
        <v>0.65</v>
      </c>
      <c r="J214" s="7">
        <v>6500</v>
      </c>
      <c r="K214" s="8">
        <f t="shared" si="0"/>
        <v>4225</v>
      </c>
      <c r="L214" s="8">
        <f t="shared" si="1"/>
        <v>1901.2500000000002</v>
      </c>
      <c r="M214" s="9">
        <v>0.45000000000000007</v>
      </c>
      <c r="O214" s="2"/>
    </row>
    <row r="215" spans="1:15" ht="15.75" customHeight="1" x14ac:dyDescent="0.25">
      <c r="A215" s="2"/>
      <c r="B215" s="4" t="s">
        <v>27</v>
      </c>
      <c r="C215" s="4">
        <v>1128299</v>
      </c>
      <c r="D215" s="5">
        <v>44520</v>
      </c>
      <c r="E215" s="4" t="s">
        <v>28</v>
      </c>
      <c r="F215" s="4" t="s">
        <v>29</v>
      </c>
      <c r="G215" s="4" t="s">
        <v>30</v>
      </c>
      <c r="H215" s="4" t="s">
        <v>22</v>
      </c>
      <c r="I215" s="6">
        <v>0.70000000000000007</v>
      </c>
      <c r="J215" s="7">
        <v>7750</v>
      </c>
      <c r="K215" s="8">
        <f t="shared" si="0"/>
        <v>5425.0000000000009</v>
      </c>
      <c r="L215" s="8">
        <f t="shared" si="1"/>
        <v>542.50000000000011</v>
      </c>
      <c r="M215" s="9">
        <v>0.1</v>
      </c>
      <c r="O215" s="2"/>
    </row>
    <row r="216" spans="1:15" ht="15.75" customHeight="1" x14ac:dyDescent="0.25">
      <c r="A216" s="2"/>
      <c r="B216" s="4" t="s">
        <v>27</v>
      </c>
      <c r="C216" s="4">
        <v>1128299</v>
      </c>
      <c r="D216" s="5">
        <v>44549</v>
      </c>
      <c r="E216" s="4" t="s">
        <v>28</v>
      </c>
      <c r="F216" s="4" t="s">
        <v>29</v>
      </c>
      <c r="G216" s="4" t="s">
        <v>30</v>
      </c>
      <c r="H216" s="4" t="s">
        <v>17</v>
      </c>
      <c r="I216" s="6">
        <v>0.55000000000000004</v>
      </c>
      <c r="J216" s="7">
        <v>9750</v>
      </c>
      <c r="K216" s="8">
        <f t="shared" si="0"/>
        <v>5362.5</v>
      </c>
      <c r="L216" s="8">
        <f t="shared" si="1"/>
        <v>1608.7500000000002</v>
      </c>
      <c r="M216" s="9">
        <v>0.30000000000000004</v>
      </c>
      <c r="O216" s="2"/>
    </row>
    <row r="217" spans="1:15" ht="15.75" customHeight="1" x14ac:dyDescent="0.25">
      <c r="A217" s="2"/>
      <c r="B217" s="4" t="s">
        <v>27</v>
      </c>
      <c r="C217" s="4">
        <v>1128299</v>
      </c>
      <c r="D217" s="5">
        <v>44549</v>
      </c>
      <c r="E217" s="4" t="s">
        <v>28</v>
      </c>
      <c r="F217" s="4" t="s">
        <v>29</v>
      </c>
      <c r="G217" s="4" t="s">
        <v>30</v>
      </c>
      <c r="H217" s="4" t="s">
        <v>18</v>
      </c>
      <c r="I217" s="6">
        <v>0.60000000000000009</v>
      </c>
      <c r="J217" s="7">
        <v>9750</v>
      </c>
      <c r="K217" s="8">
        <f t="shared" si="0"/>
        <v>5850.0000000000009</v>
      </c>
      <c r="L217" s="8">
        <f t="shared" si="1"/>
        <v>877.50000000000011</v>
      </c>
      <c r="M217" s="9">
        <v>0.15</v>
      </c>
      <c r="O217" s="2"/>
    </row>
    <row r="218" spans="1:15" ht="15.75" customHeight="1" x14ac:dyDescent="0.25">
      <c r="A218" s="2"/>
      <c r="B218" s="4" t="s">
        <v>27</v>
      </c>
      <c r="C218" s="4">
        <v>1128299</v>
      </c>
      <c r="D218" s="5">
        <v>44549</v>
      </c>
      <c r="E218" s="4" t="s">
        <v>28</v>
      </c>
      <c r="F218" s="4" t="s">
        <v>29</v>
      </c>
      <c r="G218" s="4" t="s">
        <v>30</v>
      </c>
      <c r="H218" s="4" t="s">
        <v>19</v>
      </c>
      <c r="I218" s="6">
        <v>0.55000000000000004</v>
      </c>
      <c r="J218" s="7">
        <v>7750</v>
      </c>
      <c r="K218" s="8">
        <f t="shared" si="0"/>
        <v>4262.5</v>
      </c>
      <c r="L218" s="8">
        <f t="shared" si="1"/>
        <v>1278.7500000000002</v>
      </c>
      <c r="M218" s="9">
        <v>0.30000000000000004</v>
      </c>
      <c r="O218" s="2"/>
    </row>
    <row r="219" spans="1:15" ht="15.75" customHeight="1" x14ac:dyDescent="0.25">
      <c r="A219" s="2"/>
      <c r="B219" s="4" t="s">
        <v>27</v>
      </c>
      <c r="C219" s="4">
        <v>1128299</v>
      </c>
      <c r="D219" s="5">
        <v>44549</v>
      </c>
      <c r="E219" s="4" t="s">
        <v>28</v>
      </c>
      <c r="F219" s="4" t="s">
        <v>29</v>
      </c>
      <c r="G219" s="4" t="s">
        <v>30</v>
      </c>
      <c r="H219" s="4" t="s">
        <v>20</v>
      </c>
      <c r="I219" s="6">
        <v>0.55000000000000004</v>
      </c>
      <c r="J219" s="7">
        <v>7750</v>
      </c>
      <c r="K219" s="8">
        <f t="shared" si="0"/>
        <v>4262.5</v>
      </c>
      <c r="L219" s="8">
        <f t="shared" si="1"/>
        <v>1065.6249999999998</v>
      </c>
      <c r="M219" s="9">
        <v>0.24999999999999997</v>
      </c>
      <c r="O219" s="2"/>
    </row>
    <row r="220" spans="1:15" ht="15.75" customHeight="1" x14ac:dyDescent="0.25">
      <c r="A220" s="2"/>
      <c r="B220" s="4" t="s">
        <v>27</v>
      </c>
      <c r="C220" s="4">
        <v>1128299</v>
      </c>
      <c r="D220" s="5">
        <v>44549</v>
      </c>
      <c r="E220" s="4" t="s">
        <v>28</v>
      </c>
      <c r="F220" s="4" t="s">
        <v>29</v>
      </c>
      <c r="G220" s="4" t="s">
        <v>30</v>
      </c>
      <c r="H220" s="4" t="s">
        <v>21</v>
      </c>
      <c r="I220" s="6">
        <v>0.65</v>
      </c>
      <c r="J220" s="7">
        <v>7000</v>
      </c>
      <c r="K220" s="8">
        <f t="shared" si="0"/>
        <v>4550</v>
      </c>
      <c r="L220" s="8">
        <f t="shared" si="1"/>
        <v>2047.5000000000002</v>
      </c>
      <c r="M220" s="9">
        <v>0.45000000000000007</v>
      </c>
      <c r="O220" s="2"/>
    </row>
    <row r="221" spans="1:15" ht="15.75" customHeight="1" x14ac:dyDescent="0.25">
      <c r="A221" s="2"/>
      <c r="B221" s="4" t="s">
        <v>27</v>
      </c>
      <c r="C221" s="4">
        <v>1128299</v>
      </c>
      <c r="D221" s="5">
        <v>44549</v>
      </c>
      <c r="E221" s="4" t="s">
        <v>28</v>
      </c>
      <c r="F221" s="4" t="s">
        <v>29</v>
      </c>
      <c r="G221" s="4" t="s">
        <v>30</v>
      </c>
      <c r="H221" s="4" t="s">
        <v>22</v>
      </c>
      <c r="I221" s="6">
        <v>0.70000000000000007</v>
      </c>
      <c r="J221" s="7">
        <v>8000</v>
      </c>
      <c r="K221" s="8">
        <f t="shared" si="0"/>
        <v>5600.0000000000009</v>
      </c>
      <c r="L221" s="8">
        <f t="shared" si="1"/>
        <v>560.00000000000011</v>
      </c>
      <c r="M221" s="9">
        <v>0.1</v>
      </c>
      <c r="O221" s="2"/>
    </row>
    <row r="222" spans="1:15" ht="15.75" customHeight="1" x14ac:dyDescent="0.25">
      <c r="A222" s="2"/>
      <c r="B222" s="4" t="s">
        <v>31</v>
      </c>
      <c r="C222" s="4">
        <v>1189833</v>
      </c>
      <c r="D222" s="5">
        <v>44211</v>
      </c>
      <c r="E222" s="4" t="s">
        <v>28</v>
      </c>
      <c r="F222" s="4" t="s">
        <v>29</v>
      </c>
      <c r="G222" s="4" t="s">
        <v>32</v>
      </c>
      <c r="H222" s="4" t="s">
        <v>17</v>
      </c>
      <c r="I222" s="6">
        <v>0.35</v>
      </c>
      <c r="J222" s="7">
        <v>7000</v>
      </c>
      <c r="K222" s="8">
        <f t="shared" si="0"/>
        <v>2450</v>
      </c>
      <c r="L222" s="8">
        <f t="shared" si="1"/>
        <v>980</v>
      </c>
      <c r="M222" s="9">
        <v>0.4</v>
      </c>
      <c r="O222" s="2"/>
    </row>
    <row r="223" spans="1:15" ht="15.75" customHeight="1" x14ac:dyDescent="0.25">
      <c r="A223" s="2"/>
      <c r="B223" s="4" t="s">
        <v>31</v>
      </c>
      <c r="C223" s="4">
        <v>1189833</v>
      </c>
      <c r="D223" s="5">
        <v>44211</v>
      </c>
      <c r="E223" s="4" t="s">
        <v>28</v>
      </c>
      <c r="F223" s="4" t="s">
        <v>29</v>
      </c>
      <c r="G223" s="4" t="s">
        <v>32</v>
      </c>
      <c r="H223" s="4" t="s">
        <v>18</v>
      </c>
      <c r="I223" s="6">
        <v>0.45</v>
      </c>
      <c r="J223" s="7">
        <v>7000</v>
      </c>
      <c r="K223" s="8">
        <f t="shared" si="0"/>
        <v>3150</v>
      </c>
      <c r="L223" s="8">
        <f t="shared" si="1"/>
        <v>787.5</v>
      </c>
      <c r="M223" s="9">
        <v>0.25</v>
      </c>
      <c r="O223" s="2"/>
    </row>
    <row r="224" spans="1:15" ht="15.75" customHeight="1" x14ac:dyDescent="0.25">
      <c r="A224" s="2"/>
      <c r="B224" s="4" t="s">
        <v>31</v>
      </c>
      <c r="C224" s="4">
        <v>1189833</v>
      </c>
      <c r="D224" s="5">
        <v>44211</v>
      </c>
      <c r="E224" s="4" t="s">
        <v>28</v>
      </c>
      <c r="F224" s="4" t="s">
        <v>29</v>
      </c>
      <c r="G224" s="4" t="s">
        <v>32</v>
      </c>
      <c r="H224" s="4" t="s">
        <v>19</v>
      </c>
      <c r="I224" s="6">
        <v>0.45</v>
      </c>
      <c r="J224" s="7">
        <v>7000</v>
      </c>
      <c r="K224" s="8">
        <f t="shared" si="0"/>
        <v>3150</v>
      </c>
      <c r="L224" s="8">
        <f t="shared" si="1"/>
        <v>1260</v>
      </c>
      <c r="M224" s="9">
        <v>0.4</v>
      </c>
      <c r="O224" s="2"/>
    </row>
    <row r="225" spans="1:15" ht="15.75" customHeight="1" x14ac:dyDescent="0.25">
      <c r="A225" s="2"/>
      <c r="B225" s="4" t="s">
        <v>31</v>
      </c>
      <c r="C225" s="4">
        <v>1189833</v>
      </c>
      <c r="D225" s="5">
        <v>44211</v>
      </c>
      <c r="E225" s="4" t="s">
        <v>28</v>
      </c>
      <c r="F225" s="4" t="s">
        <v>29</v>
      </c>
      <c r="G225" s="4" t="s">
        <v>32</v>
      </c>
      <c r="H225" s="4" t="s">
        <v>20</v>
      </c>
      <c r="I225" s="6">
        <v>0.45</v>
      </c>
      <c r="J225" s="7">
        <v>5500</v>
      </c>
      <c r="K225" s="8">
        <f t="shared" si="0"/>
        <v>2475</v>
      </c>
      <c r="L225" s="8">
        <f t="shared" si="1"/>
        <v>866.25</v>
      </c>
      <c r="M225" s="9">
        <v>0.35</v>
      </c>
      <c r="O225" s="2"/>
    </row>
    <row r="226" spans="1:15" ht="15.75" customHeight="1" x14ac:dyDescent="0.25">
      <c r="A226" s="2"/>
      <c r="B226" s="4" t="s">
        <v>31</v>
      </c>
      <c r="C226" s="4">
        <v>1189833</v>
      </c>
      <c r="D226" s="5">
        <v>44211</v>
      </c>
      <c r="E226" s="4" t="s">
        <v>28</v>
      </c>
      <c r="F226" s="4" t="s">
        <v>29</v>
      </c>
      <c r="G226" s="4" t="s">
        <v>32</v>
      </c>
      <c r="H226" s="4" t="s">
        <v>21</v>
      </c>
      <c r="I226" s="6">
        <v>0.5</v>
      </c>
      <c r="J226" s="7">
        <v>5000</v>
      </c>
      <c r="K226" s="8">
        <f t="shared" si="0"/>
        <v>2500</v>
      </c>
      <c r="L226" s="8">
        <f t="shared" si="1"/>
        <v>1375</v>
      </c>
      <c r="M226" s="9">
        <v>0.55000000000000004</v>
      </c>
      <c r="O226" s="2"/>
    </row>
    <row r="227" spans="1:15" ht="15.75" customHeight="1" x14ac:dyDescent="0.25">
      <c r="A227" s="2"/>
      <c r="B227" s="4" t="s">
        <v>31</v>
      </c>
      <c r="C227" s="4">
        <v>1189833</v>
      </c>
      <c r="D227" s="5">
        <v>44211</v>
      </c>
      <c r="E227" s="4" t="s">
        <v>28</v>
      </c>
      <c r="F227" s="4" t="s">
        <v>29</v>
      </c>
      <c r="G227" s="4" t="s">
        <v>32</v>
      </c>
      <c r="H227" s="4" t="s">
        <v>22</v>
      </c>
      <c r="I227" s="6">
        <v>0.45</v>
      </c>
      <c r="J227" s="7">
        <v>7000</v>
      </c>
      <c r="K227" s="8">
        <f t="shared" si="0"/>
        <v>3150</v>
      </c>
      <c r="L227" s="8">
        <f t="shared" si="1"/>
        <v>630</v>
      </c>
      <c r="M227" s="9">
        <v>0.2</v>
      </c>
      <c r="O227" s="2"/>
    </row>
    <row r="228" spans="1:15" ht="15.75" customHeight="1" x14ac:dyDescent="0.25">
      <c r="A228" s="2"/>
      <c r="B228" s="4" t="s">
        <v>31</v>
      </c>
      <c r="C228" s="4">
        <v>1189833</v>
      </c>
      <c r="D228" s="5">
        <v>44242</v>
      </c>
      <c r="E228" s="4" t="s">
        <v>28</v>
      </c>
      <c r="F228" s="4" t="s">
        <v>29</v>
      </c>
      <c r="G228" s="4" t="s">
        <v>32</v>
      </c>
      <c r="H228" s="4" t="s">
        <v>17</v>
      </c>
      <c r="I228" s="6">
        <v>0.35</v>
      </c>
      <c r="J228" s="7">
        <v>7500</v>
      </c>
      <c r="K228" s="8">
        <f t="shared" si="0"/>
        <v>2625</v>
      </c>
      <c r="L228" s="8">
        <f t="shared" si="1"/>
        <v>1050</v>
      </c>
      <c r="M228" s="9">
        <v>0.4</v>
      </c>
      <c r="O228" s="2"/>
    </row>
    <row r="229" spans="1:15" ht="15.75" customHeight="1" x14ac:dyDescent="0.25">
      <c r="A229" s="2"/>
      <c r="B229" s="4" t="s">
        <v>31</v>
      </c>
      <c r="C229" s="4">
        <v>1189833</v>
      </c>
      <c r="D229" s="5">
        <v>44242</v>
      </c>
      <c r="E229" s="4" t="s">
        <v>28</v>
      </c>
      <c r="F229" s="4" t="s">
        <v>29</v>
      </c>
      <c r="G229" s="4" t="s">
        <v>32</v>
      </c>
      <c r="H229" s="4" t="s">
        <v>18</v>
      </c>
      <c r="I229" s="6">
        <v>0.45</v>
      </c>
      <c r="J229" s="7">
        <v>6500</v>
      </c>
      <c r="K229" s="8">
        <f t="shared" si="0"/>
        <v>2925</v>
      </c>
      <c r="L229" s="8">
        <f t="shared" si="1"/>
        <v>731.25</v>
      </c>
      <c r="M229" s="9">
        <v>0.25</v>
      </c>
      <c r="O229" s="2"/>
    </row>
    <row r="230" spans="1:15" ht="15.75" customHeight="1" x14ac:dyDescent="0.25">
      <c r="A230" s="2"/>
      <c r="B230" s="4" t="s">
        <v>31</v>
      </c>
      <c r="C230" s="4">
        <v>1189833</v>
      </c>
      <c r="D230" s="5">
        <v>44242</v>
      </c>
      <c r="E230" s="4" t="s">
        <v>28</v>
      </c>
      <c r="F230" s="4" t="s">
        <v>29</v>
      </c>
      <c r="G230" s="4" t="s">
        <v>32</v>
      </c>
      <c r="H230" s="4" t="s">
        <v>19</v>
      </c>
      <c r="I230" s="6">
        <v>0.45</v>
      </c>
      <c r="J230" s="7">
        <v>6750</v>
      </c>
      <c r="K230" s="8">
        <f t="shared" si="0"/>
        <v>3037.5</v>
      </c>
      <c r="L230" s="8">
        <f t="shared" si="1"/>
        <v>1215</v>
      </c>
      <c r="M230" s="9">
        <v>0.4</v>
      </c>
      <c r="O230" s="2"/>
    </row>
    <row r="231" spans="1:15" ht="15.75" customHeight="1" x14ac:dyDescent="0.25">
      <c r="A231" s="2"/>
      <c r="B231" s="4" t="s">
        <v>31</v>
      </c>
      <c r="C231" s="4">
        <v>1189833</v>
      </c>
      <c r="D231" s="5">
        <v>44242</v>
      </c>
      <c r="E231" s="4" t="s">
        <v>28</v>
      </c>
      <c r="F231" s="4" t="s">
        <v>29</v>
      </c>
      <c r="G231" s="4" t="s">
        <v>32</v>
      </c>
      <c r="H231" s="4" t="s">
        <v>20</v>
      </c>
      <c r="I231" s="6">
        <v>0.45</v>
      </c>
      <c r="J231" s="7">
        <v>5250</v>
      </c>
      <c r="K231" s="8">
        <f t="shared" si="0"/>
        <v>2362.5</v>
      </c>
      <c r="L231" s="8">
        <f t="shared" si="1"/>
        <v>826.875</v>
      </c>
      <c r="M231" s="9">
        <v>0.35</v>
      </c>
      <c r="O231" s="2"/>
    </row>
    <row r="232" spans="1:15" ht="15.75" customHeight="1" x14ac:dyDescent="0.25">
      <c r="A232" s="2"/>
      <c r="B232" s="4" t="s">
        <v>31</v>
      </c>
      <c r="C232" s="4">
        <v>1189833</v>
      </c>
      <c r="D232" s="5">
        <v>44242</v>
      </c>
      <c r="E232" s="4" t="s">
        <v>28</v>
      </c>
      <c r="F232" s="4" t="s">
        <v>29</v>
      </c>
      <c r="G232" s="4" t="s">
        <v>32</v>
      </c>
      <c r="H232" s="4" t="s">
        <v>21</v>
      </c>
      <c r="I232" s="6">
        <v>0.5</v>
      </c>
      <c r="J232" s="7">
        <v>4500</v>
      </c>
      <c r="K232" s="8">
        <f t="shared" si="0"/>
        <v>2250</v>
      </c>
      <c r="L232" s="8">
        <f t="shared" si="1"/>
        <v>1237.5</v>
      </c>
      <c r="M232" s="9">
        <v>0.55000000000000004</v>
      </c>
      <c r="O232" s="2"/>
    </row>
    <row r="233" spans="1:15" ht="15.75" customHeight="1" x14ac:dyDescent="0.25">
      <c r="A233" s="2"/>
      <c r="B233" s="4" t="s">
        <v>31</v>
      </c>
      <c r="C233" s="4">
        <v>1189833</v>
      </c>
      <c r="D233" s="5">
        <v>44242</v>
      </c>
      <c r="E233" s="4" t="s">
        <v>28</v>
      </c>
      <c r="F233" s="4" t="s">
        <v>29</v>
      </c>
      <c r="G233" s="4" t="s">
        <v>32</v>
      </c>
      <c r="H233" s="4" t="s">
        <v>22</v>
      </c>
      <c r="I233" s="6">
        <v>0.45</v>
      </c>
      <c r="J233" s="7">
        <v>6500</v>
      </c>
      <c r="K233" s="8">
        <f t="shared" si="0"/>
        <v>2925</v>
      </c>
      <c r="L233" s="8">
        <f t="shared" si="1"/>
        <v>585</v>
      </c>
      <c r="M233" s="9">
        <v>0.2</v>
      </c>
      <c r="O233" s="2"/>
    </row>
    <row r="234" spans="1:15" ht="15.75" customHeight="1" x14ac:dyDescent="0.25">
      <c r="A234" s="2"/>
      <c r="B234" s="4" t="s">
        <v>31</v>
      </c>
      <c r="C234" s="4">
        <v>1189833</v>
      </c>
      <c r="D234" s="5">
        <v>44269</v>
      </c>
      <c r="E234" s="4" t="s">
        <v>28</v>
      </c>
      <c r="F234" s="4" t="s">
        <v>29</v>
      </c>
      <c r="G234" s="4" t="s">
        <v>32</v>
      </c>
      <c r="H234" s="4" t="s">
        <v>17</v>
      </c>
      <c r="I234" s="6">
        <v>0.35</v>
      </c>
      <c r="J234" s="7">
        <v>8000</v>
      </c>
      <c r="K234" s="8">
        <f t="shared" si="0"/>
        <v>2800</v>
      </c>
      <c r="L234" s="8">
        <f t="shared" si="1"/>
        <v>1120</v>
      </c>
      <c r="M234" s="9">
        <v>0.4</v>
      </c>
      <c r="O234" s="2"/>
    </row>
    <row r="235" spans="1:15" ht="15.75" customHeight="1" x14ac:dyDescent="0.25">
      <c r="A235" s="2"/>
      <c r="B235" s="4" t="s">
        <v>31</v>
      </c>
      <c r="C235" s="4">
        <v>1189833</v>
      </c>
      <c r="D235" s="5">
        <v>44269</v>
      </c>
      <c r="E235" s="4" t="s">
        <v>28</v>
      </c>
      <c r="F235" s="4" t="s">
        <v>29</v>
      </c>
      <c r="G235" s="4" t="s">
        <v>32</v>
      </c>
      <c r="H235" s="4" t="s">
        <v>18</v>
      </c>
      <c r="I235" s="6">
        <v>0.45</v>
      </c>
      <c r="J235" s="7">
        <v>6500</v>
      </c>
      <c r="K235" s="8">
        <f t="shared" si="0"/>
        <v>2925</v>
      </c>
      <c r="L235" s="8">
        <f t="shared" si="1"/>
        <v>731.25</v>
      </c>
      <c r="M235" s="9">
        <v>0.25</v>
      </c>
      <c r="O235" s="2"/>
    </row>
    <row r="236" spans="1:15" ht="15.75" customHeight="1" x14ac:dyDescent="0.25">
      <c r="A236" s="2"/>
      <c r="B236" s="4" t="s">
        <v>31</v>
      </c>
      <c r="C236" s="4">
        <v>1189833</v>
      </c>
      <c r="D236" s="5">
        <v>44269</v>
      </c>
      <c r="E236" s="4" t="s">
        <v>28</v>
      </c>
      <c r="F236" s="4" t="s">
        <v>29</v>
      </c>
      <c r="G236" s="4" t="s">
        <v>32</v>
      </c>
      <c r="H236" s="4" t="s">
        <v>19</v>
      </c>
      <c r="I236" s="6">
        <v>0.45</v>
      </c>
      <c r="J236" s="7">
        <v>6500</v>
      </c>
      <c r="K236" s="8">
        <f t="shared" si="0"/>
        <v>2925</v>
      </c>
      <c r="L236" s="8">
        <f t="shared" si="1"/>
        <v>1170</v>
      </c>
      <c r="M236" s="9">
        <v>0.4</v>
      </c>
      <c r="O236" s="2"/>
    </row>
    <row r="237" spans="1:15" ht="15.75" customHeight="1" x14ac:dyDescent="0.25">
      <c r="A237" s="2"/>
      <c r="B237" s="4" t="s">
        <v>31</v>
      </c>
      <c r="C237" s="4">
        <v>1189833</v>
      </c>
      <c r="D237" s="5">
        <v>44269</v>
      </c>
      <c r="E237" s="4" t="s">
        <v>28</v>
      </c>
      <c r="F237" s="4" t="s">
        <v>29</v>
      </c>
      <c r="G237" s="4" t="s">
        <v>32</v>
      </c>
      <c r="H237" s="4" t="s">
        <v>20</v>
      </c>
      <c r="I237" s="6">
        <v>0.45</v>
      </c>
      <c r="J237" s="7">
        <v>5500</v>
      </c>
      <c r="K237" s="8">
        <f t="shared" si="0"/>
        <v>2475</v>
      </c>
      <c r="L237" s="8">
        <f t="shared" si="1"/>
        <v>866.25</v>
      </c>
      <c r="M237" s="9">
        <v>0.35</v>
      </c>
      <c r="O237" s="2"/>
    </row>
    <row r="238" spans="1:15" ht="15.75" customHeight="1" x14ac:dyDescent="0.25">
      <c r="A238" s="2"/>
      <c r="B238" s="4" t="s">
        <v>31</v>
      </c>
      <c r="C238" s="4">
        <v>1189833</v>
      </c>
      <c r="D238" s="5">
        <v>44269</v>
      </c>
      <c r="E238" s="4" t="s">
        <v>28</v>
      </c>
      <c r="F238" s="4" t="s">
        <v>29</v>
      </c>
      <c r="G238" s="4" t="s">
        <v>32</v>
      </c>
      <c r="H238" s="4" t="s">
        <v>21</v>
      </c>
      <c r="I238" s="6">
        <v>0.5</v>
      </c>
      <c r="J238" s="7">
        <v>4250</v>
      </c>
      <c r="K238" s="8">
        <f t="shared" si="0"/>
        <v>2125</v>
      </c>
      <c r="L238" s="8">
        <f t="shared" si="1"/>
        <v>1168.75</v>
      </c>
      <c r="M238" s="9">
        <v>0.55000000000000004</v>
      </c>
      <c r="O238" s="2"/>
    </row>
    <row r="239" spans="1:15" ht="15.75" customHeight="1" x14ac:dyDescent="0.25">
      <c r="A239" s="2"/>
      <c r="B239" s="4" t="s">
        <v>31</v>
      </c>
      <c r="C239" s="4">
        <v>1189833</v>
      </c>
      <c r="D239" s="5">
        <v>44269</v>
      </c>
      <c r="E239" s="4" t="s">
        <v>28</v>
      </c>
      <c r="F239" s="4" t="s">
        <v>29</v>
      </c>
      <c r="G239" s="4" t="s">
        <v>32</v>
      </c>
      <c r="H239" s="4" t="s">
        <v>22</v>
      </c>
      <c r="I239" s="6">
        <v>0.45</v>
      </c>
      <c r="J239" s="7">
        <v>6250</v>
      </c>
      <c r="K239" s="8">
        <f t="shared" si="0"/>
        <v>2812.5</v>
      </c>
      <c r="L239" s="8">
        <f t="shared" si="1"/>
        <v>562.5</v>
      </c>
      <c r="M239" s="9">
        <v>0.2</v>
      </c>
      <c r="O239" s="2"/>
    </row>
    <row r="240" spans="1:15" ht="15.75" customHeight="1" x14ac:dyDescent="0.25">
      <c r="A240" s="2"/>
      <c r="B240" s="4" t="s">
        <v>31</v>
      </c>
      <c r="C240" s="4">
        <v>1189833</v>
      </c>
      <c r="D240" s="5">
        <v>44301</v>
      </c>
      <c r="E240" s="4" t="s">
        <v>28</v>
      </c>
      <c r="F240" s="4" t="s">
        <v>29</v>
      </c>
      <c r="G240" s="4" t="s">
        <v>32</v>
      </c>
      <c r="H240" s="4" t="s">
        <v>17</v>
      </c>
      <c r="I240" s="6">
        <v>0.45</v>
      </c>
      <c r="J240" s="7">
        <v>8000</v>
      </c>
      <c r="K240" s="8">
        <f t="shared" si="0"/>
        <v>3600</v>
      </c>
      <c r="L240" s="8">
        <f t="shared" si="1"/>
        <v>1440</v>
      </c>
      <c r="M240" s="9">
        <v>0.4</v>
      </c>
      <c r="O240" s="2"/>
    </row>
    <row r="241" spans="1:15" ht="15.75" customHeight="1" x14ac:dyDescent="0.25">
      <c r="A241" s="2"/>
      <c r="B241" s="4" t="s">
        <v>31</v>
      </c>
      <c r="C241" s="4">
        <v>1189833</v>
      </c>
      <c r="D241" s="5">
        <v>44301</v>
      </c>
      <c r="E241" s="4" t="s">
        <v>28</v>
      </c>
      <c r="F241" s="4" t="s">
        <v>29</v>
      </c>
      <c r="G241" s="4" t="s">
        <v>32</v>
      </c>
      <c r="H241" s="4" t="s">
        <v>18</v>
      </c>
      <c r="I241" s="6">
        <v>0.5</v>
      </c>
      <c r="J241" s="7">
        <v>6000</v>
      </c>
      <c r="K241" s="8">
        <f t="shared" si="0"/>
        <v>3000</v>
      </c>
      <c r="L241" s="8">
        <f t="shared" si="1"/>
        <v>750</v>
      </c>
      <c r="M241" s="9">
        <v>0.25</v>
      </c>
      <c r="O241" s="2"/>
    </row>
    <row r="242" spans="1:15" ht="15.75" customHeight="1" x14ac:dyDescent="0.25">
      <c r="A242" s="2"/>
      <c r="B242" s="4" t="s">
        <v>31</v>
      </c>
      <c r="C242" s="4">
        <v>1189833</v>
      </c>
      <c r="D242" s="5">
        <v>44301</v>
      </c>
      <c r="E242" s="4" t="s">
        <v>28</v>
      </c>
      <c r="F242" s="4" t="s">
        <v>29</v>
      </c>
      <c r="G242" s="4" t="s">
        <v>32</v>
      </c>
      <c r="H242" s="4" t="s">
        <v>19</v>
      </c>
      <c r="I242" s="6">
        <v>0.5</v>
      </c>
      <c r="J242" s="7">
        <v>6250</v>
      </c>
      <c r="K242" s="8">
        <f t="shared" si="0"/>
        <v>3125</v>
      </c>
      <c r="L242" s="8">
        <f t="shared" si="1"/>
        <v>1250</v>
      </c>
      <c r="M242" s="9">
        <v>0.4</v>
      </c>
      <c r="O242" s="2"/>
    </row>
    <row r="243" spans="1:15" ht="15.75" customHeight="1" x14ac:dyDescent="0.25">
      <c r="A243" s="2"/>
      <c r="B243" s="4" t="s">
        <v>31</v>
      </c>
      <c r="C243" s="4">
        <v>1189833</v>
      </c>
      <c r="D243" s="5">
        <v>44301</v>
      </c>
      <c r="E243" s="4" t="s">
        <v>28</v>
      </c>
      <c r="F243" s="4" t="s">
        <v>29</v>
      </c>
      <c r="G243" s="4" t="s">
        <v>32</v>
      </c>
      <c r="H243" s="4" t="s">
        <v>20</v>
      </c>
      <c r="I243" s="6">
        <v>0.45</v>
      </c>
      <c r="J243" s="7">
        <v>5250</v>
      </c>
      <c r="K243" s="8">
        <f t="shared" si="0"/>
        <v>2362.5</v>
      </c>
      <c r="L243" s="8">
        <f t="shared" si="1"/>
        <v>826.875</v>
      </c>
      <c r="M243" s="9">
        <v>0.35</v>
      </c>
      <c r="O243" s="2"/>
    </row>
    <row r="244" spans="1:15" ht="15.75" customHeight="1" x14ac:dyDescent="0.25">
      <c r="A244" s="2"/>
      <c r="B244" s="4" t="s">
        <v>31</v>
      </c>
      <c r="C244" s="4">
        <v>1189833</v>
      </c>
      <c r="D244" s="5">
        <v>44301</v>
      </c>
      <c r="E244" s="4" t="s">
        <v>28</v>
      </c>
      <c r="F244" s="4" t="s">
        <v>29</v>
      </c>
      <c r="G244" s="4" t="s">
        <v>32</v>
      </c>
      <c r="H244" s="4" t="s">
        <v>21</v>
      </c>
      <c r="I244" s="6">
        <v>0.5</v>
      </c>
      <c r="J244" s="7">
        <v>4250</v>
      </c>
      <c r="K244" s="8">
        <f t="shared" si="0"/>
        <v>2125</v>
      </c>
      <c r="L244" s="8">
        <f t="shared" si="1"/>
        <v>1168.75</v>
      </c>
      <c r="M244" s="9">
        <v>0.55000000000000004</v>
      </c>
      <c r="O244" s="2"/>
    </row>
    <row r="245" spans="1:15" ht="15.75" customHeight="1" x14ac:dyDescent="0.25">
      <c r="A245" s="2"/>
      <c r="B245" s="4" t="s">
        <v>31</v>
      </c>
      <c r="C245" s="4">
        <v>1189833</v>
      </c>
      <c r="D245" s="5">
        <v>44301</v>
      </c>
      <c r="E245" s="4" t="s">
        <v>28</v>
      </c>
      <c r="F245" s="4" t="s">
        <v>29</v>
      </c>
      <c r="G245" s="4" t="s">
        <v>32</v>
      </c>
      <c r="H245" s="4" t="s">
        <v>22</v>
      </c>
      <c r="I245" s="6">
        <v>0.65</v>
      </c>
      <c r="J245" s="7">
        <v>6000</v>
      </c>
      <c r="K245" s="8">
        <f t="shared" si="0"/>
        <v>3900</v>
      </c>
      <c r="L245" s="8">
        <f t="shared" si="1"/>
        <v>780</v>
      </c>
      <c r="M245" s="9">
        <v>0.2</v>
      </c>
      <c r="O245" s="2"/>
    </row>
    <row r="246" spans="1:15" ht="15.75" customHeight="1" x14ac:dyDescent="0.25">
      <c r="A246" s="2"/>
      <c r="B246" s="4" t="s">
        <v>31</v>
      </c>
      <c r="C246" s="4">
        <v>1189833</v>
      </c>
      <c r="D246" s="5">
        <v>44332</v>
      </c>
      <c r="E246" s="4" t="s">
        <v>28</v>
      </c>
      <c r="F246" s="4" t="s">
        <v>29</v>
      </c>
      <c r="G246" s="4" t="s">
        <v>32</v>
      </c>
      <c r="H246" s="4" t="s">
        <v>17</v>
      </c>
      <c r="I246" s="6">
        <v>0.45</v>
      </c>
      <c r="J246" s="7">
        <v>8000</v>
      </c>
      <c r="K246" s="8">
        <f t="shared" si="0"/>
        <v>3600</v>
      </c>
      <c r="L246" s="8">
        <f t="shared" si="1"/>
        <v>1440</v>
      </c>
      <c r="M246" s="9">
        <v>0.4</v>
      </c>
      <c r="O246" s="2"/>
    </row>
    <row r="247" spans="1:15" ht="15.75" customHeight="1" x14ac:dyDescent="0.25">
      <c r="A247" s="2"/>
      <c r="B247" s="4" t="s">
        <v>31</v>
      </c>
      <c r="C247" s="4">
        <v>1189833</v>
      </c>
      <c r="D247" s="5">
        <v>44332</v>
      </c>
      <c r="E247" s="4" t="s">
        <v>28</v>
      </c>
      <c r="F247" s="4" t="s">
        <v>29</v>
      </c>
      <c r="G247" s="4" t="s">
        <v>32</v>
      </c>
      <c r="H247" s="4" t="s">
        <v>18</v>
      </c>
      <c r="I247" s="6">
        <v>0.5</v>
      </c>
      <c r="J247" s="7">
        <v>6500</v>
      </c>
      <c r="K247" s="8">
        <f t="shared" si="0"/>
        <v>3250</v>
      </c>
      <c r="L247" s="8">
        <f t="shared" si="1"/>
        <v>812.5</v>
      </c>
      <c r="M247" s="9">
        <v>0.25</v>
      </c>
      <c r="O247" s="2"/>
    </row>
    <row r="248" spans="1:15" ht="15.75" customHeight="1" x14ac:dyDescent="0.25">
      <c r="A248" s="2"/>
      <c r="B248" s="4" t="s">
        <v>31</v>
      </c>
      <c r="C248" s="4">
        <v>1189833</v>
      </c>
      <c r="D248" s="5">
        <v>44332</v>
      </c>
      <c r="E248" s="4" t="s">
        <v>28</v>
      </c>
      <c r="F248" s="4" t="s">
        <v>29</v>
      </c>
      <c r="G248" s="4" t="s">
        <v>32</v>
      </c>
      <c r="H248" s="4" t="s">
        <v>19</v>
      </c>
      <c r="I248" s="6">
        <v>0.5</v>
      </c>
      <c r="J248" s="7">
        <v>6500</v>
      </c>
      <c r="K248" s="8">
        <f t="shared" si="0"/>
        <v>3250</v>
      </c>
      <c r="L248" s="8">
        <f t="shared" si="1"/>
        <v>1300</v>
      </c>
      <c r="M248" s="9">
        <v>0.4</v>
      </c>
      <c r="O248" s="2"/>
    </row>
    <row r="249" spans="1:15" ht="15.75" customHeight="1" x14ac:dyDescent="0.25">
      <c r="A249" s="2"/>
      <c r="B249" s="4" t="s">
        <v>31</v>
      </c>
      <c r="C249" s="4">
        <v>1189833</v>
      </c>
      <c r="D249" s="5">
        <v>44332</v>
      </c>
      <c r="E249" s="4" t="s">
        <v>28</v>
      </c>
      <c r="F249" s="4" t="s">
        <v>29</v>
      </c>
      <c r="G249" s="4" t="s">
        <v>32</v>
      </c>
      <c r="H249" s="4" t="s">
        <v>20</v>
      </c>
      <c r="I249" s="6">
        <v>0.45</v>
      </c>
      <c r="J249" s="7">
        <v>5500</v>
      </c>
      <c r="K249" s="8">
        <f t="shared" si="0"/>
        <v>2475</v>
      </c>
      <c r="L249" s="8">
        <f t="shared" si="1"/>
        <v>866.25</v>
      </c>
      <c r="M249" s="9">
        <v>0.35</v>
      </c>
      <c r="O249" s="2"/>
    </row>
    <row r="250" spans="1:15" ht="15.75" customHeight="1" x14ac:dyDescent="0.25">
      <c r="A250" s="2"/>
      <c r="B250" s="4" t="s">
        <v>31</v>
      </c>
      <c r="C250" s="4">
        <v>1189833</v>
      </c>
      <c r="D250" s="5">
        <v>44332</v>
      </c>
      <c r="E250" s="4" t="s">
        <v>28</v>
      </c>
      <c r="F250" s="4" t="s">
        <v>29</v>
      </c>
      <c r="G250" s="4" t="s">
        <v>32</v>
      </c>
      <c r="H250" s="4" t="s">
        <v>21</v>
      </c>
      <c r="I250" s="6">
        <v>0.5</v>
      </c>
      <c r="J250" s="7">
        <v>4500</v>
      </c>
      <c r="K250" s="8">
        <f t="shared" si="0"/>
        <v>2250</v>
      </c>
      <c r="L250" s="8">
        <f t="shared" si="1"/>
        <v>1237.5</v>
      </c>
      <c r="M250" s="9">
        <v>0.55000000000000004</v>
      </c>
      <c r="O250" s="2"/>
    </row>
    <row r="251" spans="1:15" ht="15.75" customHeight="1" x14ac:dyDescent="0.25">
      <c r="A251" s="2"/>
      <c r="B251" s="4" t="s">
        <v>31</v>
      </c>
      <c r="C251" s="4">
        <v>1189833</v>
      </c>
      <c r="D251" s="5">
        <v>44332</v>
      </c>
      <c r="E251" s="4" t="s">
        <v>28</v>
      </c>
      <c r="F251" s="4" t="s">
        <v>29</v>
      </c>
      <c r="G251" s="4" t="s">
        <v>32</v>
      </c>
      <c r="H251" s="4" t="s">
        <v>22</v>
      </c>
      <c r="I251" s="6">
        <v>0.65</v>
      </c>
      <c r="J251" s="7">
        <v>6250</v>
      </c>
      <c r="K251" s="8">
        <f t="shared" si="0"/>
        <v>4062.5</v>
      </c>
      <c r="L251" s="8">
        <f t="shared" si="1"/>
        <v>812.5</v>
      </c>
      <c r="M251" s="9">
        <v>0.2</v>
      </c>
      <c r="O251" s="2"/>
    </row>
    <row r="252" spans="1:15" ht="15.75" customHeight="1" x14ac:dyDescent="0.25">
      <c r="A252" s="2"/>
      <c r="B252" s="4" t="s">
        <v>31</v>
      </c>
      <c r="C252" s="4">
        <v>1189833</v>
      </c>
      <c r="D252" s="5">
        <v>44362</v>
      </c>
      <c r="E252" s="4" t="s">
        <v>28</v>
      </c>
      <c r="F252" s="4" t="s">
        <v>29</v>
      </c>
      <c r="G252" s="4" t="s">
        <v>32</v>
      </c>
      <c r="H252" s="4" t="s">
        <v>17</v>
      </c>
      <c r="I252" s="6">
        <v>0.45</v>
      </c>
      <c r="J252" s="7">
        <v>9000</v>
      </c>
      <c r="K252" s="8">
        <f t="shared" si="0"/>
        <v>4050</v>
      </c>
      <c r="L252" s="8">
        <f t="shared" si="1"/>
        <v>1620</v>
      </c>
      <c r="M252" s="9">
        <v>0.4</v>
      </c>
      <c r="O252" s="2"/>
    </row>
    <row r="253" spans="1:15" ht="15.75" customHeight="1" x14ac:dyDescent="0.25">
      <c r="A253" s="2"/>
      <c r="B253" s="4" t="s">
        <v>31</v>
      </c>
      <c r="C253" s="4">
        <v>1189833</v>
      </c>
      <c r="D253" s="5">
        <v>44362</v>
      </c>
      <c r="E253" s="4" t="s">
        <v>28</v>
      </c>
      <c r="F253" s="4" t="s">
        <v>29</v>
      </c>
      <c r="G253" s="4" t="s">
        <v>32</v>
      </c>
      <c r="H253" s="4" t="s">
        <v>18</v>
      </c>
      <c r="I253" s="6">
        <v>0.5</v>
      </c>
      <c r="J253" s="7">
        <v>7500</v>
      </c>
      <c r="K253" s="8">
        <f t="shared" si="0"/>
        <v>3750</v>
      </c>
      <c r="L253" s="8">
        <f t="shared" si="1"/>
        <v>937.5</v>
      </c>
      <c r="M253" s="9">
        <v>0.25</v>
      </c>
      <c r="O253" s="2"/>
    </row>
    <row r="254" spans="1:15" ht="15.75" customHeight="1" x14ac:dyDescent="0.25">
      <c r="A254" s="2"/>
      <c r="B254" s="4" t="s">
        <v>31</v>
      </c>
      <c r="C254" s="4">
        <v>1189833</v>
      </c>
      <c r="D254" s="5">
        <v>44362</v>
      </c>
      <c r="E254" s="4" t="s">
        <v>28</v>
      </c>
      <c r="F254" s="4" t="s">
        <v>29</v>
      </c>
      <c r="G254" s="4" t="s">
        <v>32</v>
      </c>
      <c r="H254" s="4" t="s">
        <v>19</v>
      </c>
      <c r="I254" s="6">
        <v>0.5</v>
      </c>
      <c r="J254" s="7">
        <v>7500</v>
      </c>
      <c r="K254" s="8">
        <f t="shared" si="0"/>
        <v>3750</v>
      </c>
      <c r="L254" s="8">
        <f t="shared" si="1"/>
        <v>1500</v>
      </c>
      <c r="M254" s="9">
        <v>0.4</v>
      </c>
      <c r="O254" s="2"/>
    </row>
    <row r="255" spans="1:15" ht="15.75" customHeight="1" x14ac:dyDescent="0.25">
      <c r="A255" s="2"/>
      <c r="B255" s="4" t="s">
        <v>31</v>
      </c>
      <c r="C255" s="4">
        <v>1189833</v>
      </c>
      <c r="D255" s="5">
        <v>44362</v>
      </c>
      <c r="E255" s="4" t="s">
        <v>28</v>
      </c>
      <c r="F255" s="4" t="s">
        <v>29</v>
      </c>
      <c r="G255" s="4" t="s">
        <v>32</v>
      </c>
      <c r="H255" s="4" t="s">
        <v>20</v>
      </c>
      <c r="I255" s="6">
        <v>0.45</v>
      </c>
      <c r="J255" s="7">
        <v>6250</v>
      </c>
      <c r="K255" s="8">
        <f t="shared" si="0"/>
        <v>2812.5</v>
      </c>
      <c r="L255" s="8">
        <f t="shared" si="1"/>
        <v>984.37499999999989</v>
      </c>
      <c r="M255" s="9">
        <v>0.35</v>
      </c>
      <c r="O255" s="2"/>
    </row>
    <row r="256" spans="1:15" ht="15.75" customHeight="1" x14ac:dyDescent="0.25">
      <c r="A256" s="2"/>
      <c r="B256" s="4" t="s">
        <v>31</v>
      </c>
      <c r="C256" s="4">
        <v>1189833</v>
      </c>
      <c r="D256" s="5">
        <v>44362</v>
      </c>
      <c r="E256" s="4" t="s">
        <v>28</v>
      </c>
      <c r="F256" s="4" t="s">
        <v>29</v>
      </c>
      <c r="G256" s="4" t="s">
        <v>32</v>
      </c>
      <c r="H256" s="4" t="s">
        <v>21</v>
      </c>
      <c r="I256" s="6">
        <v>0.5</v>
      </c>
      <c r="J256" s="7">
        <v>5000</v>
      </c>
      <c r="K256" s="8">
        <f t="shared" si="0"/>
        <v>2500</v>
      </c>
      <c r="L256" s="8">
        <f t="shared" si="1"/>
        <v>1375</v>
      </c>
      <c r="M256" s="9">
        <v>0.55000000000000004</v>
      </c>
      <c r="O256" s="2"/>
    </row>
    <row r="257" spans="1:15" ht="15.75" customHeight="1" x14ac:dyDescent="0.25">
      <c r="A257" s="2"/>
      <c r="B257" s="4" t="s">
        <v>31</v>
      </c>
      <c r="C257" s="4">
        <v>1189833</v>
      </c>
      <c r="D257" s="5">
        <v>44362</v>
      </c>
      <c r="E257" s="4" t="s">
        <v>28</v>
      </c>
      <c r="F257" s="4" t="s">
        <v>29</v>
      </c>
      <c r="G257" s="4" t="s">
        <v>32</v>
      </c>
      <c r="H257" s="4" t="s">
        <v>22</v>
      </c>
      <c r="I257" s="6">
        <v>0.65</v>
      </c>
      <c r="J257" s="7">
        <v>8000</v>
      </c>
      <c r="K257" s="8">
        <f t="shared" si="0"/>
        <v>5200</v>
      </c>
      <c r="L257" s="8">
        <f t="shared" si="1"/>
        <v>1040</v>
      </c>
      <c r="M257" s="9">
        <v>0.2</v>
      </c>
      <c r="O257" s="2"/>
    </row>
    <row r="258" spans="1:15" ht="15.75" customHeight="1" x14ac:dyDescent="0.25">
      <c r="A258" s="2"/>
      <c r="B258" s="4" t="s">
        <v>31</v>
      </c>
      <c r="C258" s="4">
        <v>1189833</v>
      </c>
      <c r="D258" s="5">
        <v>44391</v>
      </c>
      <c r="E258" s="4" t="s">
        <v>28</v>
      </c>
      <c r="F258" s="4" t="s">
        <v>29</v>
      </c>
      <c r="G258" s="4" t="s">
        <v>32</v>
      </c>
      <c r="H258" s="4" t="s">
        <v>17</v>
      </c>
      <c r="I258" s="6">
        <v>0.45</v>
      </c>
      <c r="J258" s="7">
        <v>9500</v>
      </c>
      <c r="K258" s="8">
        <f t="shared" si="0"/>
        <v>4275</v>
      </c>
      <c r="L258" s="8">
        <f t="shared" si="1"/>
        <v>1710</v>
      </c>
      <c r="M258" s="9">
        <v>0.4</v>
      </c>
      <c r="O258" s="2"/>
    </row>
    <row r="259" spans="1:15" ht="15.75" customHeight="1" x14ac:dyDescent="0.25">
      <c r="A259" s="2"/>
      <c r="B259" s="4" t="s">
        <v>31</v>
      </c>
      <c r="C259" s="4">
        <v>1189833</v>
      </c>
      <c r="D259" s="5">
        <v>44391</v>
      </c>
      <c r="E259" s="4" t="s">
        <v>28</v>
      </c>
      <c r="F259" s="4" t="s">
        <v>29</v>
      </c>
      <c r="G259" s="4" t="s">
        <v>32</v>
      </c>
      <c r="H259" s="4" t="s">
        <v>18</v>
      </c>
      <c r="I259" s="6">
        <v>0.5</v>
      </c>
      <c r="J259" s="7">
        <v>8000</v>
      </c>
      <c r="K259" s="8">
        <f t="shared" si="0"/>
        <v>4000</v>
      </c>
      <c r="L259" s="8">
        <f t="shared" si="1"/>
        <v>1000</v>
      </c>
      <c r="M259" s="9">
        <v>0.25</v>
      </c>
      <c r="O259" s="2"/>
    </row>
    <row r="260" spans="1:15" ht="15.75" customHeight="1" x14ac:dyDescent="0.25">
      <c r="A260" s="2"/>
      <c r="B260" s="4" t="s">
        <v>31</v>
      </c>
      <c r="C260" s="4">
        <v>1189833</v>
      </c>
      <c r="D260" s="5">
        <v>44391</v>
      </c>
      <c r="E260" s="4" t="s">
        <v>28</v>
      </c>
      <c r="F260" s="4" t="s">
        <v>29</v>
      </c>
      <c r="G260" s="4" t="s">
        <v>32</v>
      </c>
      <c r="H260" s="4" t="s">
        <v>19</v>
      </c>
      <c r="I260" s="6">
        <v>0.5</v>
      </c>
      <c r="J260" s="7">
        <v>7500</v>
      </c>
      <c r="K260" s="8">
        <f t="shared" si="0"/>
        <v>3750</v>
      </c>
      <c r="L260" s="8">
        <f t="shared" si="1"/>
        <v>1500</v>
      </c>
      <c r="M260" s="9">
        <v>0.4</v>
      </c>
      <c r="O260" s="2"/>
    </row>
    <row r="261" spans="1:15" ht="15.75" customHeight="1" x14ac:dyDescent="0.25">
      <c r="A261" s="2"/>
      <c r="B261" s="4" t="s">
        <v>31</v>
      </c>
      <c r="C261" s="4">
        <v>1189833</v>
      </c>
      <c r="D261" s="5">
        <v>44391</v>
      </c>
      <c r="E261" s="4" t="s">
        <v>28</v>
      </c>
      <c r="F261" s="4" t="s">
        <v>29</v>
      </c>
      <c r="G261" s="4" t="s">
        <v>32</v>
      </c>
      <c r="H261" s="4" t="s">
        <v>20</v>
      </c>
      <c r="I261" s="6">
        <v>0.45</v>
      </c>
      <c r="J261" s="7">
        <v>6500</v>
      </c>
      <c r="K261" s="8">
        <f t="shared" ref="K261:K515" si="2">I261*J261</f>
        <v>2925</v>
      </c>
      <c r="L261" s="8">
        <f t="shared" ref="L261:L515" si="3">K261*M261</f>
        <v>1023.7499999999999</v>
      </c>
      <c r="M261" s="9">
        <v>0.35</v>
      </c>
      <c r="O261" s="2"/>
    </row>
    <row r="262" spans="1:15" ht="15.75" customHeight="1" x14ac:dyDescent="0.25">
      <c r="A262" s="2"/>
      <c r="B262" s="4" t="s">
        <v>31</v>
      </c>
      <c r="C262" s="4">
        <v>1189833</v>
      </c>
      <c r="D262" s="5">
        <v>44391</v>
      </c>
      <c r="E262" s="4" t="s">
        <v>28</v>
      </c>
      <c r="F262" s="4" t="s">
        <v>29</v>
      </c>
      <c r="G262" s="4" t="s">
        <v>32</v>
      </c>
      <c r="H262" s="4" t="s">
        <v>21</v>
      </c>
      <c r="I262" s="6">
        <v>0.5</v>
      </c>
      <c r="J262" s="7">
        <v>7000</v>
      </c>
      <c r="K262" s="8">
        <f t="shared" si="2"/>
        <v>3500</v>
      </c>
      <c r="L262" s="8">
        <f t="shared" si="3"/>
        <v>1925.0000000000002</v>
      </c>
      <c r="M262" s="9">
        <v>0.55000000000000004</v>
      </c>
      <c r="O262" s="2"/>
    </row>
    <row r="263" spans="1:15" ht="15.75" customHeight="1" x14ac:dyDescent="0.25">
      <c r="A263" s="2"/>
      <c r="B263" s="4" t="s">
        <v>31</v>
      </c>
      <c r="C263" s="4">
        <v>1189833</v>
      </c>
      <c r="D263" s="5">
        <v>44391</v>
      </c>
      <c r="E263" s="4" t="s">
        <v>28</v>
      </c>
      <c r="F263" s="4" t="s">
        <v>29</v>
      </c>
      <c r="G263" s="4" t="s">
        <v>32</v>
      </c>
      <c r="H263" s="4" t="s">
        <v>22</v>
      </c>
      <c r="I263" s="6">
        <v>0.65</v>
      </c>
      <c r="J263" s="7">
        <v>7000</v>
      </c>
      <c r="K263" s="8">
        <f t="shared" si="2"/>
        <v>4550</v>
      </c>
      <c r="L263" s="8">
        <f t="shared" si="3"/>
        <v>910</v>
      </c>
      <c r="M263" s="9">
        <v>0.2</v>
      </c>
      <c r="O263" s="2"/>
    </row>
    <row r="264" spans="1:15" ht="15.75" customHeight="1" x14ac:dyDescent="0.25">
      <c r="A264" s="2"/>
      <c r="B264" s="4" t="s">
        <v>31</v>
      </c>
      <c r="C264" s="4">
        <v>1189833</v>
      </c>
      <c r="D264" s="5">
        <v>44423</v>
      </c>
      <c r="E264" s="4" t="s">
        <v>28</v>
      </c>
      <c r="F264" s="4" t="s">
        <v>29</v>
      </c>
      <c r="G264" s="4" t="s">
        <v>32</v>
      </c>
      <c r="H264" s="4" t="s">
        <v>17</v>
      </c>
      <c r="I264" s="6">
        <v>0.5</v>
      </c>
      <c r="J264" s="7">
        <v>9000</v>
      </c>
      <c r="K264" s="8">
        <f t="shared" si="2"/>
        <v>4500</v>
      </c>
      <c r="L264" s="8">
        <f t="shared" si="3"/>
        <v>1800</v>
      </c>
      <c r="M264" s="9">
        <v>0.4</v>
      </c>
      <c r="O264" s="2"/>
    </row>
    <row r="265" spans="1:15" ht="15.75" customHeight="1" x14ac:dyDescent="0.25">
      <c r="A265" s="2"/>
      <c r="B265" s="4" t="s">
        <v>31</v>
      </c>
      <c r="C265" s="4">
        <v>1189833</v>
      </c>
      <c r="D265" s="5">
        <v>44423</v>
      </c>
      <c r="E265" s="4" t="s">
        <v>28</v>
      </c>
      <c r="F265" s="4" t="s">
        <v>29</v>
      </c>
      <c r="G265" s="4" t="s">
        <v>32</v>
      </c>
      <c r="H265" s="4" t="s">
        <v>18</v>
      </c>
      <c r="I265" s="6">
        <v>0.55000000000000004</v>
      </c>
      <c r="J265" s="7">
        <v>8500</v>
      </c>
      <c r="K265" s="8">
        <f t="shared" si="2"/>
        <v>4675</v>
      </c>
      <c r="L265" s="8">
        <f t="shared" si="3"/>
        <v>1168.75</v>
      </c>
      <c r="M265" s="9">
        <v>0.25</v>
      </c>
      <c r="O265" s="2"/>
    </row>
    <row r="266" spans="1:15" ht="15.75" customHeight="1" x14ac:dyDescent="0.25">
      <c r="A266" s="2"/>
      <c r="B266" s="4" t="s">
        <v>31</v>
      </c>
      <c r="C266" s="4">
        <v>1189833</v>
      </c>
      <c r="D266" s="5">
        <v>44423</v>
      </c>
      <c r="E266" s="4" t="s">
        <v>28</v>
      </c>
      <c r="F266" s="4" t="s">
        <v>29</v>
      </c>
      <c r="G266" s="4" t="s">
        <v>32</v>
      </c>
      <c r="H266" s="4" t="s">
        <v>19</v>
      </c>
      <c r="I266" s="6">
        <v>0.5</v>
      </c>
      <c r="J266" s="7">
        <v>7250</v>
      </c>
      <c r="K266" s="8">
        <f t="shared" si="2"/>
        <v>3625</v>
      </c>
      <c r="L266" s="8">
        <f t="shared" si="3"/>
        <v>1450</v>
      </c>
      <c r="M266" s="9">
        <v>0.4</v>
      </c>
      <c r="O266" s="2"/>
    </row>
    <row r="267" spans="1:15" ht="15.75" customHeight="1" x14ac:dyDescent="0.25">
      <c r="A267" s="2"/>
      <c r="B267" s="4" t="s">
        <v>31</v>
      </c>
      <c r="C267" s="4">
        <v>1189833</v>
      </c>
      <c r="D267" s="5">
        <v>44423</v>
      </c>
      <c r="E267" s="4" t="s">
        <v>28</v>
      </c>
      <c r="F267" s="4" t="s">
        <v>29</v>
      </c>
      <c r="G267" s="4" t="s">
        <v>32</v>
      </c>
      <c r="H267" s="4" t="s">
        <v>20</v>
      </c>
      <c r="I267" s="6">
        <v>0.5</v>
      </c>
      <c r="J267" s="7">
        <v>6750</v>
      </c>
      <c r="K267" s="8">
        <f t="shared" si="2"/>
        <v>3375</v>
      </c>
      <c r="L267" s="8">
        <f t="shared" si="3"/>
        <v>1181.25</v>
      </c>
      <c r="M267" s="9">
        <v>0.35</v>
      </c>
      <c r="O267" s="2"/>
    </row>
    <row r="268" spans="1:15" ht="15.75" customHeight="1" x14ac:dyDescent="0.25">
      <c r="A268" s="2"/>
      <c r="B268" s="4" t="s">
        <v>31</v>
      </c>
      <c r="C268" s="4">
        <v>1189833</v>
      </c>
      <c r="D268" s="5">
        <v>44423</v>
      </c>
      <c r="E268" s="4" t="s">
        <v>28</v>
      </c>
      <c r="F268" s="4" t="s">
        <v>29</v>
      </c>
      <c r="G268" s="4" t="s">
        <v>32</v>
      </c>
      <c r="H268" s="4" t="s">
        <v>21</v>
      </c>
      <c r="I268" s="6">
        <v>0.6</v>
      </c>
      <c r="J268" s="7">
        <v>6750</v>
      </c>
      <c r="K268" s="8">
        <f t="shared" si="2"/>
        <v>4050</v>
      </c>
      <c r="L268" s="8">
        <f t="shared" si="3"/>
        <v>2227.5</v>
      </c>
      <c r="M268" s="9">
        <v>0.55000000000000004</v>
      </c>
      <c r="O268" s="2"/>
    </row>
    <row r="269" spans="1:15" ht="15.75" customHeight="1" x14ac:dyDescent="0.25">
      <c r="A269" s="2"/>
      <c r="B269" s="4" t="s">
        <v>31</v>
      </c>
      <c r="C269" s="4">
        <v>1189833</v>
      </c>
      <c r="D269" s="5">
        <v>44423</v>
      </c>
      <c r="E269" s="4" t="s">
        <v>28</v>
      </c>
      <c r="F269" s="4" t="s">
        <v>29</v>
      </c>
      <c r="G269" s="4" t="s">
        <v>32</v>
      </c>
      <c r="H269" s="4" t="s">
        <v>22</v>
      </c>
      <c r="I269" s="6">
        <v>0.65</v>
      </c>
      <c r="J269" s="7">
        <v>6500</v>
      </c>
      <c r="K269" s="8">
        <f t="shared" si="2"/>
        <v>4225</v>
      </c>
      <c r="L269" s="8">
        <f t="shared" si="3"/>
        <v>845</v>
      </c>
      <c r="M269" s="9">
        <v>0.2</v>
      </c>
      <c r="O269" s="2"/>
    </row>
    <row r="270" spans="1:15" ht="15.75" customHeight="1" x14ac:dyDescent="0.25">
      <c r="A270" s="2"/>
      <c r="B270" s="4" t="s">
        <v>31</v>
      </c>
      <c r="C270" s="4">
        <v>1189833</v>
      </c>
      <c r="D270" s="5">
        <v>44455</v>
      </c>
      <c r="E270" s="4" t="s">
        <v>28</v>
      </c>
      <c r="F270" s="4" t="s">
        <v>29</v>
      </c>
      <c r="G270" s="4" t="s">
        <v>32</v>
      </c>
      <c r="H270" s="4" t="s">
        <v>17</v>
      </c>
      <c r="I270" s="6">
        <v>0.5</v>
      </c>
      <c r="J270" s="7">
        <v>8500</v>
      </c>
      <c r="K270" s="8">
        <f t="shared" si="2"/>
        <v>4250</v>
      </c>
      <c r="L270" s="8">
        <f t="shared" si="3"/>
        <v>1700</v>
      </c>
      <c r="M270" s="9">
        <v>0.4</v>
      </c>
      <c r="O270" s="2"/>
    </row>
    <row r="271" spans="1:15" ht="15.75" customHeight="1" x14ac:dyDescent="0.25">
      <c r="A271" s="2"/>
      <c r="B271" s="4" t="s">
        <v>31</v>
      </c>
      <c r="C271" s="4">
        <v>1189833</v>
      </c>
      <c r="D271" s="5">
        <v>44455</v>
      </c>
      <c r="E271" s="4" t="s">
        <v>28</v>
      </c>
      <c r="F271" s="4" t="s">
        <v>29</v>
      </c>
      <c r="G271" s="4" t="s">
        <v>32</v>
      </c>
      <c r="H271" s="4" t="s">
        <v>18</v>
      </c>
      <c r="I271" s="6">
        <v>0.55000000000000004</v>
      </c>
      <c r="J271" s="7">
        <v>8500</v>
      </c>
      <c r="K271" s="8">
        <f t="shared" si="2"/>
        <v>4675</v>
      </c>
      <c r="L271" s="8">
        <f t="shared" si="3"/>
        <v>1168.75</v>
      </c>
      <c r="M271" s="9">
        <v>0.25</v>
      </c>
      <c r="O271" s="2"/>
    </row>
    <row r="272" spans="1:15" ht="15.75" customHeight="1" x14ac:dyDescent="0.25">
      <c r="A272" s="2"/>
      <c r="B272" s="4" t="s">
        <v>31</v>
      </c>
      <c r="C272" s="4">
        <v>1189833</v>
      </c>
      <c r="D272" s="5">
        <v>44455</v>
      </c>
      <c r="E272" s="4" t="s">
        <v>28</v>
      </c>
      <c r="F272" s="4" t="s">
        <v>29</v>
      </c>
      <c r="G272" s="4" t="s">
        <v>32</v>
      </c>
      <c r="H272" s="4" t="s">
        <v>19</v>
      </c>
      <c r="I272" s="6">
        <v>0.5</v>
      </c>
      <c r="J272" s="7">
        <v>7000</v>
      </c>
      <c r="K272" s="8">
        <f t="shared" si="2"/>
        <v>3500</v>
      </c>
      <c r="L272" s="8">
        <f t="shared" si="3"/>
        <v>1400</v>
      </c>
      <c r="M272" s="9">
        <v>0.4</v>
      </c>
      <c r="O272" s="2"/>
    </row>
    <row r="273" spans="1:15" ht="15.75" customHeight="1" x14ac:dyDescent="0.25">
      <c r="A273" s="2"/>
      <c r="B273" s="4" t="s">
        <v>31</v>
      </c>
      <c r="C273" s="4">
        <v>1189833</v>
      </c>
      <c r="D273" s="5">
        <v>44455</v>
      </c>
      <c r="E273" s="4" t="s">
        <v>28</v>
      </c>
      <c r="F273" s="4" t="s">
        <v>29</v>
      </c>
      <c r="G273" s="4" t="s">
        <v>32</v>
      </c>
      <c r="H273" s="4" t="s">
        <v>20</v>
      </c>
      <c r="I273" s="6">
        <v>0.5</v>
      </c>
      <c r="J273" s="7">
        <v>6500</v>
      </c>
      <c r="K273" s="8">
        <f t="shared" si="2"/>
        <v>3250</v>
      </c>
      <c r="L273" s="8">
        <f t="shared" si="3"/>
        <v>1137.5</v>
      </c>
      <c r="M273" s="9">
        <v>0.35</v>
      </c>
      <c r="O273" s="2"/>
    </row>
    <row r="274" spans="1:15" ht="15.75" customHeight="1" x14ac:dyDescent="0.25">
      <c r="A274" s="2"/>
      <c r="B274" s="4" t="s">
        <v>31</v>
      </c>
      <c r="C274" s="4">
        <v>1189833</v>
      </c>
      <c r="D274" s="5">
        <v>44455</v>
      </c>
      <c r="E274" s="4" t="s">
        <v>28</v>
      </c>
      <c r="F274" s="4" t="s">
        <v>29</v>
      </c>
      <c r="G274" s="4" t="s">
        <v>32</v>
      </c>
      <c r="H274" s="4" t="s">
        <v>21</v>
      </c>
      <c r="I274" s="6">
        <v>0.6</v>
      </c>
      <c r="J274" s="7">
        <v>6500</v>
      </c>
      <c r="K274" s="8">
        <f t="shared" si="2"/>
        <v>3900</v>
      </c>
      <c r="L274" s="8">
        <f t="shared" si="3"/>
        <v>2145</v>
      </c>
      <c r="M274" s="9">
        <v>0.55000000000000004</v>
      </c>
      <c r="O274" s="2"/>
    </row>
    <row r="275" spans="1:15" ht="15.75" customHeight="1" x14ac:dyDescent="0.25">
      <c r="A275" s="2"/>
      <c r="B275" s="4" t="s">
        <v>31</v>
      </c>
      <c r="C275" s="4">
        <v>1189833</v>
      </c>
      <c r="D275" s="5">
        <v>44455</v>
      </c>
      <c r="E275" s="4" t="s">
        <v>28</v>
      </c>
      <c r="F275" s="4" t="s">
        <v>29</v>
      </c>
      <c r="G275" s="4" t="s">
        <v>32</v>
      </c>
      <c r="H275" s="4" t="s">
        <v>22</v>
      </c>
      <c r="I275" s="6">
        <v>0.65</v>
      </c>
      <c r="J275" s="7">
        <v>7000</v>
      </c>
      <c r="K275" s="8">
        <f t="shared" si="2"/>
        <v>4550</v>
      </c>
      <c r="L275" s="8">
        <f t="shared" si="3"/>
        <v>910</v>
      </c>
      <c r="M275" s="9">
        <v>0.2</v>
      </c>
      <c r="O275" s="2"/>
    </row>
    <row r="276" spans="1:15" ht="15.75" customHeight="1" x14ac:dyDescent="0.25">
      <c r="A276" s="2"/>
      <c r="B276" s="4" t="s">
        <v>31</v>
      </c>
      <c r="C276" s="4">
        <v>1189833</v>
      </c>
      <c r="D276" s="5">
        <v>44484</v>
      </c>
      <c r="E276" s="4" t="s">
        <v>28</v>
      </c>
      <c r="F276" s="4" t="s">
        <v>29</v>
      </c>
      <c r="G276" s="4" t="s">
        <v>32</v>
      </c>
      <c r="H276" s="4" t="s">
        <v>17</v>
      </c>
      <c r="I276" s="6">
        <v>0.5</v>
      </c>
      <c r="J276" s="7">
        <v>8000</v>
      </c>
      <c r="K276" s="8">
        <f t="shared" si="2"/>
        <v>4000</v>
      </c>
      <c r="L276" s="8">
        <f t="shared" si="3"/>
        <v>1600</v>
      </c>
      <c r="M276" s="9">
        <v>0.4</v>
      </c>
      <c r="O276" s="2"/>
    </row>
    <row r="277" spans="1:15" ht="15.75" customHeight="1" x14ac:dyDescent="0.25">
      <c r="A277" s="2"/>
      <c r="B277" s="4" t="s">
        <v>31</v>
      </c>
      <c r="C277" s="4">
        <v>1189833</v>
      </c>
      <c r="D277" s="5">
        <v>44484</v>
      </c>
      <c r="E277" s="4" t="s">
        <v>28</v>
      </c>
      <c r="F277" s="4" t="s">
        <v>29</v>
      </c>
      <c r="G277" s="4" t="s">
        <v>32</v>
      </c>
      <c r="H277" s="4" t="s">
        <v>18</v>
      </c>
      <c r="I277" s="6">
        <v>0.55000000000000004</v>
      </c>
      <c r="J277" s="7">
        <v>8000</v>
      </c>
      <c r="K277" s="8">
        <f t="shared" si="2"/>
        <v>4400</v>
      </c>
      <c r="L277" s="8">
        <f t="shared" si="3"/>
        <v>1100</v>
      </c>
      <c r="M277" s="9">
        <v>0.25</v>
      </c>
      <c r="O277" s="2"/>
    </row>
    <row r="278" spans="1:15" ht="15.75" customHeight="1" x14ac:dyDescent="0.25">
      <c r="A278" s="2"/>
      <c r="B278" s="4" t="s">
        <v>31</v>
      </c>
      <c r="C278" s="4">
        <v>1189833</v>
      </c>
      <c r="D278" s="5">
        <v>44484</v>
      </c>
      <c r="E278" s="4" t="s">
        <v>28</v>
      </c>
      <c r="F278" s="4" t="s">
        <v>29</v>
      </c>
      <c r="G278" s="4" t="s">
        <v>32</v>
      </c>
      <c r="H278" s="4" t="s">
        <v>19</v>
      </c>
      <c r="I278" s="6">
        <v>0.5</v>
      </c>
      <c r="J278" s="7">
        <v>6500</v>
      </c>
      <c r="K278" s="8">
        <f t="shared" si="2"/>
        <v>3250</v>
      </c>
      <c r="L278" s="8">
        <f t="shared" si="3"/>
        <v>1300</v>
      </c>
      <c r="M278" s="9">
        <v>0.4</v>
      </c>
      <c r="O278" s="2"/>
    </row>
    <row r="279" spans="1:15" ht="15.75" customHeight="1" x14ac:dyDescent="0.25">
      <c r="A279" s="2"/>
      <c r="B279" s="4" t="s">
        <v>31</v>
      </c>
      <c r="C279" s="4">
        <v>1189833</v>
      </c>
      <c r="D279" s="5">
        <v>44484</v>
      </c>
      <c r="E279" s="4" t="s">
        <v>28</v>
      </c>
      <c r="F279" s="4" t="s">
        <v>29</v>
      </c>
      <c r="G279" s="4" t="s">
        <v>32</v>
      </c>
      <c r="H279" s="4" t="s">
        <v>20</v>
      </c>
      <c r="I279" s="6">
        <v>0.5</v>
      </c>
      <c r="J279" s="7">
        <v>6250</v>
      </c>
      <c r="K279" s="8">
        <f t="shared" si="2"/>
        <v>3125</v>
      </c>
      <c r="L279" s="8">
        <f t="shared" si="3"/>
        <v>1093.75</v>
      </c>
      <c r="M279" s="9">
        <v>0.35</v>
      </c>
      <c r="O279" s="2"/>
    </row>
    <row r="280" spans="1:15" ht="15.75" customHeight="1" x14ac:dyDescent="0.25">
      <c r="A280" s="2"/>
      <c r="B280" s="4" t="s">
        <v>31</v>
      </c>
      <c r="C280" s="4">
        <v>1189833</v>
      </c>
      <c r="D280" s="5">
        <v>44484</v>
      </c>
      <c r="E280" s="4" t="s">
        <v>28</v>
      </c>
      <c r="F280" s="4" t="s">
        <v>29</v>
      </c>
      <c r="G280" s="4" t="s">
        <v>32</v>
      </c>
      <c r="H280" s="4" t="s">
        <v>21</v>
      </c>
      <c r="I280" s="6">
        <v>0.6</v>
      </c>
      <c r="J280" s="7">
        <v>6000</v>
      </c>
      <c r="K280" s="8">
        <f t="shared" si="2"/>
        <v>3600</v>
      </c>
      <c r="L280" s="8">
        <f t="shared" si="3"/>
        <v>1980.0000000000002</v>
      </c>
      <c r="M280" s="9">
        <v>0.55000000000000004</v>
      </c>
      <c r="O280" s="2"/>
    </row>
    <row r="281" spans="1:15" ht="15.75" customHeight="1" x14ac:dyDescent="0.25">
      <c r="A281" s="2"/>
      <c r="B281" s="4" t="s">
        <v>31</v>
      </c>
      <c r="C281" s="4">
        <v>1189833</v>
      </c>
      <c r="D281" s="5">
        <v>44484</v>
      </c>
      <c r="E281" s="4" t="s">
        <v>28</v>
      </c>
      <c r="F281" s="4" t="s">
        <v>29</v>
      </c>
      <c r="G281" s="4" t="s">
        <v>32</v>
      </c>
      <c r="H281" s="4" t="s">
        <v>22</v>
      </c>
      <c r="I281" s="6">
        <v>0.65</v>
      </c>
      <c r="J281" s="7">
        <v>6500</v>
      </c>
      <c r="K281" s="8">
        <f t="shared" si="2"/>
        <v>4225</v>
      </c>
      <c r="L281" s="8">
        <f t="shared" si="3"/>
        <v>845</v>
      </c>
      <c r="M281" s="9">
        <v>0.2</v>
      </c>
      <c r="O281" s="2"/>
    </row>
    <row r="282" spans="1:15" ht="15.75" customHeight="1" x14ac:dyDescent="0.25">
      <c r="A282" s="2"/>
      <c r="B282" s="4" t="s">
        <v>31</v>
      </c>
      <c r="C282" s="4">
        <v>1189833</v>
      </c>
      <c r="D282" s="5">
        <v>44515</v>
      </c>
      <c r="E282" s="4" t="s">
        <v>28</v>
      </c>
      <c r="F282" s="4" t="s">
        <v>29</v>
      </c>
      <c r="G282" s="4" t="s">
        <v>32</v>
      </c>
      <c r="H282" s="4" t="s">
        <v>17</v>
      </c>
      <c r="I282" s="6">
        <v>0.5</v>
      </c>
      <c r="J282" s="7">
        <v>8250</v>
      </c>
      <c r="K282" s="8">
        <f t="shared" si="2"/>
        <v>4125</v>
      </c>
      <c r="L282" s="8">
        <f t="shared" si="3"/>
        <v>1650</v>
      </c>
      <c r="M282" s="9">
        <v>0.4</v>
      </c>
      <c r="O282" s="2"/>
    </row>
    <row r="283" spans="1:15" ht="15.75" customHeight="1" x14ac:dyDescent="0.25">
      <c r="A283" s="2"/>
      <c r="B283" s="4" t="s">
        <v>31</v>
      </c>
      <c r="C283" s="4">
        <v>1189833</v>
      </c>
      <c r="D283" s="5">
        <v>44515</v>
      </c>
      <c r="E283" s="4" t="s">
        <v>28</v>
      </c>
      <c r="F283" s="4" t="s">
        <v>29</v>
      </c>
      <c r="G283" s="4" t="s">
        <v>32</v>
      </c>
      <c r="H283" s="4" t="s">
        <v>18</v>
      </c>
      <c r="I283" s="6">
        <v>0.55000000000000004</v>
      </c>
      <c r="J283" s="7">
        <v>8250</v>
      </c>
      <c r="K283" s="8">
        <f t="shared" si="2"/>
        <v>4537.5</v>
      </c>
      <c r="L283" s="8">
        <f t="shared" si="3"/>
        <v>1134.375</v>
      </c>
      <c r="M283" s="9">
        <v>0.25</v>
      </c>
      <c r="O283" s="2"/>
    </row>
    <row r="284" spans="1:15" ht="15.75" customHeight="1" x14ac:dyDescent="0.25">
      <c r="A284" s="2"/>
      <c r="B284" s="4" t="s">
        <v>31</v>
      </c>
      <c r="C284" s="4">
        <v>1189833</v>
      </c>
      <c r="D284" s="5">
        <v>44515</v>
      </c>
      <c r="E284" s="4" t="s">
        <v>28</v>
      </c>
      <c r="F284" s="4" t="s">
        <v>29</v>
      </c>
      <c r="G284" s="4" t="s">
        <v>32</v>
      </c>
      <c r="H284" s="4" t="s">
        <v>19</v>
      </c>
      <c r="I284" s="6">
        <v>0.5</v>
      </c>
      <c r="J284" s="7">
        <v>6750</v>
      </c>
      <c r="K284" s="8">
        <f t="shared" si="2"/>
        <v>3375</v>
      </c>
      <c r="L284" s="8">
        <f t="shared" si="3"/>
        <v>1350</v>
      </c>
      <c r="M284" s="9">
        <v>0.4</v>
      </c>
      <c r="O284" s="2"/>
    </row>
    <row r="285" spans="1:15" ht="15.75" customHeight="1" x14ac:dyDescent="0.25">
      <c r="A285" s="2"/>
      <c r="B285" s="4" t="s">
        <v>31</v>
      </c>
      <c r="C285" s="4">
        <v>1189833</v>
      </c>
      <c r="D285" s="5">
        <v>44515</v>
      </c>
      <c r="E285" s="4" t="s">
        <v>28</v>
      </c>
      <c r="F285" s="4" t="s">
        <v>29</v>
      </c>
      <c r="G285" s="4" t="s">
        <v>32</v>
      </c>
      <c r="H285" s="4" t="s">
        <v>20</v>
      </c>
      <c r="I285" s="6">
        <v>0.5</v>
      </c>
      <c r="J285" s="7">
        <v>6500</v>
      </c>
      <c r="K285" s="8">
        <f t="shared" si="2"/>
        <v>3250</v>
      </c>
      <c r="L285" s="8">
        <f t="shared" si="3"/>
        <v>1137.5</v>
      </c>
      <c r="M285" s="9">
        <v>0.35</v>
      </c>
      <c r="O285" s="2"/>
    </row>
    <row r="286" spans="1:15" ht="15.75" customHeight="1" x14ac:dyDescent="0.25">
      <c r="A286" s="2"/>
      <c r="B286" s="4" t="s">
        <v>31</v>
      </c>
      <c r="C286" s="4">
        <v>1189833</v>
      </c>
      <c r="D286" s="5">
        <v>44515</v>
      </c>
      <c r="E286" s="4" t="s">
        <v>28</v>
      </c>
      <c r="F286" s="4" t="s">
        <v>29</v>
      </c>
      <c r="G286" s="4" t="s">
        <v>32</v>
      </c>
      <c r="H286" s="4" t="s">
        <v>21</v>
      </c>
      <c r="I286" s="6">
        <v>0.6</v>
      </c>
      <c r="J286" s="7">
        <v>6000</v>
      </c>
      <c r="K286" s="8">
        <f t="shared" si="2"/>
        <v>3600</v>
      </c>
      <c r="L286" s="8">
        <f t="shared" si="3"/>
        <v>1980.0000000000002</v>
      </c>
      <c r="M286" s="9">
        <v>0.55000000000000004</v>
      </c>
      <c r="O286" s="2"/>
    </row>
    <row r="287" spans="1:15" ht="15.75" customHeight="1" x14ac:dyDescent="0.25">
      <c r="A287" s="2"/>
      <c r="B287" s="4" t="s">
        <v>31</v>
      </c>
      <c r="C287" s="4">
        <v>1189833</v>
      </c>
      <c r="D287" s="5">
        <v>44515</v>
      </c>
      <c r="E287" s="4" t="s">
        <v>28</v>
      </c>
      <c r="F287" s="4" t="s">
        <v>29</v>
      </c>
      <c r="G287" s="4" t="s">
        <v>32</v>
      </c>
      <c r="H287" s="4" t="s">
        <v>22</v>
      </c>
      <c r="I287" s="6">
        <v>0.65</v>
      </c>
      <c r="J287" s="7">
        <v>7000</v>
      </c>
      <c r="K287" s="8">
        <f t="shared" si="2"/>
        <v>4550</v>
      </c>
      <c r="L287" s="8">
        <f t="shared" si="3"/>
        <v>910</v>
      </c>
      <c r="M287" s="9">
        <v>0.2</v>
      </c>
      <c r="O287" s="2"/>
    </row>
    <row r="288" spans="1:15" ht="15.75" customHeight="1" x14ac:dyDescent="0.25">
      <c r="A288" s="2"/>
      <c r="B288" s="4" t="s">
        <v>31</v>
      </c>
      <c r="C288" s="4">
        <v>1189833</v>
      </c>
      <c r="D288" s="5">
        <v>44544</v>
      </c>
      <c r="E288" s="4" t="s">
        <v>28</v>
      </c>
      <c r="F288" s="4" t="s">
        <v>29</v>
      </c>
      <c r="G288" s="4" t="s">
        <v>32</v>
      </c>
      <c r="H288" s="4" t="s">
        <v>17</v>
      </c>
      <c r="I288" s="6">
        <v>0.5</v>
      </c>
      <c r="J288" s="7">
        <v>9000</v>
      </c>
      <c r="K288" s="8">
        <f t="shared" si="2"/>
        <v>4500</v>
      </c>
      <c r="L288" s="8">
        <f t="shared" si="3"/>
        <v>1800</v>
      </c>
      <c r="M288" s="9">
        <v>0.4</v>
      </c>
      <c r="O288" s="2"/>
    </row>
    <row r="289" spans="1:16" ht="15.75" customHeight="1" x14ac:dyDescent="0.25">
      <c r="A289" s="2"/>
      <c r="B289" s="4" t="s">
        <v>31</v>
      </c>
      <c r="C289" s="4">
        <v>1189833</v>
      </c>
      <c r="D289" s="5">
        <v>44544</v>
      </c>
      <c r="E289" s="4" t="s">
        <v>28</v>
      </c>
      <c r="F289" s="4" t="s">
        <v>29</v>
      </c>
      <c r="G289" s="4" t="s">
        <v>32</v>
      </c>
      <c r="H289" s="4" t="s">
        <v>18</v>
      </c>
      <c r="I289" s="6">
        <v>0.55000000000000004</v>
      </c>
      <c r="J289" s="7">
        <v>9000</v>
      </c>
      <c r="K289" s="8">
        <f t="shared" si="2"/>
        <v>4950</v>
      </c>
      <c r="L289" s="8">
        <f t="shared" si="3"/>
        <v>1237.5</v>
      </c>
      <c r="M289" s="9">
        <v>0.25</v>
      </c>
      <c r="O289" s="2"/>
    </row>
    <row r="290" spans="1:16" ht="15.75" customHeight="1" x14ac:dyDescent="0.25">
      <c r="A290" s="2"/>
      <c r="B290" s="4" t="s">
        <v>31</v>
      </c>
      <c r="C290" s="4">
        <v>1189833</v>
      </c>
      <c r="D290" s="5">
        <v>44544</v>
      </c>
      <c r="E290" s="4" t="s">
        <v>28</v>
      </c>
      <c r="F290" s="4" t="s">
        <v>29</v>
      </c>
      <c r="G290" s="4" t="s">
        <v>32</v>
      </c>
      <c r="H290" s="4" t="s">
        <v>19</v>
      </c>
      <c r="I290" s="6">
        <v>0.5</v>
      </c>
      <c r="J290" s="7">
        <v>7000</v>
      </c>
      <c r="K290" s="8">
        <f t="shared" si="2"/>
        <v>3500</v>
      </c>
      <c r="L290" s="8">
        <f t="shared" si="3"/>
        <v>1400</v>
      </c>
      <c r="M290" s="9">
        <v>0.4</v>
      </c>
      <c r="O290" s="2"/>
    </row>
    <row r="291" spans="1:16" ht="15.75" customHeight="1" x14ac:dyDescent="0.25">
      <c r="A291" s="2"/>
      <c r="B291" s="4" t="s">
        <v>31</v>
      </c>
      <c r="C291" s="4">
        <v>1189833</v>
      </c>
      <c r="D291" s="5">
        <v>44544</v>
      </c>
      <c r="E291" s="4" t="s">
        <v>28</v>
      </c>
      <c r="F291" s="4" t="s">
        <v>29</v>
      </c>
      <c r="G291" s="4" t="s">
        <v>32</v>
      </c>
      <c r="H291" s="4" t="s">
        <v>20</v>
      </c>
      <c r="I291" s="6">
        <v>0.5</v>
      </c>
      <c r="J291" s="7">
        <v>7000</v>
      </c>
      <c r="K291" s="8">
        <f t="shared" si="2"/>
        <v>3500</v>
      </c>
      <c r="L291" s="8">
        <f t="shared" si="3"/>
        <v>1225</v>
      </c>
      <c r="M291" s="9">
        <v>0.35</v>
      </c>
      <c r="O291" s="2"/>
    </row>
    <row r="292" spans="1:16" ht="15.75" customHeight="1" x14ac:dyDescent="0.25">
      <c r="A292" s="2"/>
      <c r="B292" s="4" t="s">
        <v>31</v>
      </c>
      <c r="C292" s="4">
        <v>1189833</v>
      </c>
      <c r="D292" s="5">
        <v>44544</v>
      </c>
      <c r="E292" s="4" t="s">
        <v>28</v>
      </c>
      <c r="F292" s="4" t="s">
        <v>29</v>
      </c>
      <c r="G292" s="4" t="s">
        <v>32</v>
      </c>
      <c r="H292" s="4" t="s">
        <v>21</v>
      </c>
      <c r="I292" s="6">
        <v>0.6</v>
      </c>
      <c r="J292" s="7">
        <v>6250</v>
      </c>
      <c r="K292" s="8">
        <f t="shared" si="2"/>
        <v>3750</v>
      </c>
      <c r="L292" s="8">
        <f t="shared" si="3"/>
        <v>2062.5</v>
      </c>
      <c r="M292" s="9">
        <v>0.55000000000000004</v>
      </c>
      <c r="O292" s="2"/>
    </row>
    <row r="293" spans="1:16" ht="15.75" customHeight="1" x14ac:dyDescent="0.25">
      <c r="A293" s="2"/>
      <c r="B293" s="4" t="s">
        <v>31</v>
      </c>
      <c r="C293" s="4">
        <v>1189833</v>
      </c>
      <c r="D293" s="5">
        <v>44544</v>
      </c>
      <c r="E293" s="4" t="s">
        <v>28</v>
      </c>
      <c r="F293" s="4" t="s">
        <v>29</v>
      </c>
      <c r="G293" s="4" t="s">
        <v>32</v>
      </c>
      <c r="H293" s="4" t="s">
        <v>22</v>
      </c>
      <c r="I293" s="6">
        <v>0.65</v>
      </c>
      <c r="J293" s="7">
        <v>7250</v>
      </c>
      <c r="K293" s="8">
        <f t="shared" si="2"/>
        <v>4712.5</v>
      </c>
      <c r="L293" s="8">
        <f t="shared" si="3"/>
        <v>942.5</v>
      </c>
      <c r="M293" s="9">
        <v>0.2</v>
      </c>
      <c r="O293" s="2"/>
    </row>
    <row r="294" spans="1:16" ht="15.75" customHeight="1" x14ac:dyDescent="0.25">
      <c r="A294" s="2"/>
      <c r="B294" s="4" t="s">
        <v>14</v>
      </c>
      <c r="C294" s="4">
        <v>1185732</v>
      </c>
      <c r="D294" s="5">
        <v>44211</v>
      </c>
      <c r="E294" s="4" t="s">
        <v>33</v>
      </c>
      <c r="F294" s="4" t="s">
        <v>34</v>
      </c>
      <c r="G294" s="4" t="s">
        <v>35</v>
      </c>
      <c r="H294" s="4" t="s">
        <v>17</v>
      </c>
      <c r="I294" s="6">
        <v>0.45</v>
      </c>
      <c r="J294" s="7">
        <v>4750</v>
      </c>
      <c r="K294" s="8">
        <f t="shared" si="2"/>
        <v>2137.5</v>
      </c>
      <c r="L294" s="8">
        <f t="shared" si="3"/>
        <v>855</v>
      </c>
      <c r="M294" s="9">
        <v>0.4</v>
      </c>
      <c r="O294" s="11"/>
      <c r="P294" s="10"/>
    </row>
    <row r="295" spans="1:16" ht="15.75" customHeight="1" x14ac:dyDescent="0.25">
      <c r="A295" s="2"/>
      <c r="B295" s="4" t="s">
        <v>14</v>
      </c>
      <c r="C295" s="4">
        <v>1185732</v>
      </c>
      <c r="D295" s="5">
        <v>44211</v>
      </c>
      <c r="E295" s="4" t="s">
        <v>33</v>
      </c>
      <c r="F295" s="4" t="s">
        <v>34</v>
      </c>
      <c r="G295" s="4" t="s">
        <v>35</v>
      </c>
      <c r="H295" s="4" t="s">
        <v>18</v>
      </c>
      <c r="I295" s="6">
        <v>0.45</v>
      </c>
      <c r="J295" s="7">
        <v>2750</v>
      </c>
      <c r="K295" s="8">
        <f t="shared" si="2"/>
        <v>1237.5</v>
      </c>
      <c r="L295" s="8">
        <f t="shared" si="3"/>
        <v>433.125</v>
      </c>
      <c r="M295" s="9">
        <v>0.35</v>
      </c>
      <c r="O295" s="11"/>
      <c r="P295" s="10"/>
    </row>
    <row r="296" spans="1:16" ht="15.75" customHeight="1" x14ac:dyDescent="0.25">
      <c r="A296" s="2"/>
      <c r="B296" s="4" t="s">
        <v>14</v>
      </c>
      <c r="C296" s="4">
        <v>1185732</v>
      </c>
      <c r="D296" s="5">
        <v>44211</v>
      </c>
      <c r="E296" s="4" t="s">
        <v>33</v>
      </c>
      <c r="F296" s="4" t="s">
        <v>34</v>
      </c>
      <c r="G296" s="4" t="s">
        <v>35</v>
      </c>
      <c r="H296" s="4" t="s">
        <v>19</v>
      </c>
      <c r="I296" s="6">
        <v>0.35000000000000003</v>
      </c>
      <c r="J296" s="7">
        <v>2750</v>
      </c>
      <c r="K296" s="8">
        <f t="shared" si="2"/>
        <v>962.50000000000011</v>
      </c>
      <c r="L296" s="8">
        <f t="shared" si="3"/>
        <v>336.875</v>
      </c>
      <c r="M296" s="9">
        <v>0.35</v>
      </c>
      <c r="O296" s="11"/>
      <c r="P296" s="10"/>
    </row>
    <row r="297" spans="1:16" ht="15.75" customHeight="1" x14ac:dyDescent="0.25">
      <c r="A297" s="2"/>
      <c r="B297" s="4" t="s">
        <v>14</v>
      </c>
      <c r="C297" s="4">
        <v>1185732</v>
      </c>
      <c r="D297" s="5">
        <v>44211</v>
      </c>
      <c r="E297" s="4" t="s">
        <v>33</v>
      </c>
      <c r="F297" s="4" t="s">
        <v>34</v>
      </c>
      <c r="G297" s="4" t="s">
        <v>35</v>
      </c>
      <c r="H297" s="4" t="s">
        <v>20</v>
      </c>
      <c r="I297" s="6">
        <v>0.4</v>
      </c>
      <c r="J297" s="7">
        <v>1250</v>
      </c>
      <c r="K297" s="8">
        <f t="shared" si="2"/>
        <v>500</v>
      </c>
      <c r="L297" s="8">
        <f t="shared" si="3"/>
        <v>200</v>
      </c>
      <c r="M297" s="9">
        <v>0.4</v>
      </c>
      <c r="O297" s="12"/>
      <c r="P297" s="10"/>
    </row>
    <row r="298" spans="1:16" ht="15.75" customHeight="1" x14ac:dyDescent="0.25">
      <c r="A298" s="2"/>
      <c r="B298" s="4" t="s">
        <v>14</v>
      </c>
      <c r="C298" s="4">
        <v>1185732</v>
      </c>
      <c r="D298" s="5">
        <v>44211</v>
      </c>
      <c r="E298" s="4" t="s">
        <v>33</v>
      </c>
      <c r="F298" s="4" t="s">
        <v>34</v>
      </c>
      <c r="G298" s="4" t="s">
        <v>35</v>
      </c>
      <c r="H298" s="4" t="s">
        <v>21</v>
      </c>
      <c r="I298" s="6">
        <v>0.54999999999999993</v>
      </c>
      <c r="J298" s="7">
        <v>1750</v>
      </c>
      <c r="K298" s="8">
        <f t="shared" si="2"/>
        <v>962.49999999999989</v>
      </c>
      <c r="L298" s="8">
        <f t="shared" si="3"/>
        <v>336.87499999999994</v>
      </c>
      <c r="M298" s="9">
        <v>0.35</v>
      </c>
      <c r="O298" s="12"/>
      <c r="P298" s="10"/>
    </row>
    <row r="299" spans="1:16" ht="15.75" customHeight="1" x14ac:dyDescent="0.25">
      <c r="A299" s="2"/>
      <c r="B299" s="4" t="s">
        <v>14</v>
      </c>
      <c r="C299" s="4">
        <v>1185732</v>
      </c>
      <c r="D299" s="5">
        <v>44211</v>
      </c>
      <c r="E299" s="4" t="s">
        <v>33</v>
      </c>
      <c r="F299" s="4" t="s">
        <v>34</v>
      </c>
      <c r="G299" s="4" t="s">
        <v>35</v>
      </c>
      <c r="H299" s="4" t="s">
        <v>22</v>
      </c>
      <c r="I299" s="6">
        <v>0.45</v>
      </c>
      <c r="J299" s="7">
        <v>2750</v>
      </c>
      <c r="K299" s="8">
        <f t="shared" si="2"/>
        <v>1237.5</v>
      </c>
      <c r="L299" s="8">
        <f t="shared" si="3"/>
        <v>618.75</v>
      </c>
      <c r="M299" s="9">
        <v>0.5</v>
      </c>
      <c r="O299" s="12"/>
      <c r="P299" s="10"/>
    </row>
    <row r="300" spans="1:16" ht="15.75" customHeight="1" x14ac:dyDescent="0.25">
      <c r="A300" s="2"/>
      <c r="B300" s="4" t="s">
        <v>14</v>
      </c>
      <c r="C300" s="4">
        <v>1185732</v>
      </c>
      <c r="D300" s="5">
        <v>44242</v>
      </c>
      <c r="E300" s="4" t="s">
        <v>33</v>
      </c>
      <c r="F300" s="4" t="s">
        <v>34</v>
      </c>
      <c r="G300" s="4" t="s">
        <v>35</v>
      </c>
      <c r="H300" s="4" t="s">
        <v>17</v>
      </c>
      <c r="I300" s="6">
        <v>0.45</v>
      </c>
      <c r="J300" s="7">
        <v>5250</v>
      </c>
      <c r="K300" s="8">
        <f t="shared" si="2"/>
        <v>2362.5</v>
      </c>
      <c r="L300" s="8">
        <f t="shared" si="3"/>
        <v>945</v>
      </c>
      <c r="M300" s="9">
        <v>0.4</v>
      </c>
      <c r="O300" s="12"/>
      <c r="P300" s="10"/>
    </row>
    <row r="301" spans="1:16" ht="15.75" customHeight="1" x14ac:dyDescent="0.25">
      <c r="A301" s="2"/>
      <c r="B301" s="4" t="s">
        <v>14</v>
      </c>
      <c r="C301" s="4">
        <v>1185732</v>
      </c>
      <c r="D301" s="5">
        <v>44242</v>
      </c>
      <c r="E301" s="4" t="s">
        <v>33</v>
      </c>
      <c r="F301" s="4" t="s">
        <v>34</v>
      </c>
      <c r="G301" s="4" t="s">
        <v>35</v>
      </c>
      <c r="H301" s="4" t="s">
        <v>18</v>
      </c>
      <c r="I301" s="6">
        <v>0.45</v>
      </c>
      <c r="J301" s="7">
        <v>1750</v>
      </c>
      <c r="K301" s="8">
        <f t="shared" si="2"/>
        <v>787.5</v>
      </c>
      <c r="L301" s="8">
        <f t="shared" si="3"/>
        <v>275.625</v>
      </c>
      <c r="M301" s="9">
        <v>0.35</v>
      </c>
      <c r="O301" s="12"/>
      <c r="P301" s="10"/>
    </row>
    <row r="302" spans="1:16" ht="15.75" customHeight="1" x14ac:dyDescent="0.25">
      <c r="A302" s="2"/>
      <c r="B302" s="4" t="s">
        <v>14</v>
      </c>
      <c r="C302" s="4">
        <v>1185732</v>
      </c>
      <c r="D302" s="5">
        <v>44242</v>
      </c>
      <c r="E302" s="4" t="s">
        <v>33</v>
      </c>
      <c r="F302" s="4" t="s">
        <v>34</v>
      </c>
      <c r="G302" s="4" t="s">
        <v>35</v>
      </c>
      <c r="H302" s="4" t="s">
        <v>19</v>
      </c>
      <c r="I302" s="6">
        <v>0.35000000000000003</v>
      </c>
      <c r="J302" s="7">
        <v>2250</v>
      </c>
      <c r="K302" s="8">
        <f t="shared" si="2"/>
        <v>787.50000000000011</v>
      </c>
      <c r="L302" s="8">
        <f t="shared" si="3"/>
        <v>275.625</v>
      </c>
      <c r="M302" s="9">
        <v>0.35</v>
      </c>
      <c r="O302" s="12"/>
      <c r="P302" s="10"/>
    </row>
    <row r="303" spans="1:16" ht="15.75" customHeight="1" x14ac:dyDescent="0.25">
      <c r="A303" s="2"/>
      <c r="B303" s="4" t="s">
        <v>14</v>
      </c>
      <c r="C303" s="4">
        <v>1185732</v>
      </c>
      <c r="D303" s="5">
        <v>44242</v>
      </c>
      <c r="E303" s="4" t="s">
        <v>33</v>
      </c>
      <c r="F303" s="4" t="s">
        <v>34</v>
      </c>
      <c r="G303" s="4" t="s">
        <v>35</v>
      </c>
      <c r="H303" s="4" t="s">
        <v>20</v>
      </c>
      <c r="I303" s="6">
        <v>0.4</v>
      </c>
      <c r="J303" s="7">
        <v>1000</v>
      </c>
      <c r="K303" s="8">
        <f t="shared" si="2"/>
        <v>400</v>
      </c>
      <c r="L303" s="8">
        <f t="shared" si="3"/>
        <v>160</v>
      </c>
      <c r="M303" s="9">
        <v>0.4</v>
      </c>
      <c r="O303" s="12"/>
      <c r="P303" s="10"/>
    </row>
    <row r="304" spans="1:16" ht="15.75" customHeight="1" x14ac:dyDescent="0.25">
      <c r="A304" s="2"/>
      <c r="B304" s="4" t="s">
        <v>14</v>
      </c>
      <c r="C304" s="4">
        <v>1185732</v>
      </c>
      <c r="D304" s="5">
        <v>44242</v>
      </c>
      <c r="E304" s="4" t="s">
        <v>33</v>
      </c>
      <c r="F304" s="4" t="s">
        <v>34</v>
      </c>
      <c r="G304" s="4" t="s">
        <v>35</v>
      </c>
      <c r="H304" s="4" t="s">
        <v>21</v>
      </c>
      <c r="I304" s="6">
        <v>0.54999999999999993</v>
      </c>
      <c r="J304" s="7">
        <v>1750</v>
      </c>
      <c r="K304" s="8">
        <f t="shared" si="2"/>
        <v>962.49999999999989</v>
      </c>
      <c r="L304" s="8">
        <f t="shared" si="3"/>
        <v>336.87499999999994</v>
      </c>
      <c r="M304" s="9">
        <v>0.35</v>
      </c>
      <c r="O304" s="12"/>
      <c r="P304" s="10"/>
    </row>
    <row r="305" spans="1:16" ht="15.75" customHeight="1" x14ac:dyDescent="0.25">
      <c r="A305" s="2"/>
      <c r="B305" s="4" t="s">
        <v>14</v>
      </c>
      <c r="C305" s="4">
        <v>1185732</v>
      </c>
      <c r="D305" s="5">
        <v>44242</v>
      </c>
      <c r="E305" s="4" t="s">
        <v>33</v>
      </c>
      <c r="F305" s="4" t="s">
        <v>34</v>
      </c>
      <c r="G305" s="4" t="s">
        <v>35</v>
      </c>
      <c r="H305" s="4" t="s">
        <v>22</v>
      </c>
      <c r="I305" s="6">
        <v>0.45</v>
      </c>
      <c r="J305" s="7">
        <v>2750</v>
      </c>
      <c r="K305" s="8">
        <f t="shared" si="2"/>
        <v>1237.5</v>
      </c>
      <c r="L305" s="8">
        <f t="shared" si="3"/>
        <v>618.75</v>
      </c>
      <c r="M305" s="9">
        <v>0.5</v>
      </c>
      <c r="O305" s="12"/>
      <c r="P305" s="10"/>
    </row>
    <row r="306" spans="1:16" ht="15.75" customHeight="1" x14ac:dyDescent="0.25">
      <c r="A306" s="2"/>
      <c r="B306" s="4" t="s">
        <v>14</v>
      </c>
      <c r="C306" s="4">
        <v>1185732</v>
      </c>
      <c r="D306" s="5">
        <v>44269</v>
      </c>
      <c r="E306" s="4" t="s">
        <v>33</v>
      </c>
      <c r="F306" s="4" t="s">
        <v>34</v>
      </c>
      <c r="G306" s="4" t="s">
        <v>35</v>
      </c>
      <c r="H306" s="4" t="s">
        <v>17</v>
      </c>
      <c r="I306" s="6">
        <v>0.5</v>
      </c>
      <c r="J306" s="7">
        <v>4950</v>
      </c>
      <c r="K306" s="8">
        <f t="shared" si="2"/>
        <v>2475</v>
      </c>
      <c r="L306" s="8">
        <f t="shared" si="3"/>
        <v>990</v>
      </c>
      <c r="M306" s="9">
        <v>0.4</v>
      </c>
      <c r="O306" s="12"/>
      <c r="P306" s="10"/>
    </row>
    <row r="307" spans="1:16" ht="15.75" customHeight="1" x14ac:dyDescent="0.25">
      <c r="A307" s="2"/>
      <c r="B307" s="4" t="s">
        <v>14</v>
      </c>
      <c r="C307" s="4">
        <v>1185732</v>
      </c>
      <c r="D307" s="5">
        <v>44269</v>
      </c>
      <c r="E307" s="4" t="s">
        <v>33</v>
      </c>
      <c r="F307" s="4" t="s">
        <v>34</v>
      </c>
      <c r="G307" s="4" t="s">
        <v>35</v>
      </c>
      <c r="H307" s="4" t="s">
        <v>18</v>
      </c>
      <c r="I307" s="6">
        <v>0.5</v>
      </c>
      <c r="J307" s="7">
        <v>2000</v>
      </c>
      <c r="K307" s="8">
        <f t="shared" si="2"/>
        <v>1000</v>
      </c>
      <c r="L307" s="8">
        <f t="shared" si="3"/>
        <v>350</v>
      </c>
      <c r="M307" s="9">
        <v>0.35</v>
      </c>
      <c r="O307" s="12"/>
      <c r="P307" s="10"/>
    </row>
    <row r="308" spans="1:16" ht="15.75" customHeight="1" x14ac:dyDescent="0.25">
      <c r="A308" s="2"/>
      <c r="B308" s="4" t="s">
        <v>14</v>
      </c>
      <c r="C308" s="4">
        <v>1185732</v>
      </c>
      <c r="D308" s="5">
        <v>44269</v>
      </c>
      <c r="E308" s="4" t="s">
        <v>33</v>
      </c>
      <c r="F308" s="4" t="s">
        <v>34</v>
      </c>
      <c r="G308" s="4" t="s">
        <v>35</v>
      </c>
      <c r="H308" s="4" t="s">
        <v>19</v>
      </c>
      <c r="I308" s="6">
        <v>0.4</v>
      </c>
      <c r="J308" s="7">
        <v>2250</v>
      </c>
      <c r="K308" s="8">
        <f t="shared" si="2"/>
        <v>900</v>
      </c>
      <c r="L308" s="8">
        <f t="shared" si="3"/>
        <v>315</v>
      </c>
      <c r="M308" s="9">
        <v>0.35</v>
      </c>
      <c r="O308" s="12"/>
      <c r="P308" s="10"/>
    </row>
    <row r="309" spans="1:16" ht="15.75" customHeight="1" x14ac:dyDescent="0.25">
      <c r="A309" s="2"/>
      <c r="B309" s="4" t="s">
        <v>14</v>
      </c>
      <c r="C309" s="4">
        <v>1185732</v>
      </c>
      <c r="D309" s="5">
        <v>44269</v>
      </c>
      <c r="E309" s="4" t="s">
        <v>33</v>
      </c>
      <c r="F309" s="4" t="s">
        <v>34</v>
      </c>
      <c r="G309" s="4" t="s">
        <v>35</v>
      </c>
      <c r="H309" s="4" t="s">
        <v>20</v>
      </c>
      <c r="I309" s="6">
        <v>0.45</v>
      </c>
      <c r="J309" s="7">
        <v>750</v>
      </c>
      <c r="K309" s="8">
        <f t="shared" si="2"/>
        <v>337.5</v>
      </c>
      <c r="L309" s="8">
        <f t="shared" si="3"/>
        <v>135</v>
      </c>
      <c r="M309" s="9">
        <v>0.4</v>
      </c>
      <c r="O309" s="12"/>
      <c r="P309" s="10"/>
    </row>
    <row r="310" spans="1:16" ht="15.75" customHeight="1" x14ac:dyDescent="0.25">
      <c r="A310" s="2"/>
      <c r="B310" s="4" t="s">
        <v>14</v>
      </c>
      <c r="C310" s="4">
        <v>1185732</v>
      </c>
      <c r="D310" s="5">
        <v>44269</v>
      </c>
      <c r="E310" s="4" t="s">
        <v>33</v>
      </c>
      <c r="F310" s="4" t="s">
        <v>34</v>
      </c>
      <c r="G310" s="4" t="s">
        <v>35</v>
      </c>
      <c r="H310" s="4" t="s">
        <v>21</v>
      </c>
      <c r="I310" s="6">
        <v>0.6</v>
      </c>
      <c r="J310" s="7">
        <v>1250</v>
      </c>
      <c r="K310" s="8">
        <f t="shared" si="2"/>
        <v>750</v>
      </c>
      <c r="L310" s="8">
        <f t="shared" si="3"/>
        <v>262.5</v>
      </c>
      <c r="M310" s="9">
        <v>0.35</v>
      </c>
      <c r="O310" s="12"/>
      <c r="P310" s="10"/>
    </row>
    <row r="311" spans="1:16" ht="15.75" customHeight="1" x14ac:dyDescent="0.25">
      <c r="A311" s="2"/>
      <c r="B311" s="4" t="s">
        <v>14</v>
      </c>
      <c r="C311" s="4">
        <v>1185732</v>
      </c>
      <c r="D311" s="5">
        <v>44269</v>
      </c>
      <c r="E311" s="4" t="s">
        <v>33</v>
      </c>
      <c r="F311" s="4" t="s">
        <v>34</v>
      </c>
      <c r="G311" s="4" t="s">
        <v>35</v>
      </c>
      <c r="H311" s="4" t="s">
        <v>22</v>
      </c>
      <c r="I311" s="6">
        <v>0.5</v>
      </c>
      <c r="J311" s="7">
        <v>2250</v>
      </c>
      <c r="K311" s="8">
        <f t="shared" si="2"/>
        <v>1125</v>
      </c>
      <c r="L311" s="8">
        <f t="shared" si="3"/>
        <v>562.5</v>
      </c>
      <c r="M311" s="9">
        <v>0.5</v>
      </c>
      <c r="O311" s="12"/>
      <c r="P311" s="10"/>
    </row>
    <row r="312" spans="1:16" ht="15.75" customHeight="1" x14ac:dyDescent="0.25">
      <c r="A312" s="2"/>
      <c r="B312" s="4" t="s">
        <v>14</v>
      </c>
      <c r="C312" s="4">
        <v>1185732</v>
      </c>
      <c r="D312" s="5">
        <v>44301</v>
      </c>
      <c r="E312" s="4" t="s">
        <v>33</v>
      </c>
      <c r="F312" s="4" t="s">
        <v>34</v>
      </c>
      <c r="G312" s="4" t="s">
        <v>35</v>
      </c>
      <c r="H312" s="4" t="s">
        <v>17</v>
      </c>
      <c r="I312" s="6">
        <v>0.5</v>
      </c>
      <c r="J312" s="7">
        <v>4500</v>
      </c>
      <c r="K312" s="8">
        <f t="shared" si="2"/>
        <v>2250</v>
      </c>
      <c r="L312" s="8">
        <f t="shared" si="3"/>
        <v>900</v>
      </c>
      <c r="M312" s="9">
        <v>0.4</v>
      </c>
      <c r="O312" s="12"/>
      <c r="P312" s="10"/>
    </row>
    <row r="313" spans="1:16" ht="15.75" customHeight="1" x14ac:dyDescent="0.25">
      <c r="A313" s="2"/>
      <c r="B313" s="4" t="s">
        <v>14</v>
      </c>
      <c r="C313" s="4">
        <v>1185732</v>
      </c>
      <c r="D313" s="5">
        <v>44301</v>
      </c>
      <c r="E313" s="4" t="s">
        <v>33</v>
      </c>
      <c r="F313" s="4" t="s">
        <v>34</v>
      </c>
      <c r="G313" s="4" t="s">
        <v>35</v>
      </c>
      <c r="H313" s="4" t="s">
        <v>18</v>
      </c>
      <c r="I313" s="6">
        <v>0.5</v>
      </c>
      <c r="J313" s="7">
        <v>1500</v>
      </c>
      <c r="K313" s="8">
        <f t="shared" si="2"/>
        <v>750</v>
      </c>
      <c r="L313" s="8">
        <f t="shared" si="3"/>
        <v>262.5</v>
      </c>
      <c r="M313" s="9">
        <v>0.35</v>
      </c>
      <c r="O313" s="12"/>
      <c r="P313" s="10"/>
    </row>
    <row r="314" spans="1:16" ht="15.75" customHeight="1" x14ac:dyDescent="0.25">
      <c r="A314" s="2"/>
      <c r="B314" s="4" t="s">
        <v>14</v>
      </c>
      <c r="C314" s="4">
        <v>1185732</v>
      </c>
      <c r="D314" s="5">
        <v>44301</v>
      </c>
      <c r="E314" s="4" t="s">
        <v>33</v>
      </c>
      <c r="F314" s="4" t="s">
        <v>34</v>
      </c>
      <c r="G314" s="4" t="s">
        <v>35</v>
      </c>
      <c r="H314" s="4" t="s">
        <v>19</v>
      </c>
      <c r="I314" s="6">
        <v>0.4</v>
      </c>
      <c r="J314" s="7">
        <v>1500</v>
      </c>
      <c r="K314" s="8">
        <f t="shared" si="2"/>
        <v>600</v>
      </c>
      <c r="L314" s="8">
        <f t="shared" si="3"/>
        <v>210</v>
      </c>
      <c r="M314" s="9">
        <v>0.35</v>
      </c>
      <c r="O314" s="12"/>
      <c r="P314" s="10"/>
    </row>
    <row r="315" spans="1:16" ht="15.75" customHeight="1" x14ac:dyDescent="0.25">
      <c r="A315" s="2"/>
      <c r="B315" s="4" t="s">
        <v>14</v>
      </c>
      <c r="C315" s="4">
        <v>1185732</v>
      </c>
      <c r="D315" s="5">
        <v>44301</v>
      </c>
      <c r="E315" s="4" t="s">
        <v>33</v>
      </c>
      <c r="F315" s="4" t="s">
        <v>34</v>
      </c>
      <c r="G315" s="4" t="s">
        <v>35</v>
      </c>
      <c r="H315" s="4" t="s">
        <v>20</v>
      </c>
      <c r="I315" s="6">
        <v>0.45</v>
      </c>
      <c r="J315" s="7">
        <v>750</v>
      </c>
      <c r="K315" s="8">
        <f t="shared" si="2"/>
        <v>337.5</v>
      </c>
      <c r="L315" s="8">
        <f t="shared" si="3"/>
        <v>135</v>
      </c>
      <c r="M315" s="9">
        <v>0.4</v>
      </c>
      <c r="O315" s="12"/>
      <c r="P315" s="10"/>
    </row>
    <row r="316" spans="1:16" ht="15.75" customHeight="1" x14ac:dyDescent="0.25">
      <c r="A316" s="2"/>
      <c r="B316" s="4" t="s">
        <v>14</v>
      </c>
      <c r="C316" s="4">
        <v>1185732</v>
      </c>
      <c r="D316" s="5">
        <v>44301</v>
      </c>
      <c r="E316" s="4" t="s">
        <v>33</v>
      </c>
      <c r="F316" s="4" t="s">
        <v>34</v>
      </c>
      <c r="G316" s="4" t="s">
        <v>35</v>
      </c>
      <c r="H316" s="4" t="s">
        <v>21</v>
      </c>
      <c r="I316" s="6">
        <v>0.6</v>
      </c>
      <c r="J316" s="7">
        <v>1000</v>
      </c>
      <c r="K316" s="8">
        <f t="shared" si="2"/>
        <v>600</v>
      </c>
      <c r="L316" s="8">
        <f t="shared" si="3"/>
        <v>210</v>
      </c>
      <c r="M316" s="9">
        <v>0.35</v>
      </c>
      <c r="O316" s="12"/>
      <c r="P316" s="10"/>
    </row>
    <row r="317" spans="1:16" ht="15.75" customHeight="1" x14ac:dyDescent="0.25">
      <c r="A317" s="2"/>
      <c r="B317" s="4" t="s">
        <v>14</v>
      </c>
      <c r="C317" s="4">
        <v>1185732</v>
      </c>
      <c r="D317" s="5">
        <v>44301</v>
      </c>
      <c r="E317" s="4" t="s">
        <v>33</v>
      </c>
      <c r="F317" s="4" t="s">
        <v>34</v>
      </c>
      <c r="G317" s="4" t="s">
        <v>35</v>
      </c>
      <c r="H317" s="4" t="s">
        <v>22</v>
      </c>
      <c r="I317" s="6">
        <v>0.5</v>
      </c>
      <c r="J317" s="7">
        <v>2250</v>
      </c>
      <c r="K317" s="8">
        <f t="shared" si="2"/>
        <v>1125</v>
      </c>
      <c r="L317" s="8">
        <f t="shared" si="3"/>
        <v>562.5</v>
      </c>
      <c r="M317" s="9">
        <v>0.5</v>
      </c>
      <c r="O317" s="12"/>
      <c r="P317" s="10"/>
    </row>
    <row r="318" spans="1:16" ht="15.75" customHeight="1" x14ac:dyDescent="0.25">
      <c r="A318" s="2"/>
      <c r="B318" s="4" t="s">
        <v>14</v>
      </c>
      <c r="C318" s="4">
        <v>1185732</v>
      </c>
      <c r="D318" s="5">
        <v>44332</v>
      </c>
      <c r="E318" s="4" t="s">
        <v>33</v>
      </c>
      <c r="F318" s="4" t="s">
        <v>34</v>
      </c>
      <c r="G318" s="4" t="s">
        <v>35</v>
      </c>
      <c r="H318" s="4" t="s">
        <v>17</v>
      </c>
      <c r="I318" s="6">
        <v>0.6</v>
      </c>
      <c r="J318" s="7">
        <v>4950</v>
      </c>
      <c r="K318" s="8">
        <f t="shared" si="2"/>
        <v>2970</v>
      </c>
      <c r="L318" s="8">
        <f t="shared" si="3"/>
        <v>1188</v>
      </c>
      <c r="M318" s="9">
        <v>0.4</v>
      </c>
      <c r="O318" s="12"/>
      <c r="P318" s="10"/>
    </row>
    <row r="319" spans="1:16" ht="15.75" customHeight="1" x14ac:dyDescent="0.25">
      <c r="A319" s="2"/>
      <c r="B319" s="4" t="s">
        <v>14</v>
      </c>
      <c r="C319" s="4">
        <v>1185732</v>
      </c>
      <c r="D319" s="5">
        <v>44332</v>
      </c>
      <c r="E319" s="4" t="s">
        <v>33</v>
      </c>
      <c r="F319" s="4" t="s">
        <v>34</v>
      </c>
      <c r="G319" s="4" t="s">
        <v>35</v>
      </c>
      <c r="H319" s="4" t="s">
        <v>18</v>
      </c>
      <c r="I319" s="6">
        <v>0.55000000000000004</v>
      </c>
      <c r="J319" s="7">
        <v>2000</v>
      </c>
      <c r="K319" s="8">
        <f t="shared" si="2"/>
        <v>1100</v>
      </c>
      <c r="L319" s="8">
        <f t="shared" si="3"/>
        <v>385</v>
      </c>
      <c r="M319" s="9">
        <v>0.35</v>
      </c>
      <c r="O319" s="12"/>
      <c r="P319" s="10"/>
    </row>
    <row r="320" spans="1:16" ht="15.75" customHeight="1" x14ac:dyDescent="0.25">
      <c r="A320" s="2"/>
      <c r="B320" s="4" t="s">
        <v>14</v>
      </c>
      <c r="C320" s="4">
        <v>1185732</v>
      </c>
      <c r="D320" s="5">
        <v>44332</v>
      </c>
      <c r="E320" s="4" t="s">
        <v>33</v>
      </c>
      <c r="F320" s="4" t="s">
        <v>34</v>
      </c>
      <c r="G320" s="4" t="s">
        <v>35</v>
      </c>
      <c r="H320" s="4" t="s">
        <v>19</v>
      </c>
      <c r="I320" s="6">
        <v>0.5</v>
      </c>
      <c r="J320" s="7">
        <v>1750</v>
      </c>
      <c r="K320" s="8">
        <f t="shared" si="2"/>
        <v>875</v>
      </c>
      <c r="L320" s="8">
        <f t="shared" si="3"/>
        <v>306.25</v>
      </c>
      <c r="M320" s="9">
        <v>0.35</v>
      </c>
      <c r="O320" s="12"/>
      <c r="P320" s="10"/>
    </row>
    <row r="321" spans="1:16" ht="15.75" customHeight="1" x14ac:dyDescent="0.25">
      <c r="A321" s="2"/>
      <c r="B321" s="4" t="s">
        <v>14</v>
      </c>
      <c r="C321" s="4">
        <v>1185732</v>
      </c>
      <c r="D321" s="5">
        <v>44332</v>
      </c>
      <c r="E321" s="4" t="s">
        <v>33</v>
      </c>
      <c r="F321" s="4" t="s">
        <v>34</v>
      </c>
      <c r="G321" s="4" t="s">
        <v>35</v>
      </c>
      <c r="H321" s="4" t="s">
        <v>20</v>
      </c>
      <c r="I321" s="6">
        <v>0.5</v>
      </c>
      <c r="J321" s="7">
        <v>1000</v>
      </c>
      <c r="K321" s="8">
        <f t="shared" si="2"/>
        <v>500</v>
      </c>
      <c r="L321" s="8">
        <f t="shared" si="3"/>
        <v>200</v>
      </c>
      <c r="M321" s="9">
        <v>0.4</v>
      </c>
      <c r="O321" s="12"/>
      <c r="P321" s="10"/>
    </row>
    <row r="322" spans="1:16" ht="15.75" customHeight="1" x14ac:dyDescent="0.25">
      <c r="A322" s="2"/>
      <c r="B322" s="4" t="s">
        <v>14</v>
      </c>
      <c r="C322" s="4">
        <v>1185732</v>
      </c>
      <c r="D322" s="5">
        <v>44332</v>
      </c>
      <c r="E322" s="4" t="s">
        <v>33</v>
      </c>
      <c r="F322" s="4" t="s">
        <v>34</v>
      </c>
      <c r="G322" s="4" t="s">
        <v>35</v>
      </c>
      <c r="H322" s="4" t="s">
        <v>21</v>
      </c>
      <c r="I322" s="6">
        <v>0.6</v>
      </c>
      <c r="J322" s="7">
        <v>1250</v>
      </c>
      <c r="K322" s="8">
        <f t="shared" si="2"/>
        <v>750</v>
      </c>
      <c r="L322" s="8">
        <f t="shared" si="3"/>
        <v>262.5</v>
      </c>
      <c r="M322" s="9">
        <v>0.35</v>
      </c>
      <c r="O322" s="12"/>
      <c r="P322" s="10"/>
    </row>
    <row r="323" spans="1:16" ht="15.75" customHeight="1" x14ac:dyDescent="0.25">
      <c r="A323" s="2"/>
      <c r="B323" s="4" t="s">
        <v>14</v>
      </c>
      <c r="C323" s="4">
        <v>1185732</v>
      </c>
      <c r="D323" s="5">
        <v>44332</v>
      </c>
      <c r="E323" s="4" t="s">
        <v>33</v>
      </c>
      <c r="F323" s="4" t="s">
        <v>34</v>
      </c>
      <c r="G323" s="4" t="s">
        <v>35</v>
      </c>
      <c r="H323" s="4" t="s">
        <v>22</v>
      </c>
      <c r="I323" s="6">
        <v>0.65</v>
      </c>
      <c r="J323" s="7">
        <v>2500</v>
      </c>
      <c r="K323" s="8">
        <f t="shared" si="2"/>
        <v>1625</v>
      </c>
      <c r="L323" s="8">
        <f t="shared" si="3"/>
        <v>812.5</v>
      </c>
      <c r="M323" s="9">
        <v>0.5</v>
      </c>
      <c r="O323" s="12"/>
      <c r="P323" s="10"/>
    </row>
    <row r="324" spans="1:16" ht="15.75" customHeight="1" x14ac:dyDescent="0.25">
      <c r="A324" s="2"/>
      <c r="B324" s="4" t="s">
        <v>14</v>
      </c>
      <c r="C324" s="4">
        <v>1185732</v>
      </c>
      <c r="D324" s="5">
        <v>44362</v>
      </c>
      <c r="E324" s="4" t="s">
        <v>33</v>
      </c>
      <c r="F324" s="4" t="s">
        <v>34</v>
      </c>
      <c r="G324" s="4" t="s">
        <v>35</v>
      </c>
      <c r="H324" s="4" t="s">
        <v>17</v>
      </c>
      <c r="I324" s="6">
        <v>0.5</v>
      </c>
      <c r="J324" s="7">
        <v>5000</v>
      </c>
      <c r="K324" s="8">
        <f t="shared" si="2"/>
        <v>2500</v>
      </c>
      <c r="L324" s="8">
        <f t="shared" si="3"/>
        <v>1000</v>
      </c>
      <c r="M324" s="9">
        <v>0.4</v>
      </c>
      <c r="O324" s="12"/>
      <c r="P324" s="10"/>
    </row>
    <row r="325" spans="1:16" ht="15.75" customHeight="1" x14ac:dyDescent="0.25">
      <c r="A325" s="2"/>
      <c r="B325" s="4" t="s">
        <v>14</v>
      </c>
      <c r="C325" s="4">
        <v>1185732</v>
      </c>
      <c r="D325" s="5">
        <v>44362</v>
      </c>
      <c r="E325" s="4" t="s">
        <v>33</v>
      </c>
      <c r="F325" s="4" t="s">
        <v>34</v>
      </c>
      <c r="G325" s="4" t="s">
        <v>35</v>
      </c>
      <c r="H325" s="4" t="s">
        <v>18</v>
      </c>
      <c r="I325" s="6">
        <v>0.45000000000000007</v>
      </c>
      <c r="J325" s="7">
        <v>2500</v>
      </c>
      <c r="K325" s="8">
        <f t="shared" si="2"/>
        <v>1125.0000000000002</v>
      </c>
      <c r="L325" s="8">
        <f t="shared" si="3"/>
        <v>393.75000000000006</v>
      </c>
      <c r="M325" s="9">
        <v>0.35</v>
      </c>
      <c r="O325" s="12"/>
      <c r="P325" s="10"/>
    </row>
    <row r="326" spans="1:16" ht="15.75" customHeight="1" x14ac:dyDescent="0.25">
      <c r="A326" s="2"/>
      <c r="B326" s="4" t="s">
        <v>14</v>
      </c>
      <c r="C326" s="4">
        <v>1185732</v>
      </c>
      <c r="D326" s="5">
        <v>44362</v>
      </c>
      <c r="E326" s="4" t="s">
        <v>33</v>
      </c>
      <c r="F326" s="4" t="s">
        <v>34</v>
      </c>
      <c r="G326" s="4" t="s">
        <v>35</v>
      </c>
      <c r="H326" s="4" t="s">
        <v>19</v>
      </c>
      <c r="I326" s="6">
        <v>0.4</v>
      </c>
      <c r="J326" s="7">
        <v>2000</v>
      </c>
      <c r="K326" s="8">
        <f t="shared" si="2"/>
        <v>800</v>
      </c>
      <c r="L326" s="8">
        <f t="shared" si="3"/>
        <v>280</v>
      </c>
      <c r="M326" s="9">
        <v>0.35</v>
      </c>
      <c r="O326" s="12"/>
      <c r="P326" s="10"/>
    </row>
    <row r="327" spans="1:16" ht="15.75" customHeight="1" x14ac:dyDescent="0.25">
      <c r="A327" s="2"/>
      <c r="B327" s="4" t="s">
        <v>14</v>
      </c>
      <c r="C327" s="4">
        <v>1185732</v>
      </c>
      <c r="D327" s="5">
        <v>44362</v>
      </c>
      <c r="E327" s="4" t="s">
        <v>33</v>
      </c>
      <c r="F327" s="4" t="s">
        <v>34</v>
      </c>
      <c r="G327" s="4" t="s">
        <v>35</v>
      </c>
      <c r="H327" s="4" t="s">
        <v>20</v>
      </c>
      <c r="I327" s="6">
        <v>0.4</v>
      </c>
      <c r="J327" s="7">
        <v>1750</v>
      </c>
      <c r="K327" s="8">
        <f t="shared" si="2"/>
        <v>700</v>
      </c>
      <c r="L327" s="8">
        <f t="shared" si="3"/>
        <v>280</v>
      </c>
      <c r="M327" s="9">
        <v>0.4</v>
      </c>
      <c r="O327" s="12"/>
      <c r="P327" s="10"/>
    </row>
    <row r="328" spans="1:16" ht="15.75" customHeight="1" x14ac:dyDescent="0.25">
      <c r="A328" s="2"/>
      <c r="B328" s="4" t="s">
        <v>14</v>
      </c>
      <c r="C328" s="4">
        <v>1185732</v>
      </c>
      <c r="D328" s="5">
        <v>44362</v>
      </c>
      <c r="E328" s="4" t="s">
        <v>33</v>
      </c>
      <c r="F328" s="4" t="s">
        <v>34</v>
      </c>
      <c r="G328" s="4" t="s">
        <v>35</v>
      </c>
      <c r="H328" s="4" t="s">
        <v>21</v>
      </c>
      <c r="I328" s="6">
        <v>0.5</v>
      </c>
      <c r="J328" s="7">
        <v>1750</v>
      </c>
      <c r="K328" s="8">
        <f t="shared" si="2"/>
        <v>875</v>
      </c>
      <c r="L328" s="8">
        <f t="shared" si="3"/>
        <v>306.25</v>
      </c>
      <c r="M328" s="9">
        <v>0.35</v>
      </c>
      <c r="O328" s="12"/>
      <c r="P328" s="10"/>
    </row>
    <row r="329" spans="1:16" ht="15.75" customHeight="1" x14ac:dyDescent="0.25">
      <c r="A329" s="2"/>
      <c r="B329" s="4" t="s">
        <v>14</v>
      </c>
      <c r="C329" s="4">
        <v>1185732</v>
      </c>
      <c r="D329" s="5">
        <v>44362</v>
      </c>
      <c r="E329" s="4" t="s">
        <v>33</v>
      </c>
      <c r="F329" s="4" t="s">
        <v>34</v>
      </c>
      <c r="G329" s="4" t="s">
        <v>35</v>
      </c>
      <c r="H329" s="4" t="s">
        <v>22</v>
      </c>
      <c r="I329" s="6">
        <v>0.55000000000000004</v>
      </c>
      <c r="J329" s="7">
        <v>3500</v>
      </c>
      <c r="K329" s="8">
        <f t="shared" si="2"/>
        <v>1925.0000000000002</v>
      </c>
      <c r="L329" s="8">
        <f t="shared" si="3"/>
        <v>962.50000000000011</v>
      </c>
      <c r="M329" s="9">
        <v>0.5</v>
      </c>
      <c r="O329" s="12"/>
      <c r="P329" s="10"/>
    </row>
    <row r="330" spans="1:16" ht="15.75" customHeight="1" x14ac:dyDescent="0.25">
      <c r="A330" s="2"/>
      <c r="B330" s="4" t="s">
        <v>14</v>
      </c>
      <c r="C330" s="4">
        <v>1185732</v>
      </c>
      <c r="D330" s="5">
        <v>44391</v>
      </c>
      <c r="E330" s="4" t="s">
        <v>33</v>
      </c>
      <c r="F330" s="4" t="s">
        <v>34</v>
      </c>
      <c r="G330" s="4" t="s">
        <v>35</v>
      </c>
      <c r="H330" s="4" t="s">
        <v>17</v>
      </c>
      <c r="I330" s="6">
        <v>0.5</v>
      </c>
      <c r="J330" s="7">
        <v>5750</v>
      </c>
      <c r="K330" s="8">
        <f t="shared" si="2"/>
        <v>2875</v>
      </c>
      <c r="L330" s="8">
        <f t="shared" si="3"/>
        <v>1150</v>
      </c>
      <c r="M330" s="9">
        <v>0.4</v>
      </c>
      <c r="O330" s="12"/>
      <c r="P330" s="10"/>
    </row>
    <row r="331" spans="1:16" ht="15.75" customHeight="1" x14ac:dyDescent="0.25">
      <c r="A331" s="2"/>
      <c r="B331" s="4" t="s">
        <v>14</v>
      </c>
      <c r="C331" s="4">
        <v>1185732</v>
      </c>
      <c r="D331" s="5">
        <v>44391</v>
      </c>
      <c r="E331" s="4" t="s">
        <v>33</v>
      </c>
      <c r="F331" s="4" t="s">
        <v>34</v>
      </c>
      <c r="G331" s="4" t="s">
        <v>35</v>
      </c>
      <c r="H331" s="4" t="s">
        <v>18</v>
      </c>
      <c r="I331" s="6">
        <v>0.45000000000000007</v>
      </c>
      <c r="J331" s="7">
        <v>3250</v>
      </c>
      <c r="K331" s="8">
        <f t="shared" si="2"/>
        <v>1462.5000000000002</v>
      </c>
      <c r="L331" s="8">
        <f t="shared" si="3"/>
        <v>511.87500000000006</v>
      </c>
      <c r="M331" s="9">
        <v>0.35</v>
      </c>
      <c r="O331" s="12"/>
      <c r="P331" s="10"/>
    </row>
    <row r="332" spans="1:16" ht="15.75" customHeight="1" x14ac:dyDescent="0.25">
      <c r="A332" s="2"/>
      <c r="B332" s="4" t="s">
        <v>14</v>
      </c>
      <c r="C332" s="4">
        <v>1185732</v>
      </c>
      <c r="D332" s="5">
        <v>44391</v>
      </c>
      <c r="E332" s="4" t="s">
        <v>33</v>
      </c>
      <c r="F332" s="4" t="s">
        <v>34</v>
      </c>
      <c r="G332" s="4" t="s">
        <v>35</v>
      </c>
      <c r="H332" s="4" t="s">
        <v>19</v>
      </c>
      <c r="I332" s="6">
        <v>0.4</v>
      </c>
      <c r="J332" s="7">
        <v>2500</v>
      </c>
      <c r="K332" s="8">
        <f t="shared" si="2"/>
        <v>1000</v>
      </c>
      <c r="L332" s="8">
        <f t="shared" si="3"/>
        <v>350</v>
      </c>
      <c r="M332" s="9">
        <v>0.35</v>
      </c>
      <c r="O332" s="12"/>
      <c r="P332" s="10"/>
    </row>
    <row r="333" spans="1:16" ht="15.75" customHeight="1" x14ac:dyDescent="0.25">
      <c r="A333" s="2"/>
      <c r="B333" s="4" t="s">
        <v>14</v>
      </c>
      <c r="C333" s="4">
        <v>1185732</v>
      </c>
      <c r="D333" s="5">
        <v>44391</v>
      </c>
      <c r="E333" s="4" t="s">
        <v>33</v>
      </c>
      <c r="F333" s="4" t="s">
        <v>34</v>
      </c>
      <c r="G333" s="4" t="s">
        <v>35</v>
      </c>
      <c r="H333" s="4" t="s">
        <v>20</v>
      </c>
      <c r="I333" s="6">
        <v>0.4</v>
      </c>
      <c r="J333" s="7">
        <v>2000</v>
      </c>
      <c r="K333" s="8">
        <f t="shared" si="2"/>
        <v>800</v>
      </c>
      <c r="L333" s="8">
        <f t="shared" si="3"/>
        <v>320</v>
      </c>
      <c r="M333" s="9">
        <v>0.4</v>
      </c>
      <c r="O333" s="12"/>
      <c r="P333" s="10"/>
    </row>
    <row r="334" spans="1:16" ht="15.75" customHeight="1" x14ac:dyDescent="0.25">
      <c r="A334" s="2"/>
      <c r="B334" s="4" t="s">
        <v>14</v>
      </c>
      <c r="C334" s="4">
        <v>1185732</v>
      </c>
      <c r="D334" s="5">
        <v>44391</v>
      </c>
      <c r="E334" s="4" t="s">
        <v>33</v>
      </c>
      <c r="F334" s="4" t="s">
        <v>34</v>
      </c>
      <c r="G334" s="4" t="s">
        <v>35</v>
      </c>
      <c r="H334" s="4" t="s">
        <v>21</v>
      </c>
      <c r="I334" s="6">
        <v>0.5</v>
      </c>
      <c r="J334" s="7">
        <v>2250</v>
      </c>
      <c r="K334" s="8">
        <f t="shared" si="2"/>
        <v>1125</v>
      </c>
      <c r="L334" s="8">
        <f t="shared" si="3"/>
        <v>393.75</v>
      </c>
      <c r="M334" s="9">
        <v>0.35</v>
      </c>
      <c r="O334" s="12"/>
      <c r="P334" s="10"/>
    </row>
    <row r="335" spans="1:16" ht="15.75" customHeight="1" x14ac:dyDescent="0.25">
      <c r="A335" s="2"/>
      <c r="B335" s="4" t="s">
        <v>14</v>
      </c>
      <c r="C335" s="4">
        <v>1185732</v>
      </c>
      <c r="D335" s="5">
        <v>44391</v>
      </c>
      <c r="E335" s="4" t="s">
        <v>33</v>
      </c>
      <c r="F335" s="4" t="s">
        <v>34</v>
      </c>
      <c r="G335" s="4" t="s">
        <v>35</v>
      </c>
      <c r="H335" s="4" t="s">
        <v>22</v>
      </c>
      <c r="I335" s="6">
        <v>0.55000000000000004</v>
      </c>
      <c r="J335" s="7">
        <v>4000</v>
      </c>
      <c r="K335" s="8">
        <f t="shared" si="2"/>
        <v>2200</v>
      </c>
      <c r="L335" s="8">
        <f t="shared" si="3"/>
        <v>1100</v>
      </c>
      <c r="M335" s="9">
        <v>0.5</v>
      </c>
      <c r="O335" s="12"/>
      <c r="P335" s="10"/>
    </row>
    <row r="336" spans="1:16" ht="15.75" customHeight="1" x14ac:dyDescent="0.25">
      <c r="A336" s="2"/>
      <c r="B336" s="4" t="s">
        <v>14</v>
      </c>
      <c r="C336" s="4">
        <v>1185732</v>
      </c>
      <c r="D336" s="5">
        <v>44423</v>
      </c>
      <c r="E336" s="4" t="s">
        <v>33</v>
      </c>
      <c r="F336" s="4" t="s">
        <v>34</v>
      </c>
      <c r="G336" s="4" t="s">
        <v>35</v>
      </c>
      <c r="H336" s="4" t="s">
        <v>17</v>
      </c>
      <c r="I336" s="6">
        <v>0.5</v>
      </c>
      <c r="J336" s="7">
        <v>5500</v>
      </c>
      <c r="K336" s="8">
        <f t="shared" si="2"/>
        <v>2750</v>
      </c>
      <c r="L336" s="8">
        <f t="shared" si="3"/>
        <v>1100</v>
      </c>
      <c r="M336" s="9">
        <v>0.4</v>
      </c>
      <c r="O336" s="12"/>
      <c r="P336" s="10"/>
    </row>
    <row r="337" spans="1:16" ht="15.75" customHeight="1" x14ac:dyDescent="0.25">
      <c r="A337" s="2"/>
      <c r="B337" s="4" t="s">
        <v>14</v>
      </c>
      <c r="C337" s="4">
        <v>1185732</v>
      </c>
      <c r="D337" s="5">
        <v>44423</v>
      </c>
      <c r="E337" s="4" t="s">
        <v>33</v>
      </c>
      <c r="F337" s="4" t="s">
        <v>34</v>
      </c>
      <c r="G337" s="4" t="s">
        <v>35</v>
      </c>
      <c r="H337" s="4" t="s">
        <v>18</v>
      </c>
      <c r="I337" s="6">
        <v>0.45000000000000007</v>
      </c>
      <c r="J337" s="7">
        <v>3250</v>
      </c>
      <c r="K337" s="8">
        <f t="shared" si="2"/>
        <v>1462.5000000000002</v>
      </c>
      <c r="L337" s="8">
        <f t="shared" si="3"/>
        <v>511.87500000000006</v>
      </c>
      <c r="M337" s="9">
        <v>0.35</v>
      </c>
      <c r="O337" s="12"/>
      <c r="P337" s="10"/>
    </row>
    <row r="338" spans="1:16" ht="15.75" customHeight="1" x14ac:dyDescent="0.25">
      <c r="A338" s="2"/>
      <c r="B338" s="4" t="s">
        <v>14</v>
      </c>
      <c r="C338" s="4">
        <v>1185732</v>
      </c>
      <c r="D338" s="5">
        <v>44423</v>
      </c>
      <c r="E338" s="4" t="s">
        <v>33</v>
      </c>
      <c r="F338" s="4" t="s">
        <v>34</v>
      </c>
      <c r="G338" s="4" t="s">
        <v>35</v>
      </c>
      <c r="H338" s="4" t="s">
        <v>19</v>
      </c>
      <c r="I338" s="6">
        <v>0.4</v>
      </c>
      <c r="J338" s="7">
        <v>2500</v>
      </c>
      <c r="K338" s="8">
        <f t="shared" si="2"/>
        <v>1000</v>
      </c>
      <c r="L338" s="8">
        <f t="shared" si="3"/>
        <v>350</v>
      </c>
      <c r="M338" s="9">
        <v>0.35</v>
      </c>
      <c r="O338" s="12"/>
      <c r="P338" s="10"/>
    </row>
    <row r="339" spans="1:16" ht="15.75" customHeight="1" x14ac:dyDescent="0.25">
      <c r="A339" s="2"/>
      <c r="B339" s="4" t="s">
        <v>14</v>
      </c>
      <c r="C339" s="4">
        <v>1185732</v>
      </c>
      <c r="D339" s="5">
        <v>44423</v>
      </c>
      <c r="E339" s="4" t="s">
        <v>33</v>
      </c>
      <c r="F339" s="4" t="s">
        <v>34</v>
      </c>
      <c r="G339" s="4" t="s">
        <v>35</v>
      </c>
      <c r="H339" s="4" t="s">
        <v>20</v>
      </c>
      <c r="I339" s="6">
        <v>0.4</v>
      </c>
      <c r="J339" s="7">
        <v>2250</v>
      </c>
      <c r="K339" s="8">
        <f t="shared" si="2"/>
        <v>900</v>
      </c>
      <c r="L339" s="8">
        <f t="shared" si="3"/>
        <v>360</v>
      </c>
      <c r="M339" s="9">
        <v>0.4</v>
      </c>
      <c r="O339" s="12"/>
      <c r="P339" s="10"/>
    </row>
    <row r="340" spans="1:16" ht="15.75" customHeight="1" x14ac:dyDescent="0.25">
      <c r="A340" s="2"/>
      <c r="B340" s="4" t="s">
        <v>14</v>
      </c>
      <c r="C340" s="4">
        <v>1185732</v>
      </c>
      <c r="D340" s="5">
        <v>44423</v>
      </c>
      <c r="E340" s="4" t="s">
        <v>33</v>
      </c>
      <c r="F340" s="4" t="s">
        <v>34</v>
      </c>
      <c r="G340" s="4" t="s">
        <v>35</v>
      </c>
      <c r="H340" s="4" t="s">
        <v>21</v>
      </c>
      <c r="I340" s="6">
        <v>0.5</v>
      </c>
      <c r="J340" s="7">
        <v>2000</v>
      </c>
      <c r="K340" s="8">
        <f t="shared" si="2"/>
        <v>1000</v>
      </c>
      <c r="L340" s="8">
        <f t="shared" si="3"/>
        <v>350</v>
      </c>
      <c r="M340" s="9">
        <v>0.35</v>
      </c>
      <c r="O340" s="12"/>
      <c r="P340" s="10"/>
    </row>
    <row r="341" spans="1:16" ht="15.75" customHeight="1" x14ac:dyDescent="0.25">
      <c r="A341" s="2"/>
      <c r="B341" s="4" t="s">
        <v>14</v>
      </c>
      <c r="C341" s="4">
        <v>1185732</v>
      </c>
      <c r="D341" s="5">
        <v>44423</v>
      </c>
      <c r="E341" s="4" t="s">
        <v>33</v>
      </c>
      <c r="F341" s="4" t="s">
        <v>34</v>
      </c>
      <c r="G341" s="4" t="s">
        <v>35</v>
      </c>
      <c r="H341" s="4" t="s">
        <v>22</v>
      </c>
      <c r="I341" s="6">
        <v>0.55000000000000004</v>
      </c>
      <c r="J341" s="7">
        <v>3750</v>
      </c>
      <c r="K341" s="8">
        <f t="shared" si="2"/>
        <v>2062.5</v>
      </c>
      <c r="L341" s="8">
        <f t="shared" si="3"/>
        <v>1031.25</v>
      </c>
      <c r="M341" s="9">
        <v>0.5</v>
      </c>
      <c r="O341" s="12"/>
      <c r="P341" s="10"/>
    </row>
    <row r="342" spans="1:16" ht="15.75" customHeight="1" x14ac:dyDescent="0.25">
      <c r="A342" s="2"/>
      <c r="B342" s="4" t="s">
        <v>14</v>
      </c>
      <c r="C342" s="4">
        <v>1185732</v>
      </c>
      <c r="D342" s="5">
        <v>44455</v>
      </c>
      <c r="E342" s="4" t="s">
        <v>33</v>
      </c>
      <c r="F342" s="4" t="s">
        <v>34</v>
      </c>
      <c r="G342" s="4" t="s">
        <v>35</v>
      </c>
      <c r="H342" s="4" t="s">
        <v>17</v>
      </c>
      <c r="I342" s="6">
        <v>0.5</v>
      </c>
      <c r="J342" s="7">
        <v>5000</v>
      </c>
      <c r="K342" s="8">
        <f t="shared" si="2"/>
        <v>2500</v>
      </c>
      <c r="L342" s="8">
        <f t="shared" si="3"/>
        <v>1000</v>
      </c>
      <c r="M342" s="9">
        <v>0.4</v>
      </c>
      <c r="O342" s="12"/>
      <c r="P342" s="10"/>
    </row>
    <row r="343" spans="1:16" ht="15.75" customHeight="1" x14ac:dyDescent="0.25">
      <c r="A343" s="2"/>
      <c r="B343" s="4" t="s">
        <v>14</v>
      </c>
      <c r="C343" s="4">
        <v>1185732</v>
      </c>
      <c r="D343" s="5">
        <v>44455</v>
      </c>
      <c r="E343" s="4" t="s">
        <v>33</v>
      </c>
      <c r="F343" s="4" t="s">
        <v>34</v>
      </c>
      <c r="G343" s="4" t="s">
        <v>35</v>
      </c>
      <c r="H343" s="4" t="s">
        <v>18</v>
      </c>
      <c r="I343" s="6">
        <v>0.45000000000000007</v>
      </c>
      <c r="J343" s="7">
        <v>3000</v>
      </c>
      <c r="K343" s="8">
        <f t="shared" si="2"/>
        <v>1350.0000000000002</v>
      </c>
      <c r="L343" s="8">
        <f t="shared" si="3"/>
        <v>472.50000000000006</v>
      </c>
      <c r="M343" s="9">
        <v>0.35</v>
      </c>
      <c r="O343" s="12"/>
      <c r="P343" s="10"/>
    </row>
    <row r="344" spans="1:16" ht="15.75" customHeight="1" x14ac:dyDescent="0.25">
      <c r="A344" s="2"/>
      <c r="B344" s="4" t="s">
        <v>14</v>
      </c>
      <c r="C344" s="4">
        <v>1185732</v>
      </c>
      <c r="D344" s="5">
        <v>44455</v>
      </c>
      <c r="E344" s="4" t="s">
        <v>33</v>
      </c>
      <c r="F344" s="4" t="s">
        <v>34</v>
      </c>
      <c r="G344" s="4" t="s">
        <v>35</v>
      </c>
      <c r="H344" s="4" t="s">
        <v>19</v>
      </c>
      <c r="I344" s="6">
        <v>0.4</v>
      </c>
      <c r="J344" s="7">
        <v>2000</v>
      </c>
      <c r="K344" s="8">
        <f t="shared" si="2"/>
        <v>800</v>
      </c>
      <c r="L344" s="8">
        <f t="shared" si="3"/>
        <v>280</v>
      </c>
      <c r="M344" s="9">
        <v>0.35</v>
      </c>
      <c r="O344" s="12"/>
      <c r="P344" s="10"/>
    </row>
    <row r="345" spans="1:16" ht="15.75" customHeight="1" x14ac:dyDescent="0.25">
      <c r="A345" s="2"/>
      <c r="B345" s="4" t="s">
        <v>14</v>
      </c>
      <c r="C345" s="4">
        <v>1185732</v>
      </c>
      <c r="D345" s="5">
        <v>44455</v>
      </c>
      <c r="E345" s="4" t="s">
        <v>33</v>
      </c>
      <c r="F345" s="4" t="s">
        <v>34</v>
      </c>
      <c r="G345" s="4" t="s">
        <v>35</v>
      </c>
      <c r="H345" s="4" t="s">
        <v>20</v>
      </c>
      <c r="I345" s="6">
        <v>0.4</v>
      </c>
      <c r="J345" s="7">
        <v>1750</v>
      </c>
      <c r="K345" s="8">
        <f t="shared" si="2"/>
        <v>700</v>
      </c>
      <c r="L345" s="8">
        <f t="shared" si="3"/>
        <v>280</v>
      </c>
      <c r="M345" s="9">
        <v>0.4</v>
      </c>
      <c r="O345" s="12"/>
      <c r="P345" s="10"/>
    </row>
    <row r="346" spans="1:16" ht="15.75" customHeight="1" x14ac:dyDescent="0.25">
      <c r="A346" s="2"/>
      <c r="B346" s="4" t="s">
        <v>14</v>
      </c>
      <c r="C346" s="4">
        <v>1185732</v>
      </c>
      <c r="D346" s="5">
        <v>44455</v>
      </c>
      <c r="E346" s="4" t="s">
        <v>33</v>
      </c>
      <c r="F346" s="4" t="s">
        <v>34</v>
      </c>
      <c r="G346" s="4" t="s">
        <v>35</v>
      </c>
      <c r="H346" s="4" t="s">
        <v>21</v>
      </c>
      <c r="I346" s="6">
        <v>0.5</v>
      </c>
      <c r="J346" s="7">
        <v>1750</v>
      </c>
      <c r="K346" s="8">
        <f t="shared" si="2"/>
        <v>875</v>
      </c>
      <c r="L346" s="8">
        <f t="shared" si="3"/>
        <v>306.25</v>
      </c>
      <c r="M346" s="9">
        <v>0.35</v>
      </c>
      <c r="O346" s="12"/>
      <c r="P346" s="10"/>
    </row>
    <row r="347" spans="1:16" ht="15.75" customHeight="1" x14ac:dyDescent="0.25">
      <c r="A347" s="2"/>
      <c r="B347" s="4" t="s">
        <v>14</v>
      </c>
      <c r="C347" s="4">
        <v>1185732</v>
      </c>
      <c r="D347" s="5">
        <v>44455</v>
      </c>
      <c r="E347" s="4" t="s">
        <v>33</v>
      </c>
      <c r="F347" s="4" t="s">
        <v>34</v>
      </c>
      <c r="G347" s="4" t="s">
        <v>35</v>
      </c>
      <c r="H347" s="4" t="s">
        <v>22</v>
      </c>
      <c r="I347" s="6">
        <v>0.55000000000000004</v>
      </c>
      <c r="J347" s="7">
        <v>2500</v>
      </c>
      <c r="K347" s="8">
        <f t="shared" si="2"/>
        <v>1375</v>
      </c>
      <c r="L347" s="8">
        <f t="shared" si="3"/>
        <v>687.5</v>
      </c>
      <c r="M347" s="9">
        <v>0.5</v>
      </c>
      <c r="O347" s="12"/>
      <c r="P347" s="10"/>
    </row>
    <row r="348" spans="1:16" ht="15.75" customHeight="1" x14ac:dyDescent="0.25">
      <c r="A348" s="2"/>
      <c r="B348" s="4" t="s">
        <v>14</v>
      </c>
      <c r="C348" s="4">
        <v>1185732</v>
      </c>
      <c r="D348" s="5">
        <v>44484</v>
      </c>
      <c r="E348" s="4" t="s">
        <v>33</v>
      </c>
      <c r="F348" s="4" t="s">
        <v>34</v>
      </c>
      <c r="G348" s="4" t="s">
        <v>35</v>
      </c>
      <c r="H348" s="4" t="s">
        <v>17</v>
      </c>
      <c r="I348" s="6">
        <v>0.6</v>
      </c>
      <c r="J348" s="7">
        <v>4250</v>
      </c>
      <c r="K348" s="8">
        <f t="shared" si="2"/>
        <v>2550</v>
      </c>
      <c r="L348" s="8">
        <f t="shared" si="3"/>
        <v>1020</v>
      </c>
      <c r="M348" s="9">
        <v>0.4</v>
      </c>
      <c r="O348" s="12"/>
      <c r="P348" s="10"/>
    </row>
    <row r="349" spans="1:16" ht="15.75" customHeight="1" x14ac:dyDescent="0.25">
      <c r="A349" s="2"/>
      <c r="B349" s="4" t="s">
        <v>14</v>
      </c>
      <c r="C349" s="4">
        <v>1185732</v>
      </c>
      <c r="D349" s="5">
        <v>44484</v>
      </c>
      <c r="E349" s="4" t="s">
        <v>33</v>
      </c>
      <c r="F349" s="4" t="s">
        <v>34</v>
      </c>
      <c r="G349" s="4" t="s">
        <v>35</v>
      </c>
      <c r="H349" s="4" t="s">
        <v>18</v>
      </c>
      <c r="I349" s="6">
        <v>0.5</v>
      </c>
      <c r="J349" s="7">
        <v>2500</v>
      </c>
      <c r="K349" s="8">
        <f t="shared" si="2"/>
        <v>1250</v>
      </c>
      <c r="L349" s="8">
        <f t="shared" si="3"/>
        <v>437.5</v>
      </c>
      <c r="M349" s="9">
        <v>0.35</v>
      </c>
      <c r="O349" s="12"/>
      <c r="P349" s="10"/>
    </row>
    <row r="350" spans="1:16" ht="15.75" customHeight="1" x14ac:dyDescent="0.25">
      <c r="A350" s="2"/>
      <c r="B350" s="4" t="s">
        <v>14</v>
      </c>
      <c r="C350" s="4">
        <v>1185732</v>
      </c>
      <c r="D350" s="5">
        <v>44484</v>
      </c>
      <c r="E350" s="4" t="s">
        <v>33</v>
      </c>
      <c r="F350" s="4" t="s">
        <v>34</v>
      </c>
      <c r="G350" s="4" t="s">
        <v>35</v>
      </c>
      <c r="H350" s="4" t="s">
        <v>19</v>
      </c>
      <c r="I350" s="6">
        <v>0.5</v>
      </c>
      <c r="J350" s="7">
        <v>1500</v>
      </c>
      <c r="K350" s="8">
        <f t="shared" si="2"/>
        <v>750</v>
      </c>
      <c r="L350" s="8">
        <f t="shared" si="3"/>
        <v>262.5</v>
      </c>
      <c r="M350" s="9">
        <v>0.35</v>
      </c>
      <c r="O350" s="12"/>
      <c r="P350" s="10"/>
    </row>
    <row r="351" spans="1:16" ht="15.75" customHeight="1" x14ac:dyDescent="0.25">
      <c r="A351" s="2"/>
      <c r="B351" s="4" t="s">
        <v>14</v>
      </c>
      <c r="C351" s="4">
        <v>1185732</v>
      </c>
      <c r="D351" s="5">
        <v>44484</v>
      </c>
      <c r="E351" s="4" t="s">
        <v>33</v>
      </c>
      <c r="F351" s="4" t="s">
        <v>34</v>
      </c>
      <c r="G351" s="4" t="s">
        <v>35</v>
      </c>
      <c r="H351" s="4" t="s">
        <v>20</v>
      </c>
      <c r="I351" s="6">
        <v>0.5</v>
      </c>
      <c r="J351" s="7">
        <v>1250</v>
      </c>
      <c r="K351" s="8">
        <f t="shared" si="2"/>
        <v>625</v>
      </c>
      <c r="L351" s="8">
        <f t="shared" si="3"/>
        <v>250</v>
      </c>
      <c r="M351" s="9">
        <v>0.4</v>
      </c>
      <c r="O351" s="12"/>
      <c r="P351" s="10"/>
    </row>
    <row r="352" spans="1:16" ht="15.75" customHeight="1" x14ac:dyDescent="0.25">
      <c r="A352" s="2"/>
      <c r="B352" s="4" t="s">
        <v>14</v>
      </c>
      <c r="C352" s="4">
        <v>1185732</v>
      </c>
      <c r="D352" s="5">
        <v>44484</v>
      </c>
      <c r="E352" s="4" t="s">
        <v>33</v>
      </c>
      <c r="F352" s="4" t="s">
        <v>34</v>
      </c>
      <c r="G352" s="4" t="s">
        <v>35</v>
      </c>
      <c r="H352" s="4" t="s">
        <v>21</v>
      </c>
      <c r="I352" s="6">
        <v>0.6</v>
      </c>
      <c r="J352" s="7">
        <v>1250</v>
      </c>
      <c r="K352" s="8">
        <f t="shared" si="2"/>
        <v>750</v>
      </c>
      <c r="L352" s="8">
        <f t="shared" si="3"/>
        <v>262.5</v>
      </c>
      <c r="M352" s="9">
        <v>0.35</v>
      </c>
      <c r="O352" s="12"/>
      <c r="P352" s="10"/>
    </row>
    <row r="353" spans="1:16" ht="15.75" customHeight="1" x14ac:dyDescent="0.25">
      <c r="A353" s="2"/>
      <c r="B353" s="4" t="s">
        <v>14</v>
      </c>
      <c r="C353" s="4">
        <v>1185732</v>
      </c>
      <c r="D353" s="5">
        <v>44484</v>
      </c>
      <c r="E353" s="4" t="s">
        <v>33</v>
      </c>
      <c r="F353" s="4" t="s">
        <v>34</v>
      </c>
      <c r="G353" s="4" t="s">
        <v>35</v>
      </c>
      <c r="H353" s="4" t="s">
        <v>22</v>
      </c>
      <c r="I353" s="6">
        <v>0.64999999999999991</v>
      </c>
      <c r="J353" s="7">
        <v>2500</v>
      </c>
      <c r="K353" s="8">
        <f t="shared" si="2"/>
        <v>1624.9999999999998</v>
      </c>
      <c r="L353" s="8">
        <f t="shared" si="3"/>
        <v>812.49999999999989</v>
      </c>
      <c r="M353" s="9">
        <v>0.5</v>
      </c>
      <c r="O353" s="12"/>
      <c r="P353" s="10"/>
    </row>
    <row r="354" spans="1:16" ht="15.75" customHeight="1" x14ac:dyDescent="0.25">
      <c r="A354" s="2"/>
      <c r="B354" s="4" t="s">
        <v>14</v>
      </c>
      <c r="C354" s="4">
        <v>1185732</v>
      </c>
      <c r="D354" s="5">
        <v>44515</v>
      </c>
      <c r="E354" s="4" t="s">
        <v>33</v>
      </c>
      <c r="F354" s="4" t="s">
        <v>34</v>
      </c>
      <c r="G354" s="4" t="s">
        <v>35</v>
      </c>
      <c r="H354" s="4" t="s">
        <v>17</v>
      </c>
      <c r="I354" s="6">
        <v>0.6</v>
      </c>
      <c r="J354" s="7">
        <v>4000</v>
      </c>
      <c r="K354" s="8">
        <f t="shared" si="2"/>
        <v>2400</v>
      </c>
      <c r="L354" s="8">
        <f t="shared" si="3"/>
        <v>960</v>
      </c>
      <c r="M354" s="9">
        <v>0.4</v>
      </c>
      <c r="O354" s="12"/>
      <c r="P354" s="10"/>
    </row>
    <row r="355" spans="1:16" ht="15.75" customHeight="1" x14ac:dyDescent="0.25">
      <c r="A355" s="2"/>
      <c r="B355" s="4" t="s">
        <v>14</v>
      </c>
      <c r="C355" s="4">
        <v>1185732</v>
      </c>
      <c r="D355" s="5">
        <v>44515</v>
      </c>
      <c r="E355" s="4" t="s">
        <v>33</v>
      </c>
      <c r="F355" s="4" t="s">
        <v>34</v>
      </c>
      <c r="G355" s="4" t="s">
        <v>35</v>
      </c>
      <c r="H355" s="4" t="s">
        <v>18</v>
      </c>
      <c r="I355" s="6">
        <v>0.5</v>
      </c>
      <c r="J355" s="7">
        <v>2500</v>
      </c>
      <c r="K355" s="8">
        <f t="shared" si="2"/>
        <v>1250</v>
      </c>
      <c r="L355" s="8">
        <f t="shared" si="3"/>
        <v>437.5</v>
      </c>
      <c r="M355" s="9">
        <v>0.35</v>
      </c>
      <c r="O355" s="12"/>
      <c r="P355" s="10"/>
    </row>
    <row r="356" spans="1:16" ht="15.75" customHeight="1" x14ac:dyDescent="0.25">
      <c r="A356" s="2"/>
      <c r="B356" s="4" t="s">
        <v>14</v>
      </c>
      <c r="C356" s="4">
        <v>1185732</v>
      </c>
      <c r="D356" s="5">
        <v>44515</v>
      </c>
      <c r="E356" s="4" t="s">
        <v>33</v>
      </c>
      <c r="F356" s="4" t="s">
        <v>34</v>
      </c>
      <c r="G356" s="4" t="s">
        <v>35</v>
      </c>
      <c r="H356" s="4" t="s">
        <v>19</v>
      </c>
      <c r="I356" s="6">
        <v>0.5</v>
      </c>
      <c r="J356" s="7">
        <v>1950</v>
      </c>
      <c r="K356" s="8">
        <f t="shared" si="2"/>
        <v>975</v>
      </c>
      <c r="L356" s="8">
        <f t="shared" si="3"/>
        <v>341.25</v>
      </c>
      <c r="M356" s="9">
        <v>0.35</v>
      </c>
      <c r="O356" s="12"/>
      <c r="P356" s="10"/>
    </row>
    <row r="357" spans="1:16" ht="15.75" customHeight="1" x14ac:dyDescent="0.25">
      <c r="A357" s="2"/>
      <c r="B357" s="4" t="s">
        <v>14</v>
      </c>
      <c r="C357" s="4">
        <v>1185732</v>
      </c>
      <c r="D357" s="5">
        <v>44515</v>
      </c>
      <c r="E357" s="4" t="s">
        <v>33</v>
      </c>
      <c r="F357" s="4" t="s">
        <v>34</v>
      </c>
      <c r="G357" s="4" t="s">
        <v>35</v>
      </c>
      <c r="H357" s="4" t="s">
        <v>20</v>
      </c>
      <c r="I357" s="6">
        <v>0.5</v>
      </c>
      <c r="J357" s="7">
        <v>1750</v>
      </c>
      <c r="K357" s="8">
        <f t="shared" si="2"/>
        <v>875</v>
      </c>
      <c r="L357" s="8">
        <f t="shared" si="3"/>
        <v>350</v>
      </c>
      <c r="M357" s="9">
        <v>0.4</v>
      </c>
      <c r="O357" s="12"/>
      <c r="P357" s="10"/>
    </row>
    <row r="358" spans="1:16" ht="15.75" customHeight="1" x14ac:dyDescent="0.25">
      <c r="A358" s="2"/>
      <c r="B358" s="4" t="s">
        <v>14</v>
      </c>
      <c r="C358" s="4">
        <v>1185732</v>
      </c>
      <c r="D358" s="5">
        <v>44515</v>
      </c>
      <c r="E358" s="4" t="s">
        <v>33</v>
      </c>
      <c r="F358" s="4" t="s">
        <v>34</v>
      </c>
      <c r="G358" s="4" t="s">
        <v>35</v>
      </c>
      <c r="H358" s="4" t="s">
        <v>21</v>
      </c>
      <c r="I358" s="6">
        <v>0.6</v>
      </c>
      <c r="J358" s="7">
        <v>1500</v>
      </c>
      <c r="K358" s="8">
        <f t="shared" si="2"/>
        <v>900</v>
      </c>
      <c r="L358" s="8">
        <f t="shared" si="3"/>
        <v>315</v>
      </c>
      <c r="M358" s="9">
        <v>0.35</v>
      </c>
      <c r="O358" s="12"/>
      <c r="P358" s="10"/>
    </row>
    <row r="359" spans="1:16" ht="15.75" customHeight="1" x14ac:dyDescent="0.25">
      <c r="A359" s="2"/>
      <c r="B359" s="4" t="s">
        <v>14</v>
      </c>
      <c r="C359" s="4">
        <v>1185732</v>
      </c>
      <c r="D359" s="5">
        <v>44515</v>
      </c>
      <c r="E359" s="4" t="s">
        <v>33</v>
      </c>
      <c r="F359" s="4" t="s">
        <v>34</v>
      </c>
      <c r="G359" s="4" t="s">
        <v>35</v>
      </c>
      <c r="H359" s="4" t="s">
        <v>22</v>
      </c>
      <c r="I359" s="6">
        <v>0.64999999999999991</v>
      </c>
      <c r="J359" s="7">
        <v>2500</v>
      </c>
      <c r="K359" s="8">
        <f t="shared" si="2"/>
        <v>1624.9999999999998</v>
      </c>
      <c r="L359" s="8">
        <f t="shared" si="3"/>
        <v>812.49999999999989</v>
      </c>
      <c r="M359" s="9">
        <v>0.5</v>
      </c>
      <c r="O359" s="12"/>
      <c r="P359" s="10"/>
    </row>
    <row r="360" spans="1:16" ht="15.75" customHeight="1" x14ac:dyDescent="0.25">
      <c r="A360" s="2"/>
      <c r="B360" s="4" t="s">
        <v>14</v>
      </c>
      <c r="C360" s="4">
        <v>1185732</v>
      </c>
      <c r="D360" s="5">
        <v>44544</v>
      </c>
      <c r="E360" s="4" t="s">
        <v>33</v>
      </c>
      <c r="F360" s="4" t="s">
        <v>34</v>
      </c>
      <c r="G360" s="4" t="s">
        <v>35</v>
      </c>
      <c r="H360" s="4" t="s">
        <v>17</v>
      </c>
      <c r="I360" s="6">
        <v>0.6</v>
      </c>
      <c r="J360" s="7">
        <v>5000</v>
      </c>
      <c r="K360" s="8">
        <f t="shared" si="2"/>
        <v>3000</v>
      </c>
      <c r="L360" s="8">
        <f t="shared" si="3"/>
        <v>1200</v>
      </c>
      <c r="M360" s="9">
        <v>0.4</v>
      </c>
      <c r="O360" s="12"/>
      <c r="P360" s="10"/>
    </row>
    <row r="361" spans="1:16" ht="15.75" customHeight="1" x14ac:dyDescent="0.25">
      <c r="A361" s="2"/>
      <c r="B361" s="4" t="s">
        <v>14</v>
      </c>
      <c r="C361" s="4">
        <v>1185732</v>
      </c>
      <c r="D361" s="5">
        <v>44544</v>
      </c>
      <c r="E361" s="4" t="s">
        <v>33</v>
      </c>
      <c r="F361" s="4" t="s">
        <v>34</v>
      </c>
      <c r="G361" s="4" t="s">
        <v>35</v>
      </c>
      <c r="H361" s="4" t="s">
        <v>18</v>
      </c>
      <c r="I361" s="6">
        <v>0.5</v>
      </c>
      <c r="J361" s="7">
        <v>3000</v>
      </c>
      <c r="K361" s="8">
        <f t="shared" si="2"/>
        <v>1500</v>
      </c>
      <c r="L361" s="8">
        <f t="shared" si="3"/>
        <v>525</v>
      </c>
      <c r="M361" s="9">
        <v>0.35</v>
      </c>
      <c r="O361" s="12"/>
      <c r="P361" s="10"/>
    </row>
    <row r="362" spans="1:16" ht="15.75" customHeight="1" x14ac:dyDescent="0.25">
      <c r="A362" s="2"/>
      <c r="B362" s="4" t="s">
        <v>14</v>
      </c>
      <c r="C362" s="4">
        <v>1185732</v>
      </c>
      <c r="D362" s="5">
        <v>44544</v>
      </c>
      <c r="E362" s="4" t="s">
        <v>33</v>
      </c>
      <c r="F362" s="4" t="s">
        <v>34</v>
      </c>
      <c r="G362" s="4" t="s">
        <v>35</v>
      </c>
      <c r="H362" s="4" t="s">
        <v>19</v>
      </c>
      <c r="I362" s="6">
        <v>0.5</v>
      </c>
      <c r="J362" s="7">
        <v>2500</v>
      </c>
      <c r="K362" s="8">
        <f t="shared" si="2"/>
        <v>1250</v>
      </c>
      <c r="L362" s="8">
        <f t="shared" si="3"/>
        <v>437.5</v>
      </c>
      <c r="M362" s="9">
        <v>0.35</v>
      </c>
      <c r="O362" s="12"/>
      <c r="P362" s="10"/>
    </row>
    <row r="363" spans="1:16" ht="15.75" customHeight="1" x14ac:dyDescent="0.25">
      <c r="A363" s="2"/>
      <c r="B363" s="4" t="s">
        <v>14</v>
      </c>
      <c r="C363" s="4">
        <v>1185732</v>
      </c>
      <c r="D363" s="5">
        <v>44544</v>
      </c>
      <c r="E363" s="4" t="s">
        <v>33</v>
      </c>
      <c r="F363" s="4" t="s">
        <v>34</v>
      </c>
      <c r="G363" s="4" t="s">
        <v>35</v>
      </c>
      <c r="H363" s="4" t="s">
        <v>20</v>
      </c>
      <c r="I363" s="6">
        <v>0.5</v>
      </c>
      <c r="J363" s="7">
        <v>2000</v>
      </c>
      <c r="K363" s="8">
        <f t="shared" si="2"/>
        <v>1000</v>
      </c>
      <c r="L363" s="8">
        <f t="shared" si="3"/>
        <v>400</v>
      </c>
      <c r="M363" s="9">
        <v>0.4</v>
      </c>
      <c r="O363" s="12"/>
      <c r="P363" s="10"/>
    </row>
    <row r="364" spans="1:16" ht="15.75" customHeight="1" x14ac:dyDescent="0.25">
      <c r="A364" s="2"/>
      <c r="B364" s="4" t="s">
        <v>14</v>
      </c>
      <c r="C364" s="4">
        <v>1185732</v>
      </c>
      <c r="D364" s="5">
        <v>44544</v>
      </c>
      <c r="E364" s="4" t="s">
        <v>33</v>
      </c>
      <c r="F364" s="4" t="s">
        <v>34</v>
      </c>
      <c r="G364" s="4" t="s">
        <v>35</v>
      </c>
      <c r="H364" s="4" t="s">
        <v>21</v>
      </c>
      <c r="I364" s="6">
        <v>0.6</v>
      </c>
      <c r="J364" s="7">
        <v>2000</v>
      </c>
      <c r="K364" s="8">
        <f t="shared" si="2"/>
        <v>1200</v>
      </c>
      <c r="L364" s="8">
        <f t="shared" si="3"/>
        <v>420</v>
      </c>
      <c r="M364" s="9">
        <v>0.35</v>
      </c>
      <c r="O364" s="12"/>
      <c r="P364" s="10"/>
    </row>
    <row r="365" spans="1:16" ht="15.75" customHeight="1" x14ac:dyDescent="0.25">
      <c r="A365" s="2"/>
      <c r="B365" s="4" t="s">
        <v>14</v>
      </c>
      <c r="C365" s="4">
        <v>1185732</v>
      </c>
      <c r="D365" s="5">
        <v>44544</v>
      </c>
      <c r="E365" s="4" t="s">
        <v>33</v>
      </c>
      <c r="F365" s="4" t="s">
        <v>34</v>
      </c>
      <c r="G365" s="4" t="s">
        <v>35</v>
      </c>
      <c r="H365" s="4" t="s">
        <v>22</v>
      </c>
      <c r="I365" s="6">
        <v>0.64999999999999991</v>
      </c>
      <c r="J365" s="7">
        <v>3000</v>
      </c>
      <c r="K365" s="8">
        <f t="shared" si="2"/>
        <v>1949.9999999999998</v>
      </c>
      <c r="L365" s="8">
        <f t="shared" si="3"/>
        <v>974.99999999999989</v>
      </c>
      <c r="M365" s="9">
        <v>0.5</v>
      </c>
      <c r="O365" s="12"/>
      <c r="P365" s="10"/>
    </row>
    <row r="366" spans="1:16" ht="15.75" customHeight="1" x14ac:dyDescent="0.25">
      <c r="A366" s="2"/>
      <c r="B366" s="4" t="s">
        <v>23</v>
      </c>
      <c r="C366" s="4">
        <v>1197831</v>
      </c>
      <c r="D366" s="5">
        <v>44198</v>
      </c>
      <c r="E366" s="4" t="s">
        <v>24</v>
      </c>
      <c r="F366" s="4" t="s">
        <v>25</v>
      </c>
      <c r="G366" s="4" t="s">
        <v>36</v>
      </c>
      <c r="H366" s="4" t="s">
        <v>17</v>
      </c>
      <c r="I366" s="6">
        <v>0.2</v>
      </c>
      <c r="J366" s="7">
        <v>7250</v>
      </c>
      <c r="K366" s="8">
        <f t="shared" si="2"/>
        <v>1450</v>
      </c>
      <c r="L366" s="8">
        <f t="shared" si="3"/>
        <v>435</v>
      </c>
      <c r="M366" s="9">
        <v>0.3</v>
      </c>
      <c r="O366" s="11"/>
      <c r="P366" s="10"/>
    </row>
    <row r="367" spans="1:16" ht="15.75" customHeight="1" x14ac:dyDescent="0.25">
      <c r="A367" s="2"/>
      <c r="B367" s="4" t="s">
        <v>23</v>
      </c>
      <c r="C367" s="4">
        <v>1197831</v>
      </c>
      <c r="D367" s="5">
        <v>44198</v>
      </c>
      <c r="E367" s="4" t="s">
        <v>24</v>
      </c>
      <c r="F367" s="4" t="s">
        <v>25</v>
      </c>
      <c r="G367" s="4" t="s">
        <v>36</v>
      </c>
      <c r="H367" s="4" t="s">
        <v>18</v>
      </c>
      <c r="I367" s="6">
        <v>0.3</v>
      </c>
      <c r="J367" s="7">
        <v>7250</v>
      </c>
      <c r="K367" s="8">
        <f t="shared" si="2"/>
        <v>2175</v>
      </c>
      <c r="L367" s="8">
        <f t="shared" si="3"/>
        <v>652.5</v>
      </c>
      <c r="M367" s="9">
        <v>0.3</v>
      </c>
      <c r="O367" s="11"/>
      <c r="P367" s="10"/>
    </row>
    <row r="368" spans="1:16" ht="15.75" customHeight="1" x14ac:dyDescent="0.25">
      <c r="A368" s="2"/>
      <c r="B368" s="4" t="s">
        <v>23</v>
      </c>
      <c r="C368" s="4">
        <v>1197831</v>
      </c>
      <c r="D368" s="5">
        <v>44198</v>
      </c>
      <c r="E368" s="4" t="s">
        <v>24</v>
      </c>
      <c r="F368" s="4" t="s">
        <v>25</v>
      </c>
      <c r="G368" s="4" t="s">
        <v>36</v>
      </c>
      <c r="H368" s="4" t="s">
        <v>19</v>
      </c>
      <c r="I368" s="6">
        <v>0.3</v>
      </c>
      <c r="J368" s="7">
        <v>5250</v>
      </c>
      <c r="K368" s="8">
        <f t="shared" si="2"/>
        <v>1575</v>
      </c>
      <c r="L368" s="8">
        <f t="shared" si="3"/>
        <v>472.5</v>
      </c>
      <c r="M368" s="9">
        <v>0.3</v>
      </c>
      <c r="O368" s="11"/>
      <c r="P368" s="10"/>
    </row>
    <row r="369" spans="1:16" ht="15.75" customHeight="1" x14ac:dyDescent="0.25">
      <c r="A369" s="2"/>
      <c r="B369" s="4" t="s">
        <v>23</v>
      </c>
      <c r="C369" s="4">
        <v>1197831</v>
      </c>
      <c r="D369" s="5">
        <v>44198</v>
      </c>
      <c r="E369" s="4" t="s">
        <v>24</v>
      </c>
      <c r="F369" s="4" t="s">
        <v>25</v>
      </c>
      <c r="G369" s="4" t="s">
        <v>36</v>
      </c>
      <c r="H369" s="4" t="s">
        <v>20</v>
      </c>
      <c r="I369" s="6">
        <v>0.35</v>
      </c>
      <c r="J369" s="7">
        <v>5250</v>
      </c>
      <c r="K369" s="8">
        <f t="shared" si="2"/>
        <v>1837.4999999999998</v>
      </c>
      <c r="L369" s="8">
        <f t="shared" si="3"/>
        <v>735</v>
      </c>
      <c r="M369" s="9">
        <v>0.4</v>
      </c>
      <c r="O369" s="11"/>
      <c r="P369" s="10"/>
    </row>
    <row r="370" spans="1:16" ht="15.75" customHeight="1" x14ac:dyDescent="0.25">
      <c r="A370" s="2"/>
      <c r="B370" s="4" t="s">
        <v>23</v>
      </c>
      <c r="C370" s="4">
        <v>1197831</v>
      </c>
      <c r="D370" s="5">
        <v>44198</v>
      </c>
      <c r="E370" s="4" t="s">
        <v>24</v>
      </c>
      <c r="F370" s="4" t="s">
        <v>25</v>
      </c>
      <c r="G370" s="4" t="s">
        <v>36</v>
      </c>
      <c r="H370" s="4" t="s">
        <v>21</v>
      </c>
      <c r="I370" s="6">
        <v>0.4</v>
      </c>
      <c r="J370" s="7">
        <v>3750</v>
      </c>
      <c r="K370" s="8">
        <f t="shared" si="2"/>
        <v>1500</v>
      </c>
      <c r="L370" s="8">
        <f t="shared" si="3"/>
        <v>375</v>
      </c>
      <c r="M370" s="9">
        <v>0.25</v>
      </c>
      <c r="O370" s="11"/>
      <c r="P370" s="10"/>
    </row>
    <row r="371" spans="1:16" ht="15.75" customHeight="1" x14ac:dyDescent="0.25">
      <c r="A371" s="2"/>
      <c r="B371" s="4" t="s">
        <v>23</v>
      </c>
      <c r="C371" s="4">
        <v>1197831</v>
      </c>
      <c r="D371" s="5">
        <v>44198</v>
      </c>
      <c r="E371" s="4" t="s">
        <v>24</v>
      </c>
      <c r="F371" s="4" t="s">
        <v>25</v>
      </c>
      <c r="G371" s="4" t="s">
        <v>36</v>
      </c>
      <c r="H371" s="4" t="s">
        <v>22</v>
      </c>
      <c r="I371" s="6">
        <v>0.35</v>
      </c>
      <c r="J371" s="7">
        <v>5250</v>
      </c>
      <c r="K371" s="8">
        <f t="shared" si="2"/>
        <v>1837.4999999999998</v>
      </c>
      <c r="L371" s="8">
        <f t="shared" si="3"/>
        <v>826.87499999999989</v>
      </c>
      <c r="M371" s="9">
        <v>0.45</v>
      </c>
      <c r="O371" s="11"/>
      <c r="P371" s="10"/>
    </row>
    <row r="372" spans="1:16" ht="15.75" customHeight="1" x14ac:dyDescent="0.25">
      <c r="A372" s="2"/>
      <c r="B372" s="4" t="s">
        <v>23</v>
      </c>
      <c r="C372" s="4">
        <v>1197831</v>
      </c>
      <c r="D372" s="5">
        <v>44228</v>
      </c>
      <c r="E372" s="4" t="s">
        <v>24</v>
      </c>
      <c r="F372" s="4" t="s">
        <v>25</v>
      </c>
      <c r="G372" s="4" t="s">
        <v>36</v>
      </c>
      <c r="H372" s="4" t="s">
        <v>17</v>
      </c>
      <c r="I372" s="6">
        <v>0.25</v>
      </c>
      <c r="J372" s="7">
        <v>6750</v>
      </c>
      <c r="K372" s="8">
        <f t="shared" si="2"/>
        <v>1687.5</v>
      </c>
      <c r="L372" s="8">
        <f t="shared" si="3"/>
        <v>506.25</v>
      </c>
      <c r="M372" s="9">
        <v>0.3</v>
      </c>
      <c r="O372" s="11"/>
      <c r="P372" s="10"/>
    </row>
    <row r="373" spans="1:16" ht="15.75" customHeight="1" x14ac:dyDescent="0.25">
      <c r="A373" s="2"/>
      <c r="B373" s="4" t="s">
        <v>23</v>
      </c>
      <c r="C373" s="4">
        <v>1197831</v>
      </c>
      <c r="D373" s="5">
        <v>44228</v>
      </c>
      <c r="E373" s="4" t="s">
        <v>24</v>
      </c>
      <c r="F373" s="4" t="s">
        <v>25</v>
      </c>
      <c r="G373" s="4" t="s">
        <v>36</v>
      </c>
      <c r="H373" s="4" t="s">
        <v>18</v>
      </c>
      <c r="I373" s="6">
        <v>0.35</v>
      </c>
      <c r="J373" s="7">
        <v>6500</v>
      </c>
      <c r="K373" s="8">
        <f t="shared" si="2"/>
        <v>2275</v>
      </c>
      <c r="L373" s="8">
        <f t="shared" si="3"/>
        <v>682.5</v>
      </c>
      <c r="M373" s="9">
        <v>0.3</v>
      </c>
      <c r="O373" s="11"/>
      <c r="P373" s="10"/>
    </row>
    <row r="374" spans="1:16" ht="15.75" customHeight="1" x14ac:dyDescent="0.25">
      <c r="A374" s="2"/>
      <c r="B374" s="4" t="s">
        <v>23</v>
      </c>
      <c r="C374" s="4">
        <v>1197831</v>
      </c>
      <c r="D374" s="5">
        <v>44228</v>
      </c>
      <c r="E374" s="4" t="s">
        <v>24</v>
      </c>
      <c r="F374" s="4" t="s">
        <v>25</v>
      </c>
      <c r="G374" s="4" t="s">
        <v>36</v>
      </c>
      <c r="H374" s="4" t="s">
        <v>19</v>
      </c>
      <c r="I374" s="6">
        <v>0.35</v>
      </c>
      <c r="J374" s="7">
        <v>4750</v>
      </c>
      <c r="K374" s="8">
        <f t="shared" si="2"/>
        <v>1662.5</v>
      </c>
      <c r="L374" s="8">
        <f t="shared" si="3"/>
        <v>498.75</v>
      </c>
      <c r="M374" s="9">
        <v>0.3</v>
      </c>
      <c r="O374" s="11"/>
      <c r="P374" s="10"/>
    </row>
    <row r="375" spans="1:16" ht="15.75" customHeight="1" x14ac:dyDescent="0.25">
      <c r="A375" s="2"/>
      <c r="B375" s="4" t="s">
        <v>23</v>
      </c>
      <c r="C375" s="4">
        <v>1197831</v>
      </c>
      <c r="D375" s="5">
        <v>44228</v>
      </c>
      <c r="E375" s="4" t="s">
        <v>24</v>
      </c>
      <c r="F375" s="4" t="s">
        <v>25</v>
      </c>
      <c r="G375" s="4" t="s">
        <v>36</v>
      </c>
      <c r="H375" s="4" t="s">
        <v>20</v>
      </c>
      <c r="I375" s="6">
        <v>0.35</v>
      </c>
      <c r="J375" s="7">
        <v>4250</v>
      </c>
      <c r="K375" s="8">
        <f t="shared" si="2"/>
        <v>1487.5</v>
      </c>
      <c r="L375" s="8">
        <f t="shared" si="3"/>
        <v>595</v>
      </c>
      <c r="M375" s="9">
        <v>0.4</v>
      </c>
      <c r="O375" s="11"/>
      <c r="P375" s="10"/>
    </row>
    <row r="376" spans="1:16" ht="15.75" customHeight="1" x14ac:dyDescent="0.25">
      <c r="A376" s="2"/>
      <c r="B376" s="4" t="s">
        <v>23</v>
      </c>
      <c r="C376" s="4">
        <v>1197831</v>
      </c>
      <c r="D376" s="5">
        <v>44228</v>
      </c>
      <c r="E376" s="4" t="s">
        <v>24</v>
      </c>
      <c r="F376" s="4" t="s">
        <v>25</v>
      </c>
      <c r="G376" s="4" t="s">
        <v>36</v>
      </c>
      <c r="H376" s="4" t="s">
        <v>21</v>
      </c>
      <c r="I376" s="6">
        <v>0.4</v>
      </c>
      <c r="J376" s="7">
        <v>3000</v>
      </c>
      <c r="K376" s="8">
        <f t="shared" si="2"/>
        <v>1200</v>
      </c>
      <c r="L376" s="8">
        <f t="shared" si="3"/>
        <v>300</v>
      </c>
      <c r="M376" s="9">
        <v>0.25</v>
      </c>
      <c r="O376" s="11"/>
      <c r="P376" s="10"/>
    </row>
    <row r="377" spans="1:16" ht="15.75" customHeight="1" x14ac:dyDescent="0.25">
      <c r="A377" s="2"/>
      <c r="B377" s="4" t="s">
        <v>23</v>
      </c>
      <c r="C377" s="4">
        <v>1197831</v>
      </c>
      <c r="D377" s="5">
        <v>44228</v>
      </c>
      <c r="E377" s="4" t="s">
        <v>24</v>
      </c>
      <c r="F377" s="4" t="s">
        <v>25</v>
      </c>
      <c r="G377" s="4" t="s">
        <v>36</v>
      </c>
      <c r="H377" s="4" t="s">
        <v>22</v>
      </c>
      <c r="I377" s="6">
        <v>0.35</v>
      </c>
      <c r="J377" s="7">
        <v>5000</v>
      </c>
      <c r="K377" s="8">
        <f t="shared" si="2"/>
        <v>1750</v>
      </c>
      <c r="L377" s="8">
        <f t="shared" si="3"/>
        <v>787.5</v>
      </c>
      <c r="M377" s="9">
        <v>0.45</v>
      </c>
      <c r="O377" s="11"/>
      <c r="P377" s="10"/>
    </row>
    <row r="378" spans="1:16" ht="15.75" customHeight="1" x14ac:dyDescent="0.25">
      <c r="A378" s="2"/>
      <c r="B378" s="4" t="s">
        <v>23</v>
      </c>
      <c r="C378" s="4">
        <v>1197831</v>
      </c>
      <c r="D378" s="5">
        <v>44258</v>
      </c>
      <c r="E378" s="4" t="s">
        <v>24</v>
      </c>
      <c r="F378" s="4" t="s">
        <v>25</v>
      </c>
      <c r="G378" s="4" t="s">
        <v>36</v>
      </c>
      <c r="H378" s="4" t="s">
        <v>17</v>
      </c>
      <c r="I378" s="6">
        <v>0.3</v>
      </c>
      <c r="J378" s="7">
        <v>6750</v>
      </c>
      <c r="K378" s="8">
        <f t="shared" si="2"/>
        <v>2025</v>
      </c>
      <c r="L378" s="8">
        <f t="shared" si="3"/>
        <v>708.75</v>
      </c>
      <c r="M378" s="9">
        <v>0.35</v>
      </c>
      <c r="O378" s="11"/>
      <c r="P378" s="10"/>
    </row>
    <row r="379" spans="1:16" ht="15.75" customHeight="1" x14ac:dyDescent="0.25">
      <c r="A379" s="2"/>
      <c r="B379" s="4" t="s">
        <v>23</v>
      </c>
      <c r="C379" s="4">
        <v>1197831</v>
      </c>
      <c r="D379" s="5">
        <v>44258</v>
      </c>
      <c r="E379" s="4" t="s">
        <v>24</v>
      </c>
      <c r="F379" s="4" t="s">
        <v>25</v>
      </c>
      <c r="G379" s="4" t="s">
        <v>36</v>
      </c>
      <c r="H379" s="4" t="s">
        <v>18</v>
      </c>
      <c r="I379" s="6">
        <v>0.4</v>
      </c>
      <c r="J379" s="7">
        <v>6750</v>
      </c>
      <c r="K379" s="8">
        <f t="shared" si="2"/>
        <v>2700</v>
      </c>
      <c r="L379" s="8">
        <f t="shared" si="3"/>
        <v>944.99999999999989</v>
      </c>
      <c r="M379" s="9">
        <v>0.35</v>
      </c>
      <c r="O379" s="11"/>
      <c r="P379" s="10"/>
    </row>
    <row r="380" spans="1:16" ht="15.75" customHeight="1" x14ac:dyDescent="0.25">
      <c r="A380" s="2"/>
      <c r="B380" s="4" t="s">
        <v>23</v>
      </c>
      <c r="C380" s="4">
        <v>1197831</v>
      </c>
      <c r="D380" s="5">
        <v>44258</v>
      </c>
      <c r="E380" s="4" t="s">
        <v>24</v>
      </c>
      <c r="F380" s="4" t="s">
        <v>25</v>
      </c>
      <c r="G380" s="4" t="s">
        <v>36</v>
      </c>
      <c r="H380" s="4" t="s">
        <v>19</v>
      </c>
      <c r="I380" s="6">
        <v>0.3</v>
      </c>
      <c r="J380" s="7">
        <v>5000</v>
      </c>
      <c r="K380" s="8">
        <f t="shared" si="2"/>
        <v>1500</v>
      </c>
      <c r="L380" s="8">
        <f t="shared" si="3"/>
        <v>525</v>
      </c>
      <c r="M380" s="9">
        <v>0.35</v>
      </c>
      <c r="O380" s="11"/>
      <c r="P380" s="10"/>
    </row>
    <row r="381" spans="1:16" ht="15.75" customHeight="1" x14ac:dyDescent="0.25">
      <c r="A381" s="2"/>
      <c r="B381" s="4" t="s">
        <v>23</v>
      </c>
      <c r="C381" s="4">
        <v>1197831</v>
      </c>
      <c r="D381" s="5">
        <v>44258</v>
      </c>
      <c r="E381" s="4" t="s">
        <v>24</v>
      </c>
      <c r="F381" s="4" t="s">
        <v>25</v>
      </c>
      <c r="G381" s="4" t="s">
        <v>36</v>
      </c>
      <c r="H381" s="4" t="s">
        <v>20</v>
      </c>
      <c r="I381" s="6">
        <v>0.35000000000000003</v>
      </c>
      <c r="J381" s="7">
        <v>4000</v>
      </c>
      <c r="K381" s="8">
        <f t="shared" si="2"/>
        <v>1400.0000000000002</v>
      </c>
      <c r="L381" s="8">
        <f t="shared" si="3"/>
        <v>630.00000000000011</v>
      </c>
      <c r="M381" s="9">
        <v>0.45</v>
      </c>
      <c r="O381" s="11"/>
      <c r="P381" s="10"/>
    </row>
    <row r="382" spans="1:16" ht="15.75" customHeight="1" x14ac:dyDescent="0.25">
      <c r="A382" s="2"/>
      <c r="B382" s="4" t="s">
        <v>23</v>
      </c>
      <c r="C382" s="4">
        <v>1197831</v>
      </c>
      <c r="D382" s="5">
        <v>44258</v>
      </c>
      <c r="E382" s="4" t="s">
        <v>24</v>
      </c>
      <c r="F382" s="4" t="s">
        <v>25</v>
      </c>
      <c r="G382" s="4" t="s">
        <v>36</v>
      </c>
      <c r="H382" s="4" t="s">
        <v>21</v>
      </c>
      <c r="I382" s="6">
        <v>0.4</v>
      </c>
      <c r="J382" s="7">
        <v>3000</v>
      </c>
      <c r="K382" s="8">
        <f t="shared" si="2"/>
        <v>1200</v>
      </c>
      <c r="L382" s="8">
        <f t="shared" si="3"/>
        <v>360</v>
      </c>
      <c r="M382" s="9">
        <v>0.3</v>
      </c>
      <c r="O382" s="11"/>
      <c r="P382" s="10"/>
    </row>
    <row r="383" spans="1:16" ht="15.75" customHeight="1" x14ac:dyDescent="0.25">
      <c r="A383" s="2"/>
      <c r="B383" s="4" t="s">
        <v>23</v>
      </c>
      <c r="C383" s="4">
        <v>1197831</v>
      </c>
      <c r="D383" s="5">
        <v>44258</v>
      </c>
      <c r="E383" s="4" t="s">
        <v>24</v>
      </c>
      <c r="F383" s="4" t="s">
        <v>25</v>
      </c>
      <c r="G383" s="4" t="s">
        <v>36</v>
      </c>
      <c r="H383" s="4" t="s">
        <v>22</v>
      </c>
      <c r="I383" s="6">
        <v>0.35000000000000003</v>
      </c>
      <c r="J383" s="7">
        <v>4500</v>
      </c>
      <c r="K383" s="8">
        <f t="shared" si="2"/>
        <v>1575.0000000000002</v>
      </c>
      <c r="L383" s="8">
        <f t="shared" si="3"/>
        <v>787.50000000000011</v>
      </c>
      <c r="M383" s="9">
        <v>0.5</v>
      </c>
      <c r="O383" s="11"/>
      <c r="P383" s="10"/>
    </row>
    <row r="384" spans="1:16" ht="15.75" customHeight="1" x14ac:dyDescent="0.25">
      <c r="A384" s="2"/>
      <c r="B384" s="4" t="s">
        <v>23</v>
      </c>
      <c r="C384" s="4">
        <v>1197831</v>
      </c>
      <c r="D384" s="5">
        <v>44288</v>
      </c>
      <c r="E384" s="4" t="s">
        <v>24</v>
      </c>
      <c r="F384" s="4" t="s">
        <v>25</v>
      </c>
      <c r="G384" s="4" t="s">
        <v>36</v>
      </c>
      <c r="H384" s="4" t="s">
        <v>17</v>
      </c>
      <c r="I384" s="6">
        <v>0.19999999999999998</v>
      </c>
      <c r="J384" s="7">
        <v>7000</v>
      </c>
      <c r="K384" s="8">
        <f t="shared" si="2"/>
        <v>1399.9999999999998</v>
      </c>
      <c r="L384" s="8">
        <f t="shared" si="3"/>
        <v>489.99999999999989</v>
      </c>
      <c r="M384" s="9">
        <v>0.35</v>
      </c>
      <c r="O384" s="11"/>
      <c r="P384" s="10"/>
    </row>
    <row r="385" spans="1:16" ht="15.75" customHeight="1" x14ac:dyDescent="0.25">
      <c r="A385" s="2"/>
      <c r="B385" s="4" t="s">
        <v>23</v>
      </c>
      <c r="C385" s="4">
        <v>1197831</v>
      </c>
      <c r="D385" s="5">
        <v>44288</v>
      </c>
      <c r="E385" s="4" t="s">
        <v>24</v>
      </c>
      <c r="F385" s="4" t="s">
        <v>25</v>
      </c>
      <c r="G385" s="4" t="s">
        <v>36</v>
      </c>
      <c r="H385" s="4" t="s">
        <v>18</v>
      </c>
      <c r="I385" s="6">
        <v>0.30000000000000004</v>
      </c>
      <c r="J385" s="7">
        <v>7000</v>
      </c>
      <c r="K385" s="8">
        <f t="shared" si="2"/>
        <v>2100.0000000000005</v>
      </c>
      <c r="L385" s="8">
        <f t="shared" si="3"/>
        <v>735.00000000000011</v>
      </c>
      <c r="M385" s="9">
        <v>0.35</v>
      </c>
      <c r="O385" s="11"/>
      <c r="P385" s="10"/>
    </row>
    <row r="386" spans="1:16" ht="15.75" customHeight="1" x14ac:dyDescent="0.25">
      <c r="A386" s="2"/>
      <c r="B386" s="4" t="s">
        <v>23</v>
      </c>
      <c r="C386" s="4">
        <v>1197831</v>
      </c>
      <c r="D386" s="5">
        <v>44288</v>
      </c>
      <c r="E386" s="4" t="s">
        <v>24</v>
      </c>
      <c r="F386" s="4" t="s">
        <v>25</v>
      </c>
      <c r="G386" s="4" t="s">
        <v>36</v>
      </c>
      <c r="H386" s="4" t="s">
        <v>19</v>
      </c>
      <c r="I386" s="6">
        <v>0.24999999999999997</v>
      </c>
      <c r="J386" s="7">
        <v>5250</v>
      </c>
      <c r="K386" s="8">
        <f t="shared" si="2"/>
        <v>1312.4999999999998</v>
      </c>
      <c r="L386" s="8">
        <f t="shared" si="3"/>
        <v>459.37499999999989</v>
      </c>
      <c r="M386" s="9">
        <v>0.35</v>
      </c>
      <c r="O386" s="11"/>
      <c r="P386" s="10"/>
    </row>
    <row r="387" spans="1:16" ht="15.75" customHeight="1" x14ac:dyDescent="0.25">
      <c r="A387" s="2"/>
      <c r="B387" s="4" t="s">
        <v>23</v>
      </c>
      <c r="C387" s="4">
        <v>1197831</v>
      </c>
      <c r="D387" s="5">
        <v>44288</v>
      </c>
      <c r="E387" s="4" t="s">
        <v>24</v>
      </c>
      <c r="F387" s="4" t="s">
        <v>25</v>
      </c>
      <c r="G387" s="4" t="s">
        <v>36</v>
      </c>
      <c r="H387" s="4" t="s">
        <v>20</v>
      </c>
      <c r="I387" s="6">
        <v>0.30000000000000004</v>
      </c>
      <c r="J387" s="7">
        <v>4250</v>
      </c>
      <c r="K387" s="8">
        <f t="shared" si="2"/>
        <v>1275.0000000000002</v>
      </c>
      <c r="L387" s="8">
        <f t="shared" si="3"/>
        <v>573.75000000000011</v>
      </c>
      <c r="M387" s="9">
        <v>0.45</v>
      </c>
      <c r="O387" s="11"/>
      <c r="P387" s="10"/>
    </row>
    <row r="388" spans="1:16" ht="15.75" customHeight="1" x14ac:dyDescent="0.25">
      <c r="A388" s="2"/>
      <c r="B388" s="4" t="s">
        <v>23</v>
      </c>
      <c r="C388" s="4">
        <v>1197831</v>
      </c>
      <c r="D388" s="5">
        <v>44288</v>
      </c>
      <c r="E388" s="4" t="s">
        <v>24</v>
      </c>
      <c r="F388" s="4" t="s">
        <v>25</v>
      </c>
      <c r="G388" s="4" t="s">
        <v>36</v>
      </c>
      <c r="H388" s="4" t="s">
        <v>21</v>
      </c>
      <c r="I388" s="6">
        <v>0.35</v>
      </c>
      <c r="J388" s="7">
        <v>3250</v>
      </c>
      <c r="K388" s="8">
        <f t="shared" si="2"/>
        <v>1137.5</v>
      </c>
      <c r="L388" s="8">
        <f t="shared" si="3"/>
        <v>341.25</v>
      </c>
      <c r="M388" s="9">
        <v>0.3</v>
      </c>
      <c r="O388" s="11"/>
      <c r="P388" s="10"/>
    </row>
    <row r="389" spans="1:16" ht="15.75" customHeight="1" x14ac:dyDescent="0.25">
      <c r="A389" s="2"/>
      <c r="B389" s="4" t="s">
        <v>23</v>
      </c>
      <c r="C389" s="4">
        <v>1197831</v>
      </c>
      <c r="D389" s="5">
        <v>44288</v>
      </c>
      <c r="E389" s="4" t="s">
        <v>24</v>
      </c>
      <c r="F389" s="4" t="s">
        <v>25</v>
      </c>
      <c r="G389" s="4" t="s">
        <v>36</v>
      </c>
      <c r="H389" s="4" t="s">
        <v>22</v>
      </c>
      <c r="I389" s="6">
        <v>0.30000000000000004</v>
      </c>
      <c r="J389" s="7">
        <v>6000</v>
      </c>
      <c r="K389" s="8">
        <f t="shared" si="2"/>
        <v>1800.0000000000002</v>
      </c>
      <c r="L389" s="8">
        <f t="shared" si="3"/>
        <v>900.00000000000011</v>
      </c>
      <c r="M389" s="9">
        <v>0.5</v>
      </c>
      <c r="O389" s="11"/>
      <c r="P389" s="10"/>
    </row>
    <row r="390" spans="1:16" ht="15.75" customHeight="1" x14ac:dyDescent="0.25">
      <c r="A390" s="2"/>
      <c r="B390" s="4" t="s">
        <v>23</v>
      </c>
      <c r="C390" s="4">
        <v>1197831</v>
      </c>
      <c r="D390" s="5">
        <v>44318</v>
      </c>
      <c r="E390" s="4" t="s">
        <v>24</v>
      </c>
      <c r="F390" s="4" t="s">
        <v>25</v>
      </c>
      <c r="G390" s="4" t="s">
        <v>36</v>
      </c>
      <c r="H390" s="4" t="s">
        <v>17</v>
      </c>
      <c r="I390" s="6">
        <v>0.19999999999999998</v>
      </c>
      <c r="J390" s="7">
        <v>7500</v>
      </c>
      <c r="K390" s="8">
        <f t="shared" si="2"/>
        <v>1499.9999999999998</v>
      </c>
      <c r="L390" s="8">
        <f t="shared" si="3"/>
        <v>524.99999999999989</v>
      </c>
      <c r="M390" s="9">
        <v>0.35</v>
      </c>
      <c r="O390" s="11"/>
      <c r="P390" s="10"/>
    </row>
    <row r="391" spans="1:16" ht="15.75" customHeight="1" x14ac:dyDescent="0.25">
      <c r="A391" s="2"/>
      <c r="B391" s="4" t="s">
        <v>23</v>
      </c>
      <c r="C391" s="4">
        <v>1197831</v>
      </c>
      <c r="D391" s="5">
        <v>44318</v>
      </c>
      <c r="E391" s="4" t="s">
        <v>24</v>
      </c>
      <c r="F391" s="4" t="s">
        <v>25</v>
      </c>
      <c r="G391" s="4" t="s">
        <v>36</v>
      </c>
      <c r="H391" s="4" t="s">
        <v>18</v>
      </c>
      <c r="I391" s="6">
        <v>0.30000000000000004</v>
      </c>
      <c r="J391" s="7">
        <v>7750</v>
      </c>
      <c r="K391" s="8">
        <f t="shared" si="2"/>
        <v>2325.0000000000005</v>
      </c>
      <c r="L391" s="8">
        <f t="shared" si="3"/>
        <v>813.75000000000011</v>
      </c>
      <c r="M391" s="9">
        <v>0.35</v>
      </c>
      <c r="O391" s="11"/>
      <c r="P391" s="10"/>
    </row>
    <row r="392" spans="1:16" ht="15.75" customHeight="1" x14ac:dyDescent="0.25">
      <c r="A392" s="2"/>
      <c r="B392" s="4" t="s">
        <v>23</v>
      </c>
      <c r="C392" s="4">
        <v>1197831</v>
      </c>
      <c r="D392" s="5">
        <v>44318</v>
      </c>
      <c r="E392" s="4" t="s">
        <v>24</v>
      </c>
      <c r="F392" s="4" t="s">
        <v>25</v>
      </c>
      <c r="G392" s="4" t="s">
        <v>36</v>
      </c>
      <c r="H392" s="4" t="s">
        <v>19</v>
      </c>
      <c r="I392" s="6">
        <v>0.24999999999999997</v>
      </c>
      <c r="J392" s="7">
        <v>6250</v>
      </c>
      <c r="K392" s="8">
        <f t="shared" si="2"/>
        <v>1562.4999999999998</v>
      </c>
      <c r="L392" s="8">
        <f t="shared" si="3"/>
        <v>546.87499999999989</v>
      </c>
      <c r="M392" s="9">
        <v>0.35</v>
      </c>
      <c r="O392" s="11"/>
      <c r="P392" s="10"/>
    </row>
    <row r="393" spans="1:16" ht="15.75" customHeight="1" x14ac:dyDescent="0.25">
      <c r="A393" s="2"/>
      <c r="B393" s="4" t="s">
        <v>23</v>
      </c>
      <c r="C393" s="4">
        <v>1197831</v>
      </c>
      <c r="D393" s="5">
        <v>44318</v>
      </c>
      <c r="E393" s="4" t="s">
        <v>24</v>
      </c>
      <c r="F393" s="4" t="s">
        <v>25</v>
      </c>
      <c r="G393" s="4" t="s">
        <v>36</v>
      </c>
      <c r="H393" s="4" t="s">
        <v>20</v>
      </c>
      <c r="I393" s="6">
        <v>0.35000000000000003</v>
      </c>
      <c r="J393" s="7">
        <v>5500</v>
      </c>
      <c r="K393" s="8">
        <f t="shared" si="2"/>
        <v>1925.0000000000002</v>
      </c>
      <c r="L393" s="8">
        <f t="shared" si="3"/>
        <v>866.25000000000011</v>
      </c>
      <c r="M393" s="9">
        <v>0.45</v>
      </c>
      <c r="O393" s="11"/>
      <c r="P393" s="10"/>
    </row>
    <row r="394" spans="1:16" ht="15.75" customHeight="1" x14ac:dyDescent="0.25">
      <c r="A394" s="2"/>
      <c r="B394" s="4" t="s">
        <v>23</v>
      </c>
      <c r="C394" s="4">
        <v>1197831</v>
      </c>
      <c r="D394" s="5">
        <v>44318</v>
      </c>
      <c r="E394" s="4" t="s">
        <v>24</v>
      </c>
      <c r="F394" s="4" t="s">
        <v>25</v>
      </c>
      <c r="G394" s="4" t="s">
        <v>36</v>
      </c>
      <c r="H394" s="4" t="s">
        <v>21</v>
      </c>
      <c r="I394" s="6">
        <v>0.5</v>
      </c>
      <c r="J394" s="7">
        <v>4500</v>
      </c>
      <c r="K394" s="8">
        <f t="shared" si="2"/>
        <v>2250</v>
      </c>
      <c r="L394" s="8">
        <f t="shared" si="3"/>
        <v>675</v>
      </c>
      <c r="M394" s="9">
        <v>0.3</v>
      </c>
      <c r="O394" s="11"/>
      <c r="P394" s="10"/>
    </row>
    <row r="395" spans="1:16" ht="15.75" customHeight="1" x14ac:dyDescent="0.25">
      <c r="A395" s="2"/>
      <c r="B395" s="4" t="s">
        <v>23</v>
      </c>
      <c r="C395" s="4">
        <v>1197831</v>
      </c>
      <c r="D395" s="5">
        <v>44318</v>
      </c>
      <c r="E395" s="4" t="s">
        <v>24</v>
      </c>
      <c r="F395" s="4" t="s">
        <v>25</v>
      </c>
      <c r="G395" s="4" t="s">
        <v>36</v>
      </c>
      <c r="H395" s="4" t="s">
        <v>22</v>
      </c>
      <c r="I395" s="6">
        <v>0.45</v>
      </c>
      <c r="J395" s="7">
        <v>8000</v>
      </c>
      <c r="K395" s="8">
        <f t="shared" si="2"/>
        <v>3600</v>
      </c>
      <c r="L395" s="8">
        <f t="shared" si="3"/>
        <v>1800</v>
      </c>
      <c r="M395" s="9">
        <v>0.5</v>
      </c>
      <c r="O395" s="11"/>
      <c r="P395" s="10"/>
    </row>
    <row r="396" spans="1:16" ht="15.75" customHeight="1" x14ac:dyDescent="0.25">
      <c r="A396" s="2"/>
      <c r="B396" s="4" t="s">
        <v>23</v>
      </c>
      <c r="C396" s="4">
        <v>1197831</v>
      </c>
      <c r="D396" s="5">
        <v>44348</v>
      </c>
      <c r="E396" s="4" t="s">
        <v>24</v>
      </c>
      <c r="F396" s="4" t="s">
        <v>25</v>
      </c>
      <c r="G396" s="4" t="s">
        <v>36</v>
      </c>
      <c r="H396" s="4" t="s">
        <v>17</v>
      </c>
      <c r="I396" s="6">
        <v>0.45</v>
      </c>
      <c r="J396" s="7">
        <v>8000</v>
      </c>
      <c r="K396" s="8">
        <f t="shared" si="2"/>
        <v>3600</v>
      </c>
      <c r="L396" s="8">
        <f t="shared" si="3"/>
        <v>1260</v>
      </c>
      <c r="M396" s="9">
        <v>0.35</v>
      </c>
      <c r="O396" s="11"/>
      <c r="P396" s="10"/>
    </row>
    <row r="397" spans="1:16" ht="15.75" customHeight="1" x14ac:dyDescent="0.25">
      <c r="A397" s="2"/>
      <c r="B397" s="4" t="s">
        <v>23</v>
      </c>
      <c r="C397" s="4">
        <v>1197831</v>
      </c>
      <c r="D397" s="5">
        <v>44348</v>
      </c>
      <c r="E397" s="4" t="s">
        <v>24</v>
      </c>
      <c r="F397" s="4" t="s">
        <v>25</v>
      </c>
      <c r="G397" s="4" t="s">
        <v>36</v>
      </c>
      <c r="H397" s="4" t="s">
        <v>18</v>
      </c>
      <c r="I397" s="6">
        <v>0.5</v>
      </c>
      <c r="J397" s="7">
        <v>8000</v>
      </c>
      <c r="K397" s="8">
        <f t="shared" si="2"/>
        <v>4000</v>
      </c>
      <c r="L397" s="8">
        <f t="shared" si="3"/>
        <v>1400</v>
      </c>
      <c r="M397" s="9">
        <v>0.35</v>
      </c>
      <c r="O397" s="11"/>
      <c r="P397" s="10"/>
    </row>
    <row r="398" spans="1:16" ht="15.75" customHeight="1" x14ac:dyDescent="0.25">
      <c r="A398" s="2"/>
      <c r="B398" s="4" t="s">
        <v>23</v>
      </c>
      <c r="C398" s="4">
        <v>1197831</v>
      </c>
      <c r="D398" s="5">
        <v>44348</v>
      </c>
      <c r="E398" s="4" t="s">
        <v>24</v>
      </c>
      <c r="F398" s="4" t="s">
        <v>25</v>
      </c>
      <c r="G398" s="4" t="s">
        <v>36</v>
      </c>
      <c r="H398" s="4" t="s">
        <v>19</v>
      </c>
      <c r="I398" s="6">
        <v>0.45</v>
      </c>
      <c r="J398" s="7">
        <v>6500</v>
      </c>
      <c r="K398" s="8">
        <f t="shared" si="2"/>
        <v>2925</v>
      </c>
      <c r="L398" s="8">
        <f t="shared" si="3"/>
        <v>1023.7499999999999</v>
      </c>
      <c r="M398" s="9">
        <v>0.35</v>
      </c>
      <c r="O398" s="11"/>
      <c r="P398" s="10"/>
    </row>
    <row r="399" spans="1:16" ht="15.75" customHeight="1" x14ac:dyDescent="0.25">
      <c r="A399" s="2"/>
      <c r="B399" s="4" t="s">
        <v>23</v>
      </c>
      <c r="C399" s="4">
        <v>1197831</v>
      </c>
      <c r="D399" s="5">
        <v>44348</v>
      </c>
      <c r="E399" s="4" t="s">
        <v>24</v>
      </c>
      <c r="F399" s="4" t="s">
        <v>25</v>
      </c>
      <c r="G399" s="4" t="s">
        <v>36</v>
      </c>
      <c r="H399" s="4" t="s">
        <v>20</v>
      </c>
      <c r="I399" s="6">
        <v>0.45</v>
      </c>
      <c r="J399" s="7">
        <v>6000</v>
      </c>
      <c r="K399" s="8">
        <f t="shared" si="2"/>
        <v>2700</v>
      </c>
      <c r="L399" s="8">
        <f t="shared" si="3"/>
        <v>1215</v>
      </c>
      <c r="M399" s="9">
        <v>0.45</v>
      </c>
      <c r="O399" s="11"/>
      <c r="P399" s="10"/>
    </row>
    <row r="400" spans="1:16" ht="15.75" customHeight="1" x14ac:dyDescent="0.25">
      <c r="A400" s="2"/>
      <c r="B400" s="4" t="s">
        <v>23</v>
      </c>
      <c r="C400" s="4">
        <v>1197831</v>
      </c>
      <c r="D400" s="5">
        <v>44348</v>
      </c>
      <c r="E400" s="4" t="s">
        <v>24</v>
      </c>
      <c r="F400" s="4" t="s">
        <v>25</v>
      </c>
      <c r="G400" s="4" t="s">
        <v>36</v>
      </c>
      <c r="H400" s="4" t="s">
        <v>21</v>
      </c>
      <c r="I400" s="6">
        <v>0.5</v>
      </c>
      <c r="J400" s="7">
        <v>5000</v>
      </c>
      <c r="K400" s="8">
        <f t="shared" si="2"/>
        <v>2500</v>
      </c>
      <c r="L400" s="8">
        <f t="shared" si="3"/>
        <v>750</v>
      </c>
      <c r="M400" s="9">
        <v>0.3</v>
      </c>
      <c r="O400" s="11"/>
      <c r="P400" s="10"/>
    </row>
    <row r="401" spans="1:16" ht="15.75" customHeight="1" x14ac:dyDescent="0.25">
      <c r="A401" s="2"/>
      <c r="B401" s="4" t="s">
        <v>23</v>
      </c>
      <c r="C401" s="4">
        <v>1197831</v>
      </c>
      <c r="D401" s="5">
        <v>44348</v>
      </c>
      <c r="E401" s="4" t="s">
        <v>24</v>
      </c>
      <c r="F401" s="4" t="s">
        <v>25</v>
      </c>
      <c r="G401" s="4" t="s">
        <v>36</v>
      </c>
      <c r="H401" s="4" t="s">
        <v>22</v>
      </c>
      <c r="I401" s="6">
        <v>0.55000000000000004</v>
      </c>
      <c r="J401" s="7">
        <v>8750</v>
      </c>
      <c r="K401" s="8">
        <f t="shared" si="2"/>
        <v>4812.5</v>
      </c>
      <c r="L401" s="8">
        <f t="shared" si="3"/>
        <v>2406.25</v>
      </c>
      <c r="M401" s="9">
        <v>0.5</v>
      </c>
      <c r="O401" s="11"/>
      <c r="P401" s="10"/>
    </row>
    <row r="402" spans="1:16" ht="15.75" customHeight="1" x14ac:dyDescent="0.25">
      <c r="A402" s="2"/>
      <c r="B402" s="4" t="s">
        <v>23</v>
      </c>
      <c r="C402" s="4">
        <v>1197831</v>
      </c>
      <c r="D402" s="5">
        <v>44380</v>
      </c>
      <c r="E402" s="4" t="s">
        <v>24</v>
      </c>
      <c r="F402" s="4" t="s">
        <v>25</v>
      </c>
      <c r="G402" s="4" t="s">
        <v>36</v>
      </c>
      <c r="H402" s="4" t="s">
        <v>17</v>
      </c>
      <c r="I402" s="6">
        <v>0.45</v>
      </c>
      <c r="J402" s="7">
        <v>8250</v>
      </c>
      <c r="K402" s="8">
        <f t="shared" si="2"/>
        <v>3712.5</v>
      </c>
      <c r="L402" s="8">
        <f t="shared" si="3"/>
        <v>1484.9999999999998</v>
      </c>
      <c r="M402" s="9">
        <v>0.39999999999999997</v>
      </c>
      <c r="O402" s="11"/>
      <c r="P402" s="10"/>
    </row>
    <row r="403" spans="1:16" ht="15.75" customHeight="1" x14ac:dyDescent="0.25">
      <c r="A403" s="2"/>
      <c r="B403" s="4" t="s">
        <v>23</v>
      </c>
      <c r="C403" s="4">
        <v>1197831</v>
      </c>
      <c r="D403" s="5">
        <v>44380</v>
      </c>
      <c r="E403" s="4" t="s">
        <v>24</v>
      </c>
      <c r="F403" s="4" t="s">
        <v>25</v>
      </c>
      <c r="G403" s="4" t="s">
        <v>36</v>
      </c>
      <c r="H403" s="4" t="s">
        <v>18</v>
      </c>
      <c r="I403" s="6">
        <v>0.5</v>
      </c>
      <c r="J403" s="7">
        <v>8250</v>
      </c>
      <c r="K403" s="8">
        <f t="shared" si="2"/>
        <v>4125</v>
      </c>
      <c r="L403" s="8">
        <f t="shared" si="3"/>
        <v>1649.9999999999998</v>
      </c>
      <c r="M403" s="9">
        <v>0.39999999999999997</v>
      </c>
      <c r="O403" s="11"/>
      <c r="P403" s="10"/>
    </row>
    <row r="404" spans="1:16" ht="15.75" customHeight="1" x14ac:dyDescent="0.25">
      <c r="A404" s="2"/>
      <c r="B404" s="4" t="s">
        <v>23</v>
      </c>
      <c r="C404" s="4">
        <v>1197831</v>
      </c>
      <c r="D404" s="5">
        <v>44380</v>
      </c>
      <c r="E404" s="4" t="s">
        <v>24</v>
      </c>
      <c r="F404" s="4" t="s">
        <v>25</v>
      </c>
      <c r="G404" s="4" t="s">
        <v>36</v>
      </c>
      <c r="H404" s="4" t="s">
        <v>19</v>
      </c>
      <c r="I404" s="6">
        <v>0.45</v>
      </c>
      <c r="J404" s="7">
        <v>9750</v>
      </c>
      <c r="K404" s="8">
        <f t="shared" si="2"/>
        <v>4387.5</v>
      </c>
      <c r="L404" s="8">
        <f t="shared" si="3"/>
        <v>1754.9999999999998</v>
      </c>
      <c r="M404" s="9">
        <v>0.39999999999999997</v>
      </c>
      <c r="O404" s="11"/>
      <c r="P404" s="10"/>
    </row>
    <row r="405" spans="1:16" ht="15.75" customHeight="1" x14ac:dyDescent="0.25">
      <c r="A405" s="2"/>
      <c r="B405" s="4" t="s">
        <v>23</v>
      </c>
      <c r="C405" s="4">
        <v>1197831</v>
      </c>
      <c r="D405" s="5">
        <v>44380</v>
      </c>
      <c r="E405" s="4" t="s">
        <v>24</v>
      </c>
      <c r="F405" s="4" t="s">
        <v>25</v>
      </c>
      <c r="G405" s="4" t="s">
        <v>36</v>
      </c>
      <c r="H405" s="4" t="s">
        <v>20</v>
      </c>
      <c r="I405" s="6">
        <v>0.45</v>
      </c>
      <c r="J405" s="7">
        <v>5750</v>
      </c>
      <c r="K405" s="8">
        <f t="shared" si="2"/>
        <v>2587.5</v>
      </c>
      <c r="L405" s="8">
        <f t="shared" si="3"/>
        <v>1293.75</v>
      </c>
      <c r="M405" s="9">
        <v>0.5</v>
      </c>
      <c r="O405" s="11"/>
      <c r="P405" s="10"/>
    </row>
    <row r="406" spans="1:16" ht="15.75" customHeight="1" x14ac:dyDescent="0.25">
      <c r="A406" s="2"/>
      <c r="B406" s="4" t="s">
        <v>23</v>
      </c>
      <c r="C406" s="4">
        <v>1197831</v>
      </c>
      <c r="D406" s="5">
        <v>44380</v>
      </c>
      <c r="E406" s="4" t="s">
        <v>24</v>
      </c>
      <c r="F406" s="4" t="s">
        <v>25</v>
      </c>
      <c r="G406" s="4" t="s">
        <v>36</v>
      </c>
      <c r="H406" s="4" t="s">
        <v>21</v>
      </c>
      <c r="I406" s="6">
        <v>0.5</v>
      </c>
      <c r="J406" s="7">
        <v>5750</v>
      </c>
      <c r="K406" s="8">
        <f t="shared" si="2"/>
        <v>2875</v>
      </c>
      <c r="L406" s="8">
        <f t="shared" si="3"/>
        <v>1006.2499999999999</v>
      </c>
      <c r="M406" s="9">
        <v>0.35</v>
      </c>
      <c r="O406" s="11"/>
      <c r="P406" s="10"/>
    </row>
    <row r="407" spans="1:16" ht="15.75" customHeight="1" x14ac:dyDescent="0.25">
      <c r="A407" s="2"/>
      <c r="B407" s="4" t="s">
        <v>23</v>
      </c>
      <c r="C407" s="4">
        <v>1197831</v>
      </c>
      <c r="D407" s="5">
        <v>44380</v>
      </c>
      <c r="E407" s="4" t="s">
        <v>24</v>
      </c>
      <c r="F407" s="4" t="s">
        <v>25</v>
      </c>
      <c r="G407" s="4" t="s">
        <v>36</v>
      </c>
      <c r="H407" s="4" t="s">
        <v>22</v>
      </c>
      <c r="I407" s="6">
        <v>0.6</v>
      </c>
      <c r="J407" s="7">
        <v>8500</v>
      </c>
      <c r="K407" s="8">
        <f t="shared" si="2"/>
        <v>5100</v>
      </c>
      <c r="L407" s="8">
        <f t="shared" si="3"/>
        <v>2805</v>
      </c>
      <c r="M407" s="9">
        <v>0.55000000000000004</v>
      </c>
      <c r="O407" s="11"/>
      <c r="P407" s="10"/>
    </row>
    <row r="408" spans="1:16" ht="15.75" customHeight="1" x14ac:dyDescent="0.25">
      <c r="A408" s="2"/>
      <c r="B408" s="4" t="s">
        <v>23</v>
      </c>
      <c r="C408" s="4">
        <v>1197831</v>
      </c>
      <c r="D408" s="5">
        <v>44413</v>
      </c>
      <c r="E408" s="4" t="s">
        <v>24</v>
      </c>
      <c r="F408" s="4" t="s">
        <v>25</v>
      </c>
      <c r="G408" s="4" t="s">
        <v>36</v>
      </c>
      <c r="H408" s="4" t="s">
        <v>17</v>
      </c>
      <c r="I408" s="6">
        <v>0.5</v>
      </c>
      <c r="J408" s="7">
        <v>8000</v>
      </c>
      <c r="K408" s="8">
        <f t="shared" si="2"/>
        <v>4000</v>
      </c>
      <c r="L408" s="8">
        <f t="shared" si="3"/>
        <v>1599.9999999999998</v>
      </c>
      <c r="M408" s="9">
        <v>0.39999999999999997</v>
      </c>
      <c r="O408" s="11"/>
      <c r="P408" s="10"/>
    </row>
    <row r="409" spans="1:16" ht="15.75" customHeight="1" x14ac:dyDescent="0.25">
      <c r="A409" s="2"/>
      <c r="B409" s="4" t="s">
        <v>23</v>
      </c>
      <c r="C409" s="4">
        <v>1197831</v>
      </c>
      <c r="D409" s="5">
        <v>44413</v>
      </c>
      <c r="E409" s="4" t="s">
        <v>24</v>
      </c>
      <c r="F409" s="4" t="s">
        <v>25</v>
      </c>
      <c r="G409" s="4" t="s">
        <v>36</v>
      </c>
      <c r="H409" s="4" t="s">
        <v>18</v>
      </c>
      <c r="I409" s="6">
        <v>0.55000000000000004</v>
      </c>
      <c r="J409" s="7">
        <v>8000</v>
      </c>
      <c r="K409" s="8">
        <f t="shared" si="2"/>
        <v>4400</v>
      </c>
      <c r="L409" s="8">
        <f t="shared" si="3"/>
        <v>1759.9999999999998</v>
      </c>
      <c r="M409" s="9">
        <v>0.39999999999999997</v>
      </c>
      <c r="O409" s="11"/>
      <c r="P409" s="10"/>
    </row>
    <row r="410" spans="1:16" ht="15.75" customHeight="1" x14ac:dyDescent="0.25">
      <c r="A410" s="2"/>
      <c r="B410" s="4" t="s">
        <v>23</v>
      </c>
      <c r="C410" s="4">
        <v>1197831</v>
      </c>
      <c r="D410" s="5">
        <v>44413</v>
      </c>
      <c r="E410" s="4" t="s">
        <v>24</v>
      </c>
      <c r="F410" s="4" t="s">
        <v>25</v>
      </c>
      <c r="G410" s="4" t="s">
        <v>36</v>
      </c>
      <c r="H410" s="4" t="s">
        <v>19</v>
      </c>
      <c r="I410" s="6">
        <v>0.5</v>
      </c>
      <c r="J410" s="7">
        <v>9750</v>
      </c>
      <c r="K410" s="8">
        <f t="shared" si="2"/>
        <v>4875</v>
      </c>
      <c r="L410" s="8">
        <f t="shared" si="3"/>
        <v>1949.9999999999998</v>
      </c>
      <c r="M410" s="9">
        <v>0.39999999999999997</v>
      </c>
      <c r="O410" s="11"/>
      <c r="P410" s="10"/>
    </row>
    <row r="411" spans="1:16" ht="15.75" customHeight="1" x14ac:dyDescent="0.25">
      <c r="A411" s="2"/>
      <c r="B411" s="4" t="s">
        <v>23</v>
      </c>
      <c r="C411" s="4">
        <v>1197831</v>
      </c>
      <c r="D411" s="5">
        <v>44413</v>
      </c>
      <c r="E411" s="4" t="s">
        <v>24</v>
      </c>
      <c r="F411" s="4" t="s">
        <v>25</v>
      </c>
      <c r="G411" s="4" t="s">
        <v>36</v>
      </c>
      <c r="H411" s="4" t="s">
        <v>20</v>
      </c>
      <c r="I411" s="6">
        <v>0.5</v>
      </c>
      <c r="J411" s="7">
        <v>5250</v>
      </c>
      <c r="K411" s="8">
        <f t="shared" si="2"/>
        <v>2625</v>
      </c>
      <c r="L411" s="8">
        <f t="shared" si="3"/>
        <v>1312.5</v>
      </c>
      <c r="M411" s="9">
        <v>0.5</v>
      </c>
      <c r="O411" s="11"/>
      <c r="P411" s="10"/>
    </row>
    <row r="412" spans="1:16" ht="15.75" customHeight="1" x14ac:dyDescent="0.25">
      <c r="A412" s="2"/>
      <c r="B412" s="4" t="s">
        <v>23</v>
      </c>
      <c r="C412" s="4">
        <v>1197831</v>
      </c>
      <c r="D412" s="5">
        <v>44413</v>
      </c>
      <c r="E412" s="4" t="s">
        <v>24</v>
      </c>
      <c r="F412" s="4" t="s">
        <v>25</v>
      </c>
      <c r="G412" s="4" t="s">
        <v>36</v>
      </c>
      <c r="H412" s="4" t="s">
        <v>21</v>
      </c>
      <c r="I412" s="6">
        <v>0.55000000000000004</v>
      </c>
      <c r="J412" s="7">
        <v>5250</v>
      </c>
      <c r="K412" s="8">
        <f t="shared" si="2"/>
        <v>2887.5000000000005</v>
      </c>
      <c r="L412" s="8">
        <f t="shared" si="3"/>
        <v>1010.6250000000001</v>
      </c>
      <c r="M412" s="9">
        <v>0.35</v>
      </c>
      <c r="O412" s="11"/>
      <c r="P412" s="10"/>
    </row>
    <row r="413" spans="1:16" ht="15.75" customHeight="1" x14ac:dyDescent="0.25">
      <c r="A413" s="2"/>
      <c r="B413" s="4" t="s">
        <v>23</v>
      </c>
      <c r="C413" s="4">
        <v>1197831</v>
      </c>
      <c r="D413" s="5">
        <v>44413</v>
      </c>
      <c r="E413" s="4" t="s">
        <v>24</v>
      </c>
      <c r="F413" s="4" t="s">
        <v>25</v>
      </c>
      <c r="G413" s="4" t="s">
        <v>36</v>
      </c>
      <c r="H413" s="4" t="s">
        <v>22</v>
      </c>
      <c r="I413" s="6">
        <v>0.6</v>
      </c>
      <c r="J413" s="7">
        <v>7750</v>
      </c>
      <c r="K413" s="8">
        <f t="shared" si="2"/>
        <v>4650</v>
      </c>
      <c r="L413" s="8">
        <f t="shared" si="3"/>
        <v>2557.5</v>
      </c>
      <c r="M413" s="9">
        <v>0.55000000000000004</v>
      </c>
      <c r="O413" s="11"/>
      <c r="P413" s="10"/>
    </row>
    <row r="414" spans="1:16" ht="15.75" customHeight="1" x14ac:dyDescent="0.25">
      <c r="A414" s="2"/>
      <c r="B414" s="4" t="s">
        <v>23</v>
      </c>
      <c r="C414" s="4">
        <v>1197831</v>
      </c>
      <c r="D414" s="5">
        <v>44441</v>
      </c>
      <c r="E414" s="4" t="s">
        <v>24</v>
      </c>
      <c r="F414" s="4" t="s">
        <v>25</v>
      </c>
      <c r="G414" s="4" t="s">
        <v>36</v>
      </c>
      <c r="H414" s="4" t="s">
        <v>17</v>
      </c>
      <c r="I414" s="6">
        <v>0.55000000000000004</v>
      </c>
      <c r="J414" s="7">
        <v>7250</v>
      </c>
      <c r="K414" s="8">
        <f t="shared" si="2"/>
        <v>3987.5000000000005</v>
      </c>
      <c r="L414" s="8">
        <f t="shared" si="3"/>
        <v>1595</v>
      </c>
      <c r="M414" s="9">
        <v>0.39999999999999997</v>
      </c>
      <c r="O414" s="11"/>
      <c r="P414" s="10"/>
    </row>
    <row r="415" spans="1:16" ht="15.75" customHeight="1" x14ac:dyDescent="0.25">
      <c r="A415" s="2"/>
      <c r="B415" s="4" t="s">
        <v>23</v>
      </c>
      <c r="C415" s="4">
        <v>1197831</v>
      </c>
      <c r="D415" s="5">
        <v>44441</v>
      </c>
      <c r="E415" s="4" t="s">
        <v>24</v>
      </c>
      <c r="F415" s="4" t="s">
        <v>25</v>
      </c>
      <c r="G415" s="4" t="s">
        <v>36</v>
      </c>
      <c r="H415" s="4" t="s">
        <v>18</v>
      </c>
      <c r="I415" s="6">
        <v>0.55000000000000004</v>
      </c>
      <c r="J415" s="7">
        <v>6750</v>
      </c>
      <c r="K415" s="8">
        <f t="shared" si="2"/>
        <v>3712.5000000000005</v>
      </c>
      <c r="L415" s="8">
        <f t="shared" si="3"/>
        <v>1485</v>
      </c>
      <c r="M415" s="9">
        <v>0.39999999999999997</v>
      </c>
      <c r="O415" s="11"/>
      <c r="P415" s="10"/>
    </row>
    <row r="416" spans="1:16" ht="15.75" customHeight="1" x14ac:dyDescent="0.25">
      <c r="A416" s="2"/>
      <c r="B416" s="4" t="s">
        <v>23</v>
      </c>
      <c r="C416" s="4">
        <v>1197831</v>
      </c>
      <c r="D416" s="5">
        <v>44441</v>
      </c>
      <c r="E416" s="4" t="s">
        <v>24</v>
      </c>
      <c r="F416" s="4" t="s">
        <v>25</v>
      </c>
      <c r="G416" s="4" t="s">
        <v>36</v>
      </c>
      <c r="H416" s="4" t="s">
        <v>19</v>
      </c>
      <c r="I416" s="6">
        <v>0.6</v>
      </c>
      <c r="J416" s="7">
        <v>7250</v>
      </c>
      <c r="K416" s="8">
        <f t="shared" si="2"/>
        <v>4350</v>
      </c>
      <c r="L416" s="8">
        <f t="shared" si="3"/>
        <v>1739.9999999999998</v>
      </c>
      <c r="M416" s="9">
        <v>0.39999999999999997</v>
      </c>
      <c r="O416" s="11"/>
      <c r="P416" s="10"/>
    </row>
    <row r="417" spans="1:16" ht="15.75" customHeight="1" x14ac:dyDescent="0.25">
      <c r="A417" s="2"/>
      <c r="B417" s="4" t="s">
        <v>23</v>
      </c>
      <c r="C417" s="4">
        <v>1197831</v>
      </c>
      <c r="D417" s="5">
        <v>44441</v>
      </c>
      <c r="E417" s="4" t="s">
        <v>24</v>
      </c>
      <c r="F417" s="4" t="s">
        <v>25</v>
      </c>
      <c r="G417" s="4" t="s">
        <v>36</v>
      </c>
      <c r="H417" s="4" t="s">
        <v>20</v>
      </c>
      <c r="I417" s="6">
        <v>0.6</v>
      </c>
      <c r="J417" s="7">
        <v>4500</v>
      </c>
      <c r="K417" s="8">
        <f t="shared" si="2"/>
        <v>2700</v>
      </c>
      <c r="L417" s="8">
        <f t="shared" si="3"/>
        <v>1350</v>
      </c>
      <c r="M417" s="9">
        <v>0.5</v>
      </c>
      <c r="O417" s="11"/>
      <c r="P417" s="10"/>
    </row>
    <row r="418" spans="1:16" ht="15.75" customHeight="1" x14ac:dyDescent="0.25">
      <c r="A418" s="2"/>
      <c r="B418" s="4" t="s">
        <v>23</v>
      </c>
      <c r="C418" s="4">
        <v>1197831</v>
      </c>
      <c r="D418" s="5">
        <v>44441</v>
      </c>
      <c r="E418" s="4" t="s">
        <v>24</v>
      </c>
      <c r="F418" s="4" t="s">
        <v>25</v>
      </c>
      <c r="G418" s="4" t="s">
        <v>36</v>
      </c>
      <c r="H418" s="4" t="s">
        <v>21</v>
      </c>
      <c r="I418" s="6">
        <v>0.55000000000000004</v>
      </c>
      <c r="J418" s="7">
        <v>4500</v>
      </c>
      <c r="K418" s="8">
        <f t="shared" si="2"/>
        <v>2475</v>
      </c>
      <c r="L418" s="8">
        <f t="shared" si="3"/>
        <v>866.25</v>
      </c>
      <c r="M418" s="9">
        <v>0.35</v>
      </c>
      <c r="O418" s="11"/>
      <c r="P418" s="10"/>
    </row>
    <row r="419" spans="1:16" ht="15.75" customHeight="1" x14ac:dyDescent="0.25">
      <c r="A419" s="2"/>
      <c r="B419" s="4" t="s">
        <v>23</v>
      </c>
      <c r="C419" s="4">
        <v>1197831</v>
      </c>
      <c r="D419" s="5">
        <v>44441</v>
      </c>
      <c r="E419" s="4" t="s">
        <v>24</v>
      </c>
      <c r="F419" s="4" t="s">
        <v>25</v>
      </c>
      <c r="G419" s="4" t="s">
        <v>36</v>
      </c>
      <c r="H419" s="4" t="s">
        <v>22</v>
      </c>
      <c r="I419" s="6">
        <v>0.5</v>
      </c>
      <c r="J419" s="7">
        <v>6750</v>
      </c>
      <c r="K419" s="8">
        <f t="shared" si="2"/>
        <v>3375</v>
      </c>
      <c r="L419" s="8">
        <f t="shared" si="3"/>
        <v>1856.2500000000002</v>
      </c>
      <c r="M419" s="9">
        <v>0.55000000000000004</v>
      </c>
      <c r="O419" s="11"/>
      <c r="P419" s="10"/>
    </row>
    <row r="420" spans="1:16" ht="15.75" customHeight="1" x14ac:dyDescent="0.25">
      <c r="A420" s="2"/>
      <c r="B420" s="4" t="s">
        <v>23</v>
      </c>
      <c r="C420" s="4">
        <v>1197831</v>
      </c>
      <c r="D420" s="5">
        <v>44470</v>
      </c>
      <c r="E420" s="4" t="s">
        <v>24</v>
      </c>
      <c r="F420" s="4" t="s">
        <v>25</v>
      </c>
      <c r="G420" s="4" t="s">
        <v>36</v>
      </c>
      <c r="H420" s="4" t="s">
        <v>17</v>
      </c>
      <c r="I420" s="6">
        <v>0.4</v>
      </c>
      <c r="J420" s="7">
        <v>6250</v>
      </c>
      <c r="K420" s="8">
        <f t="shared" si="2"/>
        <v>2500</v>
      </c>
      <c r="L420" s="8">
        <f t="shared" si="3"/>
        <v>999.99999999999989</v>
      </c>
      <c r="M420" s="9">
        <v>0.39999999999999997</v>
      </c>
      <c r="O420" s="11"/>
      <c r="P420" s="10"/>
    </row>
    <row r="421" spans="1:16" ht="15.75" customHeight="1" x14ac:dyDescent="0.25">
      <c r="A421" s="2"/>
      <c r="B421" s="4" t="s">
        <v>23</v>
      </c>
      <c r="C421" s="4">
        <v>1197831</v>
      </c>
      <c r="D421" s="5">
        <v>44470</v>
      </c>
      <c r="E421" s="4" t="s">
        <v>24</v>
      </c>
      <c r="F421" s="4" t="s">
        <v>25</v>
      </c>
      <c r="G421" s="4" t="s">
        <v>36</v>
      </c>
      <c r="H421" s="4" t="s">
        <v>18</v>
      </c>
      <c r="I421" s="6">
        <v>0.4</v>
      </c>
      <c r="J421" s="7">
        <v>6250</v>
      </c>
      <c r="K421" s="8">
        <f t="shared" si="2"/>
        <v>2500</v>
      </c>
      <c r="L421" s="8">
        <f t="shared" si="3"/>
        <v>999.99999999999989</v>
      </c>
      <c r="M421" s="9">
        <v>0.39999999999999997</v>
      </c>
      <c r="O421" s="11"/>
      <c r="P421" s="10"/>
    </row>
    <row r="422" spans="1:16" ht="15.75" customHeight="1" x14ac:dyDescent="0.25">
      <c r="A422" s="2"/>
      <c r="B422" s="4" t="s">
        <v>23</v>
      </c>
      <c r="C422" s="4">
        <v>1197831</v>
      </c>
      <c r="D422" s="5">
        <v>44470</v>
      </c>
      <c r="E422" s="4" t="s">
        <v>24</v>
      </c>
      <c r="F422" s="4" t="s">
        <v>25</v>
      </c>
      <c r="G422" s="4" t="s">
        <v>36</v>
      </c>
      <c r="H422" s="4" t="s">
        <v>19</v>
      </c>
      <c r="I422" s="6">
        <v>0.45</v>
      </c>
      <c r="J422" s="7">
        <v>5750</v>
      </c>
      <c r="K422" s="8">
        <f t="shared" si="2"/>
        <v>2587.5</v>
      </c>
      <c r="L422" s="8">
        <f t="shared" si="3"/>
        <v>1035</v>
      </c>
      <c r="M422" s="9">
        <v>0.39999999999999997</v>
      </c>
      <c r="O422" s="11"/>
      <c r="P422" s="10"/>
    </row>
    <row r="423" spans="1:16" ht="15.75" customHeight="1" x14ac:dyDescent="0.25">
      <c r="A423" s="2"/>
      <c r="B423" s="4" t="s">
        <v>23</v>
      </c>
      <c r="C423" s="4">
        <v>1197831</v>
      </c>
      <c r="D423" s="5">
        <v>44470</v>
      </c>
      <c r="E423" s="4" t="s">
        <v>24</v>
      </c>
      <c r="F423" s="4" t="s">
        <v>25</v>
      </c>
      <c r="G423" s="4" t="s">
        <v>36</v>
      </c>
      <c r="H423" s="4" t="s">
        <v>20</v>
      </c>
      <c r="I423" s="6">
        <v>0.45</v>
      </c>
      <c r="J423" s="7">
        <v>4250</v>
      </c>
      <c r="K423" s="8">
        <f t="shared" si="2"/>
        <v>1912.5</v>
      </c>
      <c r="L423" s="8">
        <f t="shared" si="3"/>
        <v>956.25</v>
      </c>
      <c r="M423" s="9">
        <v>0.5</v>
      </c>
      <c r="O423" s="11"/>
      <c r="P423" s="10"/>
    </row>
    <row r="424" spans="1:16" ht="15.75" customHeight="1" x14ac:dyDescent="0.25">
      <c r="A424" s="2"/>
      <c r="B424" s="4" t="s">
        <v>23</v>
      </c>
      <c r="C424" s="4">
        <v>1197831</v>
      </c>
      <c r="D424" s="5">
        <v>44470</v>
      </c>
      <c r="E424" s="4" t="s">
        <v>24</v>
      </c>
      <c r="F424" s="4" t="s">
        <v>25</v>
      </c>
      <c r="G424" s="4" t="s">
        <v>36</v>
      </c>
      <c r="H424" s="4" t="s">
        <v>21</v>
      </c>
      <c r="I424" s="6">
        <v>0.4</v>
      </c>
      <c r="J424" s="7">
        <v>4000</v>
      </c>
      <c r="K424" s="8">
        <f t="shared" si="2"/>
        <v>1600</v>
      </c>
      <c r="L424" s="8">
        <f t="shared" si="3"/>
        <v>560</v>
      </c>
      <c r="M424" s="9">
        <v>0.35</v>
      </c>
      <c r="O424" s="11"/>
      <c r="P424" s="10"/>
    </row>
    <row r="425" spans="1:16" ht="15.75" customHeight="1" x14ac:dyDescent="0.25">
      <c r="A425" s="2"/>
      <c r="B425" s="4" t="s">
        <v>23</v>
      </c>
      <c r="C425" s="4">
        <v>1197831</v>
      </c>
      <c r="D425" s="5">
        <v>44470</v>
      </c>
      <c r="E425" s="4" t="s">
        <v>24</v>
      </c>
      <c r="F425" s="4" t="s">
        <v>25</v>
      </c>
      <c r="G425" s="4" t="s">
        <v>36</v>
      </c>
      <c r="H425" s="4" t="s">
        <v>22</v>
      </c>
      <c r="I425" s="6">
        <v>0.5</v>
      </c>
      <c r="J425" s="7">
        <v>5750</v>
      </c>
      <c r="K425" s="8">
        <f t="shared" si="2"/>
        <v>2875</v>
      </c>
      <c r="L425" s="8">
        <f t="shared" si="3"/>
        <v>1581.2500000000002</v>
      </c>
      <c r="M425" s="9">
        <v>0.55000000000000004</v>
      </c>
      <c r="O425" s="11"/>
      <c r="P425" s="10"/>
    </row>
    <row r="426" spans="1:16" ht="15.75" customHeight="1" x14ac:dyDescent="0.25">
      <c r="A426" s="2"/>
      <c r="B426" s="4" t="s">
        <v>23</v>
      </c>
      <c r="C426" s="4">
        <v>1197831</v>
      </c>
      <c r="D426" s="5">
        <v>44502</v>
      </c>
      <c r="E426" s="4" t="s">
        <v>24</v>
      </c>
      <c r="F426" s="4" t="s">
        <v>25</v>
      </c>
      <c r="G426" s="4" t="s">
        <v>36</v>
      </c>
      <c r="H426" s="4" t="s">
        <v>17</v>
      </c>
      <c r="I426" s="6">
        <v>0.4</v>
      </c>
      <c r="J426" s="7">
        <v>7250</v>
      </c>
      <c r="K426" s="8">
        <f t="shared" si="2"/>
        <v>2900</v>
      </c>
      <c r="L426" s="8">
        <f t="shared" si="3"/>
        <v>1160</v>
      </c>
      <c r="M426" s="9">
        <v>0.39999999999999997</v>
      </c>
      <c r="O426" s="11"/>
      <c r="P426" s="10"/>
    </row>
    <row r="427" spans="1:16" ht="15.75" customHeight="1" x14ac:dyDescent="0.25">
      <c r="A427" s="2"/>
      <c r="B427" s="4" t="s">
        <v>23</v>
      </c>
      <c r="C427" s="4">
        <v>1197831</v>
      </c>
      <c r="D427" s="5">
        <v>44502</v>
      </c>
      <c r="E427" s="4" t="s">
        <v>24</v>
      </c>
      <c r="F427" s="4" t="s">
        <v>25</v>
      </c>
      <c r="G427" s="4" t="s">
        <v>36</v>
      </c>
      <c r="H427" s="4" t="s">
        <v>18</v>
      </c>
      <c r="I427" s="6">
        <v>0.4</v>
      </c>
      <c r="J427" s="7">
        <v>7250</v>
      </c>
      <c r="K427" s="8">
        <f t="shared" si="2"/>
        <v>2900</v>
      </c>
      <c r="L427" s="8">
        <f t="shared" si="3"/>
        <v>1160</v>
      </c>
      <c r="M427" s="9">
        <v>0.39999999999999997</v>
      </c>
      <c r="O427" s="11"/>
      <c r="P427" s="10"/>
    </row>
    <row r="428" spans="1:16" ht="15.75" customHeight="1" x14ac:dyDescent="0.25">
      <c r="A428" s="2"/>
      <c r="B428" s="4" t="s">
        <v>23</v>
      </c>
      <c r="C428" s="4">
        <v>1197831</v>
      </c>
      <c r="D428" s="5">
        <v>44502</v>
      </c>
      <c r="E428" s="4" t="s">
        <v>24</v>
      </c>
      <c r="F428" s="4" t="s">
        <v>25</v>
      </c>
      <c r="G428" s="4" t="s">
        <v>36</v>
      </c>
      <c r="H428" s="4" t="s">
        <v>19</v>
      </c>
      <c r="I428" s="6">
        <v>0.65</v>
      </c>
      <c r="J428" s="7">
        <v>6500</v>
      </c>
      <c r="K428" s="8">
        <f t="shared" si="2"/>
        <v>4225</v>
      </c>
      <c r="L428" s="8">
        <f t="shared" si="3"/>
        <v>1689.9999999999998</v>
      </c>
      <c r="M428" s="9">
        <v>0.39999999999999997</v>
      </c>
      <c r="O428" s="11"/>
      <c r="P428" s="10"/>
    </row>
    <row r="429" spans="1:16" ht="15.75" customHeight="1" x14ac:dyDescent="0.25">
      <c r="A429" s="2"/>
      <c r="B429" s="4" t="s">
        <v>23</v>
      </c>
      <c r="C429" s="4">
        <v>1197831</v>
      </c>
      <c r="D429" s="5">
        <v>44502</v>
      </c>
      <c r="E429" s="4" t="s">
        <v>24</v>
      </c>
      <c r="F429" s="4" t="s">
        <v>25</v>
      </c>
      <c r="G429" s="4" t="s">
        <v>36</v>
      </c>
      <c r="H429" s="4" t="s">
        <v>20</v>
      </c>
      <c r="I429" s="6">
        <v>0.65</v>
      </c>
      <c r="J429" s="7">
        <v>5000</v>
      </c>
      <c r="K429" s="8">
        <f t="shared" si="2"/>
        <v>3250</v>
      </c>
      <c r="L429" s="8">
        <f t="shared" si="3"/>
        <v>1625</v>
      </c>
      <c r="M429" s="9">
        <v>0.5</v>
      </c>
      <c r="O429" s="11"/>
      <c r="P429" s="10"/>
    </row>
    <row r="430" spans="1:16" ht="15.75" customHeight="1" x14ac:dyDescent="0.25">
      <c r="A430" s="2"/>
      <c r="B430" s="4" t="s">
        <v>23</v>
      </c>
      <c r="C430" s="4">
        <v>1197831</v>
      </c>
      <c r="D430" s="5">
        <v>44502</v>
      </c>
      <c r="E430" s="4" t="s">
        <v>24</v>
      </c>
      <c r="F430" s="4" t="s">
        <v>25</v>
      </c>
      <c r="G430" s="4" t="s">
        <v>36</v>
      </c>
      <c r="H430" s="4" t="s">
        <v>21</v>
      </c>
      <c r="I430" s="6">
        <v>0.6</v>
      </c>
      <c r="J430" s="7">
        <v>4750</v>
      </c>
      <c r="K430" s="8">
        <f t="shared" si="2"/>
        <v>2850</v>
      </c>
      <c r="L430" s="8">
        <f t="shared" si="3"/>
        <v>997.49999999999989</v>
      </c>
      <c r="M430" s="9">
        <v>0.35</v>
      </c>
      <c r="O430" s="11"/>
      <c r="P430" s="10"/>
    </row>
    <row r="431" spans="1:16" ht="15.75" customHeight="1" x14ac:dyDescent="0.25">
      <c r="A431" s="2"/>
      <c r="B431" s="4" t="s">
        <v>23</v>
      </c>
      <c r="C431" s="4">
        <v>1197831</v>
      </c>
      <c r="D431" s="5">
        <v>44502</v>
      </c>
      <c r="E431" s="4" t="s">
        <v>24</v>
      </c>
      <c r="F431" s="4" t="s">
        <v>25</v>
      </c>
      <c r="G431" s="4" t="s">
        <v>36</v>
      </c>
      <c r="H431" s="4" t="s">
        <v>22</v>
      </c>
      <c r="I431" s="6">
        <v>0.70000000000000007</v>
      </c>
      <c r="J431" s="7">
        <v>6750</v>
      </c>
      <c r="K431" s="8">
        <f t="shared" si="2"/>
        <v>4725</v>
      </c>
      <c r="L431" s="8">
        <f t="shared" si="3"/>
        <v>2598.75</v>
      </c>
      <c r="M431" s="9">
        <v>0.55000000000000004</v>
      </c>
      <c r="O431" s="11"/>
      <c r="P431" s="10"/>
    </row>
    <row r="432" spans="1:16" ht="15.75" customHeight="1" x14ac:dyDescent="0.25">
      <c r="A432" s="2"/>
      <c r="B432" s="4" t="s">
        <v>23</v>
      </c>
      <c r="C432" s="4">
        <v>1197831</v>
      </c>
      <c r="D432" s="5">
        <v>44531</v>
      </c>
      <c r="E432" s="4" t="s">
        <v>24</v>
      </c>
      <c r="F432" s="4" t="s">
        <v>25</v>
      </c>
      <c r="G432" s="4" t="s">
        <v>36</v>
      </c>
      <c r="H432" s="4" t="s">
        <v>17</v>
      </c>
      <c r="I432" s="6">
        <v>0.6</v>
      </c>
      <c r="J432" s="7">
        <v>8250</v>
      </c>
      <c r="K432" s="8">
        <f t="shared" si="2"/>
        <v>4950</v>
      </c>
      <c r="L432" s="8">
        <f t="shared" si="3"/>
        <v>1979.9999999999998</v>
      </c>
      <c r="M432" s="9">
        <v>0.39999999999999997</v>
      </c>
      <c r="O432" s="11"/>
      <c r="P432" s="10"/>
    </row>
    <row r="433" spans="1:17" ht="15.75" customHeight="1" x14ac:dyDescent="0.25">
      <c r="A433" s="2"/>
      <c r="B433" s="4" t="s">
        <v>23</v>
      </c>
      <c r="C433" s="4">
        <v>1197831</v>
      </c>
      <c r="D433" s="5">
        <v>44531</v>
      </c>
      <c r="E433" s="4" t="s">
        <v>24</v>
      </c>
      <c r="F433" s="4" t="s">
        <v>25</v>
      </c>
      <c r="G433" s="4" t="s">
        <v>36</v>
      </c>
      <c r="H433" s="4" t="s">
        <v>18</v>
      </c>
      <c r="I433" s="6">
        <v>0.6</v>
      </c>
      <c r="J433" s="7">
        <v>8250</v>
      </c>
      <c r="K433" s="8">
        <f t="shared" si="2"/>
        <v>4950</v>
      </c>
      <c r="L433" s="8">
        <f t="shared" si="3"/>
        <v>1979.9999999999998</v>
      </c>
      <c r="M433" s="9">
        <v>0.39999999999999997</v>
      </c>
      <c r="O433" s="11"/>
      <c r="P433" s="10"/>
    </row>
    <row r="434" spans="1:17" ht="15.75" customHeight="1" x14ac:dyDescent="0.25">
      <c r="A434" s="2"/>
      <c r="B434" s="4" t="s">
        <v>23</v>
      </c>
      <c r="C434" s="4">
        <v>1197831</v>
      </c>
      <c r="D434" s="5">
        <v>44531</v>
      </c>
      <c r="E434" s="4" t="s">
        <v>24</v>
      </c>
      <c r="F434" s="4" t="s">
        <v>25</v>
      </c>
      <c r="G434" s="4" t="s">
        <v>36</v>
      </c>
      <c r="H434" s="4" t="s">
        <v>19</v>
      </c>
      <c r="I434" s="6">
        <v>0.65</v>
      </c>
      <c r="J434" s="7">
        <v>7250</v>
      </c>
      <c r="K434" s="8">
        <f t="shared" si="2"/>
        <v>4712.5</v>
      </c>
      <c r="L434" s="8">
        <f t="shared" si="3"/>
        <v>1884.9999999999998</v>
      </c>
      <c r="M434" s="9">
        <v>0.39999999999999997</v>
      </c>
      <c r="O434" s="11"/>
      <c r="P434" s="10"/>
    </row>
    <row r="435" spans="1:17" ht="15.75" customHeight="1" x14ac:dyDescent="0.25">
      <c r="A435" s="2"/>
      <c r="B435" s="4" t="s">
        <v>23</v>
      </c>
      <c r="C435" s="4">
        <v>1197831</v>
      </c>
      <c r="D435" s="5">
        <v>44531</v>
      </c>
      <c r="E435" s="4" t="s">
        <v>24</v>
      </c>
      <c r="F435" s="4" t="s">
        <v>25</v>
      </c>
      <c r="G435" s="4" t="s">
        <v>36</v>
      </c>
      <c r="H435" s="4" t="s">
        <v>20</v>
      </c>
      <c r="I435" s="6">
        <v>0.65</v>
      </c>
      <c r="J435" s="7">
        <v>5750</v>
      </c>
      <c r="K435" s="8">
        <f t="shared" si="2"/>
        <v>3737.5</v>
      </c>
      <c r="L435" s="8">
        <f t="shared" si="3"/>
        <v>1868.75</v>
      </c>
      <c r="M435" s="9">
        <v>0.5</v>
      </c>
      <c r="O435" s="11"/>
      <c r="P435" s="10"/>
    </row>
    <row r="436" spans="1:17" ht="15.75" customHeight="1" x14ac:dyDescent="0.25">
      <c r="A436" s="2"/>
      <c r="B436" s="4" t="s">
        <v>23</v>
      </c>
      <c r="C436" s="4">
        <v>1197831</v>
      </c>
      <c r="D436" s="5">
        <v>44531</v>
      </c>
      <c r="E436" s="4" t="s">
        <v>24</v>
      </c>
      <c r="F436" s="4" t="s">
        <v>25</v>
      </c>
      <c r="G436" s="4" t="s">
        <v>36</v>
      </c>
      <c r="H436" s="4" t="s">
        <v>21</v>
      </c>
      <c r="I436" s="6">
        <v>0.6</v>
      </c>
      <c r="J436" s="7">
        <v>5250</v>
      </c>
      <c r="K436" s="8">
        <f t="shared" si="2"/>
        <v>3150</v>
      </c>
      <c r="L436" s="8">
        <f t="shared" si="3"/>
        <v>1102.5</v>
      </c>
      <c r="M436" s="9">
        <v>0.35</v>
      </c>
      <c r="O436" s="11"/>
      <c r="P436" s="10"/>
    </row>
    <row r="437" spans="1:17" ht="15.75" customHeight="1" x14ac:dyDescent="0.25">
      <c r="A437" s="2"/>
      <c r="B437" s="4" t="s">
        <v>23</v>
      </c>
      <c r="C437" s="4">
        <v>1197831</v>
      </c>
      <c r="D437" s="5">
        <v>44531</v>
      </c>
      <c r="E437" s="4" t="s">
        <v>24</v>
      </c>
      <c r="F437" s="4" t="s">
        <v>25</v>
      </c>
      <c r="G437" s="4" t="s">
        <v>36</v>
      </c>
      <c r="H437" s="4" t="s">
        <v>22</v>
      </c>
      <c r="I437" s="6">
        <v>0.70000000000000007</v>
      </c>
      <c r="J437" s="7">
        <v>7750</v>
      </c>
      <c r="K437" s="8">
        <f t="shared" si="2"/>
        <v>5425.0000000000009</v>
      </c>
      <c r="L437" s="8">
        <f t="shared" si="3"/>
        <v>2983.7500000000009</v>
      </c>
      <c r="M437" s="9">
        <v>0.55000000000000004</v>
      </c>
      <c r="O437" s="11"/>
      <c r="P437" s="10"/>
    </row>
    <row r="438" spans="1:17" ht="15.75" customHeight="1" x14ac:dyDescent="0.25">
      <c r="A438" s="2"/>
      <c r="B438" s="4" t="s">
        <v>14</v>
      </c>
      <c r="C438" s="4">
        <v>1185732</v>
      </c>
      <c r="D438" s="5">
        <v>44203</v>
      </c>
      <c r="E438" s="4" t="s">
        <v>15</v>
      </c>
      <c r="F438" s="4" t="s">
        <v>37</v>
      </c>
      <c r="G438" s="4" t="s">
        <v>38</v>
      </c>
      <c r="H438" s="4" t="s">
        <v>17</v>
      </c>
      <c r="I438" s="6">
        <v>0.45</v>
      </c>
      <c r="J438" s="7">
        <v>4250</v>
      </c>
      <c r="K438" s="8">
        <f t="shared" si="2"/>
        <v>1912.5</v>
      </c>
      <c r="L438" s="8">
        <f t="shared" si="3"/>
        <v>1051.875</v>
      </c>
      <c r="M438" s="9">
        <v>0.55000000000000004</v>
      </c>
      <c r="O438" s="12"/>
      <c r="P438" s="10"/>
      <c r="Q438" s="13"/>
    </row>
    <row r="439" spans="1:17" ht="15.75" customHeight="1" x14ac:dyDescent="0.25">
      <c r="A439" s="2"/>
      <c r="B439" s="4" t="s">
        <v>14</v>
      </c>
      <c r="C439" s="4">
        <v>1185732</v>
      </c>
      <c r="D439" s="5">
        <v>44203</v>
      </c>
      <c r="E439" s="4" t="s">
        <v>15</v>
      </c>
      <c r="F439" s="4" t="s">
        <v>37</v>
      </c>
      <c r="G439" s="4" t="s">
        <v>38</v>
      </c>
      <c r="H439" s="4" t="s">
        <v>18</v>
      </c>
      <c r="I439" s="6">
        <v>0.45</v>
      </c>
      <c r="J439" s="7">
        <v>2250</v>
      </c>
      <c r="K439" s="8">
        <f t="shared" si="2"/>
        <v>1012.5</v>
      </c>
      <c r="L439" s="8">
        <f t="shared" si="3"/>
        <v>354.375</v>
      </c>
      <c r="M439" s="9">
        <v>0.35</v>
      </c>
      <c r="O439" s="12"/>
      <c r="P439" s="10"/>
      <c r="Q439" s="13"/>
    </row>
    <row r="440" spans="1:17" ht="15.75" customHeight="1" x14ac:dyDescent="0.25">
      <c r="A440" s="2"/>
      <c r="B440" s="4" t="s">
        <v>14</v>
      </c>
      <c r="C440" s="4">
        <v>1185732</v>
      </c>
      <c r="D440" s="5">
        <v>44203</v>
      </c>
      <c r="E440" s="4" t="s">
        <v>15</v>
      </c>
      <c r="F440" s="4" t="s">
        <v>37</v>
      </c>
      <c r="G440" s="4" t="s">
        <v>38</v>
      </c>
      <c r="H440" s="4" t="s">
        <v>19</v>
      </c>
      <c r="I440" s="6">
        <v>0.35000000000000003</v>
      </c>
      <c r="J440" s="7">
        <v>2250</v>
      </c>
      <c r="K440" s="8">
        <f t="shared" si="2"/>
        <v>787.50000000000011</v>
      </c>
      <c r="L440" s="8">
        <f t="shared" si="3"/>
        <v>315</v>
      </c>
      <c r="M440" s="9">
        <v>0.39999999999999997</v>
      </c>
      <c r="O440" s="12"/>
      <c r="P440" s="10"/>
      <c r="Q440" s="13"/>
    </row>
    <row r="441" spans="1:17" ht="15.75" customHeight="1" x14ac:dyDescent="0.25">
      <c r="A441" s="2"/>
      <c r="B441" s="4" t="s">
        <v>14</v>
      </c>
      <c r="C441" s="4">
        <v>1185732</v>
      </c>
      <c r="D441" s="5">
        <v>44203</v>
      </c>
      <c r="E441" s="4" t="s">
        <v>15</v>
      </c>
      <c r="F441" s="4" t="s">
        <v>37</v>
      </c>
      <c r="G441" s="4" t="s">
        <v>38</v>
      </c>
      <c r="H441" s="4" t="s">
        <v>20</v>
      </c>
      <c r="I441" s="6">
        <v>0.4</v>
      </c>
      <c r="J441" s="7">
        <v>750</v>
      </c>
      <c r="K441" s="8">
        <f t="shared" si="2"/>
        <v>300</v>
      </c>
      <c r="L441" s="8">
        <f t="shared" si="3"/>
        <v>119.99999999999999</v>
      </c>
      <c r="M441" s="9">
        <v>0.39999999999999997</v>
      </c>
      <c r="O441" s="12"/>
      <c r="P441" s="10"/>
      <c r="Q441" s="13"/>
    </row>
    <row r="442" spans="1:17" ht="15.75" customHeight="1" x14ac:dyDescent="0.25">
      <c r="A442" s="2"/>
      <c r="B442" s="4" t="s">
        <v>14</v>
      </c>
      <c r="C442" s="4">
        <v>1185732</v>
      </c>
      <c r="D442" s="5">
        <v>44203</v>
      </c>
      <c r="E442" s="4" t="s">
        <v>15</v>
      </c>
      <c r="F442" s="4" t="s">
        <v>37</v>
      </c>
      <c r="G442" s="4" t="s">
        <v>38</v>
      </c>
      <c r="H442" s="4" t="s">
        <v>21</v>
      </c>
      <c r="I442" s="6">
        <v>0.54999999999999993</v>
      </c>
      <c r="J442" s="7">
        <v>1250</v>
      </c>
      <c r="K442" s="8">
        <f t="shared" si="2"/>
        <v>687.49999999999989</v>
      </c>
      <c r="L442" s="8">
        <f t="shared" si="3"/>
        <v>240.62499999999994</v>
      </c>
      <c r="M442" s="9">
        <v>0.35</v>
      </c>
      <c r="O442" s="12"/>
      <c r="P442" s="10"/>
      <c r="Q442" s="13"/>
    </row>
    <row r="443" spans="1:17" ht="15.75" customHeight="1" x14ac:dyDescent="0.25">
      <c r="A443" s="2"/>
      <c r="B443" s="4" t="s">
        <v>14</v>
      </c>
      <c r="C443" s="4">
        <v>1185732</v>
      </c>
      <c r="D443" s="5">
        <v>44203</v>
      </c>
      <c r="E443" s="4" t="s">
        <v>15</v>
      </c>
      <c r="F443" s="4" t="s">
        <v>37</v>
      </c>
      <c r="G443" s="4" t="s">
        <v>38</v>
      </c>
      <c r="H443" s="4" t="s">
        <v>22</v>
      </c>
      <c r="I443" s="6">
        <v>0.45</v>
      </c>
      <c r="J443" s="7">
        <v>2250</v>
      </c>
      <c r="K443" s="8">
        <f t="shared" si="2"/>
        <v>1012.5</v>
      </c>
      <c r="L443" s="8">
        <f t="shared" si="3"/>
        <v>303.75</v>
      </c>
      <c r="M443" s="9">
        <v>0.3</v>
      </c>
      <c r="O443" s="12"/>
      <c r="P443" s="10"/>
      <c r="Q443" s="13"/>
    </row>
    <row r="444" spans="1:17" ht="15.75" customHeight="1" x14ac:dyDescent="0.25">
      <c r="A444" s="2"/>
      <c r="B444" s="4" t="s">
        <v>14</v>
      </c>
      <c r="C444" s="4">
        <v>1185732</v>
      </c>
      <c r="D444" s="5">
        <v>44232</v>
      </c>
      <c r="E444" s="4" t="s">
        <v>15</v>
      </c>
      <c r="F444" s="4" t="s">
        <v>37</v>
      </c>
      <c r="G444" s="4" t="s">
        <v>38</v>
      </c>
      <c r="H444" s="4" t="s">
        <v>17</v>
      </c>
      <c r="I444" s="6">
        <v>0.45</v>
      </c>
      <c r="J444" s="7">
        <v>4750</v>
      </c>
      <c r="K444" s="8">
        <f t="shared" si="2"/>
        <v>2137.5</v>
      </c>
      <c r="L444" s="8">
        <f t="shared" si="3"/>
        <v>1175.625</v>
      </c>
      <c r="M444" s="9">
        <v>0.55000000000000004</v>
      </c>
      <c r="O444" s="12"/>
      <c r="P444" s="10"/>
      <c r="Q444" s="13"/>
    </row>
    <row r="445" spans="1:17" ht="15.75" customHeight="1" x14ac:dyDescent="0.25">
      <c r="A445" s="2"/>
      <c r="B445" s="4" t="s">
        <v>14</v>
      </c>
      <c r="C445" s="4">
        <v>1185732</v>
      </c>
      <c r="D445" s="5">
        <v>44232</v>
      </c>
      <c r="E445" s="4" t="s">
        <v>15</v>
      </c>
      <c r="F445" s="4" t="s">
        <v>37</v>
      </c>
      <c r="G445" s="4" t="s">
        <v>38</v>
      </c>
      <c r="H445" s="4" t="s">
        <v>18</v>
      </c>
      <c r="I445" s="6">
        <v>0.45</v>
      </c>
      <c r="J445" s="7">
        <v>1250</v>
      </c>
      <c r="K445" s="8">
        <f t="shared" si="2"/>
        <v>562.5</v>
      </c>
      <c r="L445" s="8">
        <f t="shared" si="3"/>
        <v>196.875</v>
      </c>
      <c r="M445" s="9">
        <v>0.35</v>
      </c>
      <c r="O445" s="12"/>
      <c r="P445" s="10"/>
      <c r="Q445" s="13"/>
    </row>
    <row r="446" spans="1:17" ht="15.75" customHeight="1" x14ac:dyDescent="0.25">
      <c r="A446" s="2"/>
      <c r="B446" s="4" t="s">
        <v>14</v>
      </c>
      <c r="C446" s="4">
        <v>1185732</v>
      </c>
      <c r="D446" s="5">
        <v>44232</v>
      </c>
      <c r="E446" s="4" t="s">
        <v>15</v>
      </c>
      <c r="F446" s="4" t="s">
        <v>37</v>
      </c>
      <c r="G446" s="4" t="s">
        <v>38</v>
      </c>
      <c r="H446" s="4" t="s">
        <v>19</v>
      </c>
      <c r="I446" s="6">
        <v>0.35000000000000003</v>
      </c>
      <c r="J446" s="7">
        <v>1750</v>
      </c>
      <c r="K446" s="8">
        <f t="shared" si="2"/>
        <v>612.50000000000011</v>
      </c>
      <c r="L446" s="8">
        <f t="shared" si="3"/>
        <v>245.00000000000003</v>
      </c>
      <c r="M446" s="9">
        <v>0.39999999999999997</v>
      </c>
      <c r="O446" s="12"/>
      <c r="P446" s="10"/>
      <c r="Q446" s="13"/>
    </row>
    <row r="447" spans="1:17" ht="15.75" customHeight="1" x14ac:dyDescent="0.25">
      <c r="A447" s="2"/>
      <c r="B447" s="4" t="s">
        <v>14</v>
      </c>
      <c r="C447" s="4">
        <v>1185732</v>
      </c>
      <c r="D447" s="5">
        <v>44232</v>
      </c>
      <c r="E447" s="4" t="s">
        <v>15</v>
      </c>
      <c r="F447" s="4" t="s">
        <v>37</v>
      </c>
      <c r="G447" s="4" t="s">
        <v>38</v>
      </c>
      <c r="H447" s="4" t="s">
        <v>20</v>
      </c>
      <c r="I447" s="6">
        <v>0.4</v>
      </c>
      <c r="J447" s="7">
        <v>500</v>
      </c>
      <c r="K447" s="8">
        <f t="shared" si="2"/>
        <v>200</v>
      </c>
      <c r="L447" s="8">
        <f t="shared" si="3"/>
        <v>80</v>
      </c>
      <c r="M447" s="9">
        <v>0.39999999999999997</v>
      </c>
      <c r="O447" s="12"/>
      <c r="P447" s="10"/>
      <c r="Q447" s="13"/>
    </row>
    <row r="448" spans="1:17" ht="15.75" customHeight="1" x14ac:dyDescent="0.25">
      <c r="A448" s="2"/>
      <c r="B448" s="4" t="s">
        <v>14</v>
      </c>
      <c r="C448" s="4">
        <v>1185732</v>
      </c>
      <c r="D448" s="5">
        <v>44232</v>
      </c>
      <c r="E448" s="4" t="s">
        <v>15</v>
      </c>
      <c r="F448" s="4" t="s">
        <v>37</v>
      </c>
      <c r="G448" s="4" t="s">
        <v>38</v>
      </c>
      <c r="H448" s="4" t="s">
        <v>21</v>
      </c>
      <c r="I448" s="6">
        <v>0.54999999999999993</v>
      </c>
      <c r="J448" s="7">
        <v>1250</v>
      </c>
      <c r="K448" s="8">
        <f t="shared" si="2"/>
        <v>687.49999999999989</v>
      </c>
      <c r="L448" s="8">
        <f t="shared" si="3"/>
        <v>240.62499999999994</v>
      </c>
      <c r="M448" s="9">
        <v>0.35</v>
      </c>
      <c r="O448" s="12"/>
      <c r="P448" s="10"/>
      <c r="Q448" s="13"/>
    </row>
    <row r="449" spans="1:17" ht="15.75" customHeight="1" x14ac:dyDescent="0.25">
      <c r="A449" s="2"/>
      <c r="B449" s="4" t="s">
        <v>14</v>
      </c>
      <c r="C449" s="4">
        <v>1185732</v>
      </c>
      <c r="D449" s="5">
        <v>44232</v>
      </c>
      <c r="E449" s="4" t="s">
        <v>15</v>
      </c>
      <c r="F449" s="4" t="s">
        <v>37</v>
      </c>
      <c r="G449" s="4" t="s">
        <v>38</v>
      </c>
      <c r="H449" s="4" t="s">
        <v>22</v>
      </c>
      <c r="I449" s="6">
        <v>0.45</v>
      </c>
      <c r="J449" s="7">
        <v>2250</v>
      </c>
      <c r="K449" s="8">
        <f t="shared" si="2"/>
        <v>1012.5</v>
      </c>
      <c r="L449" s="8">
        <f t="shared" si="3"/>
        <v>303.75</v>
      </c>
      <c r="M449" s="9">
        <v>0.3</v>
      </c>
      <c r="O449" s="12"/>
      <c r="P449" s="10"/>
      <c r="Q449" s="13"/>
    </row>
    <row r="450" spans="1:17" ht="15.75" customHeight="1" x14ac:dyDescent="0.25">
      <c r="A450" s="2"/>
      <c r="B450" s="4" t="s">
        <v>14</v>
      </c>
      <c r="C450" s="4">
        <v>1185732</v>
      </c>
      <c r="D450" s="5">
        <v>44258</v>
      </c>
      <c r="E450" s="4" t="s">
        <v>15</v>
      </c>
      <c r="F450" s="4" t="s">
        <v>37</v>
      </c>
      <c r="G450" s="4" t="s">
        <v>38</v>
      </c>
      <c r="H450" s="4" t="s">
        <v>17</v>
      </c>
      <c r="I450" s="6">
        <v>0.5</v>
      </c>
      <c r="J450" s="7">
        <v>4450</v>
      </c>
      <c r="K450" s="8">
        <f t="shared" si="2"/>
        <v>2225</v>
      </c>
      <c r="L450" s="8">
        <f t="shared" si="3"/>
        <v>1223.75</v>
      </c>
      <c r="M450" s="9">
        <v>0.55000000000000004</v>
      </c>
      <c r="O450" s="12"/>
      <c r="P450" s="10"/>
      <c r="Q450" s="13"/>
    </row>
    <row r="451" spans="1:17" ht="15.75" customHeight="1" x14ac:dyDescent="0.25">
      <c r="A451" s="2"/>
      <c r="B451" s="4" t="s">
        <v>14</v>
      </c>
      <c r="C451" s="4">
        <v>1185732</v>
      </c>
      <c r="D451" s="5">
        <v>44258</v>
      </c>
      <c r="E451" s="4" t="s">
        <v>15</v>
      </c>
      <c r="F451" s="4" t="s">
        <v>37</v>
      </c>
      <c r="G451" s="4" t="s">
        <v>38</v>
      </c>
      <c r="H451" s="4" t="s">
        <v>18</v>
      </c>
      <c r="I451" s="6">
        <v>0.5</v>
      </c>
      <c r="J451" s="7">
        <v>1500</v>
      </c>
      <c r="K451" s="8">
        <f t="shared" si="2"/>
        <v>750</v>
      </c>
      <c r="L451" s="8">
        <f t="shared" si="3"/>
        <v>262.5</v>
      </c>
      <c r="M451" s="9">
        <v>0.35</v>
      </c>
      <c r="O451" s="12"/>
      <c r="P451" s="10"/>
      <c r="Q451" s="13"/>
    </row>
    <row r="452" spans="1:17" ht="15.75" customHeight="1" x14ac:dyDescent="0.25">
      <c r="A452" s="2"/>
      <c r="B452" s="4" t="s">
        <v>14</v>
      </c>
      <c r="C452" s="4">
        <v>1185732</v>
      </c>
      <c r="D452" s="5">
        <v>44258</v>
      </c>
      <c r="E452" s="4" t="s">
        <v>15</v>
      </c>
      <c r="F452" s="4" t="s">
        <v>37</v>
      </c>
      <c r="G452" s="4" t="s">
        <v>38</v>
      </c>
      <c r="H452" s="4" t="s">
        <v>19</v>
      </c>
      <c r="I452" s="6">
        <v>0.4</v>
      </c>
      <c r="J452" s="7">
        <v>1750</v>
      </c>
      <c r="K452" s="8">
        <f t="shared" si="2"/>
        <v>700</v>
      </c>
      <c r="L452" s="8">
        <f t="shared" si="3"/>
        <v>280</v>
      </c>
      <c r="M452" s="9">
        <v>0.39999999999999997</v>
      </c>
      <c r="O452" s="12"/>
      <c r="P452" s="10"/>
      <c r="Q452" s="13"/>
    </row>
    <row r="453" spans="1:17" ht="15.75" customHeight="1" x14ac:dyDescent="0.25">
      <c r="A453" s="2"/>
      <c r="B453" s="4" t="s">
        <v>14</v>
      </c>
      <c r="C453" s="4">
        <v>1185732</v>
      </c>
      <c r="D453" s="5">
        <v>44258</v>
      </c>
      <c r="E453" s="4" t="s">
        <v>15</v>
      </c>
      <c r="F453" s="4" t="s">
        <v>37</v>
      </c>
      <c r="G453" s="4" t="s">
        <v>38</v>
      </c>
      <c r="H453" s="4" t="s">
        <v>20</v>
      </c>
      <c r="I453" s="6">
        <v>0.45</v>
      </c>
      <c r="J453" s="7">
        <v>250</v>
      </c>
      <c r="K453" s="8">
        <f t="shared" si="2"/>
        <v>112.5</v>
      </c>
      <c r="L453" s="8">
        <f t="shared" si="3"/>
        <v>44.999999999999993</v>
      </c>
      <c r="M453" s="9">
        <v>0.39999999999999997</v>
      </c>
      <c r="O453" s="12"/>
      <c r="P453" s="10"/>
      <c r="Q453" s="13"/>
    </row>
    <row r="454" spans="1:17" ht="15.75" customHeight="1" x14ac:dyDescent="0.25">
      <c r="A454" s="2"/>
      <c r="B454" s="4" t="s">
        <v>14</v>
      </c>
      <c r="C454" s="4">
        <v>1185732</v>
      </c>
      <c r="D454" s="5">
        <v>44258</v>
      </c>
      <c r="E454" s="4" t="s">
        <v>15</v>
      </c>
      <c r="F454" s="4" t="s">
        <v>37</v>
      </c>
      <c r="G454" s="4" t="s">
        <v>38</v>
      </c>
      <c r="H454" s="4" t="s">
        <v>21</v>
      </c>
      <c r="I454" s="6">
        <v>0.6</v>
      </c>
      <c r="J454" s="7">
        <v>750</v>
      </c>
      <c r="K454" s="8">
        <f t="shared" si="2"/>
        <v>450</v>
      </c>
      <c r="L454" s="8">
        <f t="shared" si="3"/>
        <v>135</v>
      </c>
      <c r="M454" s="9">
        <v>0.3</v>
      </c>
      <c r="O454" s="12"/>
      <c r="P454" s="10"/>
      <c r="Q454" s="13"/>
    </row>
    <row r="455" spans="1:17" ht="15.75" customHeight="1" x14ac:dyDescent="0.25">
      <c r="A455" s="2"/>
      <c r="B455" s="4" t="s">
        <v>14</v>
      </c>
      <c r="C455" s="4">
        <v>1185732</v>
      </c>
      <c r="D455" s="5">
        <v>44258</v>
      </c>
      <c r="E455" s="4" t="s">
        <v>15</v>
      </c>
      <c r="F455" s="4" t="s">
        <v>37</v>
      </c>
      <c r="G455" s="4" t="s">
        <v>38</v>
      </c>
      <c r="H455" s="4" t="s">
        <v>22</v>
      </c>
      <c r="I455" s="6">
        <v>0.5</v>
      </c>
      <c r="J455" s="7">
        <v>1750</v>
      </c>
      <c r="K455" s="8">
        <f t="shared" si="2"/>
        <v>875</v>
      </c>
      <c r="L455" s="8">
        <f t="shared" si="3"/>
        <v>218.75</v>
      </c>
      <c r="M455" s="9">
        <v>0.25</v>
      </c>
      <c r="O455" s="12"/>
      <c r="P455" s="10"/>
      <c r="Q455" s="13"/>
    </row>
    <row r="456" spans="1:17" ht="15.75" customHeight="1" x14ac:dyDescent="0.25">
      <c r="A456" s="2"/>
      <c r="B456" s="4" t="s">
        <v>14</v>
      </c>
      <c r="C456" s="4">
        <v>1185732</v>
      </c>
      <c r="D456" s="5">
        <v>44290</v>
      </c>
      <c r="E456" s="4" t="s">
        <v>15</v>
      </c>
      <c r="F456" s="4" t="s">
        <v>37</v>
      </c>
      <c r="G456" s="4" t="s">
        <v>38</v>
      </c>
      <c r="H456" s="4" t="s">
        <v>17</v>
      </c>
      <c r="I456" s="6">
        <v>0.5</v>
      </c>
      <c r="J456" s="7">
        <v>4500</v>
      </c>
      <c r="K456" s="8">
        <f t="shared" si="2"/>
        <v>2250</v>
      </c>
      <c r="L456" s="8">
        <f t="shared" si="3"/>
        <v>1125</v>
      </c>
      <c r="M456" s="9">
        <v>0.5</v>
      </c>
      <c r="O456" s="12"/>
      <c r="P456" s="10"/>
      <c r="Q456" s="13"/>
    </row>
    <row r="457" spans="1:17" ht="15.75" customHeight="1" x14ac:dyDescent="0.25">
      <c r="A457" s="2"/>
      <c r="B457" s="4" t="s">
        <v>14</v>
      </c>
      <c r="C457" s="4">
        <v>1185732</v>
      </c>
      <c r="D457" s="5">
        <v>44290</v>
      </c>
      <c r="E457" s="4" t="s">
        <v>15</v>
      </c>
      <c r="F457" s="4" t="s">
        <v>37</v>
      </c>
      <c r="G457" s="4" t="s">
        <v>38</v>
      </c>
      <c r="H457" s="4" t="s">
        <v>18</v>
      </c>
      <c r="I457" s="6">
        <v>0.5</v>
      </c>
      <c r="J457" s="7">
        <v>1500</v>
      </c>
      <c r="K457" s="8">
        <f t="shared" si="2"/>
        <v>750</v>
      </c>
      <c r="L457" s="8">
        <f t="shared" si="3"/>
        <v>225</v>
      </c>
      <c r="M457" s="9">
        <v>0.3</v>
      </c>
      <c r="O457" s="12"/>
      <c r="P457" s="10"/>
      <c r="Q457" s="13"/>
    </row>
    <row r="458" spans="1:17" ht="15.75" customHeight="1" x14ac:dyDescent="0.25">
      <c r="A458" s="2"/>
      <c r="B458" s="4" t="s">
        <v>14</v>
      </c>
      <c r="C458" s="4">
        <v>1185732</v>
      </c>
      <c r="D458" s="5">
        <v>44290</v>
      </c>
      <c r="E458" s="4" t="s">
        <v>15</v>
      </c>
      <c r="F458" s="4" t="s">
        <v>37</v>
      </c>
      <c r="G458" s="4" t="s">
        <v>38</v>
      </c>
      <c r="H458" s="4" t="s">
        <v>19</v>
      </c>
      <c r="I458" s="6">
        <v>0.4</v>
      </c>
      <c r="J458" s="7">
        <v>1500</v>
      </c>
      <c r="K458" s="8">
        <f t="shared" si="2"/>
        <v>600</v>
      </c>
      <c r="L458" s="8">
        <f t="shared" si="3"/>
        <v>210</v>
      </c>
      <c r="M458" s="9">
        <v>0.35</v>
      </c>
      <c r="O458" s="12"/>
      <c r="P458" s="10"/>
      <c r="Q458" s="13"/>
    </row>
    <row r="459" spans="1:17" ht="15.75" customHeight="1" x14ac:dyDescent="0.25">
      <c r="A459" s="2"/>
      <c r="B459" s="4" t="s">
        <v>14</v>
      </c>
      <c r="C459" s="4">
        <v>1185732</v>
      </c>
      <c r="D459" s="5">
        <v>44290</v>
      </c>
      <c r="E459" s="4" t="s">
        <v>15</v>
      </c>
      <c r="F459" s="4" t="s">
        <v>37</v>
      </c>
      <c r="G459" s="4" t="s">
        <v>38</v>
      </c>
      <c r="H459" s="4" t="s">
        <v>20</v>
      </c>
      <c r="I459" s="6">
        <v>0.45</v>
      </c>
      <c r="J459" s="7">
        <v>750</v>
      </c>
      <c r="K459" s="8">
        <f t="shared" si="2"/>
        <v>337.5</v>
      </c>
      <c r="L459" s="8">
        <f t="shared" si="3"/>
        <v>118.12499999999999</v>
      </c>
      <c r="M459" s="9">
        <v>0.35</v>
      </c>
      <c r="O459" s="12"/>
      <c r="P459" s="10"/>
      <c r="Q459" s="13"/>
    </row>
    <row r="460" spans="1:17" ht="15.75" customHeight="1" x14ac:dyDescent="0.25">
      <c r="A460" s="2"/>
      <c r="B460" s="4" t="s">
        <v>14</v>
      </c>
      <c r="C460" s="4">
        <v>1185732</v>
      </c>
      <c r="D460" s="5">
        <v>44290</v>
      </c>
      <c r="E460" s="4" t="s">
        <v>15</v>
      </c>
      <c r="F460" s="4" t="s">
        <v>37</v>
      </c>
      <c r="G460" s="4" t="s">
        <v>38</v>
      </c>
      <c r="H460" s="4" t="s">
        <v>21</v>
      </c>
      <c r="I460" s="6">
        <v>0.6</v>
      </c>
      <c r="J460" s="7">
        <v>750</v>
      </c>
      <c r="K460" s="8">
        <f t="shared" si="2"/>
        <v>450</v>
      </c>
      <c r="L460" s="8">
        <f t="shared" si="3"/>
        <v>135</v>
      </c>
      <c r="M460" s="9">
        <v>0.3</v>
      </c>
      <c r="O460" s="12"/>
      <c r="P460" s="10"/>
      <c r="Q460" s="13"/>
    </row>
    <row r="461" spans="1:17" ht="15.75" customHeight="1" x14ac:dyDescent="0.25">
      <c r="A461" s="2"/>
      <c r="B461" s="4" t="s">
        <v>14</v>
      </c>
      <c r="C461" s="4">
        <v>1185732</v>
      </c>
      <c r="D461" s="5">
        <v>44290</v>
      </c>
      <c r="E461" s="4" t="s">
        <v>15</v>
      </c>
      <c r="F461" s="4" t="s">
        <v>37</v>
      </c>
      <c r="G461" s="4" t="s">
        <v>38</v>
      </c>
      <c r="H461" s="4" t="s">
        <v>22</v>
      </c>
      <c r="I461" s="6">
        <v>0.5</v>
      </c>
      <c r="J461" s="7">
        <v>2000</v>
      </c>
      <c r="K461" s="8">
        <f t="shared" si="2"/>
        <v>1000</v>
      </c>
      <c r="L461" s="8">
        <f t="shared" si="3"/>
        <v>250</v>
      </c>
      <c r="M461" s="9">
        <v>0.25</v>
      </c>
      <c r="O461" s="12"/>
      <c r="P461" s="10"/>
      <c r="Q461" s="13"/>
    </row>
    <row r="462" spans="1:17" ht="15.75" customHeight="1" x14ac:dyDescent="0.25">
      <c r="A462" s="2"/>
      <c r="B462" s="4" t="s">
        <v>14</v>
      </c>
      <c r="C462" s="4">
        <v>1185732</v>
      </c>
      <c r="D462" s="5">
        <v>44319</v>
      </c>
      <c r="E462" s="4" t="s">
        <v>15</v>
      </c>
      <c r="F462" s="4" t="s">
        <v>37</v>
      </c>
      <c r="G462" s="4" t="s">
        <v>38</v>
      </c>
      <c r="H462" s="4" t="s">
        <v>17</v>
      </c>
      <c r="I462" s="6">
        <v>0.6</v>
      </c>
      <c r="J462" s="7">
        <v>4700</v>
      </c>
      <c r="K462" s="8">
        <f t="shared" si="2"/>
        <v>2820</v>
      </c>
      <c r="L462" s="8">
        <f t="shared" si="3"/>
        <v>1410</v>
      </c>
      <c r="M462" s="9">
        <v>0.5</v>
      </c>
      <c r="O462" s="12"/>
      <c r="P462" s="10"/>
      <c r="Q462" s="13"/>
    </row>
    <row r="463" spans="1:17" ht="15.75" customHeight="1" x14ac:dyDescent="0.25">
      <c r="A463" s="2"/>
      <c r="B463" s="4" t="s">
        <v>14</v>
      </c>
      <c r="C463" s="4">
        <v>1185732</v>
      </c>
      <c r="D463" s="5">
        <v>44319</v>
      </c>
      <c r="E463" s="4" t="s">
        <v>15</v>
      </c>
      <c r="F463" s="4" t="s">
        <v>37</v>
      </c>
      <c r="G463" s="4" t="s">
        <v>38</v>
      </c>
      <c r="H463" s="4" t="s">
        <v>18</v>
      </c>
      <c r="I463" s="6">
        <v>0.60000000000000009</v>
      </c>
      <c r="J463" s="7">
        <v>1750</v>
      </c>
      <c r="K463" s="8">
        <f t="shared" si="2"/>
        <v>1050.0000000000002</v>
      </c>
      <c r="L463" s="8">
        <f t="shared" si="3"/>
        <v>315.00000000000006</v>
      </c>
      <c r="M463" s="9">
        <v>0.3</v>
      </c>
      <c r="O463" s="12"/>
      <c r="P463" s="10"/>
      <c r="Q463" s="13"/>
    </row>
    <row r="464" spans="1:17" ht="15.75" customHeight="1" x14ac:dyDescent="0.25">
      <c r="A464" s="2"/>
      <c r="B464" s="4" t="s">
        <v>14</v>
      </c>
      <c r="C464" s="4">
        <v>1185732</v>
      </c>
      <c r="D464" s="5">
        <v>44319</v>
      </c>
      <c r="E464" s="4" t="s">
        <v>15</v>
      </c>
      <c r="F464" s="4" t="s">
        <v>37</v>
      </c>
      <c r="G464" s="4" t="s">
        <v>38</v>
      </c>
      <c r="H464" s="4" t="s">
        <v>19</v>
      </c>
      <c r="I464" s="6">
        <v>0.55000000000000004</v>
      </c>
      <c r="J464" s="7">
        <v>1500</v>
      </c>
      <c r="K464" s="8">
        <f t="shared" si="2"/>
        <v>825.00000000000011</v>
      </c>
      <c r="L464" s="8">
        <f t="shared" si="3"/>
        <v>288.75</v>
      </c>
      <c r="M464" s="9">
        <v>0.35</v>
      </c>
      <c r="O464" s="12"/>
      <c r="P464" s="10"/>
      <c r="Q464" s="13"/>
    </row>
    <row r="465" spans="1:17" ht="15.75" customHeight="1" x14ac:dyDescent="0.25">
      <c r="A465" s="2"/>
      <c r="B465" s="4" t="s">
        <v>14</v>
      </c>
      <c r="C465" s="4">
        <v>1185732</v>
      </c>
      <c r="D465" s="5">
        <v>44319</v>
      </c>
      <c r="E465" s="4" t="s">
        <v>15</v>
      </c>
      <c r="F465" s="4" t="s">
        <v>37</v>
      </c>
      <c r="G465" s="4" t="s">
        <v>38</v>
      </c>
      <c r="H465" s="4" t="s">
        <v>20</v>
      </c>
      <c r="I465" s="6">
        <v>0.55000000000000004</v>
      </c>
      <c r="J465" s="7">
        <v>1000</v>
      </c>
      <c r="K465" s="8">
        <f t="shared" si="2"/>
        <v>550</v>
      </c>
      <c r="L465" s="8">
        <f t="shared" si="3"/>
        <v>192.5</v>
      </c>
      <c r="M465" s="9">
        <v>0.35</v>
      </c>
      <c r="O465" s="12"/>
      <c r="P465" s="10"/>
      <c r="Q465" s="13"/>
    </row>
    <row r="466" spans="1:17" ht="15.75" customHeight="1" x14ac:dyDescent="0.25">
      <c r="A466" s="2"/>
      <c r="B466" s="4" t="s">
        <v>14</v>
      </c>
      <c r="C466" s="4">
        <v>1185732</v>
      </c>
      <c r="D466" s="5">
        <v>44319</v>
      </c>
      <c r="E466" s="4" t="s">
        <v>15</v>
      </c>
      <c r="F466" s="4" t="s">
        <v>37</v>
      </c>
      <c r="G466" s="4" t="s">
        <v>38</v>
      </c>
      <c r="H466" s="4" t="s">
        <v>21</v>
      </c>
      <c r="I466" s="6">
        <v>0.65</v>
      </c>
      <c r="J466" s="7">
        <v>1250</v>
      </c>
      <c r="K466" s="8">
        <f t="shared" si="2"/>
        <v>812.5</v>
      </c>
      <c r="L466" s="8">
        <f t="shared" si="3"/>
        <v>243.75</v>
      </c>
      <c r="M466" s="9">
        <v>0.3</v>
      </c>
      <c r="O466" s="12"/>
      <c r="P466" s="10"/>
      <c r="Q466" s="13"/>
    </row>
    <row r="467" spans="1:17" ht="15.75" customHeight="1" x14ac:dyDescent="0.25">
      <c r="A467" s="2"/>
      <c r="B467" s="4" t="s">
        <v>14</v>
      </c>
      <c r="C467" s="4">
        <v>1185732</v>
      </c>
      <c r="D467" s="5">
        <v>44319</v>
      </c>
      <c r="E467" s="4" t="s">
        <v>15</v>
      </c>
      <c r="F467" s="4" t="s">
        <v>37</v>
      </c>
      <c r="G467" s="4" t="s">
        <v>38</v>
      </c>
      <c r="H467" s="4" t="s">
        <v>22</v>
      </c>
      <c r="I467" s="6">
        <v>0.70000000000000007</v>
      </c>
      <c r="J467" s="7">
        <v>2500</v>
      </c>
      <c r="K467" s="8">
        <f t="shared" si="2"/>
        <v>1750.0000000000002</v>
      </c>
      <c r="L467" s="8">
        <f t="shared" si="3"/>
        <v>525</v>
      </c>
      <c r="M467" s="9">
        <v>0.3</v>
      </c>
      <c r="O467" s="12"/>
      <c r="P467" s="10"/>
      <c r="Q467" s="13"/>
    </row>
    <row r="468" spans="1:17" ht="15.75" customHeight="1" x14ac:dyDescent="0.25">
      <c r="A468" s="2"/>
      <c r="B468" s="4" t="s">
        <v>14</v>
      </c>
      <c r="C468" s="4">
        <v>1185732</v>
      </c>
      <c r="D468" s="5">
        <v>44352</v>
      </c>
      <c r="E468" s="4" t="s">
        <v>15</v>
      </c>
      <c r="F468" s="4" t="s">
        <v>37</v>
      </c>
      <c r="G468" s="4" t="s">
        <v>38</v>
      </c>
      <c r="H468" s="4" t="s">
        <v>17</v>
      </c>
      <c r="I468" s="6">
        <v>0.65</v>
      </c>
      <c r="J468" s="7">
        <v>5000</v>
      </c>
      <c r="K468" s="8">
        <f t="shared" si="2"/>
        <v>3250</v>
      </c>
      <c r="L468" s="8">
        <f t="shared" si="3"/>
        <v>1787.5000000000002</v>
      </c>
      <c r="M468" s="9">
        <v>0.55000000000000004</v>
      </c>
      <c r="O468" s="12"/>
      <c r="P468" s="10"/>
      <c r="Q468" s="13"/>
    </row>
    <row r="469" spans="1:17" ht="15.75" customHeight="1" x14ac:dyDescent="0.25">
      <c r="A469" s="2"/>
      <c r="B469" s="4" t="s">
        <v>14</v>
      </c>
      <c r="C469" s="4">
        <v>1185732</v>
      </c>
      <c r="D469" s="5">
        <v>44352</v>
      </c>
      <c r="E469" s="4" t="s">
        <v>15</v>
      </c>
      <c r="F469" s="4" t="s">
        <v>37</v>
      </c>
      <c r="G469" s="4" t="s">
        <v>38</v>
      </c>
      <c r="H469" s="4" t="s">
        <v>18</v>
      </c>
      <c r="I469" s="6">
        <v>0.60000000000000009</v>
      </c>
      <c r="J469" s="7">
        <v>2500</v>
      </c>
      <c r="K469" s="8">
        <f t="shared" si="2"/>
        <v>1500.0000000000002</v>
      </c>
      <c r="L469" s="8">
        <f t="shared" si="3"/>
        <v>525</v>
      </c>
      <c r="M469" s="9">
        <v>0.35</v>
      </c>
      <c r="O469" s="12"/>
      <c r="P469" s="10"/>
      <c r="Q469" s="13"/>
    </row>
    <row r="470" spans="1:17" ht="15.75" customHeight="1" x14ac:dyDescent="0.25">
      <c r="A470" s="2"/>
      <c r="B470" s="4" t="s">
        <v>14</v>
      </c>
      <c r="C470" s="4">
        <v>1185732</v>
      </c>
      <c r="D470" s="5">
        <v>44352</v>
      </c>
      <c r="E470" s="4" t="s">
        <v>15</v>
      </c>
      <c r="F470" s="4" t="s">
        <v>37</v>
      </c>
      <c r="G470" s="4" t="s">
        <v>38</v>
      </c>
      <c r="H470" s="4" t="s">
        <v>19</v>
      </c>
      <c r="I470" s="6">
        <v>0.55000000000000004</v>
      </c>
      <c r="J470" s="7">
        <v>1750</v>
      </c>
      <c r="K470" s="8">
        <f t="shared" si="2"/>
        <v>962.50000000000011</v>
      </c>
      <c r="L470" s="8">
        <f t="shared" si="3"/>
        <v>385</v>
      </c>
      <c r="M470" s="9">
        <v>0.39999999999999997</v>
      </c>
      <c r="O470" s="12"/>
      <c r="P470" s="10"/>
      <c r="Q470" s="13"/>
    </row>
    <row r="471" spans="1:17" ht="15.75" customHeight="1" x14ac:dyDescent="0.25">
      <c r="A471" s="2"/>
      <c r="B471" s="4" t="s">
        <v>14</v>
      </c>
      <c r="C471" s="4">
        <v>1185732</v>
      </c>
      <c r="D471" s="5">
        <v>44352</v>
      </c>
      <c r="E471" s="4" t="s">
        <v>15</v>
      </c>
      <c r="F471" s="4" t="s">
        <v>37</v>
      </c>
      <c r="G471" s="4" t="s">
        <v>38</v>
      </c>
      <c r="H471" s="4" t="s">
        <v>20</v>
      </c>
      <c r="I471" s="6">
        <v>0.55000000000000004</v>
      </c>
      <c r="J471" s="7">
        <v>1500</v>
      </c>
      <c r="K471" s="8">
        <f t="shared" si="2"/>
        <v>825.00000000000011</v>
      </c>
      <c r="L471" s="8">
        <f t="shared" si="3"/>
        <v>330</v>
      </c>
      <c r="M471" s="9">
        <v>0.39999999999999997</v>
      </c>
      <c r="O471" s="12"/>
      <c r="P471" s="10"/>
      <c r="Q471" s="13"/>
    </row>
    <row r="472" spans="1:17" ht="15.75" customHeight="1" x14ac:dyDescent="0.25">
      <c r="A472" s="2"/>
      <c r="B472" s="4" t="s">
        <v>14</v>
      </c>
      <c r="C472" s="4">
        <v>1185732</v>
      </c>
      <c r="D472" s="5">
        <v>44352</v>
      </c>
      <c r="E472" s="4" t="s">
        <v>15</v>
      </c>
      <c r="F472" s="4" t="s">
        <v>37</v>
      </c>
      <c r="G472" s="4" t="s">
        <v>38</v>
      </c>
      <c r="H472" s="4" t="s">
        <v>21</v>
      </c>
      <c r="I472" s="6">
        <v>0.65</v>
      </c>
      <c r="J472" s="7">
        <v>1500</v>
      </c>
      <c r="K472" s="8">
        <f t="shared" si="2"/>
        <v>975</v>
      </c>
      <c r="L472" s="8">
        <f t="shared" si="3"/>
        <v>341.25</v>
      </c>
      <c r="M472" s="9">
        <v>0.35</v>
      </c>
      <c r="O472" s="12"/>
      <c r="P472" s="10"/>
      <c r="Q472" s="13"/>
    </row>
    <row r="473" spans="1:17" ht="15.75" customHeight="1" x14ac:dyDescent="0.25">
      <c r="A473" s="2"/>
      <c r="B473" s="4" t="s">
        <v>14</v>
      </c>
      <c r="C473" s="4">
        <v>1185732</v>
      </c>
      <c r="D473" s="5">
        <v>44352</v>
      </c>
      <c r="E473" s="4" t="s">
        <v>15</v>
      </c>
      <c r="F473" s="4" t="s">
        <v>37</v>
      </c>
      <c r="G473" s="4" t="s">
        <v>38</v>
      </c>
      <c r="H473" s="4" t="s">
        <v>22</v>
      </c>
      <c r="I473" s="6">
        <v>0.70000000000000007</v>
      </c>
      <c r="J473" s="7">
        <v>3000</v>
      </c>
      <c r="K473" s="8">
        <f t="shared" si="2"/>
        <v>2100</v>
      </c>
      <c r="L473" s="8">
        <f t="shared" si="3"/>
        <v>630</v>
      </c>
      <c r="M473" s="9">
        <v>0.3</v>
      </c>
      <c r="O473" s="12"/>
      <c r="P473" s="10"/>
      <c r="Q473" s="13"/>
    </row>
    <row r="474" spans="1:17" ht="15.75" customHeight="1" x14ac:dyDescent="0.25">
      <c r="A474" s="2"/>
      <c r="B474" s="4" t="s">
        <v>14</v>
      </c>
      <c r="C474" s="4">
        <v>1185732</v>
      </c>
      <c r="D474" s="5">
        <v>44380</v>
      </c>
      <c r="E474" s="4" t="s">
        <v>15</v>
      </c>
      <c r="F474" s="4" t="s">
        <v>37</v>
      </c>
      <c r="G474" s="4" t="s">
        <v>38</v>
      </c>
      <c r="H474" s="4" t="s">
        <v>17</v>
      </c>
      <c r="I474" s="6">
        <v>0.65</v>
      </c>
      <c r="J474" s="7">
        <v>5000</v>
      </c>
      <c r="K474" s="8">
        <f t="shared" si="2"/>
        <v>3250</v>
      </c>
      <c r="L474" s="8">
        <f t="shared" si="3"/>
        <v>1787.5000000000002</v>
      </c>
      <c r="M474" s="9">
        <v>0.55000000000000004</v>
      </c>
      <c r="O474" s="12"/>
      <c r="P474" s="10"/>
      <c r="Q474" s="13"/>
    </row>
    <row r="475" spans="1:17" ht="15.75" customHeight="1" x14ac:dyDescent="0.25">
      <c r="A475" s="2"/>
      <c r="B475" s="4" t="s">
        <v>14</v>
      </c>
      <c r="C475" s="4">
        <v>1185732</v>
      </c>
      <c r="D475" s="5">
        <v>44380</v>
      </c>
      <c r="E475" s="4" t="s">
        <v>15</v>
      </c>
      <c r="F475" s="4" t="s">
        <v>37</v>
      </c>
      <c r="G475" s="4" t="s">
        <v>38</v>
      </c>
      <c r="H475" s="4" t="s">
        <v>18</v>
      </c>
      <c r="I475" s="6">
        <v>0.60000000000000009</v>
      </c>
      <c r="J475" s="7">
        <v>3000</v>
      </c>
      <c r="K475" s="8">
        <f t="shared" si="2"/>
        <v>1800.0000000000002</v>
      </c>
      <c r="L475" s="8">
        <f t="shared" si="3"/>
        <v>630</v>
      </c>
      <c r="M475" s="9">
        <v>0.35</v>
      </c>
      <c r="O475" s="12"/>
      <c r="P475" s="10"/>
      <c r="Q475" s="13"/>
    </row>
    <row r="476" spans="1:17" ht="15.75" customHeight="1" x14ac:dyDescent="0.25">
      <c r="A476" s="2"/>
      <c r="B476" s="4" t="s">
        <v>14</v>
      </c>
      <c r="C476" s="4">
        <v>1185732</v>
      </c>
      <c r="D476" s="5">
        <v>44380</v>
      </c>
      <c r="E476" s="4" t="s">
        <v>15</v>
      </c>
      <c r="F476" s="4" t="s">
        <v>37</v>
      </c>
      <c r="G476" s="4" t="s">
        <v>38</v>
      </c>
      <c r="H476" s="4" t="s">
        <v>19</v>
      </c>
      <c r="I476" s="6">
        <v>0.55000000000000004</v>
      </c>
      <c r="J476" s="7">
        <v>2250</v>
      </c>
      <c r="K476" s="8">
        <f t="shared" si="2"/>
        <v>1237.5</v>
      </c>
      <c r="L476" s="8">
        <f t="shared" si="3"/>
        <v>494.99999999999994</v>
      </c>
      <c r="M476" s="9">
        <v>0.39999999999999997</v>
      </c>
      <c r="O476" s="12"/>
      <c r="P476" s="10"/>
      <c r="Q476" s="13"/>
    </row>
    <row r="477" spans="1:17" ht="15.75" customHeight="1" x14ac:dyDescent="0.25">
      <c r="A477" s="2"/>
      <c r="B477" s="4" t="s">
        <v>14</v>
      </c>
      <c r="C477" s="4">
        <v>1185732</v>
      </c>
      <c r="D477" s="5">
        <v>44380</v>
      </c>
      <c r="E477" s="4" t="s">
        <v>15</v>
      </c>
      <c r="F477" s="4" t="s">
        <v>37</v>
      </c>
      <c r="G477" s="4" t="s">
        <v>38</v>
      </c>
      <c r="H477" s="4" t="s">
        <v>20</v>
      </c>
      <c r="I477" s="6">
        <v>0.55000000000000004</v>
      </c>
      <c r="J477" s="7">
        <v>1750</v>
      </c>
      <c r="K477" s="8">
        <f t="shared" si="2"/>
        <v>962.50000000000011</v>
      </c>
      <c r="L477" s="8">
        <f t="shared" si="3"/>
        <v>385</v>
      </c>
      <c r="M477" s="9">
        <v>0.39999999999999997</v>
      </c>
      <c r="O477" s="12"/>
      <c r="P477" s="10"/>
      <c r="Q477" s="13"/>
    </row>
    <row r="478" spans="1:17" ht="15.75" customHeight="1" x14ac:dyDescent="0.25">
      <c r="A478" s="2"/>
      <c r="B478" s="4" t="s">
        <v>14</v>
      </c>
      <c r="C478" s="4">
        <v>1185732</v>
      </c>
      <c r="D478" s="5">
        <v>44380</v>
      </c>
      <c r="E478" s="4" t="s">
        <v>15</v>
      </c>
      <c r="F478" s="4" t="s">
        <v>37</v>
      </c>
      <c r="G478" s="4" t="s">
        <v>38</v>
      </c>
      <c r="H478" s="4" t="s">
        <v>21</v>
      </c>
      <c r="I478" s="6">
        <v>0.65</v>
      </c>
      <c r="J478" s="7">
        <v>2000</v>
      </c>
      <c r="K478" s="8">
        <f t="shared" si="2"/>
        <v>1300</v>
      </c>
      <c r="L478" s="8">
        <f t="shared" si="3"/>
        <v>454.99999999999994</v>
      </c>
      <c r="M478" s="9">
        <v>0.35</v>
      </c>
      <c r="O478" s="12"/>
      <c r="P478" s="10"/>
      <c r="Q478" s="13"/>
    </row>
    <row r="479" spans="1:17" ht="15.75" customHeight="1" x14ac:dyDescent="0.25">
      <c r="A479" s="2"/>
      <c r="B479" s="4" t="s">
        <v>14</v>
      </c>
      <c r="C479" s="4">
        <v>1185732</v>
      </c>
      <c r="D479" s="5">
        <v>44380</v>
      </c>
      <c r="E479" s="4" t="s">
        <v>15</v>
      </c>
      <c r="F479" s="4" t="s">
        <v>37</v>
      </c>
      <c r="G479" s="4" t="s">
        <v>38</v>
      </c>
      <c r="H479" s="4" t="s">
        <v>22</v>
      </c>
      <c r="I479" s="6">
        <v>0.70000000000000007</v>
      </c>
      <c r="J479" s="7">
        <v>3750</v>
      </c>
      <c r="K479" s="8">
        <f t="shared" si="2"/>
        <v>2625.0000000000005</v>
      </c>
      <c r="L479" s="8">
        <f t="shared" si="3"/>
        <v>787.50000000000011</v>
      </c>
      <c r="M479" s="9">
        <v>0.3</v>
      </c>
      <c r="O479" s="12"/>
      <c r="P479" s="10"/>
      <c r="Q479" s="13"/>
    </row>
    <row r="480" spans="1:17" ht="15.75" customHeight="1" x14ac:dyDescent="0.25">
      <c r="A480" s="2"/>
      <c r="B480" s="4" t="s">
        <v>14</v>
      </c>
      <c r="C480" s="4">
        <v>1185732</v>
      </c>
      <c r="D480" s="5">
        <v>44412</v>
      </c>
      <c r="E480" s="4" t="s">
        <v>15</v>
      </c>
      <c r="F480" s="4" t="s">
        <v>37</v>
      </c>
      <c r="G480" s="4" t="s">
        <v>38</v>
      </c>
      <c r="H480" s="4" t="s">
        <v>17</v>
      </c>
      <c r="I480" s="6">
        <v>0.65</v>
      </c>
      <c r="J480" s="7">
        <v>5250</v>
      </c>
      <c r="K480" s="8">
        <f t="shared" si="2"/>
        <v>3412.5</v>
      </c>
      <c r="L480" s="8">
        <f t="shared" si="3"/>
        <v>1876.8750000000002</v>
      </c>
      <c r="M480" s="9">
        <v>0.55000000000000004</v>
      </c>
      <c r="O480" s="12"/>
      <c r="P480" s="10"/>
      <c r="Q480" s="13"/>
    </row>
    <row r="481" spans="1:17" ht="15.75" customHeight="1" x14ac:dyDescent="0.25">
      <c r="A481" s="2"/>
      <c r="B481" s="4" t="s">
        <v>14</v>
      </c>
      <c r="C481" s="4">
        <v>1185732</v>
      </c>
      <c r="D481" s="5">
        <v>44412</v>
      </c>
      <c r="E481" s="4" t="s">
        <v>15</v>
      </c>
      <c r="F481" s="4" t="s">
        <v>37</v>
      </c>
      <c r="G481" s="4" t="s">
        <v>38</v>
      </c>
      <c r="H481" s="4" t="s">
        <v>18</v>
      </c>
      <c r="I481" s="6">
        <v>0.60000000000000009</v>
      </c>
      <c r="J481" s="7">
        <v>3000</v>
      </c>
      <c r="K481" s="8">
        <f t="shared" si="2"/>
        <v>1800.0000000000002</v>
      </c>
      <c r="L481" s="8">
        <f t="shared" si="3"/>
        <v>630</v>
      </c>
      <c r="M481" s="9">
        <v>0.35</v>
      </c>
      <c r="O481" s="12"/>
      <c r="P481" s="10"/>
      <c r="Q481" s="13"/>
    </row>
    <row r="482" spans="1:17" ht="15.75" customHeight="1" x14ac:dyDescent="0.25">
      <c r="A482" s="2"/>
      <c r="B482" s="4" t="s">
        <v>14</v>
      </c>
      <c r="C482" s="4">
        <v>1185732</v>
      </c>
      <c r="D482" s="5">
        <v>44412</v>
      </c>
      <c r="E482" s="4" t="s">
        <v>15</v>
      </c>
      <c r="F482" s="4" t="s">
        <v>37</v>
      </c>
      <c r="G482" s="4" t="s">
        <v>38</v>
      </c>
      <c r="H482" s="4" t="s">
        <v>19</v>
      </c>
      <c r="I482" s="6">
        <v>0.55000000000000004</v>
      </c>
      <c r="J482" s="7">
        <v>2250</v>
      </c>
      <c r="K482" s="8">
        <f t="shared" si="2"/>
        <v>1237.5</v>
      </c>
      <c r="L482" s="8">
        <f t="shared" si="3"/>
        <v>494.99999999999994</v>
      </c>
      <c r="M482" s="9">
        <v>0.39999999999999997</v>
      </c>
      <c r="O482" s="12"/>
      <c r="P482" s="10"/>
      <c r="Q482" s="13"/>
    </row>
    <row r="483" spans="1:17" ht="15.75" customHeight="1" x14ac:dyDescent="0.25">
      <c r="A483" s="2"/>
      <c r="B483" s="4" t="s">
        <v>14</v>
      </c>
      <c r="C483" s="4">
        <v>1185732</v>
      </c>
      <c r="D483" s="5">
        <v>44412</v>
      </c>
      <c r="E483" s="4" t="s">
        <v>15</v>
      </c>
      <c r="F483" s="4" t="s">
        <v>37</v>
      </c>
      <c r="G483" s="4" t="s">
        <v>38</v>
      </c>
      <c r="H483" s="4" t="s">
        <v>20</v>
      </c>
      <c r="I483" s="6">
        <v>0.55000000000000004</v>
      </c>
      <c r="J483" s="7">
        <v>2000</v>
      </c>
      <c r="K483" s="8">
        <f t="shared" si="2"/>
        <v>1100</v>
      </c>
      <c r="L483" s="8">
        <f t="shared" si="3"/>
        <v>439.99999999999994</v>
      </c>
      <c r="M483" s="9">
        <v>0.39999999999999997</v>
      </c>
      <c r="O483" s="12"/>
      <c r="P483" s="10"/>
      <c r="Q483" s="13"/>
    </row>
    <row r="484" spans="1:17" ht="15.75" customHeight="1" x14ac:dyDescent="0.25">
      <c r="A484" s="2"/>
      <c r="B484" s="4" t="s">
        <v>14</v>
      </c>
      <c r="C484" s="4">
        <v>1185732</v>
      </c>
      <c r="D484" s="5">
        <v>44412</v>
      </c>
      <c r="E484" s="4" t="s">
        <v>15</v>
      </c>
      <c r="F484" s="4" t="s">
        <v>37</v>
      </c>
      <c r="G484" s="4" t="s">
        <v>38</v>
      </c>
      <c r="H484" s="4" t="s">
        <v>21</v>
      </c>
      <c r="I484" s="6">
        <v>0.65</v>
      </c>
      <c r="J484" s="7">
        <v>1750</v>
      </c>
      <c r="K484" s="8">
        <f t="shared" si="2"/>
        <v>1137.5</v>
      </c>
      <c r="L484" s="8">
        <f t="shared" si="3"/>
        <v>398.125</v>
      </c>
      <c r="M484" s="9">
        <v>0.35</v>
      </c>
      <c r="O484" s="12"/>
      <c r="P484" s="10"/>
      <c r="Q484" s="13"/>
    </row>
    <row r="485" spans="1:17" ht="15.75" customHeight="1" x14ac:dyDescent="0.25">
      <c r="A485" s="2"/>
      <c r="B485" s="4" t="s">
        <v>14</v>
      </c>
      <c r="C485" s="4">
        <v>1185732</v>
      </c>
      <c r="D485" s="5">
        <v>44412</v>
      </c>
      <c r="E485" s="4" t="s">
        <v>15</v>
      </c>
      <c r="F485" s="4" t="s">
        <v>37</v>
      </c>
      <c r="G485" s="4" t="s">
        <v>38</v>
      </c>
      <c r="H485" s="4" t="s">
        <v>22</v>
      </c>
      <c r="I485" s="6">
        <v>0.70000000000000007</v>
      </c>
      <c r="J485" s="7">
        <v>3500</v>
      </c>
      <c r="K485" s="8">
        <f t="shared" si="2"/>
        <v>2450.0000000000005</v>
      </c>
      <c r="L485" s="8">
        <f t="shared" si="3"/>
        <v>735.00000000000011</v>
      </c>
      <c r="M485" s="9">
        <v>0.3</v>
      </c>
      <c r="O485" s="12"/>
      <c r="P485" s="10"/>
      <c r="Q485" s="13"/>
    </row>
    <row r="486" spans="1:17" ht="15.75" customHeight="1" x14ac:dyDescent="0.25">
      <c r="A486" s="2"/>
      <c r="B486" s="4" t="s">
        <v>14</v>
      </c>
      <c r="C486" s="4">
        <v>1185732</v>
      </c>
      <c r="D486" s="5">
        <v>44442</v>
      </c>
      <c r="E486" s="4" t="s">
        <v>15</v>
      </c>
      <c r="F486" s="4" t="s">
        <v>37</v>
      </c>
      <c r="G486" s="4" t="s">
        <v>38</v>
      </c>
      <c r="H486" s="4" t="s">
        <v>17</v>
      </c>
      <c r="I486" s="6">
        <v>0.65</v>
      </c>
      <c r="J486" s="7">
        <v>4750</v>
      </c>
      <c r="K486" s="8">
        <f t="shared" si="2"/>
        <v>3087.5</v>
      </c>
      <c r="L486" s="8">
        <f t="shared" si="3"/>
        <v>1543.75</v>
      </c>
      <c r="M486" s="9">
        <v>0.5</v>
      </c>
      <c r="O486" s="12"/>
      <c r="P486" s="10"/>
      <c r="Q486" s="13"/>
    </row>
    <row r="487" spans="1:17" ht="15.75" customHeight="1" x14ac:dyDescent="0.25">
      <c r="A487" s="2"/>
      <c r="B487" s="4" t="s">
        <v>14</v>
      </c>
      <c r="C487" s="4">
        <v>1185732</v>
      </c>
      <c r="D487" s="5">
        <v>44442</v>
      </c>
      <c r="E487" s="4" t="s">
        <v>15</v>
      </c>
      <c r="F487" s="4" t="s">
        <v>37</v>
      </c>
      <c r="G487" s="4" t="s">
        <v>38</v>
      </c>
      <c r="H487" s="4" t="s">
        <v>18</v>
      </c>
      <c r="I487" s="6">
        <v>0.5</v>
      </c>
      <c r="J487" s="7">
        <v>2750</v>
      </c>
      <c r="K487" s="8">
        <f t="shared" si="2"/>
        <v>1375</v>
      </c>
      <c r="L487" s="8">
        <f t="shared" si="3"/>
        <v>412.5</v>
      </c>
      <c r="M487" s="9">
        <v>0.3</v>
      </c>
      <c r="O487" s="12"/>
      <c r="P487" s="10"/>
      <c r="Q487" s="13"/>
    </row>
    <row r="488" spans="1:17" ht="15.75" customHeight="1" x14ac:dyDescent="0.25">
      <c r="A488" s="2"/>
      <c r="B488" s="4" t="s">
        <v>14</v>
      </c>
      <c r="C488" s="4">
        <v>1185732</v>
      </c>
      <c r="D488" s="5">
        <v>44442</v>
      </c>
      <c r="E488" s="4" t="s">
        <v>15</v>
      </c>
      <c r="F488" s="4" t="s">
        <v>37</v>
      </c>
      <c r="G488" s="4" t="s">
        <v>38</v>
      </c>
      <c r="H488" s="4" t="s">
        <v>19</v>
      </c>
      <c r="I488" s="6">
        <v>0.45</v>
      </c>
      <c r="J488" s="7">
        <v>2000</v>
      </c>
      <c r="K488" s="8">
        <f t="shared" si="2"/>
        <v>900</v>
      </c>
      <c r="L488" s="8">
        <f t="shared" si="3"/>
        <v>315</v>
      </c>
      <c r="M488" s="9">
        <v>0.35</v>
      </c>
      <c r="O488" s="12"/>
      <c r="P488" s="10"/>
      <c r="Q488" s="13"/>
    </row>
    <row r="489" spans="1:17" ht="15.75" customHeight="1" x14ac:dyDescent="0.25">
      <c r="A489" s="2"/>
      <c r="B489" s="4" t="s">
        <v>14</v>
      </c>
      <c r="C489" s="4">
        <v>1185732</v>
      </c>
      <c r="D489" s="5">
        <v>44442</v>
      </c>
      <c r="E489" s="4" t="s">
        <v>15</v>
      </c>
      <c r="F489" s="4" t="s">
        <v>37</v>
      </c>
      <c r="G489" s="4" t="s">
        <v>38</v>
      </c>
      <c r="H489" s="4" t="s">
        <v>20</v>
      </c>
      <c r="I489" s="6">
        <v>0.45</v>
      </c>
      <c r="J489" s="7">
        <v>1750</v>
      </c>
      <c r="K489" s="8">
        <f t="shared" si="2"/>
        <v>787.5</v>
      </c>
      <c r="L489" s="8">
        <f t="shared" si="3"/>
        <v>275.625</v>
      </c>
      <c r="M489" s="9">
        <v>0.35</v>
      </c>
      <c r="O489" s="12"/>
      <c r="P489" s="10"/>
      <c r="Q489" s="13"/>
    </row>
    <row r="490" spans="1:17" ht="15.75" customHeight="1" x14ac:dyDescent="0.25">
      <c r="A490" s="2"/>
      <c r="B490" s="4" t="s">
        <v>14</v>
      </c>
      <c r="C490" s="4">
        <v>1185732</v>
      </c>
      <c r="D490" s="5">
        <v>44442</v>
      </c>
      <c r="E490" s="4" t="s">
        <v>15</v>
      </c>
      <c r="F490" s="4" t="s">
        <v>37</v>
      </c>
      <c r="G490" s="4" t="s">
        <v>38</v>
      </c>
      <c r="H490" s="4" t="s">
        <v>21</v>
      </c>
      <c r="I490" s="6">
        <v>0.54999999999999993</v>
      </c>
      <c r="J490" s="7">
        <v>1250</v>
      </c>
      <c r="K490" s="8">
        <f t="shared" si="2"/>
        <v>687.49999999999989</v>
      </c>
      <c r="L490" s="8">
        <f t="shared" si="3"/>
        <v>206.24999999999997</v>
      </c>
      <c r="M490" s="9">
        <v>0.3</v>
      </c>
      <c r="O490" s="12"/>
      <c r="P490" s="10"/>
      <c r="Q490" s="13"/>
    </row>
    <row r="491" spans="1:17" ht="15.75" customHeight="1" x14ac:dyDescent="0.25">
      <c r="A491" s="2"/>
      <c r="B491" s="4" t="s">
        <v>14</v>
      </c>
      <c r="C491" s="4">
        <v>1185732</v>
      </c>
      <c r="D491" s="5">
        <v>44442</v>
      </c>
      <c r="E491" s="4" t="s">
        <v>15</v>
      </c>
      <c r="F491" s="4" t="s">
        <v>37</v>
      </c>
      <c r="G491" s="4" t="s">
        <v>38</v>
      </c>
      <c r="H491" s="4" t="s">
        <v>22</v>
      </c>
      <c r="I491" s="6">
        <v>0.6</v>
      </c>
      <c r="J491" s="7">
        <v>2250</v>
      </c>
      <c r="K491" s="8">
        <f t="shared" si="2"/>
        <v>1350</v>
      </c>
      <c r="L491" s="8">
        <f t="shared" si="3"/>
        <v>337.5</v>
      </c>
      <c r="M491" s="9">
        <v>0.25</v>
      </c>
      <c r="O491" s="12"/>
      <c r="P491" s="10"/>
      <c r="Q491" s="13"/>
    </row>
    <row r="492" spans="1:17" ht="15.75" customHeight="1" x14ac:dyDescent="0.25">
      <c r="A492" s="2"/>
      <c r="B492" s="4" t="s">
        <v>14</v>
      </c>
      <c r="C492" s="4">
        <v>1185732</v>
      </c>
      <c r="D492" s="5">
        <v>44474</v>
      </c>
      <c r="E492" s="4" t="s">
        <v>15</v>
      </c>
      <c r="F492" s="4" t="s">
        <v>37</v>
      </c>
      <c r="G492" s="4" t="s">
        <v>38</v>
      </c>
      <c r="H492" s="4" t="s">
        <v>17</v>
      </c>
      <c r="I492" s="6">
        <v>0.6</v>
      </c>
      <c r="J492" s="7">
        <v>4000</v>
      </c>
      <c r="K492" s="8">
        <f t="shared" si="2"/>
        <v>2400</v>
      </c>
      <c r="L492" s="8">
        <f t="shared" si="3"/>
        <v>1200</v>
      </c>
      <c r="M492" s="9">
        <v>0.5</v>
      </c>
      <c r="O492" s="12"/>
      <c r="P492" s="10"/>
      <c r="Q492" s="13"/>
    </row>
    <row r="493" spans="1:17" ht="15.75" customHeight="1" x14ac:dyDescent="0.25">
      <c r="A493" s="2"/>
      <c r="B493" s="4" t="s">
        <v>14</v>
      </c>
      <c r="C493" s="4">
        <v>1185732</v>
      </c>
      <c r="D493" s="5">
        <v>44474</v>
      </c>
      <c r="E493" s="4" t="s">
        <v>15</v>
      </c>
      <c r="F493" s="4" t="s">
        <v>37</v>
      </c>
      <c r="G493" s="4" t="s">
        <v>38</v>
      </c>
      <c r="H493" s="4" t="s">
        <v>18</v>
      </c>
      <c r="I493" s="6">
        <v>0.5</v>
      </c>
      <c r="J493" s="7">
        <v>2250</v>
      </c>
      <c r="K493" s="8">
        <f t="shared" si="2"/>
        <v>1125</v>
      </c>
      <c r="L493" s="8">
        <f t="shared" si="3"/>
        <v>337.5</v>
      </c>
      <c r="M493" s="9">
        <v>0.3</v>
      </c>
      <c r="O493" s="12"/>
      <c r="P493" s="10"/>
      <c r="Q493" s="13"/>
    </row>
    <row r="494" spans="1:17" ht="15.75" customHeight="1" x14ac:dyDescent="0.25">
      <c r="A494" s="2"/>
      <c r="B494" s="4" t="s">
        <v>14</v>
      </c>
      <c r="C494" s="4">
        <v>1185732</v>
      </c>
      <c r="D494" s="5">
        <v>44474</v>
      </c>
      <c r="E494" s="4" t="s">
        <v>15</v>
      </c>
      <c r="F494" s="4" t="s">
        <v>37</v>
      </c>
      <c r="G494" s="4" t="s">
        <v>38</v>
      </c>
      <c r="H494" s="4" t="s">
        <v>19</v>
      </c>
      <c r="I494" s="6">
        <v>0.5</v>
      </c>
      <c r="J494" s="7">
        <v>1250</v>
      </c>
      <c r="K494" s="8">
        <f t="shared" si="2"/>
        <v>625</v>
      </c>
      <c r="L494" s="8">
        <f t="shared" si="3"/>
        <v>218.75</v>
      </c>
      <c r="M494" s="9">
        <v>0.35</v>
      </c>
      <c r="O494" s="12"/>
      <c r="P494" s="10"/>
      <c r="Q494" s="13"/>
    </row>
    <row r="495" spans="1:17" ht="15.75" customHeight="1" x14ac:dyDescent="0.25">
      <c r="A495" s="2"/>
      <c r="B495" s="4" t="s">
        <v>14</v>
      </c>
      <c r="C495" s="4">
        <v>1185732</v>
      </c>
      <c r="D495" s="5">
        <v>44474</v>
      </c>
      <c r="E495" s="4" t="s">
        <v>15</v>
      </c>
      <c r="F495" s="4" t="s">
        <v>37</v>
      </c>
      <c r="G495" s="4" t="s">
        <v>38</v>
      </c>
      <c r="H495" s="4" t="s">
        <v>20</v>
      </c>
      <c r="I495" s="6">
        <v>0.5</v>
      </c>
      <c r="J495" s="7">
        <v>1000</v>
      </c>
      <c r="K495" s="8">
        <f t="shared" si="2"/>
        <v>500</v>
      </c>
      <c r="L495" s="8">
        <f t="shared" si="3"/>
        <v>175</v>
      </c>
      <c r="M495" s="9">
        <v>0.35</v>
      </c>
      <c r="O495" s="12"/>
      <c r="P495" s="10"/>
      <c r="Q495" s="13"/>
    </row>
    <row r="496" spans="1:17" ht="15.75" customHeight="1" x14ac:dyDescent="0.25">
      <c r="A496" s="2"/>
      <c r="B496" s="4" t="s">
        <v>14</v>
      </c>
      <c r="C496" s="4">
        <v>1185732</v>
      </c>
      <c r="D496" s="5">
        <v>44474</v>
      </c>
      <c r="E496" s="4" t="s">
        <v>15</v>
      </c>
      <c r="F496" s="4" t="s">
        <v>37</v>
      </c>
      <c r="G496" s="4" t="s">
        <v>38</v>
      </c>
      <c r="H496" s="4" t="s">
        <v>21</v>
      </c>
      <c r="I496" s="6">
        <v>0.6</v>
      </c>
      <c r="J496" s="7">
        <v>1000</v>
      </c>
      <c r="K496" s="8">
        <f t="shared" si="2"/>
        <v>600</v>
      </c>
      <c r="L496" s="8">
        <f t="shared" si="3"/>
        <v>180</v>
      </c>
      <c r="M496" s="9">
        <v>0.3</v>
      </c>
      <c r="O496" s="12"/>
      <c r="P496" s="10"/>
      <c r="Q496" s="13"/>
    </row>
    <row r="497" spans="1:18" ht="15.75" customHeight="1" x14ac:dyDescent="0.25">
      <c r="A497" s="2"/>
      <c r="B497" s="4" t="s">
        <v>14</v>
      </c>
      <c r="C497" s="4">
        <v>1185732</v>
      </c>
      <c r="D497" s="5">
        <v>44474</v>
      </c>
      <c r="E497" s="4" t="s">
        <v>15</v>
      </c>
      <c r="F497" s="4" t="s">
        <v>37</v>
      </c>
      <c r="G497" s="4" t="s">
        <v>38</v>
      </c>
      <c r="H497" s="4" t="s">
        <v>22</v>
      </c>
      <c r="I497" s="6">
        <v>0.64999999999999991</v>
      </c>
      <c r="J497" s="7">
        <v>2250</v>
      </c>
      <c r="K497" s="8">
        <f t="shared" si="2"/>
        <v>1462.4999999999998</v>
      </c>
      <c r="L497" s="8">
        <f t="shared" si="3"/>
        <v>365.62499999999994</v>
      </c>
      <c r="M497" s="9">
        <v>0.25</v>
      </c>
      <c r="O497" s="12"/>
      <c r="P497" s="10"/>
      <c r="Q497" s="13"/>
    </row>
    <row r="498" spans="1:18" ht="15.75" customHeight="1" x14ac:dyDescent="0.25">
      <c r="A498" s="2"/>
      <c r="B498" s="4" t="s">
        <v>14</v>
      </c>
      <c r="C498" s="4">
        <v>1185732</v>
      </c>
      <c r="D498" s="5">
        <v>44504</v>
      </c>
      <c r="E498" s="4" t="s">
        <v>15</v>
      </c>
      <c r="F498" s="4" t="s">
        <v>37</v>
      </c>
      <c r="G498" s="4" t="s">
        <v>38</v>
      </c>
      <c r="H498" s="4" t="s">
        <v>17</v>
      </c>
      <c r="I498" s="6">
        <v>0.70000000000000007</v>
      </c>
      <c r="J498" s="7">
        <v>3750</v>
      </c>
      <c r="K498" s="8">
        <f t="shared" si="2"/>
        <v>2625.0000000000005</v>
      </c>
      <c r="L498" s="8">
        <f t="shared" si="3"/>
        <v>1443.7500000000005</v>
      </c>
      <c r="M498" s="9">
        <v>0.55000000000000004</v>
      </c>
      <c r="O498" s="12"/>
      <c r="P498" s="10"/>
      <c r="Q498" s="13"/>
    </row>
    <row r="499" spans="1:18" ht="15.75" customHeight="1" x14ac:dyDescent="0.25">
      <c r="A499" s="2"/>
      <c r="B499" s="4" t="s">
        <v>14</v>
      </c>
      <c r="C499" s="4">
        <v>1185732</v>
      </c>
      <c r="D499" s="5">
        <v>44504</v>
      </c>
      <c r="E499" s="4" t="s">
        <v>15</v>
      </c>
      <c r="F499" s="4" t="s">
        <v>37</v>
      </c>
      <c r="G499" s="4" t="s">
        <v>38</v>
      </c>
      <c r="H499" s="4" t="s">
        <v>18</v>
      </c>
      <c r="I499" s="6">
        <v>0.60000000000000009</v>
      </c>
      <c r="J499" s="7">
        <v>2000</v>
      </c>
      <c r="K499" s="8">
        <f t="shared" si="2"/>
        <v>1200.0000000000002</v>
      </c>
      <c r="L499" s="8">
        <f t="shared" si="3"/>
        <v>420.00000000000006</v>
      </c>
      <c r="M499" s="9">
        <v>0.35</v>
      </c>
      <c r="O499" s="12"/>
      <c r="P499" s="10"/>
      <c r="Q499" s="13"/>
    </row>
    <row r="500" spans="1:18" ht="15.75" customHeight="1" x14ac:dyDescent="0.25">
      <c r="A500" s="2"/>
      <c r="B500" s="4" t="s">
        <v>14</v>
      </c>
      <c r="C500" s="4">
        <v>1185732</v>
      </c>
      <c r="D500" s="5">
        <v>44504</v>
      </c>
      <c r="E500" s="4" t="s">
        <v>15</v>
      </c>
      <c r="F500" s="4" t="s">
        <v>37</v>
      </c>
      <c r="G500" s="4" t="s">
        <v>38</v>
      </c>
      <c r="H500" s="4" t="s">
        <v>19</v>
      </c>
      <c r="I500" s="6">
        <v>0.60000000000000009</v>
      </c>
      <c r="J500" s="7">
        <v>1950</v>
      </c>
      <c r="K500" s="8">
        <f t="shared" si="2"/>
        <v>1170.0000000000002</v>
      </c>
      <c r="L500" s="8">
        <f t="shared" si="3"/>
        <v>468.00000000000006</v>
      </c>
      <c r="M500" s="9">
        <v>0.39999999999999997</v>
      </c>
      <c r="O500" s="12"/>
      <c r="P500" s="10"/>
      <c r="Q500" s="13"/>
    </row>
    <row r="501" spans="1:18" ht="15.75" customHeight="1" x14ac:dyDescent="0.25">
      <c r="A501" s="2"/>
      <c r="B501" s="4" t="s">
        <v>14</v>
      </c>
      <c r="C501" s="4">
        <v>1185732</v>
      </c>
      <c r="D501" s="5">
        <v>44504</v>
      </c>
      <c r="E501" s="4" t="s">
        <v>15</v>
      </c>
      <c r="F501" s="4" t="s">
        <v>37</v>
      </c>
      <c r="G501" s="4" t="s">
        <v>38</v>
      </c>
      <c r="H501" s="4" t="s">
        <v>20</v>
      </c>
      <c r="I501" s="6">
        <v>0.60000000000000009</v>
      </c>
      <c r="J501" s="7">
        <v>1750</v>
      </c>
      <c r="K501" s="8">
        <f t="shared" si="2"/>
        <v>1050.0000000000002</v>
      </c>
      <c r="L501" s="8">
        <f t="shared" si="3"/>
        <v>420.00000000000006</v>
      </c>
      <c r="M501" s="9">
        <v>0.39999999999999997</v>
      </c>
      <c r="O501" s="12"/>
      <c r="P501" s="10"/>
      <c r="Q501" s="13"/>
    </row>
    <row r="502" spans="1:18" ht="15.75" customHeight="1" x14ac:dyDescent="0.25">
      <c r="A502" s="2"/>
      <c r="B502" s="4" t="s">
        <v>14</v>
      </c>
      <c r="C502" s="4">
        <v>1185732</v>
      </c>
      <c r="D502" s="5">
        <v>44504</v>
      </c>
      <c r="E502" s="4" t="s">
        <v>15</v>
      </c>
      <c r="F502" s="4" t="s">
        <v>37</v>
      </c>
      <c r="G502" s="4" t="s">
        <v>38</v>
      </c>
      <c r="H502" s="4" t="s">
        <v>21</v>
      </c>
      <c r="I502" s="6">
        <v>0.70000000000000007</v>
      </c>
      <c r="J502" s="7">
        <v>1500</v>
      </c>
      <c r="K502" s="8">
        <f t="shared" si="2"/>
        <v>1050</v>
      </c>
      <c r="L502" s="8">
        <f t="shared" si="3"/>
        <v>367.5</v>
      </c>
      <c r="M502" s="9">
        <v>0.35</v>
      </c>
      <c r="O502" s="12"/>
      <c r="P502" s="10"/>
      <c r="Q502" s="13"/>
    </row>
    <row r="503" spans="1:18" ht="15.75" customHeight="1" x14ac:dyDescent="0.25">
      <c r="A503" s="2"/>
      <c r="B503" s="4" t="s">
        <v>14</v>
      </c>
      <c r="C503" s="4">
        <v>1185732</v>
      </c>
      <c r="D503" s="5">
        <v>44504</v>
      </c>
      <c r="E503" s="4" t="s">
        <v>15</v>
      </c>
      <c r="F503" s="4" t="s">
        <v>37</v>
      </c>
      <c r="G503" s="4" t="s">
        <v>38</v>
      </c>
      <c r="H503" s="4" t="s">
        <v>22</v>
      </c>
      <c r="I503" s="6">
        <v>0.75</v>
      </c>
      <c r="J503" s="7">
        <v>2500</v>
      </c>
      <c r="K503" s="8">
        <f t="shared" si="2"/>
        <v>1875</v>
      </c>
      <c r="L503" s="8">
        <f t="shared" si="3"/>
        <v>562.5</v>
      </c>
      <c r="M503" s="9">
        <v>0.3</v>
      </c>
      <c r="O503" s="12"/>
      <c r="P503" s="10"/>
      <c r="Q503" s="13"/>
    </row>
    <row r="504" spans="1:18" ht="15.75" customHeight="1" x14ac:dyDescent="0.25">
      <c r="A504" s="2"/>
      <c r="B504" s="4" t="s">
        <v>14</v>
      </c>
      <c r="C504" s="4">
        <v>1185732</v>
      </c>
      <c r="D504" s="5">
        <v>44533</v>
      </c>
      <c r="E504" s="4" t="s">
        <v>15</v>
      </c>
      <c r="F504" s="4" t="s">
        <v>37</v>
      </c>
      <c r="G504" s="4" t="s">
        <v>38</v>
      </c>
      <c r="H504" s="4" t="s">
        <v>17</v>
      </c>
      <c r="I504" s="6">
        <v>0.70000000000000007</v>
      </c>
      <c r="J504" s="7">
        <v>4750</v>
      </c>
      <c r="K504" s="8">
        <f t="shared" si="2"/>
        <v>3325.0000000000005</v>
      </c>
      <c r="L504" s="8">
        <f t="shared" si="3"/>
        <v>1828.7500000000005</v>
      </c>
      <c r="M504" s="9">
        <v>0.55000000000000004</v>
      </c>
      <c r="O504" s="12"/>
      <c r="P504" s="10"/>
      <c r="Q504" s="13"/>
    </row>
    <row r="505" spans="1:18" ht="15.75" customHeight="1" x14ac:dyDescent="0.25">
      <c r="A505" s="2"/>
      <c r="B505" s="4" t="s">
        <v>14</v>
      </c>
      <c r="C505" s="4">
        <v>1185732</v>
      </c>
      <c r="D505" s="5">
        <v>44533</v>
      </c>
      <c r="E505" s="4" t="s">
        <v>15</v>
      </c>
      <c r="F505" s="4" t="s">
        <v>37</v>
      </c>
      <c r="G505" s="4" t="s">
        <v>38</v>
      </c>
      <c r="H505" s="4" t="s">
        <v>18</v>
      </c>
      <c r="I505" s="6">
        <v>0.60000000000000009</v>
      </c>
      <c r="J505" s="7">
        <v>2750</v>
      </c>
      <c r="K505" s="8">
        <f t="shared" si="2"/>
        <v>1650.0000000000002</v>
      </c>
      <c r="L505" s="8">
        <f t="shared" si="3"/>
        <v>577.5</v>
      </c>
      <c r="M505" s="9">
        <v>0.35</v>
      </c>
      <c r="O505" s="12"/>
      <c r="P505" s="10"/>
      <c r="Q505" s="13"/>
    </row>
    <row r="506" spans="1:18" ht="15.75" customHeight="1" x14ac:dyDescent="0.25">
      <c r="A506" s="2"/>
      <c r="B506" s="4" t="s">
        <v>14</v>
      </c>
      <c r="C506" s="4">
        <v>1185732</v>
      </c>
      <c r="D506" s="5">
        <v>44533</v>
      </c>
      <c r="E506" s="4" t="s">
        <v>15</v>
      </c>
      <c r="F506" s="4" t="s">
        <v>37</v>
      </c>
      <c r="G506" s="4" t="s">
        <v>38</v>
      </c>
      <c r="H506" s="4" t="s">
        <v>19</v>
      </c>
      <c r="I506" s="6">
        <v>0.60000000000000009</v>
      </c>
      <c r="J506" s="7">
        <v>2250</v>
      </c>
      <c r="K506" s="8">
        <f t="shared" si="2"/>
        <v>1350.0000000000002</v>
      </c>
      <c r="L506" s="8">
        <f t="shared" si="3"/>
        <v>540</v>
      </c>
      <c r="M506" s="9">
        <v>0.39999999999999997</v>
      </c>
      <c r="O506" s="12"/>
      <c r="P506" s="10"/>
      <c r="Q506" s="13"/>
    </row>
    <row r="507" spans="1:18" ht="15.75" customHeight="1" x14ac:dyDescent="0.25">
      <c r="A507" s="2"/>
      <c r="B507" s="4" t="s">
        <v>14</v>
      </c>
      <c r="C507" s="4">
        <v>1185732</v>
      </c>
      <c r="D507" s="5">
        <v>44533</v>
      </c>
      <c r="E507" s="4" t="s">
        <v>15</v>
      </c>
      <c r="F507" s="4" t="s">
        <v>37</v>
      </c>
      <c r="G507" s="4" t="s">
        <v>38</v>
      </c>
      <c r="H507" s="4" t="s">
        <v>20</v>
      </c>
      <c r="I507" s="6">
        <v>0.60000000000000009</v>
      </c>
      <c r="J507" s="7">
        <v>1750</v>
      </c>
      <c r="K507" s="8">
        <f t="shared" si="2"/>
        <v>1050.0000000000002</v>
      </c>
      <c r="L507" s="8">
        <f t="shared" si="3"/>
        <v>420.00000000000006</v>
      </c>
      <c r="M507" s="9">
        <v>0.39999999999999997</v>
      </c>
      <c r="O507" s="12"/>
      <c r="P507" s="10"/>
      <c r="Q507" s="13"/>
    </row>
    <row r="508" spans="1:18" ht="15.75" customHeight="1" x14ac:dyDescent="0.25">
      <c r="A508" s="2"/>
      <c r="B508" s="4" t="s">
        <v>14</v>
      </c>
      <c r="C508" s="4">
        <v>1185732</v>
      </c>
      <c r="D508" s="5">
        <v>44533</v>
      </c>
      <c r="E508" s="4" t="s">
        <v>15</v>
      </c>
      <c r="F508" s="4" t="s">
        <v>37</v>
      </c>
      <c r="G508" s="4" t="s">
        <v>38</v>
      </c>
      <c r="H508" s="4" t="s">
        <v>21</v>
      </c>
      <c r="I508" s="6">
        <v>0.70000000000000007</v>
      </c>
      <c r="J508" s="7">
        <v>1750</v>
      </c>
      <c r="K508" s="8">
        <f t="shared" si="2"/>
        <v>1225.0000000000002</v>
      </c>
      <c r="L508" s="8">
        <f t="shared" si="3"/>
        <v>428.75000000000006</v>
      </c>
      <c r="M508" s="9">
        <v>0.35</v>
      </c>
      <c r="O508" s="12"/>
      <c r="P508" s="10"/>
      <c r="Q508" s="13"/>
    </row>
    <row r="509" spans="1:18" ht="15.75" customHeight="1" x14ac:dyDescent="0.25">
      <c r="A509" s="2"/>
      <c r="B509" s="4" t="s">
        <v>14</v>
      </c>
      <c r="C509" s="4">
        <v>1185732</v>
      </c>
      <c r="D509" s="5">
        <v>44533</v>
      </c>
      <c r="E509" s="4" t="s">
        <v>15</v>
      </c>
      <c r="F509" s="4" t="s">
        <v>37</v>
      </c>
      <c r="G509" s="4" t="s">
        <v>38</v>
      </c>
      <c r="H509" s="4" t="s">
        <v>22</v>
      </c>
      <c r="I509" s="6">
        <v>0.75</v>
      </c>
      <c r="J509" s="7">
        <v>2750</v>
      </c>
      <c r="K509" s="8">
        <f t="shared" si="2"/>
        <v>2062.5</v>
      </c>
      <c r="L509" s="8">
        <f t="shared" si="3"/>
        <v>618.75</v>
      </c>
      <c r="M509" s="9">
        <v>0.3</v>
      </c>
      <c r="O509" s="12"/>
      <c r="P509" s="10"/>
      <c r="Q509" s="13"/>
    </row>
    <row r="510" spans="1:18" ht="15.75" customHeight="1" x14ac:dyDescent="0.25">
      <c r="A510" s="2" t="s">
        <v>39</v>
      </c>
      <c r="B510" s="4" t="s">
        <v>27</v>
      </c>
      <c r="C510" s="4">
        <v>1128299</v>
      </c>
      <c r="D510" s="5">
        <v>44211</v>
      </c>
      <c r="E510" s="4" t="s">
        <v>28</v>
      </c>
      <c r="F510" s="4" t="s">
        <v>40</v>
      </c>
      <c r="G510" s="4" t="s">
        <v>41</v>
      </c>
      <c r="H510" s="4" t="s">
        <v>17</v>
      </c>
      <c r="I510" s="6">
        <v>0.35</v>
      </c>
      <c r="J510" s="7">
        <v>4500</v>
      </c>
      <c r="K510" s="8">
        <f t="shared" si="2"/>
        <v>1575</v>
      </c>
      <c r="L510" s="8">
        <f t="shared" si="3"/>
        <v>630</v>
      </c>
      <c r="M510" s="9">
        <v>0.4</v>
      </c>
      <c r="O510" s="14"/>
      <c r="P510" s="12"/>
      <c r="Q510" s="10"/>
      <c r="R510" s="11"/>
    </row>
    <row r="511" spans="1:18" ht="15.75" customHeight="1" x14ac:dyDescent="0.25">
      <c r="A511" s="2"/>
      <c r="B511" s="4" t="s">
        <v>27</v>
      </c>
      <c r="C511" s="4">
        <v>1128299</v>
      </c>
      <c r="D511" s="5">
        <v>44211</v>
      </c>
      <c r="E511" s="4" t="s">
        <v>28</v>
      </c>
      <c r="F511" s="4" t="s">
        <v>40</v>
      </c>
      <c r="G511" s="4" t="s">
        <v>41</v>
      </c>
      <c r="H511" s="4" t="s">
        <v>18</v>
      </c>
      <c r="I511" s="6">
        <v>0.45</v>
      </c>
      <c r="J511" s="7">
        <v>4500</v>
      </c>
      <c r="K511" s="8">
        <f t="shared" si="2"/>
        <v>2025</v>
      </c>
      <c r="L511" s="8">
        <f t="shared" si="3"/>
        <v>506.25</v>
      </c>
      <c r="M511" s="9">
        <v>0.25</v>
      </c>
      <c r="O511" s="14"/>
      <c r="P511" s="12"/>
      <c r="Q511" s="10"/>
      <c r="R511" s="11"/>
    </row>
    <row r="512" spans="1:18" ht="15.75" customHeight="1" x14ac:dyDescent="0.25">
      <c r="A512" s="2"/>
      <c r="B512" s="4" t="s">
        <v>27</v>
      </c>
      <c r="C512" s="4">
        <v>1128299</v>
      </c>
      <c r="D512" s="5">
        <v>44211</v>
      </c>
      <c r="E512" s="4" t="s">
        <v>28</v>
      </c>
      <c r="F512" s="4" t="s">
        <v>40</v>
      </c>
      <c r="G512" s="4" t="s">
        <v>41</v>
      </c>
      <c r="H512" s="4" t="s">
        <v>19</v>
      </c>
      <c r="I512" s="6">
        <v>0.45</v>
      </c>
      <c r="J512" s="7">
        <v>4500</v>
      </c>
      <c r="K512" s="8">
        <f t="shared" si="2"/>
        <v>2025</v>
      </c>
      <c r="L512" s="8">
        <f t="shared" si="3"/>
        <v>810</v>
      </c>
      <c r="M512" s="9">
        <v>0.4</v>
      </c>
      <c r="O512" s="14"/>
      <c r="P512" s="12"/>
      <c r="Q512" s="10"/>
      <c r="R512" s="11"/>
    </row>
    <row r="513" spans="1:18" ht="15.75" customHeight="1" x14ac:dyDescent="0.25">
      <c r="A513" s="2"/>
      <c r="B513" s="4" t="s">
        <v>27</v>
      </c>
      <c r="C513" s="4">
        <v>1128299</v>
      </c>
      <c r="D513" s="5">
        <v>44211</v>
      </c>
      <c r="E513" s="4" t="s">
        <v>28</v>
      </c>
      <c r="F513" s="4" t="s">
        <v>40</v>
      </c>
      <c r="G513" s="4" t="s">
        <v>41</v>
      </c>
      <c r="H513" s="4" t="s">
        <v>20</v>
      </c>
      <c r="I513" s="6">
        <v>0.45</v>
      </c>
      <c r="J513" s="7">
        <v>3000</v>
      </c>
      <c r="K513" s="8">
        <f t="shared" si="2"/>
        <v>1350</v>
      </c>
      <c r="L513" s="8">
        <f t="shared" si="3"/>
        <v>472.49999999999994</v>
      </c>
      <c r="M513" s="9">
        <v>0.35</v>
      </c>
      <c r="O513" s="14"/>
      <c r="P513" s="12"/>
      <c r="Q513" s="10"/>
      <c r="R513" s="11"/>
    </row>
    <row r="514" spans="1:18" ht="15.75" customHeight="1" x14ac:dyDescent="0.25">
      <c r="A514" s="2"/>
      <c r="B514" s="4" t="s">
        <v>27</v>
      </c>
      <c r="C514" s="4">
        <v>1128299</v>
      </c>
      <c r="D514" s="5">
        <v>44211</v>
      </c>
      <c r="E514" s="4" t="s">
        <v>28</v>
      </c>
      <c r="F514" s="4" t="s">
        <v>40</v>
      </c>
      <c r="G514" s="4" t="s">
        <v>41</v>
      </c>
      <c r="H514" s="4" t="s">
        <v>21</v>
      </c>
      <c r="I514" s="6">
        <v>0.5</v>
      </c>
      <c r="J514" s="7">
        <v>2500</v>
      </c>
      <c r="K514" s="8">
        <f t="shared" si="2"/>
        <v>1250</v>
      </c>
      <c r="L514" s="8">
        <f t="shared" si="3"/>
        <v>687.5</v>
      </c>
      <c r="M514" s="9">
        <v>0.55000000000000004</v>
      </c>
      <c r="O514" s="14"/>
      <c r="P514" s="12"/>
      <c r="Q514" s="10"/>
      <c r="R514" s="11"/>
    </row>
    <row r="515" spans="1:18" ht="15.75" customHeight="1" x14ac:dyDescent="0.25">
      <c r="A515" s="2"/>
      <c r="B515" s="4" t="s">
        <v>27</v>
      </c>
      <c r="C515" s="4">
        <v>1128299</v>
      </c>
      <c r="D515" s="5">
        <v>44211</v>
      </c>
      <c r="E515" s="4" t="s">
        <v>28</v>
      </c>
      <c r="F515" s="4" t="s">
        <v>40</v>
      </c>
      <c r="G515" s="4" t="s">
        <v>41</v>
      </c>
      <c r="H515" s="4" t="s">
        <v>22</v>
      </c>
      <c r="I515" s="6">
        <v>0.45</v>
      </c>
      <c r="J515" s="7">
        <v>4750</v>
      </c>
      <c r="K515" s="8">
        <f t="shared" si="2"/>
        <v>2137.5</v>
      </c>
      <c r="L515" s="8">
        <f t="shared" si="3"/>
        <v>427.5</v>
      </c>
      <c r="M515" s="9">
        <v>0.2</v>
      </c>
      <c r="O515" s="14"/>
      <c r="P515" s="12"/>
      <c r="Q515" s="10"/>
      <c r="R515" s="11"/>
    </row>
    <row r="516" spans="1:18" ht="15.75" customHeight="1" x14ac:dyDescent="0.25">
      <c r="A516" s="2"/>
      <c r="B516" s="4" t="s">
        <v>27</v>
      </c>
      <c r="C516" s="4">
        <v>1128299</v>
      </c>
      <c r="D516" s="5">
        <v>44242</v>
      </c>
      <c r="E516" s="4" t="s">
        <v>28</v>
      </c>
      <c r="F516" s="4" t="s">
        <v>40</v>
      </c>
      <c r="G516" s="4" t="s">
        <v>41</v>
      </c>
      <c r="H516" s="4" t="s">
        <v>17</v>
      </c>
      <c r="I516" s="6">
        <v>0.35</v>
      </c>
      <c r="J516" s="7">
        <v>5250</v>
      </c>
      <c r="K516" s="8">
        <f t="shared" ref="K516:K770" si="4">I516*J516</f>
        <v>1837.4999999999998</v>
      </c>
      <c r="L516" s="8">
        <f t="shared" ref="L516:L770" si="5">K516*M516</f>
        <v>735</v>
      </c>
      <c r="M516" s="9">
        <v>0.4</v>
      </c>
      <c r="O516" s="14"/>
      <c r="P516" s="12"/>
      <c r="Q516" s="10"/>
      <c r="R516" s="11"/>
    </row>
    <row r="517" spans="1:18" ht="15.75" customHeight="1" x14ac:dyDescent="0.25">
      <c r="A517" s="2"/>
      <c r="B517" s="4" t="s">
        <v>27</v>
      </c>
      <c r="C517" s="4">
        <v>1128299</v>
      </c>
      <c r="D517" s="5">
        <v>44242</v>
      </c>
      <c r="E517" s="4" t="s">
        <v>28</v>
      </c>
      <c r="F517" s="4" t="s">
        <v>40</v>
      </c>
      <c r="G517" s="4" t="s">
        <v>41</v>
      </c>
      <c r="H517" s="4" t="s">
        <v>18</v>
      </c>
      <c r="I517" s="6">
        <v>0.45</v>
      </c>
      <c r="J517" s="7">
        <v>4250</v>
      </c>
      <c r="K517" s="8">
        <f t="shared" si="4"/>
        <v>1912.5</v>
      </c>
      <c r="L517" s="8">
        <f t="shared" si="5"/>
        <v>478.125</v>
      </c>
      <c r="M517" s="9">
        <v>0.25</v>
      </c>
      <c r="O517" s="14"/>
      <c r="P517" s="12"/>
      <c r="Q517" s="10"/>
      <c r="R517" s="11"/>
    </row>
    <row r="518" spans="1:18" ht="15.75" customHeight="1" x14ac:dyDescent="0.25">
      <c r="A518" s="2"/>
      <c r="B518" s="4" t="s">
        <v>27</v>
      </c>
      <c r="C518" s="4">
        <v>1128299</v>
      </c>
      <c r="D518" s="5">
        <v>44242</v>
      </c>
      <c r="E518" s="4" t="s">
        <v>28</v>
      </c>
      <c r="F518" s="4" t="s">
        <v>40</v>
      </c>
      <c r="G518" s="4" t="s">
        <v>41</v>
      </c>
      <c r="H518" s="4" t="s">
        <v>19</v>
      </c>
      <c r="I518" s="6">
        <v>0.45</v>
      </c>
      <c r="J518" s="7">
        <v>4250</v>
      </c>
      <c r="K518" s="8">
        <f t="shared" si="4"/>
        <v>1912.5</v>
      </c>
      <c r="L518" s="8">
        <f t="shared" si="5"/>
        <v>765</v>
      </c>
      <c r="M518" s="9">
        <v>0.4</v>
      </c>
      <c r="O518" s="14"/>
      <c r="P518" s="12"/>
      <c r="Q518" s="10"/>
      <c r="R518" s="11"/>
    </row>
    <row r="519" spans="1:18" ht="15.75" customHeight="1" x14ac:dyDescent="0.25">
      <c r="A519" s="2"/>
      <c r="B519" s="4" t="s">
        <v>27</v>
      </c>
      <c r="C519" s="4">
        <v>1128299</v>
      </c>
      <c r="D519" s="5">
        <v>44242</v>
      </c>
      <c r="E519" s="4" t="s">
        <v>28</v>
      </c>
      <c r="F519" s="4" t="s">
        <v>40</v>
      </c>
      <c r="G519" s="4" t="s">
        <v>41</v>
      </c>
      <c r="H519" s="4" t="s">
        <v>20</v>
      </c>
      <c r="I519" s="6">
        <v>0.45</v>
      </c>
      <c r="J519" s="7">
        <v>2750</v>
      </c>
      <c r="K519" s="8">
        <f t="shared" si="4"/>
        <v>1237.5</v>
      </c>
      <c r="L519" s="8">
        <f t="shared" si="5"/>
        <v>433.125</v>
      </c>
      <c r="M519" s="9">
        <v>0.35</v>
      </c>
      <c r="O519" s="14"/>
      <c r="P519" s="12"/>
      <c r="Q519" s="10"/>
      <c r="R519" s="11"/>
    </row>
    <row r="520" spans="1:18" ht="15.75" customHeight="1" x14ac:dyDescent="0.25">
      <c r="A520" s="2"/>
      <c r="B520" s="4" t="s">
        <v>27</v>
      </c>
      <c r="C520" s="4">
        <v>1128299</v>
      </c>
      <c r="D520" s="5">
        <v>44242</v>
      </c>
      <c r="E520" s="4" t="s">
        <v>28</v>
      </c>
      <c r="F520" s="4" t="s">
        <v>40</v>
      </c>
      <c r="G520" s="4" t="s">
        <v>41</v>
      </c>
      <c r="H520" s="4" t="s">
        <v>21</v>
      </c>
      <c r="I520" s="6">
        <v>0.5</v>
      </c>
      <c r="J520" s="7">
        <v>2000</v>
      </c>
      <c r="K520" s="8">
        <f t="shared" si="4"/>
        <v>1000</v>
      </c>
      <c r="L520" s="8">
        <f t="shared" si="5"/>
        <v>550</v>
      </c>
      <c r="M520" s="9">
        <v>0.55000000000000004</v>
      </c>
      <c r="O520" s="14"/>
      <c r="P520" s="12"/>
      <c r="Q520" s="10"/>
      <c r="R520" s="11"/>
    </row>
    <row r="521" spans="1:18" ht="15.75" customHeight="1" x14ac:dyDescent="0.25">
      <c r="A521" s="2"/>
      <c r="B521" s="4" t="s">
        <v>27</v>
      </c>
      <c r="C521" s="4">
        <v>1128299</v>
      </c>
      <c r="D521" s="5">
        <v>44242</v>
      </c>
      <c r="E521" s="4" t="s">
        <v>28</v>
      </c>
      <c r="F521" s="4" t="s">
        <v>40</v>
      </c>
      <c r="G521" s="4" t="s">
        <v>41</v>
      </c>
      <c r="H521" s="4" t="s">
        <v>22</v>
      </c>
      <c r="I521" s="6">
        <v>0.45</v>
      </c>
      <c r="J521" s="7">
        <v>4000</v>
      </c>
      <c r="K521" s="8">
        <f t="shared" si="4"/>
        <v>1800</v>
      </c>
      <c r="L521" s="8">
        <f t="shared" si="5"/>
        <v>360</v>
      </c>
      <c r="M521" s="9">
        <v>0.2</v>
      </c>
      <c r="O521" s="14"/>
      <c r="P521" s="12"/>
      <c r="Q521" s="10"/>
      <c r="R521" s="11"/>
    </row>
    <row r="522" spans="1:18" ht="15.75" customHeight="1" x14ac:dyDescent="0.25">
      <c r="A522" s="2"/>
      <c r="B522" s="4" t="s">
        <v>27</v>
      </c>
      <c r="C522" s="4">
        <v>1128299</v>
      </c>
      <c r="D522" s="5">
        <v>44269</v>
      </c>
      <c r="E522" s="4" t="s">
        <v>28</v>
      </c>
      <c r="F522" s="4" t="s">
        <v>40</v>
      </c>
      <c r="G522" s="4" t="s">
        <v>41</v>
      </c>
      <c r="H522" s="4" t="s">
        <v>17</v>
      </c>
      <c r="I522" s="6">
        <v>0.45</v>
      </c>
      <c r="J522" s="7">
        <v>5500</v>
      </c>
      <c r="K522" s="8">
        <f t="shared" si="4"/>
        <v>2475</v>
      </c>
      <c r="L522" s="8">
        <f t="shared" si="5"/>
        <v>990</v>
      </c>
      <c r="M522" s="9">
        <v>0.4</v>
      </c>
      <c r="O522" s="14"/>
      <c r="P522" s="12"/>
      <c r="Q522" s="10"/>
      <c r="R522" s="11"/>
    </row>
    <row r="523" spans="1:18" ht="15.75" customHeight="1" x14ac:dyDescent="0.25">
      <c r="A523" s="2"/>
      <c r="B523" s="4" t="s">
        <v>27</v>
      </c>
      <c r="C523" s="4">
        <v>1128299</v>
      </c>
      <c r="D523" s="5">
        <v>44269</v>
      </c>
      <c r="E523" s="4" t="s">
        <v>28</v>
      </c>
      <c r="F523" s="4" t="s">
        <v>40</v>
      </c>
      <c r="G523" s="4" t="s">
        <v>41</v>
      </c>
      <c r="H523" s="4" t="s">
        <v>18</v>
      </c>
      <c r="I523" s="6">
        <v>0.54999999999999993</v>
      </c>
      <c r="J523" s="7">
        <v>4000</v>
      </c>
      <c r="K523" s="8">
        <f t="shared" si="4"/>
        <v>2199.9999999999995</v>
      </c>
      <c r="L523" s="8">
        <f t="shared" si="5"/>
        <v>549.99999999999989</v>
      </c>
      <c r="M523" s="9">
        <v>0.25</v>
      </c>
      <c r="O523" s="14"/>
      <c r="P523" s="12"/>
      <c r="Q523" s="10"/>
      <c r="R523" s="11"/>
    </row>
    <row r="524" spans="1:18" ht="15.75" customHeight="1" x14ac:dyDescent="0.25">
      <c r="A524" s="2"/>
      <c r="B524" s="4" t="s">
        <v>27</v>
      </c>
      <c r="C524" s="4">
        <v>1128299</v>
      </c>
      <c r="D524" s="5">
        <v>44269</v>
      </c>
      <c r="E524" s="4" t="s">
        <v>28</v>
      </c>
      <c r="F524" s="4" t="s">
        <v>40</v>
      </c>
      <c r="G524" s="4" t="s">
        <v>41</v>
      </c>
      <c r="H524" s="4" t="s">
        <v>19</v>
      </c>
      <c r="I524" s="6">
        <v>0.54999999999999993</v>
      </c>
      <c r="J524" s="7">
        <v>4000</v>
      </c>
      <c r="K524" s="8">
        <f t="shared" si="4"/>
        <v>2199.9999999999995</v>
      </c>
      <c r="L524" s="8">
        <f t="shared" si="5"/>
        <v>879.99999999999989</v>
      </c>
      <c r="M524" s="9">
        <v>0.4</v>
      </c>
      <c r="O524" s="14"/>
      <c r="P524" s="12"/>
      <c r="Q524" s="10"/>
      <c r="R524" s="11"/>
    </row>
    <row r="525" spans="1:18" ht="15.75" customHeight="1" x14ac:dyDescent="0.25">
      <c r="A525" s="2"/>
      <c r="B525" s="4" t="s">
        <v>27</v>
      </c>
      <c r="C525" s="4">
        <v>1128299</v>
      </c>
      <c r="D525" s="5">
        <v>44269</v>
      </c>
      <c r="E525" s="4" t="s">
        <v>28</v>
      </c>
      <c r="F525" s="4" t="s">
        <v>40</v>
      </c>
      <c r="G525" s="4" t="s">
        <v>41</v>
      </c>
      <c r="H525" s="4" t="s">
        <v>20</v>
      </c>
      <c r="I525" s="6">
        <v>0.54999999999999993</v>
      </c>
      <c r="J525" s="7">
        <v>3000</v>
      </c>
      <c r="K525" s="8">
        <f t="shared" si="4"/>
        <v>1649.9999999999998</v>
      </c>
      <c r="L525" s="8">
        <f t="shared" si="5"/>
        <v>577.49999999999989</v>
      </c>
      <c r="M525" s="9">
        <v>0.35</v>
      </c>
      <c r="O525" s="14"/>
      <c r="P525" s="12"/>
      <c r="Q525" s="10"/>
      <c r="R525" s="11"/>
    </row>
    <row r="526" spans="1:18" ht="15.75" customHeight="1" x14ac:dyDescent="0.25">
      <c r="A526" s="2"/>
      <c r="B526" s="4" t="s">
        <v>27</v>
      </c>
      <c r="C526" s="4">
        <v>1128299</v>
      </c>
      <c r="D526" s="5">
        <v>44269</v>
      </c>
      <c r="E526" s="4" t="s">
        <v>28</v>
      </c>
      <c r="F526" s="4" t="s">
        <v>40</v>
      </c>
      <c r="G526" s="4" t="s">
        <v>41</v>
      </c>
      <c r="H526" s="4" t="s">
        <v>21</v>
      </c>
      <c r="I526" s="6">
        <v>0.6</v>
      </c>
      <c r="J526" s="7">
        <v>1750</v>
      </c>
      <c r="K526" s="8">
        <f t="shared" si="4"/>
        <v>1050</v>
      </c>
      <c r="L526" s="8">
        <f t="shared" si="5"/>
        <v>577.5</v>
      </c>
      <c r="M526" s="9">
        <v>0.55000000000000004</v>
      </c>
      <c r="O526" s="14"/>
      <c r="P526" s="12"/>
      <c r="Q526" s="10"/>
      <c r="R526" s="11"/>
    </row>
    <row r="527" spans="1:18" ht="15.75" customHeight="1" x14ac:dyDescent="0.25">
      <c r="A527" s="2"/>
      <c r="B527" s="4" t="s">
        <v>27</v>
      </c>
      <c r="C527" s="4">
        <v>1128299</v>
      </c>
      <c r="D527" s="5">
        <v>44269</v>
      </c>
      <c r="E527" s="4" t="s">
        <v>28</v>
      </c>
      <c r="F527" s="4" t="s">
        <v>40</v>
      </c>
      <c r="G527" s="4" t="s">
        <v>41</v>
      </c>
      <c r="H527" s="4" t="s">
        <v>22</v>
      </c>
      <c r="I527" s="6">
        <v>0.54999999999999993</v>
      </c>
      <c r="J527" s="7">
        <v>3750</v>
      </c>
      <c r="K527" s="8">
        <f t="shared" si="4"/>
        <v>2062.4999999999995</v>
      </c>
      <c r="L527" s="8">
        <f t="shared" si="5"/>
        <v>412.49999999999994</v>
      </c>
      <c r="M527" s="9">
        <v>0.2</v>
      </c>
      <c r="O527" s="14"/>
      <c r="P527" s="12"/>
      <c r="Q527" s="10"/>
      <c r="R527" s="11"/>
    </row>
    <row r="528" spans="1:18" ht="15.75" customHeight="1" x14ac:dyDescent="0.25">
      <c r="A528" s="2"/>
      <c r="B528" s="4" t="s">
        <v>27</v>
      </c>
      <c r="C528" s="4">
        <v>1128299</v>
      </c>
      <c r="D528" s="5">
        <v>44301</v>
      </c>
      <c r="E528" s="4" t="s">
        <v>28</v>
      </c>
      <c r="F528" s="4" t="s">
        <v>40</v>
      </c>
      <c r="G528" s="4" t="s">
        <v>41</v>
      </c>
      <c r="H528" s="4" t="s">
        <v>17</v>
      </c>
      <c r="I528" s="6">
        <v>0.6</v>
      </c>
      <c r="J528" s="7">
        <v>5500</v>
      </c>
      <c r="K528" s="8">
        <f t="shared" si="4"/>
        <v>3300</v>
      </c>
      <c r="L528" s="8">
        <f t="shared" si="5"/>
        <v>1320</v>
      </c>
      <c r="M528" s="9">
        <v>0.4</v>
      </c>
      <c r="O528" s="14"/>
      <c r="P528" s="12"/>
      <c r="Q528" s="10"/>
      <c r="R528" s="11"/>
    </row>
    <row r="529" spans="1:18" ht="15.75" customHeight="1" x14ac:dyDescent="0.25">
      <c r="A529" s="2"/>
      <c r="B529" s="4" t="s">
        <v>27</v>
      </c>
      <c r="C529" s="4">
        <v>1128299</v>
      </c>
      <c r="D529" s="5">
        <v>44301</v>
      </c>
      <c r="E529" s="4" t="s">
        <v>28</v>
      </c>
      <c r="F529" s="4" t="s">
        <v>40</v>
      </c>
      <c r="G529" s="4" t="s">
        <v>41</v>
      </c>
      <c r="H529" s="4" t="s">
        <v>18</v>
      </c>
      <c r="I529" s="6">
        <v>0.65</v>
      </c>
      <c r="J529" s="7">
        <v>3500</v>
      </c>
      <c r="K529" s="8">
        <f t="shared" si="4"/>
        <v>2275</v>
      </c>
      <c r="L529" s="8">
        <f t="shared" si="5"/>
        <v>568.75</v>
      </c>
      <c r="M529" s="9">
        <v>0.25</v>
      </c>
      <c r="O529" s="14"/>
      <c r="P529" s="12"/>
      <c r="Q529" s="10"/>
      <c r="R529" s="11"/>
    </row>
    <row r="530" spans="1:18" ht="15.75" customHeight="1" x14ac:dyDescent="0.25">
      <c r="A530" s="2"/>
      <c r="B530" s="4" t="s">
        <v>27</v>
      </c>
      <c r="C530" s="4">
        <v>1128299</v>
      </c>
      <c r="D530" s="5">
        <v>44301</v>
      </c>
      <c r="E530" s="4" t="s">
        <v>28</v>
      </c>
      <c r="F530" s="4" t="s">
        <v>40</v>
      </c>
      <c r="G530" s="4" t="s">
        <v>41</v>
      </c>
      <c r="H530" s="4" t="s">
        <v>19</v>
      </c>
      <c r="I530" s="6">
        <v>0.65</v>
      </c>
      <c r="J530" s="7">
        <v>4000</v>
      </c>
      <c r="K530" s="8">
        <f t="shared" si="4"/>
        <v>2600</v>
      </c>
      <c r="L530" s="8">
        <f t="shared" si="5"/>
        <v>1040</v>
      </c>
      <c r="M530" s="9">
        <v>0.4</v>
      </c>
      <c r="O530" s="14"/>
      <c r="P530" s="12"/>
      <c r="Q530" s="10"/>
      <c r="R530" s="11"/>
    </row>
    <row r="531" spans="1:18" ht="15.75" customHeight="1" x14ac:dyDescent="0.25">
      <c r="A531" s="2"/>
      <c r="B531" s="4" t="s">
        <v>27</v>
      </c>
      <c r="C531" s="4">
        <v>1128299</v>
      </c>
      <c r="D531" s="5">
        <v>44301</v>
      </c>
      <c r="E531" s="4" t="s">
        <v>28</v>
      </c>
      <c r="F531" s="4" t="s">
        <v>40</v>
      </c>
      <c r="G531" s="4" t="s">
        <v>41</v>
      </c>
      <c r="H531" s="4" t="s">
        <v>20</v>
      </c>
      <c r="I531" s="6">
        <v>0.6</v>
      </c>
      <c r="J531" s="7">
        <v>3000</v>
      </c>
      <c r="K531" s="8">
        <f t="shared" si="4"/>
        <v>1800</v>
      </c>
      <c r="L531" s="8">
        <f t="shared" si="5"/>
        <v>630</v>
      </c>
      <c r="M531" s="9">
        <v>0.35</v>
      </c>
      <c r="O531" s="14"/>
      <c r="P531" s="12"/>
      <c r="Q531" s="10"/>
      <c r="R531" s="11"/>
    </row>
    <row r="532" spans="1:18" ht="15.75" customHeight="1" x14ac:dyDescent="0.25">
      <c r="A532" s="2"/>
      <c r="B532" s="4" t="s">
        <v>27</v>
      </c>
      <c r="C532" s="4">
        <v>1128299</v>
      </c>
      <c r="D532" s="5">
        <v>44301</v>
      </c>
      <c r="E532" s="4" t="s">
        <v>28</v>
      </c>
      <c r="F532" s="4" t="s">
        <v>40</v>
      </c>
      <c r="G532" s="4" t="s">
        <v>41</v>
      </c>
      <c r="H532" s="4" t="s">
        <v>21</v>
      </c>
      <c r="I532" s="6">
        <v>0.65</v>
      </c>
      <c r="J532" s="7">
        <v>2000</v>
      </c>
      <c r="K532" s="8">
        <f t="shared" si="4"/>
        <v>1300</v>
      </c>
      <c r="L532" s="8">
        <f t="shared" si="5"/>
        <v>715.00000000000011</v>
      </c>
      <c r="M532" s="9">
        <v>0.55000000000000004</v>
      </c>
      <c r="O532" s="14"/>
      <c r="P532" s="12"/>
      <c r="Q532" s="10"/>
      <c r="R532" s="11"/>
    </row>
    <row r="533" spans="1:18" ht="15.75" customHeight="1" x14ac:dyDescent="0.25">
      <c r="A533" s="2"/>
      <c r="B533" s="4" t="s">
        <v>27</v>
      </c>
      <c r="C533" s="4">
        <v>1128299</v>
      </c>
      <c r="D533" s="5">
        <v>44301</v>
      </c>
      <c r="E533" s="4" t="s">
        <v>28</v>
      </c>
      <c r="F533" s="4" t="s">
        <v>40</v>
      </c>
      <c r="G533" s="4" t="s">
        <v>41</v>
      </c>
      <c r="H533" s="4" t="s">
        <v>22</v>
      </c>
      <c r="I533" s="6">
        <v>0.8</v>
      </c>
      <c r="J533" s="7">
        <v>3500</v>
      </c>
      <c r="K533" s="8">
        <f t="shared" si="4"/>
        <v>2800</v>
      </c>
      <c r="L533" s="8">
        <f t="shared" si="5"/>
        <v>560</v>
      </c>
      <c r="M533" s="9">
        <v>0.2</v>
      </c>
      <c r="O533" s="14"/>
      <c r="P533" s="12"/>
      <c r="Q533" s="10"/>
      <c r="R533" s="11"/>
    </row>
    <row r="534" spans="1:18" ht="15.75" customHeight="1" x14ac:dyDescent="0.25">
      <c r="A534" s="2"/>
      <c r="B534" s="4" t="s">
        <v>27</v>
      </c>
      <c r="C534" s="4">
        <v>1128299</v>
      </c>
      <c r="D534" s="5">
        <v>44332</v>
      </c>
      <c r="E534" s="4" t="s">
        <v>28</v>
      </c>
      <c r="F534" s="4" t="s">
        <v>40</v>
      </c>
      <c r="G534" s="4" t="s">
        <v>41</v>
      </c>
      <c r="H534" s="4" t="s">
        <v>17</v>
      </c>
      <c r="I534" s="6">
        <v>0.6</v>
      </c>
      <c r="J534" s="7">
        <v>5500</v>
      </c>
      <c r="K534" s="8">
        <f t="shared" si="4"/>
        <v>3300</v>
      </c>
      <c r="L534" s="8">
        <f t="shared" si="5"/>
        <v>1485</v>
      </c>
      <c r="M534" s="9">
        <v>0.45</v>
      </c>
      <c r="O534" s="14"/>
      <c r="P534" s="12"/>
      <c r="Q534" s="10"/>
      <c r="R534" s="11"/>
    </row>
    <row r="535" spans="1:18" ht="15.75" customHeight="1" x14ac:dyDescent="0.25">
      <c r="A535" s="2"/>
      <c r="B535" s="4" t="s">
        <v>27</v>
      </c>
      <c r="C535" s="4">
        <v>1128299</v>
      </c>
      <c r="D535" s="5">
        <v>44332</v>
      </c>
      <c r="E535" s="4" t="s">
        <v>28</v>
      </c>
      <c r="F535" s="4" t="s">
        <v>40</v>
      </c>
      <c r="G535" s="4" t="s">
        <v>41</v>
      </c>
      <c r="H535" s="4" t="s">
        <v>18</v>
      </c>
      <c r="I535" s="6">
        <v>0.65</v>
      </c>
      <c r="J535" s="7">
        <v>4000</v>
      </c>
      <c r="K535" s="8">
        <f t="shared" si="4"/>
        <v>2600</v>
      </c>
      <c r="L535" s="8">
        <f t="shared" si="5"/>
        <v>780</v>
      </c>
      <c r="M535" s="9">
        <v>0.3</v>
      </c>
      <c r="O535" s="14"/>
      <c r="P535" s="12"/>
      <c r="Q535" s="10"/>
      <c r="R535" s="11"/>
    </row>
    <row r="536" spans="1:18" ht="15.75" customHeight="1" x14ac:dyDescent="0.25">
      <c r="A536" s="2"/>
      <c r="B536" s="4" t="s">
        <v>27</v>
      </c>
      <c r="C536" s="4">
        <v>1128299</v>
      </c>
      <c r="D536" s="5">
        <v>44332</v>
      </c>
      <c r="E536" s="4" t="s">
        <v>28</v>
      </c>
      <c r="F536" s="4" t="s">
        <v>40</v>
      </c>
      <c r="G536" s="4" t="s">
        <v>41</v>
      </c>
      <c r="H536" s="4" t="s">
        <v>19</v>
      </c>
      <c r="I536" s="6">
        <v>0.65</v>
      </c>
      <c r="J536" s="7">
        <v>4000</v>
      </c>
      <c r="K536" s="8">
        <f t="shared" si="4"/>
        <v>2600</v>
      </c>
      <c r="L536" s="8">
        <f t="shared" si="5"/>
        <v>1170</v>
      </c>
      <c r="M536" s="9">
        <v>0.45</v>
      </c>
      <c r="O536" s="14"/>
      <c r="P536" s="12"/>
      <c r="Q536" s="10"/>
      <c r="R536" s="11"/>
    </row>
    <row r="537" spans="1:18" ht="15.75" customHeight="1" x14ac:dyDescent="0.25">
      <c r="A537" s="2"/>
      <c r="B537" s="4" t="s">
        <v>27</v>
      </c>
      <c r="C537" s="4">
        <v>1128299</v>
      </c>
      <c r="D537" s="5">
        <v>44332</v>
      </c>
      <c r="E537" s="4" t="s">
        <v>28</v>
      </c>
      <c r="F537" s="4" t="s">
        <v>40</v>
      </c>
      <c r="G537" s="4" t="s">
        <v>41</v>
      </c>
      <c r="H537" s="4" t="s">
        <v>20</v>
      </c>
      <c r="I537" s="6">
        <v>0.6</v>
      </c>
      <c r="J537" s="7">
        <v>3000</v>
      </c>
      <c r="K537" s="8">
        <f t="shared" si="4"/>
        <v>1800</v>
      </c>
      <c r="L537" s="8">
        <f t="shared" si="5"/>
        <v>719.99999999999989</v>
      </c>
      <c r="M537" s="9">
        <v>0.39999999999999997</v>
      </c>
      <c r="O537" s="14"/>
      <c r="P537" s="12"/>
      <c r="Q537" s="10"/>
      <c r="R537" s="11"/>
    </row>
    <row r="538" spans="1:18" ht="15.75" customHeight="1" x14ac:dyDescent="0.25">
      <c r="A538" s="2"/>
      <c r="B538" s="4" t="s">
        <v>27</v>
      </c>
      <c r="C538" s="4">
        <v>1128299</v>
      </c>
      <c r="D538" s="5">
        <v>44332</v>
      </c>
      <c r="E538" s="4" t="s">
        <v>28</v>
      </c>
      <c r="F538" s="4" t="s">
        <v>40</v>
      </c>
      <c r="G538" s="4" t="s">
        <v>41</v>
      </c>
      <c r="H538" s="4" t="s">
        <v>21</v>
      </c>
      <c r="I538" s="6">
        <v>0.65</v>
      </c>
      <c r="J538" s="7">
        <v>2000</v>
      </c>
      <c r="K538" s="8">
        <f t="shared" si="4"/>
        <v>1300</v>
      </c>
      <c r="L538" s="8">
        <f t="shared" si="5"/>
        <v>780.00000000000011</v>
      </c>
      <c r="M538" s="9">
        <v>0.60000000000000009</v>
      </c>
      <c r="O538" s="14"/>
      <c r="P538" s="12"/>
      <c r="Q538" s="10"/>
      <c r="R538" s="11"/>
    </row>
    <row r="539" spans="1:18" ht="15.75" customHeight="1" x14ac:dyDescent="0.25">
      <c r="A539" s="2"/>
      <c r="B539" s="4" t="s">
        <v>27</v>
      </c>
      <c r="C539" s="4">
        <v>1128299</v>
      </c>
      <c r="D539" s="5">
        <v>44332</v>
      </c>
      <c r="E539" s="4" t="s">
        <v>28</v>
      </c>
      <c r="F539" s="4" t="s">
        <v>40</v>
      </c>
      <c r="G539" s="4" t="s">
        <v>41</v>
      </c>
      <c r="H539" s="4" t="s">
        <v>22</v>
      </c>
      <c r="I539" s="6">
        <v>0.8</v>
      </c>
      <c r="J539" s="7">
        <v>4500</v>
      </c>
      <c r="K539" s="8">
        <f t="shared" si="4"/>
        <v>3600</v>
      </c>
      <c r="L539" s="8">
        <f t="shared" si="5"/>
        <v>900</v>
      </c>
      <c r="M539" s="9">
        <v>0.25</v>
      </c>
      <c r="O539" s="14"/>
      <c r="P539" s="12"/>
      <c r="Q539" s="10"/>
      <c r="R539" s="11"/>
    </row>
    <row r="540" spans="1:18" ht="15.75" customHeight="1" x14ac:dyDescent="0.25">
      <c r="A540" s="2"/>
      <c r="B540" s="4" t="s">
        <v>27</v>
      </c>
      <c r="C540" s="4">
        <v>1128299</v>
      </c>
      <c r="D540" s="5">
        <v>44362</v>
      </c>
      <c r="E540" s="4" t="s">
        <v>28</v>
      </c>
      <c r="F540" s="4" t="s">
        <v>40</v>
      </c>
      <c r="G540" s="4" t="s">
        <v>41</v>
      </c>
      <c r="H540" s="4" t="s">
        <v>17</v>
      </c>
      <c r="I540" s="6">
        <v>0.6</v>
      </c>
      <c r="J540" s="7">
        <v>7000</v>
      </c>
      <c r="K540" s="8">
        <f t="shared" si="4"/>
        <v>4200</v>
      </c>
      <c r="L540" s="8">
        <f t="shared" si="5"/>
        <v>1890</v>
      </c>
      <c r="M540" s="9">
        <v>0.45</v>
      </c>
      <c r="O540" s="14"/>
      <c r="P540" s="12"/>
      <c r="Q540" s="10"/>
      <c r="R540" s="11"/>
    </row>
    <row r="541" spans="1:18" ht="15.75" customHeight="1" x14ac:dyDescent="0.25">
      <c r="A541" s="2"/>
      <c r="B541" s="4" t="s">
        <v>27</v>
      </c>
      <c r="C541" s="4">
        <v>1128299</v>
      </c>
      <c r="D541" s="5">
        <v>44362</v>
      </c>
      <c r="E541" s="4" t="s">
        <v>28</v>
      </c>
      <c r="F541" s="4" t="s">
        <v>40</v>
      </c>
      <c r="G541" s="4" t="s">
        <v>41</v>
      </c>
      <c r="H541" s="4" t="s">
        <v>18</v>
      </c>
      <c r="I541" s="6">
        <v>0.65</v>
      </c>
      <c r="J541" s="7">
        <v>5500</v>
      </c>
      <c r="K541" s="8">
        <f t="shared" si="4"/>
        <v>3575</v>
      </c>
      <c r="L541" s="8">
        <f t="shared" si="5"/>
        <v>1072.5</v>
      </c>
      <c r="M541" s="9">
        <v>0.3</v>
      </c>
      <c r="O541" s="14"/>
      <c r="P541" s="12"/>
      <c r="Q541" s="10"/>
      <c r="R541" s="11"/>
    </row>
    <row r="542" spans="1:18" ht="15.75" customHeight="1" x14ac:dyDescent="0.25">
      <c r="A542" s="2"/>
      <c r="B542" s="4" t="s">
        <v>27</v>
      </c>
      <c r="C542" s="4">
        <v>1128299</v>
      </c>
      <c r="D542" s="5">
        <v>44362</v>
      </c>
      <c r="E542" s="4" t="s">
        <v>28</v>
      </c>
      <c r="F542" s="4" t="s">
        <v>40</v>
      </c>
      <c r="G542" s="4" t="s">
        <v>41</v>
      </c>
      <c r="H542" s="4" t="s">
        <v>19</v>
      </c>
      <c r="I542" s="6">
        <v>0.65</v>
      </c>
      <c r="J542" s="7">
        <v>5500</v>
      </c>
      <c r="K542" s="8">
        <f t="shared" si="4"/>
        <v>3575</v>
      </c>
      <c r="L542" s="8">
        <f t="shared" si="5"/>
        <v>1608.75</v>
      </c>
      <c r="M542" s="9">
        <v>0.45</v>
      </c>
      <c r="O542" s="14"/>
      <c r="P542" s="12"/>
      <c r="Q542" s="10"/>
      <c r="R542" s="11"/>
    </row>
    <row r="543" spans="1:18" ht="15.75" customHeight="1" x14ac:dyDescent="0.25">
      <c r="A543" s="2"/>
      <c r="B543" s="4" t="s">
        <v>27</v>
      </c>
      <c r="C543" s="4">
        <v>1128299</v>
      </c>
      <c r="D543" s="5">
        <v>44362</v>
      </c>
      <c r="E543" s="4" t="s">
        <v>28</v>
      </c>
      <c r="F543" s="4" t="s">
        <v>40</v>
      </c>
      <c r="G543" s="4" t="s">
        <v>41</v>
      </c>
      <c r="H543" s="4" t="s">
        <v>20</v>
      </c>
      <c r="I543" s="6">
        <v>0.6</v>
      </c>
      <c r="J543" s="7">
        <v>4250</v>
      </c>
      <c r="K543" s="8">
        <f t="shared" si="4"/>
        <v>2550</v>
      </c>
      <c r="L543" s="8">
        <f t="shared" si="5"/>
        <v>1019.9999999999999</v>
      </c>
      <c r="M543" s="9">
        <v>0.39999999999999997</v>
      </c>
      <c r="O543" s="14"/>
      <c r="P543" s="12"/>
      <c r="Q543" s="10"/>
      <c r="R543" s="11"/>
    </row>
    <row r="544" spans="1:18" ht="15.75" customHeight="1" x14ac:dyDescent="0.25">
      <c r="A544" s="2"/>
      <c r="B544" s="4" t="s">
        <v>27</v>
      </c>
      <c r="C544" s="4">
        <v>1128299</v>
      </c>
      <c r="D544" s="5">
        <v>44362</v>
      </c>
      <c r="E544" s="4" t="s">
        <v>28</v>
      </c>
      <c r="F544" s="4" t="s">
        <v>40</v>
      </c>
      <c r="G544" s="4" t="s">
        <v>41</v>
      </c>
      <c r="H544" s="4" t="s">
        <v>21</v>
      </c>
      <c r="I544" s="6">
        <v>0.65</v>
      </c>
      <c r="J544" s="7">
        <v>3000</v>
      </c>
      <c r="K544" s="8">
        <f t="shared" si="4"/>
        <v>1950</v>
      </c>
      <c r="L544" s="8">
        <f t="shared" si="5"/>
        <v>1170.0000000000002</v>
      </c>
      <c r="M544" s="9">
        <v>0.60000000000000009</v>
      </c>
      <c r="O544" s="14"/>
      <c r="P544" s="12"/>
      <c r="Q544" s="10"/>
      <c r="R544" s="11"/>
    </row>
    <row r="545" spans="1:18" ht="15.75" customHeight="1" x14ac:dyDescent="0.25">
      <c r="A545" s="2"/>
      <c r="B545" s="4" t="s">
        <v>27</v>
      </c>
      <c r="C545" s="4">
        <v>1128299</v>
      </c>
      <c r="D545" s="5">
        <v>44362</v>
      </c>
      <c r="E545" s="4" t="s">
        <v>28</v>
      </c>
      <c r="F545" s="4" t="s">
        <v>40</v>
      </c>
      <c r="G545" s="4" t="s">
        <v>41</v>
      </c>
      <c r="H545" s="4" t="s">
        <v>22</v>
      </c>
      <c r="I545" s="6">
        <v>0.8</v>
      </c>
      <c r="J545" s="7">
        <v>6000</v>
      </c>
      <c r="K545" s="8">
        <f t="shared" si="4"/>
        <v>4800</v>
      </c>
      <c r="L545" s="8">
        <f t="shared" si="5"/>
        <v>1200</v>
      </c>
      <c r="M545" s="9">
        <v>0.25</v>
      </c>
      <c r="O545" s="14"/>
      <c r="P545" s="12"/>
      <c r="Q545" s="10"/>
      <c r="R545" s="11"/>
    </row>
    <row r="546" spans="1:18" ht="15.75" customHeight="1" x14ac:dyDescent="0.25">
      <c r="A546" s="2"/>
      <c r="B546" s="4" t="s">
        <v>27</v>
      </c>
      <c r="C546" s="4">
        <v>1128299</v>
      </c>
      <c r="D546" s="5">
        <v>44391</v>
      </c>
      <c r="E546" s="4" t="s">
        <v>28</v>
      </c>
      <c r="F546" s="4" t="s">
        <v>40</v>
      </c>
      <c r="G546" s="4" t="s">
        <v>41</v>
      </c>
      <c r="H546" s="4" t="s">
        <v>17</v>
      </c>
      <c r="I546" s="6">
        <v>0.6</v>
      </c>
      <c r="J546" s="7">
        <v>7500</v>
      </c>
      <c r="K546" s="8">
        <f t="shared" si="4"/>
        <v>4500</v>
      </c>
      <c r="L546" s="8">
        <f t="shared" si="5"/>
        <v>1800</v>
      </c>
      <c r="M546" s="9">
        <v>0.4</v>
      </c>
      <c r="O546" s="14"/>
      <c r="P546" s="12"/>
      <c r="Q546" s="10"/>
      <c r="R546" s="11"/>
    </row>
    <row r="547" spans="1:18" ht="15.75" customHeight="1" x14ac:dyDescent="0.25">
      <c r="A547" s="2"/>
      <c r="B547" s="4" t="s">
        <v>27</v>
      </c>
      <c r="C547" s="4">
        <v>1128299</v>
      </c>
      <c r="D547" s="5">
        <v>44391</v>
      </c>
      <c r="E547" s="4" t="s">
        <v>28</v>
      </c>
      <c r="F547" s="4" t="s">
        <v>40</v>
      </c>
      <c r="G547" s="4" t="s">
        <v>41</v>
      </c>
      <c r="H547" s="4" t="s">
        <v>18</v>
      </c>
      <c r="I547" s="6">
        <v>0.65</v>
      </c>
      <c r="J547" s="7">
        <v>6000</v>
      </c>
      <c r="K547" s="8">
        <f t="shared" si="4"/>
        <v>3900</v>
      </c>
      <c r="L547" s="8">
        <f t="shared" si="5"/>
        <v>975</v>
      </c>
      <c r="M547" s="9">
        <v>0.25</v>
      </c>
      <c r="O547" s="14"/>
      <c r="P547" s="12"/>
      <c r="Q547" s="10"/>
      <c r="R547" s="11"/>
    </row>
    <row r="548" spans="1:18" ht="15.75" customHeight="1" x14ac:dyDescent="0.25">
      <c r="A548" s="2"/>
      <c r="B548" s="4" t="s">
        <v>27</v>
      </c>
      <c r="C548" s="4">
        <v>1128299</v>
      </c>
      <c r="D548" s="5">
        <v>44391</v>
      </c>
      <c r="E548" s="4" t="s">
        <v>28</v>
      </c>
      <c r="F548" s="4" t="s">
        <v>40</v>
      </c>
      <c r="G548" s="4" t="s">
        <v>41</v>
      </c>
      <c r="H548" s="4" t="s">
        <v>19</v>
      </c>
      <c r="I548" s="6">
        <v>0.65</v>
      </c>
      <c r="J548" s="7">
        <v>5500</v>
      </c>
      <c r="K548" s="8">
        <f t="shared" si="4"/>
        <v>3575</v>
      </c>
      <c r="L548" s="8">
        <f t="shared" si="5"/>
        <v>1430</v>
      </c>
      <c r="M548" s="9">
        <v>0.4</v>
      </c>
      <c r="O548" s="14"/>
      <c r="P548" s="12"/>
      <c r="Q548" s="10"/>
      <c r="R548" s="11"/>
    </row>
    <row r="549" spans="1:18" ht="15.75" customHeight="1" x14ac:dyDescent="0.25">
      <c r="A549" s="2"/>
      <c r="B549" s="4" t="s">
        <v>27</v>
      </c>
      <c r="C549" s="4">
        <v>1128299</v>
      </c>
      <c r="D549" s="5">
        <v>44391</v>
      </c>
      <c r="E549" s="4" t="s">
        <v>28</v>
      </c>
      <c r="F549" s="4" t="s">
        <v>40</v>
      </c>
      <c r="G549" s="4" t="s">
        <v>41</v>
      </c>
      <c r="H549" s="4" t="s">
        <v>20</v>
      </c>
      <c r="I549" s="6">
        <v>0.6</v>
      </c>
      <c r="J549" s="7">
        <v>4500</v>
      </c>
      <c r="K549" s="8">
        <f t="shared" si="4"/>
        <v>2700</v>
      </c>
      <c r="L549" s="8">
        <f t="shared" si="5"/>
        <v>944.99999999999989</v>
      </c>
      <c r="M549" s="9">
        <v>0.35</v>
      </c>
      <c r="O549" s="14"/>
      <c r="P549" s="12"/>
      <c r="Q549" s="10"/>
      <c r="R549" s="11"/>
    </row>
    <row r="550" spans="1:18" ht="15.75" customHeight="1" x14ac:dyDescent="0.25">
      <c r="A550" s="2"/>
      <c r="B550" s="4" t="s">
        <v>27</v>
      </c>
      <c r="C550" s="4">
        <v>1128299</v>
      </c>
      <c r="D550" s="5">
        <v>44391</v>
      </c>
      <c r="E550" s="4" t="s">
        <v>28</v>
      </c>
      <c r="F550" s="4" t="s">
        <v>40</v>
      </c>
      <c r="G550" s="4" t="s">
        <v>41</v>
      </c>
      <c r="H550" s="4" t="s">
        <v>21</v>
      </c>
      <c r="I550" s="6">
        <v>0.65</v>
      </c>
      <c r="J550" s="7">
        <v>5000</v>
      </c>
      <c r="K550" s="8">
        <f t="shared" si="4"/>
        <v>3250</v>
      </c>
      <c r="L550" s="8">
        <f t="shared" si="5"/>
        <v>1787.5000000000002</v>
      </c>
      <c r="M550" s="9">
        <v>0.55000000000000004</v>
      </c>
      <c r="O550" s="14"/>
      <c r="P550" s="12"/>
      <c r="Q550" s="10"/>
      <c r="R550" s="11"/>
    </row>
    <row r="551" spans="1:18" ht="15.75" customHeight="1" x14ac:dyDescent="0.25">
      <c r="A551" s="2"/>
      <c r="B551" s="4" t="s">
        <v>27</v>
      </c>
      <c r="C551" s="4">
        <v>1128299</v>
      </c>
      <c r="D551" s="5">
        <v>44391</v>
      </c>
      <c r="E551" s="4" t="s">
        <v>28</v>
      </c>
      <c r="F551" s="4" t="s">
        <v>40</v>
      </c>
      <c r="G551" s="4" t="s">
        <v>41</v>
      </c>
      <c r="H551" s="4" t="s">
        <v>22</v>
      </c>
      <c r="I551" s="6">
        <v>0.8</v>
      </c>
      <c r="J551" s="7">
        <v>5000</v>
      </c>
      <c r="K551" s="8">
        <f t="shared" si="4"/>
        <v>4000</v>
      </c>
      <c r="L551" s="8">
        <f t="shared" si="5"/>
        <v>800</v>
      </c>
      <c r="M551" s="9">
        <v>0.2</v>
      </c>
      <c r="O551" s="14"/>
      <c r="P551" s="12"/>
      <c r="Q551" s="10"/>
      <c r="R551" s="11"/>
    </row>
    <row r="552" spans="1:18" ht="15.75" customHeight="1" x14ac:dyDescent="0.25">
      <c r="A552" s="2"/>
      <c r="B552" s="4" t="s">
        <v>27</v>
      </c>
      <c r="C552" s="4">
        <v>1128299</v>
      </c>
      <c r="D552" s="5">
        <v>44423</v>
      </c>
      <c r="E552" s="4" t="s">
        <v>28</v>
      </c>
      <c r="F552" s="4" t="s">
        <v>40</v>
      </c>
      <c r="G552" s="4" t="s">
        <v>41</v>
      </c>
      <c r="H552" s="4" t="s">
        <v>17</v>
      </c>
      <c r="I552" s="6">
        <v>0.65</v>
      </c>
      <c r="J552" s="7">
        <v>7000</v>
      </c>
      <c r="K552" s="8">
        <f t="shared" si="4"/>
        <v>4550</v>
      </c>
      <c r="L552" s="8">
        <f t="shared" si="5"/>
        <v>1820</v>
      </c>
      <c r="M552" s="9">
        <v>0.4</v>
      </c>
      <c r="O552" s="14"/>
      <c r="P552" s="12"/>
      <c r="Q552" s="10"/>
      <c r="R552" s="11"/>
    </row>
    <row r="553" spans="1:18" ht="15.75" customHeight="1" x14ac:dyDescent="0.25">
      <c r="A553" s="2"/>
      <c r="B553" s="4" t="s">
        <v>27</v>
      </c>
      <c r="C553" s="4">
        <v>1128299</v>
      </c>
      <c r="D553" s="5">
        <v>44423</v>
      </c>
      <c r="E553" s="4" t="s">
        <v>28</v>
      </c>
      <c r="F553" s="4" t="s">
        <v>40</v>
      </c>
      <c r="G553" s="4" t="s">
        <v>41</v>
      </c>
      <c r="H553" s="4" t="s">
        <v>18</v>
      </c>
      <c r="I553" s="6">
        <v>0.70000000000000007</v>
      </c>
      <c r="J553" s="7">
        <v>6500</v>
      </c>
      <c r="K553" s="8">
        <f t="shared" si="4"/>
        <v>4550</v>
      </c>
      <c r="L553" s="8">
        <f t="shared" si="5"/>
        <v>1137.5</v>
      </c>
      <c r="M553" s="9">
        <v>0.25</v>
      </c>
      <c r="O553" s="14"/>
      <c r="P553" s="12"/>
      <c r="Q553" s="10"/>
      <c r="R553" s="11"/>
    </row>
    <row r="554" spans="1:18" ht="15.75" customHeight="1" x14ac:dyDescent="0.25">
      <c r="A554" s="2"/>
      <c r="B554" s="4" t="s">
        <v>27</v>
      </c>
      <c r="C554" s="4">
        <v>1128299</v>
      </c>
      <c r="D554" s="5">
        <v>44423</v>
      </c>
      <c r="E554" s="4" t="s">
        <v>28</v>
      </c>
      <c r="F554" s="4" t="s">
        <v>40</v>
      </c>
      <c r="G554" s="4" t="s">
        <v>41</v>
      </c>
      <c r="H554" s="4" t="s">
        <v>19</v>
      </c>
      <c r="I554" s="6">
        <v>0.65</v>
      </c>
      <c r="J554" s="7">
        <v>5250</v>
      </c>
      <c r="K554" s="8">
        <f t="shared" si="4"/>
        <v>3412.5</v>
      </c>
      <c r="L554" s="8">
        <f t="shared" si="5"/>
        <v>1365</v>
      </c>
      <c r="M554" s="9">
        <v>0.4</v>
      </c>
      <c r="O554" s="14"/>
      <c r="P554" s="12"/>
      <c r="Q554" s="10"/>
      <c r="R554" s="11"/>
    </row>
    <row r="555" spans="1:18" ht="15.75" customHeight="1" x14ac:dyDescent="0.25">
      <c r="A555" s="2"/>
      <c r="B555" s="4" t="s">
        <v>27</v>
      </c>
      <c r="C555" s="4">
        <v>1128299</v>
      </c>
      <c r="D555" s="5">
        <v>44423</v>
      </c>
      <c r="E555" s="4" t="s">
        <v>28</v>
      </c>
      <c r="F555" s="4" t="s">
        <v>40</v>
      </c>
      <c r="G555" s="4" t="s">
        <v>41</v>
      </c>
      <c r="H555" s="4" t="s">
        <v>20</v>
      </c>
      <c r="I555" s="6">
        <v>0.65</v>
      </c>
      <c r="J555" s="7">
        <v>4750</v>
      </c>
      <c r="K555" s="8">
        <f t="shared" si="4"/>
        <v>3087.5</v>
      </c>
      <c r="L555" s="8">
        <f t="shared" si="5"/>
        <v>1080.625</v>
      </c>
      <c r="M555" s="9">
        <v>0.35</v>
      </c>
      <c r="O555" s="14"/>
      <c r="P555" s="12"/>
      <c r="Q555" s="10"/>
      <c r="R555" s="11"/>
    </row>
    <row r="556" spans="1:18" ht="15.75" customHeight="1" x14ac:dyDescent="0.25">
      <c r="A556" s="2"/>
      <c r="B556" s="4" t="s">
        <v>27</v>
      </c>
      <c r="C556" s="4">
        <v>1128299</v>
      </c>
      <c r="D556" s="5">
        <v>44423</v>
      </c>
      <c r="E556" s="4" t="s">
        <v>28</v>
      </c>
      <c r="F556" s="4" t="s">
        <v>40</v>
      </c>
      <c r="G556" s="4" t="s">
        <v>41</v>
      </c>
      <c r="H556" s="4" t="s">
        <v>21</v>
      </c>
      <c r="I556" s="6">
        <v>0.75</v>
      </c>
      <c r="J556" s="7">
        <v>4750</v>
      </c>
      <c r="K556" s="8">
        <f t="shared" si="4"/>
        <v>3562.5</v>
      </c>
      <c r="L556" s="8">
        <f t="shared" si="5"/>
        <v>1959.3750000000002</v>
      </c>
      <c r="M556" s="9">
        <v>0.55000000000000004</v>
      </c>
      <c r="O556" s="14"/>
      <c r="P556" s="12"/>
      <c r="Q556" s="10"/>
      <c r="R556" s="11"/>
    </row>
    <row r="557" spans="1:18" ht="15.75" customHeight="1" x14ac:dyDescent="0.25">
      <c r="A557" s="2"/>
      <c r="B557" s="4" t="s">
        <v>27</v>
      </c>
      <c r="C557" s="4">
        <v>1128299</v>
      </c>
      <c r="D557" s="5">
        <v>44423</v>
      </c>
      <c r="E557" s="4" t="s">
        <v>28</v>
      </c>
      <c r="F557" s="4" t="s">
        <v>40</v>
      </c>
      <c r="G557" s="4" t="s">
        <v>41</v>
      </c>
      <c r="H557" s="4" t="s">
        <v>22</v>
      </c>
      <c r="I557" s="6">
        <v>0.8</v>
      </c>
      <c r="J557" s="7">
        <v>4000</v>
      </c>
      <c r="K557" s="8">
        <f t="shared" si="4"/>
        <v>3200</v>
      </c>
      <c r="L557" s="8">
        <f t="shared" si="5"/>
        <v>640</v>
      </c>
      <c r="M557" s="9">
        <v>0.2</v>
      </c>
      <c r="O557" s="14"/>
      <c r="P557" s="12"/>
      <c r="Q557" s="10"/>
      <c r="R557" s="11"/>
    </row>
    <row r="558" spans="1:18" ht="15.75" customHeight="1" x14ac:dyDescent="0.25">
      <c r="A558" s="2"/>
      <c r="B558" s="4" t="s">
        <v>27</v>
      </c>
      <c r="C558" s="4">
        <v>1128299</v>
      </c>
      <c r="D558" s="5">
        <v>44455</v>
      </c>
      <c r="E558" s="4" t="s">
        <v>28</v>
      </c>
      <c r="F558" s="4" t="s">
        <v>40</v>
      </c>
      <c r="G558" s="4" t="s">
        <v>41</v>
      </c>
      <c r="H558" s="4" t="s">
        <v>17</v>
      </c>
      <c r="I558" s="6">
        <v>0.60000000000000009</v>
      </c>
      <c r="J558" s="7">
        <v>6000</v>
      </c>
      <c r="K558" s="8">
        <f t="shared" si="4"/>
        <v>3600.0000000000005</v>
      </c>
      <c r="L558" s="8">
        <f t="shared" si="5"/>
        <v>1260.0000000000002</v>
      </c>
      <c r="M558" s="9">
        <v>0.35000000000000003</v>
      </c>
      <c r="O558" s="14"/>
      <c r="P558" s="12"/>
      <c r="Q558" s="10"/>
      <c r="R558" s="11"/>
    </row>
    <row r="559" spans="1:18" ht="15.75" customHeight="1" x14ac:dyDescent="0.25">
      <c r="A559" s="2"/>
      <c r="B559" s="4" t="s">
        <v>27</v>
      </c>
      <c r="C559" s="4">
        <v>1128299</v>
      </c>
      <c r="D559" s="5">
        <v>44455</v>
      </c>
      <c r="E559" s="4" t="s">
        <v>28</v>
      </c>
      <c r="F559" s="4" t="s">
        <v>40</v>
      </c>
      <c r="G559" s="4" t="s">
        <v>41</v>
      </c>
      <c r="H559" s="4" t="s">
        <v>18</v>
      </c>
      <c r="I559" s="6">
        <v>0.65000000000000013</v>
      </c>
      <c r="J559" s="7">
        <v>6000</v>
      </c>
      <c r="K559" s="8">
        <f t="shared" si="4"/>
        <v>3900.0000000000009</v>
      </c>
      <c r="L559" s="8">
        <f t="shared" si="5"/>
        <v>780.00000000000023</v>
      </c>
      <c r="M559" s="9">
        <v>0.2</v>
      </c>
      <c r="O559" s="14"/>
      <c r="P559" s="12"/>
      <c r="Q559" s="10"/>
      <c r="R559" s="11"/>
    </row>
    <row r="560" spans="1:18" ht="15.75" customHeight="1" x14ac:dyDescent="0.25">
      <c r="A560" s="2"/>
      <c r="B560" s="4" t="s">
        <v>27</v>
      </c>
      <c r="C560" s="4">
        <v>1128299</v>
      </c>
      <c r="D560" s="5">
        <v>44455</v>
      </c>
      <c r="E560" s="4" t="s">
        <v>28</v>
      </c>
      <c r="F560" s="4" t="s">
        <v>40</v>
      </c>
      <c r="G560" s="4" t="s">
        <v>41</v>
      </c>
      <c r="H560" s="4" t="s">
        <v>19</v>
      </c>
      <c r="I560" s="6">
        <v>0.60000000000000009</v>
      </c>
      <c r="J560" s="7">
        <v>4500</v>
      </c>
      <c r="K560" s="8">
        <f t="shared" si="4"/>
        <v>2700.0000000000005</v>
      </c>
      <c r="L560" s="8">
        <f t="shared" si="5"/>
        <v>945.00000000000023</v>
      </c>
      <c r="M560" s="9">
        <v>0.35000000000000003</v>
      </c>
      <c r="O560" s="14"/>
      <c r="P560" s="12"/>
      <c r="Q560" s="10"/>
      <c r="R560" s="11"/>
    </row>
    <row r="561" spans="1:18" ht="15.75" customHeight="1" x14ac:dyDescent="0.25">
      <c r="A561" s="2"/>
      <c r="B561" s="4" t="s">
        <v>27</v>
      </c>
      <c r="C561" s="4">
        <v>1128299</v>
      </c>
      <c r="D561" s="5">
        <v>44455</v>
      </c>
      <c r="E561" s="4" t="s">
        <v>28</v>
      </c>
      <c r="F561" s="4" t="s">
        <v>40</v>
      </c>
      <c r="G561" s="4" t="s">
        <v>41</v>
      </c>
      <c r="H561" s="4" t="s">
        <v>20</v>
      </c>
      <c r="I561" s="6">
        <v>0.60000000000000009</v>
      </c>
      <c r="J561" s="7">
        <v>4000</v>
      </c>
      <c r="K561" s="8">
        <f t="shared" si="4"/>
        <v>2400.0000000000005</v>
      </c>
      <c r="L561" s="8">
        <f t="shared" si="5"/>
        <v>720.00000000000011</v>
      </c>
      <c r="M561" s="9">
        <v>0.3</v>
      </c>
      <c r="O561" s="14"/>
      <c r="P561" s="12"/>
      <c r="Q561" s="10"/>
      <c r="R561" s="11"/>
    </row>
    <row r="562" spans="1:18" ht="15.75" customHeight="1" x14ac:dyDescent="0.25">
      <c r="A562" s="2"/>
      <c r="B562" s="4" t="s">
        <v>27</v>
      </c>
      <c r="C562" s="4">
        <v>1128299</v>
      </c>
      <c r="D562" s="5">
        <v>44455</v>
      </c>
      <c r="E562" s="4" t="s">
        <v>28</v>
      </c>
      <c r="F562" s="4" t="s">
        <v>40</v>
      </c>
      <c r="G562" s="4" t="s">
        <v>41</v>
      </c>
      <c r="H562" s="4" t="s">
        <v>21</v>
      </c>
      <c r="I562" s="6">
        <v>0.70000000000000007</v>
      </c>
      <c r="J562" s="7">
        <v>4000</v>
      </c>
      <c r="K562" s="8">
        <f t="shared" si="4"/>
        <v>2800.0000000000005</v>
      </c>
      <c r="L562" s="8">
        <f t="shared" si="5"/>
        <v>1400.0000000000005</v>
      </c>
      <c r="M562" s="9">
        <v>0.50000000000000011</v>
      </c>
      <c r="O562" s="14"/>
      <c r="P562" s="12"/>
      <c r="Q562" s="10"/>
      <c r="R562" s="11"/>
    </row>
    <row r="563" spans="1:18" ht="15.75" customHeight="1" x14ac:dyDescent="0.25">
      <c r="A563" s="2"/>
      <c r="B563" s="4" t="s">
        <v>27</v>
      </c>
      <c r="C563" s="4">
        <v>1128299</v>
      </c>
      <c r="D563" s="5">
        <v>44455</v>
      </c>
      <c r="E563" s="4" t="s">
        <v>28</v>
      </c>
      <c r="F563" s="4" t="s">
        <v>40</v>
      </c>
      <c r="G563" s="4" t="s">
        <v>41</v>
      </c>
      <c r="H563" s="4" t="s">
        <v>22</v>
      </c>
      <c r="I563" s="6">
        <v>0.75000000000000011</v>
      </c>
      <c r="J563" s="7">
        <v>4500</v>
      </c>
      <c r="K563" s="8">
        <f t="shared" si="4"/>
        <v>3375.0000000000005</v>
      </c>
      <c r="L563" s="8">
        <f t="shared" si="5"/>
        <v>506.25000000000017</v>
      </c>
      <c r="M563" s="9">
        <v>0.15000000000000002</v>
      </c>
      <c r="O563" s="14"/>
      <c r="P563" s="12"/>
      <c r="Q563" s="10"/>
      <c r="R563" s="11"/>
    </row>
    <row r="564" spans="1:18" ht="15.75" customHeight="1" x14ac:dyDescent="0.25">
      <c r="A564" s="2"/>
      <c r="B564" s="4" t="s">
        <v>27</v>
      </c>
      <c r="C564" s="4">
        <v>1128299</v>
      </c>
      <c r="D564" s="5">
        <v>44484</v>
      </c>
      <c r="E564" s="4" t="s">
        <v>28</v>
      </c>
      <c r="F564" s="4" t="s">
        <v>40</v>
      </c>
      <c r="G564" s="4" t="s">
        <v>41</v>
      </c>
      <c r="H564" s="4" t="s">
        <v>17</v>
      </c>
      <c r="I564" s="6">
        <v>0.60000000000000009</v>
      </c>
      <c r="J564" s="7">
        <v>5500</v>
      </c>
      <c r="K564" s="8">
        <f t="shared" si="4"/>
        <v>3300.0000000000005</v>
      </c>
      <c r="L564" s="8">
        <f t="shared" si="5"/>
        <v>1155.0000000000002</v>
      </c>
      <c r="M564" s="9">
        <v>0.35000000000000003</v>
      </c>
      <c r="O564" s="14"/>
      <c r="P564" s="12"/>
      <c r="Q564" s="10"/>
      <c r="R564" s="11"/>
    </row>
    <row r="565" spans="1:18" ht="15.75" customHeight="1" x14ac:dyDescent="0.25">
      <c r="A565" s="2"/>
      <c r="B565" s="4" t="s">
        <v>27</v>
      </c>
      <c r="C565" s="4">
        <v>1128299</v>
      </c>
      <c r="D565" s="5">
        <v>44484</v>
      </c>
      <c r="E565" s="4" t="s">
        <v>28</v>
      </c>
      <c r="F565" s="4" t="s">
        <v>40</v>
      </c>
      <c r="G565" s="4" t="s">
        <v>41</v>
      </c>
      <c r="H565" s="4" t="s">
        <v>18</v>
      </c>
      <c r="I565" s="6">
        <v>0.65000000000000013</v>
      </c>
      <c r="J565" s="7">
        <v>5500</v>
      </c>
      <c r="K565" s="8">
        <f t="shared" si="4"/>
        <v>3575.0000000000009</v>
      </c>
      <c r="L565" s="8">
        <f t="shared" si="5"/>
        <v>715.00000000000023</v>
      </c>
      <c r="M565" s="9">
        <v>0.2</v>
      </c>
      <c r="O565" s="14"/>
      <c r="P565" s="12"/>
      <c r="Q565" s="10"/>
      <c r="R565" s="11"/>
    </row>
    <row r="566" spans="1:18" ht="15.75" customHeight="1" x14ac:dyDescent="0.25">
      <c r="A566" s="2"/>
      <c r="B566" s="4" t="s">
        <v>27</v>
      </c>
      <c r="C566" s="4">
        <v>1128299</v>
      </c>
      <c r="D566" s="5">
        <v>44484</v>
      </c>
      <c r="E566" s="4" t="s">
        <v>28</v>
      </c>
      <c r="F566" s="4" t="s">
        <v>40</v>
      </c>
      <c r="G566" s="4" t="s">
        <v>41</v>
      </c>
      <c r="H566" s="4" t="s">
        <v>19</v>
      </c>
      <c r="I566" s="6">
        <v>0.60000000000000009</v>
      </c>
      <c r="J566" s="7">
        <v>3750</v>
      </c>
      <c r="K566" s="8">
        <f t="shared" si="4"/>
        <v>2250.0000000000005</v>
      </c>
      <c r="L566" s="8">
        <f t="shared" si="5"/>
        <v>787.50000000000023</v>
      </c>
      <c r="M566" s="9">
        <v>0.35000000000000003</v>
      </c>
      <c r="O566" s="14"/>
      <c r="P566" s="12"/>
      <c r="Q566" s="10"/>
      <c r="R566" s="11"/>
    </row>
    <row r="567" spans="1:18" ht="15.75" customHeight="1" x14ac:dyDescent="0.25">
      <c r="A567" s="2"/>
      <c r="B567" s="4" t="s">
        <v>27</v>
      </c>
      <c r="C567" s="4">
        <v>1128299</v>
      </c>
      <c r="D567" s="5">
        <v>44484</v>
      </c>
      <c r="E567" s="4" t="s">
        <v>28</v>
      </c>
      <c r="F567" s="4" t="s">
        <v>40</v>
      </c>
      <c r="G567" s="4" t="s">
        <v>41</v>
      </c>
      <c r="H567" s="4" t="s">
        <v>20</v>
      </c>
      <c r="I567" s="6">
        <v>0.60000000000000009</v>
      </c>
      <c r="J567" s="7">
        <v>3500</v>
      </c>
      <c r="K567" s="8">
        <f t="shared" si="4"/>
        <v>2100.0000000000005</v>
      </c>
      <c r="L567" s="8">
        <f t="shared" si="5"/>
        <v>630.00000000000011</v>
      </c>
      <c r="M567" s="9">
        <v>0.3</v>
      </c>
      <c r="O567" s="14"/>
      <c r="P567" s="12"/>
      <c r="Q567" s="10"/>
      <c r="R567" s="11"/>
    </row>
    <row r="568" spans="1:18" ht="15.75" customHeight="1" x14ac:dyDescent="0.25">
      <c r="A568" s="2"/>
      <c r="B568" s="4" t="s">
        <v>27</v>
      </c>
      <c r="C568" s="4">
        <v>1128299</v>
      </c>
      <c r="D568" s="5">
        <v>44484</v>
      </c>
      <c r="E568" s="4" t="s">
        <v>28</v>
      </c>
      <c r="F568" s="4" t="s">
        <v>40</v>
      </c>
      <c r="G568" s="4" t="s">
        <v>41</v>
      </c>
      <c r="H568" s="4" t="s">
        <v>21</v>
      </c>
      <c r="I568" s="6">
        <v>0.70000000000000007</v>
      </c>
      <c r="J568" s="7">
        <v>3250</v>
      </c>
      <c r="K568" s="8">
        <f t="shared" si="4"/>
        <v>2275</v>
      </c>
      <c r="L568" s="8">
        <f t="shared" si="5"/>
        <v>1137.5000000000002</v>
      </c>
      <c r="M568" s="9">
        <v>0.50000000000000011</v>
      </c>
      <c r="O568" s="14"/>
      <c r="P568" s="12"/>
      <c r="Q568" s="10"/>
      <c r="R568" s="11"/>
    </row>
    <row r="569" spans="1:18" ht="15.75" customHeight="1" x14ac:dyDescent="0.25">
      <c r="A569" s="2"/>
      <c r="B569" s="4" t="s">
        <v>27</v>
      </c>
      <c r="C569" s="4">
        <v>1128299</v>
      </c>
      <c r="D569" s="5">
        <v>44484</v>
      </c>
      <c r="E569" s="4" t="s">
        <v>28</v>
      </c>
      <c r="F569" s="4" t="s">
        <v>40</v>
      </c>
      <c r="G569" s="4" t="s">
        <v>41</v>
      </c>
      <c r="H569" s="4" t="s">
        <v>22</v>
      </c>
      <c r="I569" s="6">
        <v>0.75000000000000011</v>
      </c>
      <c r="J569" s="7">
        <v>3750</v>
      </c>
      <c r="K569" s="8">
        <f t="shared" si="4"/>
        <v>2812.5000000000005</v>
      </c>
      <c r="L569" s="8">
        <f t="shared" si="5"/>
        <v>421.87500000000011</v>
      </c>
      <c r="M569" s="9">
        <v>0.15000000000000002</v>
      </c>
      <c r="O569" s="14"/>
      <c r="P569" s="12"/>
      <c r="Q569" s="10"/>
      <c r="R569" s="11"/>
    </row>
    <row r="570" spans="1:18" ht="15.75" customHeight="1" x14ac:dyDescent="0.25">
      <c r="A570" s="2"/>
      <c r="B570" s="4" t="s">
        <v>27</v>
      </c>
      <c r="C570" s="4">
        <v>1128299</v>
      </c>
      <c r="D570" s="5">
        <v>44515</v>
      </c>
      <c r="E570" s="4" t="s">
        <v>28</v>
      </c>
      <c r="F570" s="4" t="s">
        <v>40</v>
      </c>
      <c r="G570" s="4" t="s">
        <v>41</v>
      </c>
      <c r="H570" s="4" t="s">
        <v>17</v>
      </c>
      <c r="I570" s="6">
        <v>0.60000000000000009</v>
      </c>
      <c r="J570" s="7">
        <v>5750</v>
      </c>
      <c r="K570" s="8">
        <f t="shared" si="4"/>
        <v>3450.0000000000005</v>
      </c>
      <c r="L570" s="8">
        <f t="shared" si="5"/>
        <v>1207.5000000000002</v>
      </c>
      <c r="M570" s="9">
        <v>0.35000000000000003</v>
      </c>
      <c r="O570" s="14"/>
      <c r="P570" s="12"/>
      <c r="Q570" s="10"/>
      <c r="R570" s="11"/>
    </row>
    <row r="571" spans="1:18" ht="15.75" customHeight="1" x14ac:dyDescent="0.25">
      <c r="A571" s="2"/>
      <c r="B571" s="4" t="s">
        <v>27</v>
      </c>
      <c r="C571" s="4">
        <v>1128299</v>
      </c>
      <c r="D571" s="5">
        <v>44515</v>
      </c>
      <c r="E571" s="4" t="s">
        <v>28</v>
      </c>
      <c r="F571" s="4" t="s">
        <v>40</v>
      </c>
      <c r="G571" s="4" t="s">
        <v>41</v>
      </c>
      <c r="H571" s="4" t="s">
        <v>18</v>
      </c>
      <c r="I571" s="6">
        <v>0.65000000000000013</v>
      </c>
      <c r="J571" s="7">
        <v>5750</v>
      </c>
      <c r="K571" s="8">
        <f t="shared" si="4"/>
        <v>3737.5000000000009</v>
      </c>
      <c r="L571" s="8">
        <f t="shared" si="5"/>
        <v>747.50000000000023</v>
      </c>
      <c r="M571" s="9">
        <v>0.2</v>
      </c>
      <c r="O571" s="14"/>
      <c r="P571" s="12"/>
      <c r="Q571" s="10"/>
      <c r="R571" s="11"/>
    </row>
    <row r="572" spans="1:18" ht="15.75" customHeight="1" x14ac:dyDescent="0.25">
      <c r="A572" s="2"/>
      <c r="B572" s="4" t="s">
        <v>27</v>
      </c>
      <c r="C572" s="4">
        <v>1128299</v>
      </c>
      <c r="D572" s="5">
        <v>44515</v>
      </c>
      <c r="E572" s="4" t="s">
        <v>28</v>
      </c>
      <c r="F572" s="4" t="s">
        <v>40</v>
      </c>
      <c r="G572" s="4" t="s">
        <v>41</v>
      </c>
      <c r="H572" s="4" t="s">
        <v>19</v>
      </c>
      <c r="I572" s="6">
        <v>0.60000000000000009</v>
      </c>
      <c r="J572" s="7">
        <v>4250</v>
      </c>
      <c r="K572" s="8">
        <f t="shared" si="4"/>
        <v>2550.0000000000005</v>
      </c>
      <c r="L572" s="8">
        <f t="shared" si="5"/>
        <v>892.50000000000023</v>
      </c>
      <c r="M572" s="9">
        <v>0.35000000000000003</v>
      </c>
      <c r="O572" s="14"/>
      <c r="P572" s="12"/>
      <c r="Q572" s="10"/>
      <c r="R572" s="11"/>
    </row>
    <row r="573" spans="1:18" ht="15.75" customHeight="1" x14ac:dyDescent="0.25">
      <c r="A573" s="2"/>
      <c r="B573" s="4" t="s">
        <v>27</v>
      </c>
      <c r="C573" s="4">
        <v>1128299</v>
      </c>
      <c r="D573" s="5">
        <v>44515</v>
      </c>
      <c r="E573" s="4" t="s">
        <v>28</v>
      </c>
      <c r="F573" s="4" t="s">
        <v>40</v>
      </c>
      <c r="G573" s="4" t="s">
        <v>41</v>
      </c>
      <c r="H573" s="4" t="s">
        <v>20</v>
      </c>
      <c r="I573" s="6">
        <v>0.60000000000000009</v>
      </c>
      <c r="J573" s="7">
        <v>4000</v>
      </c>
      <c r="K573" s="8">
        <f t="shared" si="4"/>
        <v>2400.0000000000005</v>
      </c>
      <c r="L573" s="8">
        <f t="shared" si="5"/>
        <v>720.00000000000011</v>
      </c>
      <c r="M573" s="9">
        <v>0.3</v>
      </c>
      <c r="O573" s="14"/>
      <c r="P573" s="12"/>
      <c r="Q573" s="10"/>
      <c r="R573" s="11"/>
    </row>
    <row r="574" spans="1:18" ht="15.75" customHeight="1" x14ac:dyDescent="0.25">
      <c r="A574" s="2"/>
      <c r="B574" s="4" t="s">
        <v>27</v>
      </c>
      <c r="C574" s="4">
        <v>1128299</v>
      </c>
      <c r="D574" s="5">
        <v>44515</v>
      </c>
      <c r="E574" s="4" t="s">
        <v>28</v>
      </c>
      <c r="F574" s="4" t="s">
        <v>40</v>
      </c>
      <c r="G574" s="4" t="s">
        <v>41</v>
      </c>
      <c r="H574" s="4" t="s">
        <v>21</v>
      </c>
      <c r="I574" s="6">
        <v>0.70000000000000007</v>
      </c>
      <c r="J574" s="7">
        <v>3500</v>
      </c>
      <c r="K574" s="8">
        <f t="shared" si="4"/>
        <v>2450.0000000000005</v>
      </c>
      <c r="L574" s="8">
        <f t="shared" si="5"/>
        <v>1225.0000000000005</v>
      </c>
      <c r="M574" s="9">
        <v>0.50000000000000011</v>
      </c>
      <c r="O574" s="14"/>
      <c r="P574" s="12"/>
      <c r="Q574" s="10"/>
      <c r="R574" s="11"/>
    </row>
    <row r="575" spans="1:18" ht="15.75" customHeight="1" x14ac:dyDescent="0.25">
      <c r="A575" s="2"/>
      <c r="B575" s="4" t="s">
        <v>27</v>
      </c>
      <c r="C575" s="4">
        <v>1128299</v>
      </c>
      <c r="D575" s="5">
        <v>44515</v>
      </c>
      <c r="E575" s="4" t="s">
        <v>28</v>
      </c>
      <c r="F575" s="4" t="s">
        <v>40</v>
      </c>
      <c r="G575" s="4" t="s">
        <v>41</v>
      </c>
      <c r="H575" s="4" t="s">
        <v>22</v>
      </c>
      <c r="I575" s="6">
        <v>0.75000000000000011</v>
      </c>
      <c r="J575" s="7">
        <v>4750</v>
      </c>
      <c r="K575" s="8">
        <f t="shared" si="4"/>
        <v>3562.5000000000005</v>
      </c>
      <c r="L575" s="8">
        <f t="shared" si="5"/>
        <v>534.37500000000011</v>
      </c>
      <c r="M575" s="9">
        <v>0.15000000000000002</v>
      </c>
      <c r="O575" s="14"/>
      <c r="P575" s="12"/>
      <c r="Q575" s="10"/>
      <c r="R575" s="11"/>
    </row>
    <row r="576" spans="1:18" ht="15.75" customHeight="1" x14ac:dyDescent="0.25">
      <c r="A576" s="2"/>
      <c r="B576" s="4" t="s">
        <v>27</v>
      </c>
      <c r="C576" s="4">
        <v>1128299</v>
      </c>
      <c r="D576" s="5">
        <v>44544</v>
      </c>
      <c r="E576" s="4" t="s">
        <v>28</v>
      </c>
      <c r="F576" s="4" t="s">
        <v>40</v>
      </c>
      <c r="G576" s="4" t="s">
        <v>41</v>
      </c>
      <c r="H576" s="4" t="s">
        <v>17</v>
      </c>
      <c r="I576" s="6">
        <v>0.60000000000000009</v>
      </c>
      <c r="J576" s="7">
        <v>6750</v>
      </c>
      <c r="K576" s="8">
        <f t="shared" si="4"/>
        <v>4050.0000000000005</v>
      </c>
      <c r="L576" s="8">
        <f t="shared" si="5"/>
        <v>1417.5000000000002</v>
      </c>
      <c r="M576" s="9">
        <v>0.35000000000000003</v>
      </c>
      <c r="O576" s="14"/>
      <c r="P576" s="12"/>
      <c r="Q576" s="10"/>
      <c r="R576" s="11"/>
    </row>
    <row r="577" spans="1:18" ht="15.75" customHeight="1" x14ac:dyDescent="0.25">
      <c r="A577" s="2"/>
      <c r="B577" s="4" t="s">
        <v>27</v>
      </c>
      <c r="C577" s="4">
        <v>1128299</v>
      </c>
      <c r="D577" s="5">
        <v>44544</v>
      </c>
      <c r="E577" s="4" t="s">
        <v>28</v>
      </c>
      <c r="F577" s="4" t="s">
        <v>40</v>
      </c>
      <c r="G577" s="4" t="s">
        <v>41</v>
      </c>
      <c r="H577" s="4" t="s">
        <v>18</v>
      </c>
      <c r="I577" s="6">
        <v>0.65000000000000013</v>
      </c>
      <c r="J577" s="7">
        <v>6750</v>
      </c>
      <c r="K577" s="8">
        <f t="shared" si="4"/>
        <v>4387.5000000000009</v>
      </c>
      <c r="L577" s="8">
        <f t="shared" si="5"/>
        <v>877.50000000000023</v>
      </c>
      <c r="M577" s="9">
        <v>0.2</v>
      </c>
      <c r="O577" s="14"/>
      <c r="P577" s="12"/>
      <c r="Q577" s="10"/>
      <c r="R577" s="11"/>
    </row>
    <row r="578" spans="1:18" ht="15.75" customHeight="1" x14ac:dyDescent="0.25">
      <c r="A578" s="2"/>
      <c r="B578" s="4" t="s">
        <v>27</v>
      </c>
      <c r="C578" s="4">
        <v>1128299</v>
      </c>
      <c r="D578" s="5">
        <v>44544</v>
      </c>
      <c r="E578" s="4" t="s">
        <v>28</v>
      </c>
      <c r="F578" s="4" t="s">
        <v>40</v>
      </c>
      <c r="G578" s="4" t="s">
        <v>41</v>
      </c>
      <c r="H578" s="4" t="s">
        <v>19</v>
      </c>
      <c r="I578" s="6">
        <v>0.60000000000000009</v>
      </c>
      <c r="J578" s="7">
        <v>4750</v>
      </c>
      <c r="K578" s="8">
        <f t="shared" si="4"/>
        <v>2850.0000000000005</v>
      </c>
      <c r="L578" s="8">
        <f t="shared" si="5"/>
        <v>997.50000000000023</v>
      </c>
      <c r="M578" s="9">
        <v>0.35000000000000003</v>
      </c>
      <c r="O578" s="14"/>
      <c r="P578" s="12"/>
      <c r="Q578" s="10"/>
      <c r="R578" s="11"/>
    </row>
    <row r="579" spans="1:18" ht="15.75" customHeight="1" x14ac:dyDescent="0.25">
      <c r="A579" s="2"/>
      <c r="B579" s="4" t="s">
        <v>27</v>
      </c>
      <c r="C579" s="4">
        <v>1128299</v>
      </c>
      <c r="D579" s="5">
        <v>44544</v>
      </c>
      <c r="E579" s="4" t="s">
        <v>28</v>
      </c>
      <c r="F579" s="4" t="s">
        <v>40</v>
      </c>
      <c r="G579" s="4" t="s">
        <v>41</v>
      </c>
      <c r="H579" s="4" t="s">
        <v>20</v>
      </c>
      <c r="I579" s="6">
        <v>0.60000000000000009</v>
      </c>
      <c r="J579" s="7">
        <v>4750</v>
      </c>
      <c r="K579" s="8">
        <f t="shared" si="4"/>
        <v>2850.0000000000005</v>
      </c>
      <c r="L579" s="8">
        <f t="shared" si="5"/>
        <v>855.00000000000011</v>
      </c>
      <c r="M579" s="9">
        <v>0.3</v>
      </c>
      <c r="O579" s="14"/>
      <c r="P579" s="12"/>
      <c r="Q579" s="10"/>
      <c r="R579" s="11"/>
    </row>
    <row r="580" spans="1:18" ht="15.75" customHeight="1" x14ac:dyDescent="0.25">
      <c r="A580" s="2"/>
      <c r="B580" s="4" t="s">
        <v>27</v>
      </c>
      <c r="C580" s="4">
        <v>1128299</v>
      </c>
      <c r="D580" s="5">
        <v>44544</v>
      </c>
      <c r="E580" s="4" t="s">
        <v>28</v>
      </c>
      <c r="F580" s="4" t="s">
        <v>40</v>
      </c>
      <c r="G580" s="4" t="s">
        <v>41</v>
      </c>
      <c r="H580" s="4" t="s">
        <v>21</v>
      </c>
      <c r="I580" s="6">
        <v>0.70000000000000007</v>
      </c>
      <c r="J580" s="7">
        <v>4000</v>
      </c>
      <c r="K580" s="8">
        <f t="shared" si="4"/>
        <v>2800.0000000000005</v>
      </c>
      <c r="L580" s="8">
        <f t="shared" si="5"/>
        <v>1400.0000000000005</v>
      </c>
      <c r="M580" s="9">
        <v>0.50000000000000011</v>
      </c>
      <c r="O580" s="14"/>
      <c r="P580" s="12"/>
      <c r="Q580" s="10"/>
      <c r="R580" s="11"/>
    </row>
    <row r="581" spans="1:18" ht="15.75" customHeight="1" x14ac:dyDescent="0.25">
      <c r="A581" s="2"/>
      <c r="B581" s="4" t="s">
        <v>27</v>
      </c>
      <c r="C581" s="4">
        <v>1128299</v>
      </c>
      <c r="D581" s="5">
        <v>44544</v>
      </c>
      <c r="E581" s="4" t="s">
        <v>28</v>
      </c>
      <c r="F581" s="4" t="s">
        <v>40</v>
      </c>
      <c r="G581" s="4" t="s">
        <v>41</v>
      </c>
      <c r="H581" s="4" t="s">
        <v>22</v>
      </c>
      <c r="I581" s="6">
        <v>0.75000000000000011</v>
      </c>
      <c r="J581" s="7">
        <v>5000</v>
      </c>
      <c r="K581" s="8">
        <f t="shared" si="4"/>
        <v>3750.0000000000005</v>
      </c>
      <c r="L581" s="8">
        <f t="shared" si="5"/>
        <v>562.50000000000011</v>
      </c>
      <c r="M581" s="9">
        <v>0.15000000000000002</v>
      </c>
      <c r="O581" s="14"/>
      <c r="P581" s="12"/>
      <c r="Q581" s="10"/>
      <c r="R581" s="11"/>
    </row>
    <row r="582" spans="1:18" ht="15.75" customHeight="1" x14ac:dyDescent="0.25">
      <c r="A582" s="2" t="s">
        <v>39</v>
      </c>
      <c r="B582" s="4" t="s">
        <v>27</v>
      </c>
      <c r="C582" s="4">
        <v>1128299</v>
      </c>
      <c r="D582" s="5">
        <v>44201</v>
      </c>
      <c r="E582" s="4" t="s">
        <v>28</v>
      </c>
      <c r="F582" s="4" t="s">
        <v>42</v>
      </c>
      <c r="G582" s="4" t="s">
        <v>43</v>
      </c>
      <c r="H582" s="4" t="s">
        <v>17</v>
      </c>
      <c r="I582" s="6">
        <v>0.3</v>
      </c>
      <c r="J582" s="7">
        <v>4250</v>
      </c>
      <c r="K582" s="8">
        <f t="shared" si="4"/>
        <v>1275</v>
      </c>
      <c r="L582" s="8">
        <f t="shared" si="5"/>
        <v>446.25000000000006</v>
      </c>
      <c r="M582" s="9">
        <v>0.35000000000000003</v>
      </c>
      <c r="O582" s="14"/>
      <c r="P582" s="12"/>
      <c r="Q582" s="10"/>
      <c r="R582" s="11"/>
    </row>
    <row r="583" spans="1:18" ht="15.75" customHeight="1" x14ac:dyDescent="0.25">
      <c r="A583" s="2"/>
      <c r="B583" s="4" t="s">
        <v>27</v>
      </c>
      <c r="C583" s="4">
        <v>1128299</v>
      </c>
      <c r="D583" s="5">
        <v>44201</v>
      </c>
      <c r="E583" s="4" t="s">
        <v>28</v>
      </c>
      <c r="F583" s="4" t="s">
        <v>42</v>
      </c>
      <c r="G583" s="4" t="s">
        <v>43</v>
      </c>
      <c r="H583" s="4" t="s">
        <v>18</v>
      </c>
      <c r="I583" s="6">
        <v>0.4</v>
      </c>
      <c r="J583" s="7">
        <v>4250</v>
      </c>
      <c r="K583" s="8">
        <f t="shared" si="4"/>
        <v>1700</v>
      </c>
      <c r="L583" s="8">
        <f t="shared" si="5"/>
        <v>340</v>
      </c>
      <c r="M583" s="9">
        <v>0.2</v>
      </c>
      <c r="O583" s="14"/>
      <c r="P583" s="12"/>
      <c r="Q583" s="10"/>
      <c r="R583" s="11"/>
    </row>
    <row r="584" spans="1:18" ht="15.75" customHeight="1" x14ac:dyDescent="0.25">
      <c r="A584" s="2"/>
      <c r="B584" s="4" t="s">
        <v>27</v>
      </c>
      <c r="C584" s="4">
        <v>1128299</v>
      </c>
      <c r="D584" s="5">
        <v>44201</v>
      </c>
      <c r="E584" s="4" t="s">
        <v>28</v>
      </c>
      <c r="F584" s="4" t="s">
        <v>42</v>
      </c>
      <c r="G584" s="4" t="s">
        <v>43</v>
      </c>
      <c r="H584" s="4" t="s">
        <v>19</v>
      </c>
      <c r="I584" s="6">
        <v>0.4</v>
      </c>
      <c r="J584" s="7">
        <v>4250</v>
      </c>
      <c r="K584" s="8">
        <f t="shared" si="4"/>
        <v>1700</v>
      </c>
      <c r="L584" s="8">
        <f t="shared" si="5"/>
        <v>595</v>
      </c>
      <c r="M584" s="9">
        <v>0.35000000000000003</v>
      </c>
      <c r="O584" s="14"/>
      <c r="P584" s="12"/>
      <c r="Q584" s="10"/>
      <c r="R584" s="11"/>
    </row>
    <row r="585" spans="1:18" ht="15.75" customHeight="1" x14ac:dyDescent="0.25">
      <c r="A585" s="2"/>
      <c r="B585" s="4" t="s">
        <v>27</v>
      </c>
      <c r="C585" s="4">
        <v>1128299</v>
      </c>
      <c r="D585" s="5">
        <v>44201</v>
      </c>
      <c r="E585" s="4" t="s">
        <v>28</v>
      </c>
      <c r="F585" s="4" t="s">
        <v>42</v>
      </c>
      <c r="G585" s="4" t="s">
        <v>43</v>
      </c>
      <c r="H585" s="4" t="s">
        <v>20</v>
      </c>
      <c r="I585" s="6">
        <v>0.4</v>
      </c>
      <c r="J585" s="7">
        <v>2750</v>
      </c>
      <c r="K585" s="8">
        <f t="shared" si="4"/>
        <v>1100</v>
      </c>
      <c r="L585" s="8">
        <f t="shared" si="5"/>
        <v>330</v>
      </c>
      <c r="M585" s="9">
        <v>0.3</v>
      </c>
      <c r="O585" s="14"/>
      <c r="P585" s="12"/>
      <c r="Q585" s="10"/>
      <c r="R585" s="11"/>
    </row>
    <row r="586" spans="1:18" ht="15.75" customHeight="1" x14ac:dyDescent="0.25">
      <c r="A586" s="2"/>
      <c r="B586" s="4" t="s">
        <v>27</v>
      </c>
      <c r="C586" s="4">
        <v>1128299</v>
      </c>
      <c r="D586" s="5">
        <v>44201</v>
      </c>
      <c r="E586" s="4" t="s">
        <v>28</v>
      </c>
      <c r="F586" s="4" t="s">
        <v>42</v>
      </c>
      <c r="G586" s="4" t="s">
        <v>43</v>
      </c>
      <c r="H586" s="4" t="s">
        <v>21</v>
      </c>
      <c r="I586" s="6">
        <v>0.45</v>
      </c>
      <c r="J586" s="7">
        <v>2250</v>
      </c>
      <c r="K586" s="8">
        <f t="shared" si="4"/>
        <v>1012.5</v>
      </c>
      <c r="L586" s="8">
        <f t="shared" si="5"/>
        <v>506.25</v>
      </c>
      <c r="M586" s="9">
        <v>0.5</v>
      </c>
      <c r="O586" s="14"/>
      <c r="P586" s="12"/>
      <c r="Q586" s="10"/>
      <c r="R586" s="11"/>
    </row>
    <row r="587" spans="1:18" ht="15.75" customHeight="1" x14ac:dyDescent="0.25">
      <c r="A587" s="2"/>
      <c r="B587" s="4" t="s">
        <v>27</v>
      </c>
      <c r="C587" s="4">
        <v>1128299</v>
      </c>
      <c r="D587" s="5">
        <v>44201</v>
      </c>
      <c r="E587" s="4" t="s">
        <v>28</v>
      </c>
      <c r="F587" s="4" t="s">
        <v>42</v>
      </c>
      <c r="G587" s="4" t="s">
        <v>43</v>
      </c>
      <c r="H587" s="4" t="s">
        <v>22</v>
      </c>
      <c r="I587" s="6">
        <v>0.4</v>
      </c>
      <c r="J587" s="7">
        <v>4750</v>
      </c>
      <c r="K587" s="8">
        <f t="shared" si="4"/>
        <v>1900</v>
      </c>
      <c r="L587" s="8">
        <f t="shared" si="5"/>
        <v>285.00000000000006</v>
      </c>
      <c r="M587" s="9">
        <v>0.15000000000000002</v>
      </c>
      <c r="O587" s="14"/>
      <c r="P587" s="12"/>
      <c r="Q587" s="10"/>
      <c r="R587" s="11"/>
    </row>
    <row r="588" spans="1:18" ht="15.75" customHeight="1" x14ac:dyDescent="0.25">
      <c r="A588" s="2"/>
      <c r="B588" s="4" t="s">
        <v>27</v>
      </c>
      <c r="C588" s="4">
        <v>1128299</v>
      </c>
      <c r="D588" s="5">
        <v>44232</v>
      </c>
      <c r="E588" s="4" t="s">
        <v>28</v>
      </c>
      <c r="F588" s="4" t="s">
        <v>42</v>
      </c>
      <c r="G588" s="4" t="s">
        <v>43</v>
      </c>
      <c r="H588" s="4" t="s">
        <v>17</v>
      </c>
      <c r="I588" s="6">
        <v>0.3</v>
      </c>
      <c r="J588" s="7">
        <v>5250</v>
      </c>
      <c r="K588" s="8">
        <f t="shared" si="4"/>
        <v>1575</v>
      </c>
      <c r="L588" s="8">
        <f t="shared" si="5"/>
        <v>551.25</v>
      </c>
      <c r="M588" s="9">
        <v>0.35000000000000003</v>
      </c>
      <c r="O588" s="14"/>
      <c r="P588" s="12"/>
      <c r="Q588" s="10"/>
      <c r="R588" s="11"/>
    </row>
    <row r="589" spans="1:18" ht="15.75" customHeight="1" x14ac:dyDescent="0.25">
      <c r="A589" s="2"/>
      <c r="B589" s="4" t="s">
        <v>27</v>
      </c>
      <c r="C589" s="4">
        <v>1128299</v>
      </c>
      <c r="D589" s="5">
        <v>44232</v>
      </c>
      <c r="E589" s="4" t="s">
        <v>28</v>
      </c>
      <c r="F589" s="4" t="s">
        <v>42</v>
      </c>
      <c r="G589" s="4" t="s">
        <v>43</v>
      </c>
      <c r="H589" s="4" t="s">
        <v>18</v>
      </c>
      <c r="I589" s="6">
        <v>0.4</v>
      </c>
      <c r="J589" s="7">
        <v>4250</v>
      </c>
      <c r="K589" s="8">
        <f t="shared" si="4"/>
        <v>1700</v>
      </c>
      <c r="L589" s="8">
        <f t="shared" si="5"/>
        <v>340</v>
      </c>
      <c r="M589" s="9">
        <v>0.2</v>
      </c>
      <c r="O589" s="14"/>
      <c r="P589" s="12"/>
      <c r="Q589" s="10"/>
      <c r="R589" s="11"/>
    </row>
    <row r="590" spans="1:18" ht="15.75" customHeight="1" x14ac:dyDescent="0.25">
      <c r="A590" s="2"/>
      <c r="B590" s="4" t="s">
        <v>27</v>
      </c>
      <c r="C590" s="4">
        <v>1128299</v>
      </c>
      <c r="D590" s="5">
        <v>44232</v>
      </c>
      <c r="E590" s="4" t="s">
        <v>28</v>
      </c>
      <c r="F590" s="4" t="s">
        <v>42</v>
      </c>
      <c r="G590" s="4" t="s">
        <v>43</v>
      </c>
      <c r="H590" s="4" t="s">
        <v>19</v>
      </c>
      <c r="I590" s="6">
        <v>0.4</v>
      </c>
      <c r="J590" s="7">
        <v>4250</v>
      </c>
      <c r="K590" s="8">
        <f t="shared" si="4"/>
        <v>1700</v>
      </c>
      <c r="L590" s="8">
        <f t="shared" si="5"/>
        <v>595</v>
      </c>
      <c r="M590" s="9">
        <v>0.35000000000000003</v>
      </c>
      <c r="O590" s="14"/>
      <c r="P590" s="12"/>
      <c r="Q590" s="10"/>
      <c r="R590" s="11"/>
    </row>
    <row r="591" spans="1:18" ht="15.75" customHeight="1" x14ac:dyDescent="0.25">
      <c r="A591" s="2"/>
      <c r="B591" s="4" t="s">
        <v>27</v>
      </c>
      <c r="C591" s="4">
        <v>1128299</v>
      </c>
      <c r="D591" s="5">
        <v>44232</v>
      </c>
      <c r="E591" s="4" t="s">
        <v>28</v>
      </c>
      <c r="F591" s="4" t="s">
        <v>42</v>
      </c>
      <c r="G591" s="4" t="s">
        <v>43</v>
      </c>
      <c r="H591" s="4" t="s">
        <v>20</v>
      </c>
      <c r="I591" s="6">
        <v>0.4</v>
      </c>
      <c r="J591" s="7">
        <v>2750</v>
      </c>
      <c r="K591" s="8">
        <f t="shared" si="4"/>
        <v>1100</v>
      </c>
      <c r="L591" s="8">
        <f t="shared" si="5"/>
        <v>330</v>
      </c>
      <c r="M591" s="9">
        <v>0.3</v>
      </c>
      <c r="O591" s="14"/>
      <c r="P591" s="12"/>
      <c r="Q591" s="10"/>
      <c r="R591" s="11"/>
    </row>
    <row r="592" spans="1:18" ht="15.75" customHeight="1" x14ac:dyDescent="0.25">
      <c r="A592" s="2"/>
      <c r="B592" s="4" t="s">
        <v>27</v>
      </c>
      <c r="C592" s="4">
        <v>1128299</v>
      </c>
      <c r="D592" s="5">
        <v>44232</v>
      </c>
      <c r="E592" s="4" t="s">
        <v>28</v>
      </c>
      <c r="F592" s="4" t="s">
        <v>42</v>
      </c>
      <c r="G592" s="4" t="s">
        <v>43</v>
      </c>
      <c r="H592" s="4" t="s">
        <v>21</v>
      </c>
      <c r="I592" s="6">
        <v>0.45</v>
      </c>
      <c r="J592" s="7">
        <v>2000</v>
      </c>
      <c r="K592" s="8">
        <f t="shared" si="4"/>
        <v>900</v>
      </c>
      <c r="L592" s="8">
        <f t="shared" si="5"/>
        <v>450</v>
      </c>
      <c r="M592" s="9">
        <v>0.5</v>
      </c>
      <c r="O592" s="14"/>
      <c r="P592" s="12"/>
      <c r="Q592" s="10"/>
      <c r="R592" s="11"/>
    </row>
    <row r="593" spans="1:18" ht="15.75" customHeight="1" x14ac:dyDescent="0.25">
      <c r="A593" s="2"/>
      <c r="B593" s="4" t="s">
        <v>27</v>
      </c>
      <c r="C593" s="4">
        <v>1128299</v>
      </c>
      <c r="D593" s="5">
        <v>44232</v>
      </c>
      <c r="E593" s="4" t="s">
        <v>28</v>
      </c>
      <c r="F593" s="4" t="s">
        <v>42</v>
      </c>
      <c r="G593" s="4" t="s">
        <v>43</v>
      </c>
      <c r="H593" s="4" t="s">
        <v>22</v>
      </c>
      <c r="I593" s="6">
        <v>0.4</v>
      </c>
      <c r="J593" s="7">
        <v>4000</v>
      </c>
      <c r="K593" s="8">
        <f t="shared" si="4"/>
        <v>1600</v>
      </c>
      <c r="L593" s="8">
        <f t="shared" si="5"/>
        <v>240.00000000000003</v>
      </c>
      <c r="M593" s="9">
        <v>0.15000000000000002</v>
      </c>
      <c r="O593" s="14"/>
      <c r="P593" s="12"/>
      <c r="Q593" s="10"/>
      <c r="R593" s="11"/>
    </row>
    <row r="594" spans="1:18" ht="15.75" customHeight="1" x14ac:dyDescent="0.25">
      <c r="A594" s="2"/>
      <c r="B594" s="4" t="s">
        <v>27</v>
      </c>
      <c r="C594" s="4">
        <v>1128299</v>
      </c>
      <c r="D594" s="5">
        <v>44259</v>
      </c>
      <c r="E594" s="4" t="s">
        <v>28</v>
      </c>
      <c r="F594" s="4" t="s">
        <v>42</v>
      </c>
      <c r="G594" s="4" t="s">
        <v>43</v>
      </c>
      <c r="H594" s="4" t="s">
        <v>17</v>
      </c>
      <c r="I594" s="6">
        <v>0.4</v>
      </c>
      <c r="J594" s="7">
        <v>5500</v>
      </c>
      <c r="K594" s="8">
        <f t="shared" si="4"/>
        <v>2200</v>
      </c>
      <c r="L594" s="8">
        <f t="shared" si="5"/>
        <v>770.00000000000011</v>
      </c>
      <c r="M594" s="9">
        <v>0.35000000000000003</v>
      </c>
      <c r="O594" s="14"/>
      <c r="P594" s="12"/>
      <c r="Q594" s="10"/>
      <c r="R594" s="11"/>
    </row>
    <row r="595" spans="1:18" ht="15.75" customHeight="1" x14ac:dyDescent="0.25">
      <c r="A595" s="2"/>
      <c r="B595" s="4" t="s">
        <v>27</v>
      </c>
      <c r="C595" s="4">
        <v>1128299</v>
      </c>
      <c r="D595" s="5">
        <v>44259</v>
      </c>
      <c r="E595" s="4" t="s">
        <v>28</v>
      </c>
      <c r="F595" s="4" t="s">
        <v>42</v>
      </c>
      <c r="G595" s="4" t="s">
        <v>43</v>
      </c>
      <c r="H595" s="4" t="s">
        <v>18</v>
      </c>
      <c r="I595" s="6">
        <v>0.49999999999999994</v>
      </c>
      <c r="J595" s="7">
        <v>4000</v>
      </c>
      <c r="K595" s="8">
        <f t="shared" si="4"/>
        <v>1999.9999999999998</v>
      </c>
      <c r="L595" s="8">
        <f t="shared" si="5"/>
        <v>400</v>
      </c>
      <c r="M595" s="9">
        <v>0.2</v>
      </c>
      <c r="O595" s="14"/>
      <c r="P595" s="12"/>
      <c r="Q595" s="10"/>
      <c r="R595" s="11"/>
    </row>
    <row r="596" spans="1:18" ht="15.75" customHeight="1" x14ac:dyDescent="0.25">
      <c r="A596" s="2"/>
      <c r="B596" s="4" t="s">
        <v>27</v>
      </c>
      <c r="C596" s="4">
        <v>1128299</v>
      </c>
      <c r="D596" s="5">
        <v>44259</v>
      </c>
      <c r="E596" s="4" t="s">
        <v>28</v>
      </c>
      <c r="F596" s="4" t="s">
        <v>42</v>
      </c>
      <c r="G596" s="4" t="s">
        <v>43</v>
      </c>
      <c r="H596" s="4" t="s">
        <v>19</v>
      </c>
      <c r="I596" s="6">
        <v>0.54999999999999993</v>
      </c>
      <c r="J596" s="7">
        <v>4000</v>
      </c>
      <c r="K596" s="8">
        <f t="shared" si="4"/>
        <v>2199.9999999999995</v>
      </c>
      <c r="L596" s="8">
        <f t="shared" si="5"/>
        <v>769.99999999999989</v>
      </c>
      <c r="M596" s="9">
        <v>0.35000000000000003</v>
      </c>
      <c r="O596" s="14"/>
      <c r="P596" s="12"/>
      <c r="Q596" s="10"/>
      <c r="R596" s="11"/>
    </row>
    <row r="597" spans="1:18" ht="15.75" customHeight="1" x14ac:dyDescent="0.25">
      <c r="A597" s="2"/>
      <c r="B597" s="4" t="s">
        <v>27</v>
      </c>
      <c r="C597" s="4">
        <v>1128299</v>
      </c>
      <c r="D597" s="5">
        <v>44259</v>
      </c>
      <c r="E597" s="4" t="s">
        <v>28</v>
      </c>
      <c r="F597" s="4" t="s">
        <v>42</v>
      </c>
      <c r="G597" s="4" t="s">
        <v>43</v>
      </c>
      <c r="H597" s="4" t="s">
        <v>20</v>
      </c>
      <c r="I597" s="6">
        <v>0.54999999999999993</v>
      </c>
      <c r="J597" s="7">
        <v>3000</v>
      </c>
      <c r="K597" s="8">
        <f t="shared" si="4"/>
        <v>1649.9999999999998</v>
      </c>
      <c r="L597" s="8">
        <f t="shared" si="5"/>
        <v>494.99999999999989</v>
      </c>
      <c r="M597" s="9">
        <v>0.3</v>
      </c>
      <c r="O597" s="14"/>
      <c r="P597" s="12"/>
      <c r="Q597" s="10"/>
      <c r="R597" s="11"/>
    </row>
    <row r="598" spans="1:18" ht="15.75" customHeight="1" x14ac:dyDescent="0.25">
      <c r="A598" s="2"/>
      <c r="B598" s="4" t="s">
        <v>27</v>
      </c>
      <c r="C598" s="4">
        <v>1128299</v>
      </c>
      <c r="D598" s="5">
        <v>44259</v>
      </c>
      <c r="E598" s="4" t="s">
        <v>28</v>
      </c>
      <c r="F598" s="4" t="s">
        <v>42</v>
      </c>
      <c r="G598" s="4" t="s">
        <v>43</v>
      </c>
      <c r="H598" s="4" t="s">
        <v>21</v>
      </c>
      <c r="I598" s="6">
        <v>0.6</v>
      </c>
      <c r="J598" s="7">
        <v>1500</v>
      </c>
      <c r="K598" s="8">
        <f t="shared" si="4"/>
        <v>900</v>
      </c>
      <c r="L598" s="8">
        <f t="shared" si="5"/>
        <v>450</v>
      </c>
      <c r="M598" s="9">
        <v>0.5</v>
      </c>
      <c r="O598" s="14"/>
      <c r="P598" s="12"/>
      <c r="Q598" s="10"/>
      <c r="R598" s="11"/>
    </row>
    <row r="599" spans="1:18" ht="15.75" customHeight="1" x14ac:dyDescent="0.25">
      <c r="A599" s="2"/>
      <c r="B599" s="4" t="s">
        <v>27</v>
      </c>
      <c r="C599" s="4">
        <v>1128299</v>
      </c>
      <c r="D599" s="5">
        <v>44259</v>
      </c>
      <c r="E599" s="4" t="s">
        <v>28</v>
      </c>
      <c r="F599" s="4" t="s">
        <v>42</v>
      </c>
      <c r="G599" s="4" t="s">
        <v>43</v>
      </c>
      <c r="H599" s="4" t="s">
        <v>22</v>
      </c>
      <c r="I599" s="6">
        <v>0.54999999999999993</v>
      </c>
      <c r="J599" s="7">
        <v>3500</v>
      </c>
      <c r="K599" s="8">
        <f t="shared" si="4"/>
        <v>1924.9999999999998</v>
      </c>
      <c r="L599" s="8">
        <f t="shared" si="5"/>
        <v>288.75</v>
      </c>
      <c r="M599" s="9">
        <v>0.15000000000000002</v>
      </c>
      <c r="O599" s="14"/>
      <c r="P599" s="12"/>
      <c r="Q599" s="10"/>
      <c r="R599" s="11"/>
    </row>
    <row r="600" spans="1:18" ht="15.75" customHeight="1" x14ac:dyDescent="0.25">
      <c r="A600" s="2"/>
      <c r="B600" s="4" t="s">
        <v>27</v>
      </c>
      <c r="C600" s="4">
        <v>1128299</v>
      </c>
      <c r="D600" s="5">
        <v>44291</v>
      </c>
      <c r="E600" s="4" t="s">
        <v>28</v>
      </c>
      <c r="F600" s="4" t="s">
        <v>42</v>
      </c>
      <c r="G600" s="4" t="s">
        <v>43</v>
      </c>
      <c r="H600" s="4" t="s">
        <v>17</v>
      </c>
      <c r="I600" s="6">
        <v>0.6</v>
      </c>
      <c r="J600" s="7">
        <v>5250</v>
      </c>
      <c r="K600" s="8">
        <f t="shared" si="4"/>
        <v>3150</v>
      </c>
      <c r="L600" s="8">
        <f t="shared" si="5"/>
        <v>1102.5</v>
      </c>
      <c r="M600" s="9">
        <v>0.35000000000000003</v>
      </c>
      <c r="O600" s="14"/>
      <c r="P600" s="12"/>
      <c r="Q600" s="10"/>
      <c r="R600" s="11"/>
    </row>
    <row r="601" spans="1:18" ht="15.75" customHeight="1" x14ac:dyDescent="0.25">
      <c r="A601" s="2"/>
      <c r="B601" s="4" t="s">
        <v>27</v>
      </c>
      <c r="C601" s="4">
        <v>1128299</v>
      </c>
      <c r="D601" s="5">
        <v>44291</v>
      </c>
      <c r="E601" s="4" t="s">
        <v>28</v>
      </c>
      <c r="F601" s="4" t="s">
        <v>42</v>
      </c>
      <c r="G601" s="4" t="s">
        <v>43</v>
      </c>
      <c r="H601" s="4" t="s">
        <v>18</v>
      </c>
      <c r="I601" s="6">
        <v>0.65</v>
      </c>
      <c r="J601" s="7">
        <v>3250</v>
      </c>
      <c r="K601" s="8">
        <f t="shared" si="4"/>
        <v>2112.5</v>
      </c>
      <c r="L601" s="8">
        <f t="shared" si="5"/>
        <v>422.5</v>
      </c>
      <c r="M601" s="9">
        <v>0.2</v>
      </c>
      <c r="O601" s="14"/>
      <c r="P601" s="12"/>
      <c r="Q601" s="10"/>
      <c r="R601" s="11"/>
    </row>
    <row r="602" spans="1:18" ht="15.75" customHeight="1" x14ac:dyDescent="0.25">
      <c r="A602" s="2"/>
      <c r="B602" s="4" t="s">
        <v>27</v>
      </c>
      <c r="C602" s="4">
        <v>1128299</v>
      </c>
      <c r="D602" s="5">
        <v>44291</v>
      </c>
      <c r="E602" s="4" t="s">
        <v>28</v>
      </c>
      <c r="F602" s="4" t="s">
        <v>42</v>
      </c>
      <c r="G602" s="4" t="s">
        <v>43</v>
      </c>
      <c r="H602" s="4" t="s">
        <v>19</v>
      </c>
      <c r="I602" s="6">
        <v>0.65</v>
      </c>
      <c r="J602" s="7">
        <v>3750</v>
      </c>
      <c r="K602" s="8">
        <f t="shared" si="4"/>
        <v>2437.5</v>
      </c>
      <c r="L602" s="8">
        <f t="shared" si="5"/>
        <v>853.12500000000011</v>
      </c>
      <c r="M602" s="9">
        <v>0.35000000000000003</v>
      </c>
      <c r="O602" s="14"/>
      <c r="P602" s="12"/>
      <c r="Q602" s="10"/>
      <c r="R602" s="11"/>
    </row>
    <row r="603" spans="1:18" ht="15.75" customHeight="1" x14ac:dyDescent="0.25">
      <c r="A603" s="2"/>
      <c r="B603" s="4" t="s">
        <v>27</v>
      </c>
      <c r="C603" s="4">
        <v>1128299</v>
      </c>
      <c r="D603" s="5">
        <v>44291</v>
      </c>
      <c r="E603" s="4" t="s">
        <v>28</v>
      </c>
      <c r="F603" s="4" t="s">
        <v>42</v>
      </c>
      <c r="G603" s="4" t="s">
        <v>43</v>
      </c>
      <c r="H603" s="4" t="s">
        <v>20</v>
      </c>
      <c r="I603" s="6">
        <v>0.6</v>
      </c>
      <c r="J603" s="7">
        <v>2750</v>
      </c>
      <c r="K603" s="8">
        <f t="shared" si="4"/>
        <v>1650</v>
      </c>
      <c r="L603" s="8">
        <f t="shared" si="5"/>
        <v>495</v>
      </c>
      <c r="M603" s="9">
        <v>0.3</v>
      </c>
      <c r="O603" s="14"/>
      <c r="P603" s="12"/>
      <c r="Q603" s="10"/>
      <c r="R603" s="11"/>
    </row>
    <row r="604" spans="1:18" ht="15.75" customHeight="1" x14ac:dyDescent="0.25">
      <c r="A604" s="2"/>
      <c r="B604" s="4" t="s">
        <v>27</v>
      </c>
      <c r="C604" s="4">
        <v>1128299</v>
      </c>
      <c r="D604" s="5">
        <v>44291</v>
      </c>
      <c r="E604" s="4" t="s">
        <v>28</v>
      </c>
      <c r="F604" s="4" t="s">
        <v>42</v>
      </c>
      <c r="G604" s="4" t="s">
        <v>43</v>
      </c>
      <c r="H604" s="4" t="s">
        <v>21</v>
      </c>
      <c r="I604" s="6">
        <v>0.65</v>
      </c>
      <c r="J604" s="7">
        <v>1750</v>
      </c>
      <c r="K604" s="8">
        <f t="shared" si="4"/>
        <v>1137.5</v>
      </c>
      <c r="L604" s="8">
        <f t="shared" si="5"/>
        <v>568.75</v>
      </c>
      <c r="M604" s="9">
        <v>0.5</v>
      </c>
      <c r="O604" s="14"/>
      <c r="P604" s="12"/>
      <c r="Q604" s="10"/>
      <c r="R604" s="11"/>
    </row>
    <row r="605" spans="1:18" ht="15.75" customHeight="1" x14ac:dyDescent="0.25">
      <c r="A605" s="2"/>
      <c r="B605" s="4" t="s">
        <v>27</v>
      </c>
      <c r="C605" s="4">
        <v>1128299</v>
      </c>
      <c r="D605" s="5">
        <v>44291</v>
      </c>
      <c r="E605" s="4" t="s">
        <v>28</v>
      </c>
      <c r="F605" s="4" t="s">
        <v>42</v>
      </c>
      <c r="G605" s="4" t="s">
        <v>43</v>
      </c>
      <c r="H605" s="4" t="s">
        <v>22</v>
      </c>
      <c r="I605" s="6">
        <v>0.8</v>
      </c>
      <c r="J605" s="7">
        <v>3250</v>
      </c>
      <c r="K605" s="8">
        <f t="shared" si="4"/>
        <v>2600</v>
      </c>
      <c r="L605" s="8">
        <f t="shared" si="5"/>
        <v>390.00000000000006</v>
      </c>
      <c r="M605" s="9">
        <v>0.15000000000000002</v>
      </c>
      <c r="O605" s="14"/>
      <c r="P605" s="12"/>
      <c r="Q605" s="10"/>
      <c r="R605" s="11"/>
    </row>
    <row r="606" spans="1:18" ht="15.75" customHeight="1" x14ac:dyDescent="0.25">
      <c r="A606" s="2"/>
      <c r="B606" s="4" t="s">
        <v>27</v>
      </c>
      <c r="C606" s="4">
        <v>1128299</v>
      </c>
      <c r="D606" s="5">
        <v>44322</v>
      </c>
      <c r="E606" s="4" t="s">
        <v>28</v>
      </c>
      <c r="F606" s="4" t="s">
        <v>42</v>
      </c>
      <c r="G606" s="4" t="s">
        <v>43</v>
      </c>
      <c r="H606" s="4" t="s">
        <v>17</v>
      </c>
      <c r="I606" s="6">
        <v>0.6</v>
      </c>
      <c r="J606" s="7">
        <v>5250</v>
      </c>
      <c r="K606" s="8">
        <f t="shared" si="4"/>
        <v>3150</v>
      </c>
      <c r="L606" s="8">
        <f t="shared" si="5"/>
        <v>1575</v>
      </c>
      <c r="M606" s="9">
        <v>0.5</v>
      </c>
      <c r="O606" s="14"/>
      <c r="P606" s="12"/>
      <c r="Q606" s="10"/>
      <c r="R606" s="11"/>
    </row>
    <row r="607" spans="1:18" ht="15.75" customHeight="1" x14ac:dyDescent="0.25">
      <c r="A607" s="2"/>
      <c r="B607" s="4" t="s">
        <v>27</v>
      </c>
      <c r="C607" s="4">
        <v>1128299</v>
      </c>
      <c r="D607" s="5">
        <v>44322</v>
      </c>
      <c r="E607" s="4" t="s">
        <v>28</v>
      </c>
      <c r="F607" s="4" t="s">
        <v>42</v>
      </c>
      <c r="G607" s="4" t="s">
        <v>43</v>
      </c>
      <c r="H607" s="4" t="s">
        <v>18</v>
      </c>
      <c r="I607" s="6">
        <v>0.65</v>
      </c>
      <c r="J607" s="7">
        <v>3750</v>
      </c>
      <c r="K607" s="8">
        <f t="shared" si="4"/>
        <v>2437.5</v>
      </c>
      <c r="L607" s="8">
        <f t="shared" si="5"/>
        <v>853.125</v>
      </c>
      <c r="M607" s="9">
        <v>0.35</v>
      </c>
      <c r="O607" s="14"/>
      <c r="P607" s="12"/>
      <c r="Q607" s="10"/>
      <c r="R607" s="11"/>
    </row>
    <row r="608" spans="1:18" ht="15.75" customHeight="1" x14ac:dyDescent="0.25">
      <c r="A608" s="2"/>
      <c r="B608" s="4" t="s">
        <v>27</v>
      </c>
      <c r="C608" s="4">
        <v>1128299</v>
      </c>
      <c r="D608" s="5">
        <v>44322</v>
      </c>
      <c r="E608" s="4" t="s">
        <v>28</v>
      </c>
      <c r="F608" s="4" t="s">
        <v>42</v>
      </c>
      <c r="G608" s="4" t="s">
        <v>43</v>
      </c>
      <c r="H608" s="4" t="s">
        <v>19</v>
      </c>
      <c r="I608" s="6">
        <v>0.65</v>
      </c>
      <c r="J608" s="7">
        <v>3750</v>
      </c>
      <c r="K608" s="8">
        <f t="shared" si="4"/>
        <v>2437.5</v>
      </c>
      <c r="L608" s="8">
        <f t="shared" si="5"/>
        <v>1218.75</v>
      </c>
      <c r="M608" s="9">
        <v>0.5</v>
      </c>
      <c r="O608" s="14"/>
      <c r="P608" s="12"/>
      <c r="Q608" s="10"/>
      <c r="R608" s="11"/>
    </row>
    <row r="609" spans="1:18" ht="15.75" customHeight="1" x14ac:dyDescent="0.25">
      <c r="A609" s="2"/>
      <c r="B609" s="4" t="s">
        <v>27</v>
      </c>
      <c r="C609" s="4">
        <v>1128299</v>
      </c>
      <c r="D609" s="5">
        <v>44322</v>
      </c>
      <c r="E609" s="4" t="s">
        <v>28</v>
      </c>
      <c r="F609" s="4" t="s">
        <v>42</v>
      </c>
      <c r="G609" s="4" t="s">
        <v>43</v>
      </c>
      <c r="H609" s="4" t="s">
        <v>20</v>
      </c>
      <c r="I609" s="6">
        <v>0.6</v>
      </c>
      <c r="J609" s="7">
        <v>2750</v>
      </c>
      <c r="K609" s="8">
        <f t="shared" si="4"/>
        <v>1650</v>
      </c>
      <c r="L609" s="8">
        <f t="shared" si="5"/>
        <v>742.49999999999989</v>
      </c>
      <c r="M609" s="9">
        <v>0.44999999999999996</v>
      </c>
      <c r="O609" s="14"/>
      <c r="P609" s="12"/>
      <c r="Q609" s="10"/>
      <c r="R609" s="11"/>
    </row>
    <row r="610" spans="1:18" ht="15.75" customHeight="1" x14ac:dyDescent="0.25">
      <c r="A610" s="2"/>
      <c r="B610" s="4" t="s">
        <v>27</v>
      </c>
      <c r="C610" s="4">
        <v>1128299</v>
      </c>
      <c r="D610" s="5">
        <v>44322</v>
      </c>
      <c r="E610" s="4" t="s">
        <v>28</v>
      </c>
      <c r="F610" s="4" t="s">
        <v>42</v>
      </c>
      <c r="G610" s="4" t="s">
        <v>43</v>
      </c>
      <c r="H610" s="4" t="s">
        <v>21</v>
      </c>
      <c r="I610" s="6">
        <v>0.65</v>
      </c>
      <c r="J610" s="7">
        <v>1750</v>
      </c>
      <c r="K610" s="8">
        <f t="shared" si="4"/>
        <v>1137.5</v>
      </c>
      <c r="L610" s="8">
        <f t="shared" si="5"/>
        <v>739.37500000000011</v>
      </c>
      <c r="M610" s="9">
        <v>0.65000000000000013</v>
      </c>
      <c r="O610" s="14"/>
      <c r="P610" s="12"/>
      <c r="Q610" s="10"/>
      <c r="R610" s="11"/>
    </row>
    <row r="611" spans="1:18" ht="15.75" customHeight="1" x14ac:dyDescent="0.25">
      <c r="A611" s="2"/>
      <c r="B611" s="4" t="s">
        <v>27</v>
      </c>
      <c r="C611" s="4">
        <v>1128299</v>
      </c>
      <c r="D611" s="5">
        <v>44322</v>
      </c>
      <c r="E611" s="4" t="s">
        <v>28</v>
      </c>
      <c r="F611" s="4" t="s">
        <v>42</v>
      </c>
      <c r="G611" s="4" t="s">
        <v>43</v>
      </c>
      <c r="H611" s="4" t="s">
        <v>22</v>
      </c>
      <c r="I611" s="6">
        <v>0.8</v>
      </c>
      <c r="J611" s="7">
        <v>4750</v>
      </c>
      <c r="K611" s="8">
        <f t="shared" si="4"/>
        <v>3800</v>
      </c>
      <c r="L611" s="8">
        <f t="shared" si="5"/>
        <v>1140</v>
      </c>
      <c r="M611" s="9">
        <v>0.3</v>
      </c>
      <c r="O611" s="14"/>
      <c r="P611" s="12"/>
      <c r="Q611" s="10"/>
      <c r="R611" s="11"/>
    </row>
    <row r="612" spans="1:18" ht="15.75" customHeight="1" x14ac:dyDescent="0.25">
      <c r="A612" s="2"/>
      <c r="B612" s="4" t="s">
        <v>27</v>
      </c>
      <c r="C612" s="4">
        <v>1128299</v>
      </c>
      <c r="D612" s="5">
        <v>44352</v>
      </c>
      <c r="E612" s="4" t="s">
        <v>28</v>
      </c>
      <c r="F612" s="4" t="s">
        <v>42</v>
      </c>
      <c r="G612" s="4" t="s">
        <v>43</v>
      </c>
      <c r="H612" s="4" t="s">
        <v>17</v>
      </c>
      <c r="I612" s="6">
        <v>0.6</v>
      </c>
      <c r="J612" s="7">
        <v>7250</v>
      </c>
      <c r="K612" s="8">
        <f t="shared" si="4"/>
        <v>4350</v>
      </c>
      <c r="L612" s="8">
        <f t="shared" si="5"/>
        <v>2175</v>
      </c>
      <c r="M612" s="9">
        <v>0.5</v>
      </c>
      <c r="O612" s="14"/>
      <c r="P612" s="12"/>
      <c r="Q612" s="10"/>
      <c r="R612" s="11"/>
    </row>
    <row r="613" spans="1:18" ht="15.75" customHeight="1" x14ac:dyDescent="0.25">
      <c r="A613" s="2"/>
      <c r="B613" s="4" t="s">
        <v>27</v>
      </c>
      <c r="C613" s="4">
        <v>1128299</v>
      </c>
      <c r="D613" s="5">
        <v>44352</v>
      </c>
      <c r="E613" s="4" t="s">
        <v>28</v>
      </c>
      <c r="F613" s="4" t="s">
        <v>42</v>
      </c>
      <c r="G613" s="4" t="s">
        <v>43</v>
      </c>
      <c r="H613" s="4" t="s">
        <v>18</v>
      </c>
      <c r="I613" s="6">
        <v>0.65</v>
      </c>
      <c r="J613" s="7">
        <v>5750</v>
      </c>
      <c r="K613" s="8">
        <f t="shared" si="4"/>
        <v>3737.5</v>
      </c>
      <c r="L613" s="8">
        <f t="shared" si="5"/>
        <v>1308.125</v>
      </c>
      <c r="M613" s="9">
        <v>0.35</v>
      </c>
      <c r="O613" s="14"/>
      <c r="P613" s="12"/>
      <c r="Q613" s="10"/>
      <c r="R613" s="11"/>
    </row>
    <row r="614" spans="1:18" ht="15.75" customHeight="1" x14ac:dyDescent="0.25">
      <c r="A614" s="2"/>
      <c r="B614" s="4" t="s">
        <v>27</v>
      </c>
      <c r="C614" s="4">
        <v>1128299</v>
      </c>
      <c r="D614" s="5">
        <v>44352</v>
      </c>
      <c r="E614" s="4" t="s">
        <v>28</v>
      </c>
      <c r="F614" s="4" t="s">
        <v>42</v>
      </c>
      <c r="G614" s="4" t="s">
        <v>43</v>
      </c>
      <c r="H614" s="4" t="s">
        <v>19</v>
      </c>
      <c r="I614" s="6">
        <v>0.65</v>
      </c>
      <c r="J614" s="7">
        <v>5750</v>
      </c>
      <c r="K614" s="8">
        <f t="shared" si="4"/>
        <v>3737.5</v>
      </c>
      <c r="L614" s="8">
        <f t="shared" si="5"/>
        <v>1868.75</v>
      </c>
      <c r="M614" s="9">
        <v>0.5</v>
      </c>
      <c r="O614" s="14"/>
      <c r="P614" s="12"/>
      <c r="Q614" s="10"/>
      <c r="R614" s="11"/>
    </row>
    <row r="615" spans="1:18" ht="15.75" customHeight="1" x14ac:dyDescent="0.25">
      <c r="A615" s="2"/>
      <c r="B615" s="4" t="s">
        <v>27</v>
      </c>
      <c r="C615" s="4">
        <v>1128299</v>
      </c>
      <c r="D615" s="5">
        <v>44352</v>
      </c>
      <c r="E615" s="4" t="s">
        <v>28</v>
      </c>
      <c r="F615" s="4" t="s">
        <v>42</v>
      </c>
      <c r="G615" s="4" t="s">
        <v>43</v>
      </c>
      <c r="H615" s="4" t="s">
        <v>20</v>
      </c>
      <c r="I615" s="6">
        <v>0.65</v>
      </c>
      <c r="J615" s="7">
        <v>4500</v>
      </c>
      <c r="K615" s="8">
        <f t="shared" si="4"/>
        <v>2925</v>
      </c>
      <c r="L615" s="8">
        <f t="shared" si="5"/>
        <v>1316.2499999999998</v>
      </c>
      <c r="M615" s="9">
        <v>0.44999999999999996</v>
      </c>
      <c r="O615" s="14"/>
      <c r="P615" s="12"/>
      <c r="Q615" s="10"/>
      <c r="R615" s="11"/>
    </row>
    <row r="616" spans="1:18" ht="15.75" customHeight="1" x14ac:dyDescent="0.25">
      <c r="A616" s="2"/>
      <c r="B616" s="4" t="s">
        <v>27</v>
      </c>
      <c r="C616" s="4">
        <v>1128299</v>
      </c>
      <c r="D616" s="5">
        <v>44352</v>
      </c>
      <c r="E616" s="4" t="s">
        <v>28</v>
      </c>
      <c r="F616" s="4" t="s">
        <v>42</v>
      </c>
      <c r="G616" s="4" t="s">
        <v>43</v>
      </c>
      <c r="H616" s="4" t="s">
        <v>21</v>
      </c>
      <c r="I616" s="6">
        <v>0.70000000000000007</v>
      </c>
      <c r="J616" s="7">
        <v>3250</v>
      </c>
      <c r="K616" s="8">
        <f t="shared" si="4"/>
        <v>2275</v>
      </c>
      <c r="L616" s="8">
        <f t="shared" si="5"/>
        <v>1478.7500000000002</v>
      </c>
      <c r="M616" s="9">
        <v>0.65000000000000013</v>
      </c>
      <c r="O616" s="14"/>
      <c r="P616" s="12"/>
      <c r="Q616" s="10"/>
      <c r="R616" s="11"/>
    </row>
    <row r="617" spans="1:18" ht="15.75" customHeight="1" x14ac:dyDescent="0.25">
      <c r="A617" s="2"/>
      <c r="B617" s="4" t="s">
        <v>27</v>
      </c>
      <c r="C617" s="4">
        <v>1128299</v>
      </c>
      <c r="D617" s="5">
        <v>44352</v>
      </c>
      <c r="E617" s="4" t="s">
        <v>28</v>
      </c>
      <c r="F617" s="4" t="s">
        <v>42</v>
      </c>
      <c r="G617" s="4" t="s">
        <v>43</v>
      </c>
      <c r="H617" s="4" t="s">
        <v>22</v>
      </c>
      <c r="I617" s="6">
        <v>0.85000000000000009</v>
      </c>
      <c r="J617" s="7">
        <v>6250</v>
      </c>
      <c r="K617" s="8">
        <f t="shared" si="4"/>
        <v>5312.5000000000009</v>
      </c>
      <c r="L617" s="8">
        <f t="shared" si="5"/>
        <v>1593.7500000000002</v>
      </c>
      <c r="M617" s="9">
        <v>0.3</v>
      </c>
      <c r="O617" s="14"/>
      <c r="P617" s="12"/>
      <c r="Q617" s="10"/>
      <c r="R617" s="11"/>
    </row>
    <row r="618" spans="1:18" ht="15.75" customHeight="1" x14ac:dyDescent="0.25">
      <c r="A618" s="2"/>
      <c r="B618" s="4" t="s">
        <v>27</v>
      </c>
      <c r="C618" s="4">
        <v>1128299</v>
      </c>
      <c r="D618" s="5">
        <v>44381</v>
      </c>
      <c r="E618" s="4" t="s">
        <v>28</v>
      </c>
      <c r="F618" s="4" t="s">
        <v>42</v>
      </c>
      <c r="G618" s="4" t="s">
        <v>43</v>
      </c>
      <c r="H618" s="4" t="s">
        <v>17</v>
      </c>
      <c r="I618" s="6">
        <v>0.65</v>
      </c>
      <c r="J618" s="7">
        <v>7750</v>
      </c>
      <c r="K618" s="8">
        <f t="shared" si="4"/>
        <v>5037.5</v>
      </c>
      <c r="L618" s="8">
        <f t="shared" si="5"/>
        <v>2266.875</v>
      </c>
      <c r="M618" s="9">
        <v>0.45</v>
      </c>
      <c r="O618" s="14"/>
      <c r="P618" s="12"/>
      <c r="Q618" s="10"/>
      <c r="R618" s="11"/>
    </row>
    <row r="619" spans="1:18" ht="15.75" customHeight="1" x14ac:dyDescent="0.25">
      <c r="A619" s="2"/>
      <c r="B619" s="4" t="s">
        <v>27</v>
      </c>
      <c r="C619" s="4">
        <v>1128299</v>
      </c>
      <c r="D619" s="5">
        <v>44381</v>
      </c>
      <c r="E619" s="4" t="s">
        <v>28</v>
      </c>
      <c r="F619" s="4" t="s">
        <v>42</v>
      </c>
      <c r="G619" s="4" t="s">
        <v>43</v>
      </c>
      <c r="H619" s="4" t="s">
        <v>18</v>
      </c>
      <c r="I619" s="6">
        <v>0.70000000000000007</v>
      </c>
      <c r="J619" s="7">
        <v>6250</v>
      </c>
      <c r="K619" s="8">
        <f t="shared" si="4"/>
        <v>4375</v>
      </c>
      <c r="L619" s="8">
        <f t="shared" si="5"/>
        <v>1312.5</v>
      </c>
      <c r="M619" s="9">
        <v>0.3</v>
      </c>
      <c r="O619" s="14"/>
      <c r="P619" s="12"/>
      <c r="Q619" s="10"/>
      <c r="R619" s="11"/>
    </row>
    <row r="620" spans="1:18" ht="15.75" customHeight="1" x14ac:dyDescent="0.25">
      <c r="A620" s="2"/>
      <c r="B620" s="4" t="s">
        <v>27</v>
      </c>
      <c r="C620" s="4">
        <v>1128299</v>
      </c>
      <c r="D620" s="5">
        <v>44381</v>
      </c>
      <c r="E620" s="4" t="s">
        <v>28</v>
      </c>
      <c r="F620" s="4" t="s">
        <v>42</v>
      </c>
      <c r="G620" s="4" t="s">
        <v>43</v>
      </c>
      <c r="H620" s="4" t="s">
        <v>19</v>
      </c>
      <c r="I620" s="6">
        <v>0.70000000000000007</v>
      </c>
      <c r="J620" s="7">
        <v>5750</v>
      </c>
      <c r="K620" s="8">
        <f t="shared" si="4"/>
        <v>4025.0000000000005</v>
      </c>
      <c r="L620" s="8">
        <f t="shared" si="5"/>
        <v>1811.2500000000002</v>
      </c>
      <c r="M620" s="9">
        <v>0.45</v>
      </c>
      <c r="O620" s="14"/>
      <c r="P620" s="12"/>
      <c r="Q620" s="10"/>
      <c r="R620" s="11"/>
    </row>
    <row r="621" spans="1:18" ht="15.75" customHeight="1" x14ac:dyDescent="0.25">
      <c r="A621" s="2"/>
      <c r="B621" s="4" t="s">
        <v>27</v>
      </c>
      <c r="C621" s="4">
        <v>1128299</v>
      </c>
      <c r="D621" s="5">
        <v>44381</v>
      </c>
      <c r="E621" s="4" t="s">
        <v>28</v>
      </c>
      <c r="F621" s="4" t="s">
        <v>42</v>
      </c>
      <c r="G621" s="4" t="s">
        <v>43</v>
      </c>
      <c r="H621" s="4" t="s">
        <v>20</v>
      </c>
      <c r="I621" s="6">
        <v>0.65</v>
      </c>
      <c r="J621" s="7">
        <v>4750</v>
      </c>
      <c r="K621" s="8">
        <f t="shared" si="4"/>
        <v>3087.5</v>
      </c>
      <c r="L621" s="8">
        <f t="shared" si="5"/>
        <v>1235</v>
      </c>
      <c r="M621" s="9">
        <v>0.39999999999999997</v>
      </c>
      <c r="O621" s="14"/>
      <c r="P621" s="12"/>
      <c r="Q621" s="10"/>
      <c r="R621" s="11"/>
    </row>
    <row r="622" spans="1:18" ht="15.75" customHeight="1" x14ac:dyDescent="0.25">
      <c r="A622" s="2"/>
      <c r="B622" s="4" t="s">
        <v>27</v>
      </c>
      <c r="C622" s="4">
        <v>1128299</v>
      </c>
      <c r="D622" s="5">
        <v>44381</v>
      </c>
      <c r="E622" s="4" t="s">
        <v>28</v>
      </c>
      <c r="F622" s="4" t="s">
        <v>42</v>
      </c>
      <c r="G622" s="4" t="s">
        <v>43</v>
      </c>
      <c r="H622" s="4" t="s">
        <v>21</v>
      </c>
      <c r="I622" s="6">
        <v>0.70000000000000007</v>
      </c>
      <c r="J622" s="7">
        <v>5250</v>
      </c>
      <c r="K622" s="8">
        <f t="shared" si="4"/>
        <v>3675.0000000000005</v>
      </c>
      <c r="L622" s="8">
        <f t="shared" si="5"/>
        <v>2205.0000000000005</v>
      </c>
      <c r="M622" s="9">
        <v>0.60000000000000009</v>
      </c>
      <c r="O622" s="14"/>
      <c r="P622" s="12"/>
      <c r="Q622" s="10"/>
      <c r="R622" s="11"/>
    </row>
    <row r="623" spans="1:18" ht="15.75" customHeight="1" x14ac:dyDescent="0.25">
      <c r="A623" s="2"/>
      <c r="B623" s="4" t="s">
        <v>27</v>
      </c>
      <c r="C623" s="4">
        <v>1128299</v>
      </c>
      <c r="D623" s="5">
        <v>44381</v>
      </c>
      <c r="E623" s="4" t="s">
        <v>28</v>
      </c>
      <c r="F623" s="4" t="s">
        <v>42</v>
      </c>
      <c r="G623" s="4" t="s">
        <v>43</v>
      </c>
      <c r="H623" s="4" t="s">
        <v>22</v>
      </c>
      <c r="I623" s="6">
        <v>0.85000000000000009</v>
      </c>
      <c r="J623" s="7">
        <v>5250</v>
      </c>
      <c r="K623" s="8">
        <f t="shared" si="4"/>
        <v>4462.5000000000009</v>
      </c>
      <c r="L623" s="8">
        <f t="shared" si="5"/>
        <v>1115.6250000000002</v>
      </c>
      <c r="M623" s="9">
        <v>0.25</v>
      </c>
      <c r="O623" s="14"/>
      <c r="P623" s="12"/>
      <c r="Q623" s="10"/>
      <c r="R623" s="11"/>
    </row>
    <row r="624" spans="1:18" ht="15.75" customHeight="1" x14ac:dyDescent="0.25">
      <c r="A624" s="2"/>
      <c r="B624" s="4" t="s">
        <v>27</v>
      </c>
      <c r="C624" s="4">
        <v>1128299</v>
      </c>
      <c r="D624" s="5">
        <v>44413</v>
      </c>
      <c r="E624" s="4" t="s">
        <v>28</v>
      </c>
      <c r="F624" s="4" t="s">
        <v>42</v>
      </c>
      <c r="G624" s="4" t="s">
        <v>43</v>
      </c>
      <c r="H624" s="4" t="s">
        <v>17</v>
      </c>
      <c r="I624" s="6">
        <v>0.70000000000000007</v>
      </c>
      <c r="J624" s="7">
        <v>7250</v>
      </c>
      <c r="K624" s="8">
        <f t="shared" si="4"/>
        <v>5075.0000000000009</v>
      </c>
      <c r="L624" s="8">
        <f t="shared" si="5"/>
        <v>2283.7500000000005</v>
      </c>
      <c r="M624" s="9">
        <v>0.45</v>
      </c>
      <c r="O624" s="14"/>
      <c r="P624" s="12"/>
      <c r="Q624" s="10"/>
      <c r="R624" s="11"/>
    </row>
    <row r="625" spans="1:18" ht="15.75" customHeight="1" x14ac:dyDescent="0.25">
      <c r="A625" s="2"/>
      <c r="B625" s="4" t="s">
        <v>27</v>
      </c>
      <c r="C625" s="4">
        <v>1128299</v>
      </c>
      <c r="D625" s="5">
        <v>44413</v>
      </c>
      <c r="E625" s="4" t="s">
        <v>28</v>
      </c>
      <c r="F625" s="4" t="s">
        <v>42</v>
      </c>
      <c r="G625" s="4" t="s">
        <v>43</v>
      </c>
      <c r="H625" s="4" t="s">
        <v>18</v>
      </c>
      <c r="I625" s="6">
        <v>0.75000000000000011</v>
      </c>
      <c r="J625" s="7">
        <v>6750</v>
      </c>
      <c r="K625" s="8">
        <f t="shared" si="4"/>
        <v>5062.5000000000009</v>
      </c>
      <c r="L625" s="8">
        <f t="shared" si="5"/>
        <v>1518.7500000000002</v>
      </c>
      <c r="M625" s="9">
        <v>0.3</v>
      </c>
      <c r="O625" s="14"/>
      <c r="P625" s="12"/>
      <c r="Q625" s="10"/>
      <c r="R625" s="11"/>
    </row>
    <row r="626" spans="1:18" ht="15.75" customHeight="1" x14ac:dyDescent="0.25">
      <c r="A626" s="2"/>
      <c r="B626" s="4" t="s">
        <v>27</v>
      </c>
      <c r="C626" s="4">
        <v>1128299</v>
      </c>
      <c r="D626" s="5">
        <v>44413</v>
      </c>
      <c r="E626" s="4" t="s">
        <v>28</v>
      </c>
      <c r="F626" s="4" t="s">
        <v>42</v>
      </c>
      <c r="G626" s="4" t="s">
        <v>43</v>
      </c>
      <c r="H626" s="4" t="s">
        <v>19</v>
      </c>
      <c r="I626" s="6">
        <v>0.70000000000000007</v>
      </c>
      <c r="J626" s="7">
        <v>5500</v>
      </c>
      <c r="K626" s="8">
        <f t="shared" si="4"/>
        <v>3850.0000000000005</v>
      </c>
      <c r="L626" s="8">
        <f t="shared" si="5"/>
        <v>1732.5000000000002</v>
      </c>
      <c r="M626" s="9">
        <v>0.45</v>
      </c>
      <c r="O626" s="14"/>
      <c r="P626" s="12"/>
      <c r="Q626" s="10"/>
      <c r="R626" s="11"/>
    </row>
    <row r="627" spans="1:18" ht="15.75" customHeight="1" x14ac:dyDescent="0.25">
      <c r="A627" s="2"/>
      <c r="B627" s="4" t="s">
        <v>27</v>
      </c>
      <c r="C627" s="4">
        <v>1128299</v>
      </c>
      <c r="D627" s="5">
        <v>44413</v>
      </c>
      <c r="E627" s="4" t="s">
        <v>28</v>
      </c>
      <c r="F627" s="4" t="s">
        <v>42</v>
      </c>
      <c r="G627" s="4" t="s">
        <v>43</v>
      </c>
      <c r="H627" s="4" t="s">
        <v>20</v>
      </c>
      <c r="I627" s="6">
        <v>0.70000000000000007</v>
      </c>
      <c r="J627" s="7">
        <v>5000</v>
      </c>
      <c r="K627" s="8">
        <f t="shared" si="4"/>
        <v>3500.0000000000005</v>
      </c>
      <c r="L627" s="8">
        <f t="shared" si="5"/>
        <v>1400</v>
      </c>
      <c r="M627" s="9">
        <v>0.39999999999999997</v>
      </c>
      <c r="O627" s="14"/>
      <c r="P627" s="12"/>
      <c r="Q627" s="10"/>
      <c r="R627" s="11"/>
    </row>
    <row r="628" spans="1:18" ht="15.75" customHeight="1" x14ac:dyDescent="0.25">
      <c r="A628" s="2"/>
      <c r="B628" s="4" t="s">
        <v>27</v>
      </c>
      <c r="C628" s="4">
        <v>1128299</v>
      </c>
      <c r="D628" s="5">
        <v>44413</v>
      </c>
      <c r="E628" s="4" t="s">
        <v>28</v>
      </c>
      <c r="F628" s="4" t="s">
        <v>42</v>
      </c>
      <c r="G628" s="4" t="s">
        <v>43</v>
      </c>
      <c r="H628" s="4" t="s">
        <v>21</v>
      </c>
      <c r="I628" s="6">
        <v>0.75</v>
      </c>
      <c r="J628" s="7">
        <v>5000</v>
      </c>
      <c r="K628" s="8">
        <f t="shared" si="4"/>
        <v>3750</v>
      </c>
      <c r="L628" s="8">
        <f t="shared" si="5"/>
        <v>2250.0000000000005</v>
      </c>
      <c r="M628" s="9">
        <v>0.60000000000000009</v>
      </c>
      <c r="O628" s="14"/>
      <c r="P628" s="12"/>
      <c r="Q628" s="10"/>
      <c r="R628" s="11"/>
    </row>
    <row r="629" spans="1:18" ht="15.75" customHeight="1" x14ac:dyDescent="0.25">
      <c r="A629" s="2"/>
      <c r="B629" s="4" t="s">
        <v>27</v>
      </c>
      <c r="C629" s="4">
        <v>1128299</v>
      </c>
      <c r="D629" s="5">
        <v>44413</v>
      </c>
      <c r="E629" s="4" t="s">
        <v>28</v>
      </c>
      <c r="F629" s="4" t="s">
        <v>42</v>
      </c>
      <c r="G629" s="4" t="s">
        <v>43</v>
      </c>
      <c r="H629" s="4" t="s">
        <v>22</v>
      </c>
      <c r="I629" s="6">
        <v>0.8</v>
      </c>
      <c r="J629" s="7">
        <v>4000</v>
      </c>
      <c r="K629" s="8">
        <f t="shared" si="4"/>
        <v>3200</v>
      </c>
      <c r="L629" s="8">
        <f t="shared" si="5"/>
        <v>800</v>
      </c>
      <c r="M629" s="9">
        <v>0.25</v>
      </c>
      <c r="O629" s="14"/>
      <c r="P629" s="12"/>
      <c r="Q629" s="10"/>
      <c r="R629" s="11"/>
    </row>
    <row r="630" spans="1:18" ht="15.75" customHeight="1" x14ac:dyDescent="0.25">
      <c r="A630" s="2"/>
      <c r="B630" s="4" t="s">
        <v>27</v>
      </c>
      <c r="C630" s="4">
        <v>1128299</v>
      </c>
      <c r="D630" s="5">
        <v>44445</v>
      </c>
      <c r="E630" s="4" t="s">
        <v>28</v>
      </c>
      <c r="F630" s="4" t="s">
        <v>42</v>
      </c>
      <c r="G630" s="4" t="s">
        <v>43</v>
      </c>
      <c r="H630" s="4" t="s">
        <v>17</v>
      </c>
      <c r="I630" s="6">
        <v>0.65000000000000013</v>
      </c>
      <c r="J630" s="7">
        <v>6000</v>
      </c>
      <c r="K630" s="8">
        <f t="shared" si="4"/>
        <v>3900.0000000000009</v>
      </c>
      <c r="L630" s="8">
        <f t="shared" si="5"/>
        <v>1560.0000000000005</v>
      </c>
      <c r="M630" s="9">
        <v>0.4</v>
      </c>
      <c r="O630" s="14"/>
      <c r="P630" s="12"/>
      <c r="Q630" s="10"/>
      <c r="R630" s="11"/>
    </row>
    <row r="631" spans="1:18" ht="15.75" customHeight="1" x14ac:dyDescent="0.25">
      <c r="A631" s="2"/>
      <c r="B631" s="4" t="s">
        <v>27</v>
      </c>
      <c r="C631" s="4">
        <v>1128299</v>
      </c>
      <c r="D631" s="5">
        <v>44445</v>
      </c>
      <c r="E631" s="4" t="s">
        <v>28</v>
      </c>
      <c r="F631" s="4" t="s">
        <v>42</v>
      </c>
      <c r="G631" s="4" t="s">
        <v>43</v>
      </c>
      <c r="H631" s="4" t="s">
        <v>18</v>
      </c>
      <c r="I631" s="6">
        <v>0.70000000000000018</v>
      </c>
      <c r="J631" s="7">
        <v>6000</v>
      </c>
      <c r="K631" s="8">
        <f t="shared" si="4"/>
        <v>4200.0000000000009</v>
      </c>
      <c r="L631" s="8">
        <f t="shared" si="5"/>
        <v>1050.0000000000002</v>
      </c>
      <c r="M631" s="9">
        <v>0.25</v>
      </c>
      <c r="O631" s="14"/>
      <c r="P631" s="12"/>
      <c r="Q631" s="10"/>
      <c r="R631" s="11"/>
    </row>
    <row r="632" spans="1:18" ht="15.75" customHeight="1" x14ac:dyDescent="0.25">
      <c r="A632" s="2"/>
      <c r="B632" s="4" t="s">
        <v>27</v>
      </c>
      <c r="C632" s="4">
        <v>1128299</v>
      </c>
      <c r="D632" s="5">
        <v>44445</v>
      </c>
      <c r="E632" s="4" t="s">
        <v>28</v>
      </c>
      <c r="F632" s="4" t="s">
        <v>42</v>
      </c>
      <c r="G632" s="4" t="s">
        <v>43</v>
      </c>
      <c r="H632" s="4" t="s">
        <v>19</v>
      </c>
      <c r="I632" s="6">
        <v>0.65000000000000013</v>
      </c>
      <c r="J632" s="7">
        <v>4500</v>
      </c>
      <c r="K632" s="8">
        <f t="shared" si="4"/>
        <v>2925.0000000000005</v>
      </c>
      <c r="L632" s="8">
        <f t="shared" si="5"/>
        <v>1170.0000000000002</v>
      </c>
      <c r="M632" s="9">
        <v>0.4</v>
      </c>
      <c r="O632" s="14"/>
      <c r="P632" s="12"/>
      <c r="Q632" s="10"/>
      <c r="R632" s="11"/>
    </row>
    <row r="633" spans="1:18" ht="15.75" customHeight="1" x14ac:dyDescent="0.25">
      <c r="A633" s="2"/>
      <c r="B633" s="4" t="s">
        <v>27</v>
      </c>
      <c r="C633" s="4">
        <v>1128299</v>
      </c>
      <c r="D633" s="5">
        <v>44445</v>
      </c>
      <c r="E633" s="4" t="s">
        <v>28</v>
      </c>
      <c r="F633" s="4" t="s">
        <v>42</v>
      </c>
      <c r="G633" s="4" t="s">
        <v>43</v>
      </c>
      <c r="H633" s="4" t="s">
        <v>20</v>
      </c>
      <c r="I633" s="6">
        <v>0.65000000000000013</v>
      </c>
      <c r="J633" s="7">
        <v>4000</v>
      </c>
      <c r="K633" s="8">
        <f t="shared" si="4"/>
        <v>2600.0000000000005</v>
      </c>
      <c r="L633" s="8">
        <f t="shared" si="5"/>
        <v>910.00000000000011</v>
      </c>
      <c r="M633" s="9">
        <v>0.35</v>
      </c>
      <c r="O633" s="14"/>
      <c r="P633" s="12"/>
      <c r="Q633" s="10"/>
      <c r="R633" s="11"/>
    </row>
    <row r="634" spans="1:18" ht="15.75" customHeight="1" x14ac:dyDescent="0.25">
      <c r="A634" s="2"/>
      <c r="B634" s="4" t="s">
        <v>27</v>
      </c>
      <c r="C634" s="4">
        <v>1128299</v>
      </c>
      <c r="D634" s="5">
        <v>44445</v>
      </c>
      <c r="E634" s="4" t="s">
        <v>28</v>
      </c>
      <c r="F634" s="4" t="s">
        <v>42</v>
      </c>
      <c r="G634" s="4" t="s">
        <v>43</v>
      </c>
      <c r="H634" s="4" t="s">
        <v>21</v>
      </c>
      <c r="I634" s="6">
        <v>0.75000000000000011</v>
      </c>
      <c r="J634" s="7">
        <v>4000</v>
      </c>
      <c r="K634" s="8">
        <f t="shared" si="4"/>
        <v>3000.0000000000005</v>
      </c>
      <c r="L634" s="8">
        <f t="shared" si="5"/>
        <v>1650.0000000000007</v>
      </c>
      <c r="M634" s="9">
        <v>0.55000000000000016</v>
      </c>
      <c r="O634" s="14"/>
      <c r="P634" s="12"/>
      <c r="Q634" s="10"/>
      <c r="R634" s="11"/>
    </row>
    <row r="635" spans="1:18" ht="15.75" customHeight="1" x14ac:dyDescent="0.25">
      <c r="A635" s="2"/>
      <c r="B635" s="4" t="s">
        <v>27</v>
      </c>
      <c r="C635" s="4">
        <v>1128299</v>
      </c>
      <c r="D635" s="5">
        <v>44445</v>
      </c>
      <c r="E635" s="4" t="s">
        <v>28</v>
      </c>
      <c r="F635" s="4" t="s">
        <v>42</v>
      </c>
      <c r="G635" s="4" t="s">
        <v>43</v>
      </c>
      <c r="H635" s="4" t="s">
        <v>22</v>
      </c>
      <c r="I635" s="6">
        <v>0.70000000000000007</v>
      </c>
      <c r="J635" s="7">
        <v>4250</v>
      </c>
      <c r="K635" s="8">
        <f t="shared" si="4"/>
        <v>2975.0000000000005</v>
      </c>
      <c r="L635" s="8">
        <f t="shared" si="5"/>
        <v>595.00000000000011</v>
      </c>
      <c r="M635" s="9">
        <v>0.2</v>
      </c>
      <c r="O635" s="14"/>
      <c r="P635" s="12"/>
      <c r="Q635" s="10"/>
      <c r="R635" s="11"/>
    </row>
    <row r="636" spans="1:18" ht="15.75" customHeight="1" x14ac:dyDescent="0.25">
      <c r="A636" s="2"/>
      <c r="B636" s="4" t="s">
        <v>27</v>
      </c>
      <c r="C636" s="4">
        <v>1128299</v>
      </c>
      <c r="D636" s="5">
        <v>44474</v>
      </c>
      <c r="E636" s="4" t="s">
        <v>28</v>
      </c>
      <c r="F636" s="4" t="s">
        <v>42</v>
      </c>
      <c r="G636" s="4" t="s">
        <v>43</v>
      </c>
      <c r="H636" s="4" t="s">
        <v>17</v>
      </c>
      <c r="I636" s="6">
        <v>0.55000000000000004</v>
      </c>
      <c r="J636" s="7">
        <v>5250</v>
      </c>
      <c r="K636" s="8">
        <f t="shared" si="4"/>
        <v>2887.5000000000005</v>
      </c>
      <c r="L636" s="8">
        <f t="shared" si="5"/>
        <v>1155.0000000000002</v>
      </c>
      <c r="M636" s="9">
        <v>0.4</v>
      </c>
      <c r="O636" s="14"/>
      <c r="P636" s="12"/>
      <c r="Q636" s="10"/>
      <c r="R636" s="11"/>
    </row>
    <row r="637" spans="1:18" ht="15.75" customHeight="1" x14ac:dyDescent="0.25">
      <c r="A637" s="2"/>
      <c r="B637" s="4" t="s">
        <v>27</v>
      </c>
      <c r="C637" s="4">
        <v>1128299</v>
      </c>
      <c r="D637" s="5">
        <v>44474</v>
      </c>
      <c r="E637" s="4" t="s">
        <v>28</v>
      </c>
      <c r="F637" s="4" t="s">
        <v>42</v>
      </c>
      <c r="G637" s="4" t="s">
        <v>43</v>
      </c>
      <c r="H637" s="4" t="s">
        <v>18</v>
      </c>
      <c r="I637" s="6">
        <v>0.60000000000000009</v>
      </c>
      <c r="J637" s="7">
        <v>5250</v>
      </c>
      <c r="K637" s="8">
        <f t="shared" si="4"/>
        <v>3150.0000000000005</v>
      </c>
      <c r="L637" s="8">
        <f t="shared" si="5"/>
        <v>787.50000000000011</v>
      </c>
      <c r="M637" s="9">
        <v>0.25</v>
      </c>
      <c r="O637" s="14"/>
      <c r="P637" s="12"/>
      <c r="Q637" s="10"/>
      <c r="R637" s="11"/>
    </row>
    <row r="638" spans="1:18" ht="15.75" customHeight="1" x14ac:dyDescent="0.25">
      <c r="A638" s="2"/>
      <c r="B638" s="4" t="s">
        <v>27</v>
      </c>
      <c r="C638" s="4">
        <v>1128299</v>
      </c>
      <c r="D638" s="5">
        <v>44474</v>
      </c>
      <c r="E638" s="4" t="s">
        <v>28</v>
      </c>
      <c r="F638" s="4" t="s">
        <v>42</v>
      </c>
      <c r="G638" s="4" t="s">
        <v>43</v>
      </c>
      <c r="H638" s="4" t="s">
        <v>19</v>
      </c>
      <c r="I638" s="6">
        <v>0.55000000000000004</v>
      </c>
      <c r="J638" s="7">
        <v>3500</v>
      </c>
      <c r="K638" s="8">
        <f t="shared" si="4"/>
        <v>1925.0000000000002</v>
      </c>
      <c r="L638" s="8">
        <f t="shared" si="5"/>
        <v>770.00000000000011</v>
      </c>
      <c r="M638" s="9">
        <v>0.4</v>
      </c>
      <c r="O638" s="14"/>
      <c r="P638" s="12"/>
      <c r="Q638" s="10"/>
      <c r="R638" s="11"/>
    </row>
    <row r="639" spans="1:18" ht="15.75" customHeight="1" x14ac:dyDescent="0.25">
      <c r="A639" s="2"/>
      <c r="B639" s="4" t="s">
        <v>27</v>
      </c>
      <c r="C639" s="4">
        <v>1128299</v>
      </c>
      <c r="D639" s="5">
        <v>44474</v>
      </c>
      <c r="E639" s="4" t="s">
        <v>28</v>
      </c>
      <c r="F639" s="4" t="s">
        <v>42</v>
      </c>
      <c r="G639" s="4" t="s">
        <v>43</v>
      </c>
      <c r="H639" s="4" t="s">
        <v>20</v>
      </c>
      <c r="I639" s="6">
        <v>0.55000000000000004</v>
      </c>
      <c r="J639" s="7">
        <v>3250</v>
      </c>
      <c r="K639" s="8">
        <f t="shared" si="4"/>
        <v>1787.5000000000002</v>
      </c>
      <c r="L639" s="8">
        <f t="shared" si="5"/>
        <v>625.625</v>
      </c>
      <c r="M639" s="9">
        <v>0.35</v>
      </c>
      <c r="O639" s="14"/>
      <c r="P639" s="12"/>
      <c r="Q639" s="10"/>
      <c r="R639" s="11"/>
    </row>
    <row r="640" spans="1:18" ht="15.75" customHeight="1" x14ac:dyDescent="0.25">
      <c r="A640" s="2"/>
      <c r="B640" s="4" t="s">
        <v>27</v>
      </c>
      <c r="C640" s="4">
        <v>1128299</v>
      </c>
      <c r="D640" s="5">
        <v>44474</v>
      </c>
      <c r="E640" s="4" t="s">
        <v>28</v>
      </c>
      <c r="F640" s="4" t="s">
        <v>42</v>
      </c>
      <c r="G640" s="4" t="s">
        <v>43</v>
      </c>
      <c r="H640" s="4" t="s">
        <v>21</v>
      </c>
      <c r="I640" s="6">
        <v>0.65</v>
      </c>
      <c r="J640" s="7">
        <v>3000</v>
      </c>
      <c r="K640" s="8">
        <f t="shared" si="4"/>
        <v>1950</v>
      </c>
      <c r="L640" s="8">
        <f t="shared" si="5"/>
        <v>1072.5000000000002</v>
      </c>
      <c r="M640" s="9">
        <v>0.55000000000000016</v>
      </c>
      <c r="O640" s="14"/>
      <c r="P640" s="12"/>
      <c r="Q640" s="10"/>
      <c r="R640" s="11"/>
    </row>
    <row r="641" spans="1:18" ht="15.75" customHeight="1" x14ac:dyDescent="0.25">
      <c r="A641" s="2"/>
      <c r="B641" s="4" t="s">
        <v>27</v>
      </c>
      <c r="C641" s="4">
        <v>1128299</v>
      </c>
      <c r="D641" s="5">
        <v>44474</v>
      </c>
      <c r="E641" s="4" t="s">
        <v>28</v>
      </c>
      <c r="F641" s="4" t="s">
        <v>42</v>
      </c>
      <c r="G641" s="4" t="s">
        <v>43</v>
      </c>
      <c r="H641" s="4" t="s">
        <v>22</v>
      </c>
      <c r="I641" s="6">
        <v>0.70000000000000007</v>
      </c>
      <c r="J641" s="7">
        <v>3500</v>
      </c>
      <c r="K641" s="8">
        <f t="shared" si="4"/>
        <v>2450.0000000000005</v>
      </c>
      <c r="L641" s="8">
        <f t="shared" si="5"/>
        <v>490.00000000000011</v>
      </c>
      <c r="M641" s="9">
        <v>0.2</v>
      </c>
      <c r="O641" s="14"/>
      <c r="P641" s="12"/>
      <c r="Q641" s="10"/>
      <c r="R641" s="11"/>
    </row>
    <row r="642" spans="1:18" ht="15.75" customHeight="1" x14ac:dyDescent="0.25">
      <c r="A642" s="2"/>
      <c r="B642" s="4" t="s">
        <v>27</v>
      </c>
      <c r="C642" s="4">
        <v>1128299</v>
      </c>
      <c r="D642" s="5">
        <v>44505</v>
      </c>
      <c r="E642" s="4" t="s">
        <v>28</v>
      </c>
      <c r="F642" s="4" t="s">
        <v>42</v>
      </c>
      <c r="G642" s="4" t="s">
        <v>43</v>
      </c>
      <c r="H642" s="4" t="s">
        <v>17</v>
      </c>
      <c r="I642" s="6">
        <v>0.55000000000000004</v>
      </c>
      <c r="J642" s="7">
        <v>5750</v>
      </c>
      <c r="K642" s="8">
        <f t="shared" si="4"/>
        <v>3162.5000000000005</v>
      </c>
      <c r="L642" s="8">
        <f t="shared" si="5"/>
        <v>1265.0000000000002</v>
      </c>
      <c r="M642" s="9">
        <v>0.4</v>
      </c>
      <c r="O642" s="14"/>
      <c r="P642" s="12"/>
      <c r="Q642" s="10"/>
      <c r="R642" s="11"/>
    </row>
    <row r="643" spans="1:18" ht="15.75" customHeight="1" x14ac:dyDescent="0.25">
      <c r="A643" s="2"/>
      <c r="B643" s="4" t="s">
        <v>27</v>
      </c>
      <c r="C643" s="4">
        <v>1128299</v>
      </c>
      <c r="D643" s="5">
        <v>44505</v>
      </c>
      <c r="E643" s="4" t="s">
        <v>28</v>
      </c>
      <c r="F643" s="4" t="s">
        <v>42</v>
      </c>
      <c r="G643" s="4" t="s">
        <v>43</v>
      </c>
      <c r="H643" s="4" t="s">
        <v>18</v>
      </c>
      <c r="I643" s="6">
        <v>0.60000000000000009</v>
      </c>
      <c r="J643" s="7">
        <v>5750</v>
      </c>
      <c r="K643" s="8">
        <f t="shared" si="4"/>
        <v>3450.0000000000005</v>
      </c>
      <c r="L643" s="8">
        <f t="shared" si="5"/>
        <v>862.50000000000011</v>
      </c>
      <c r="M643" s="9">
        <v>0.25</v>
      </c>
      <c r="O643" s="14"/>
      <c r="P643" s="12"/>
      <c r="Q643" s="10"/>
      <c r="R643" s="11"/>
    </row>
    <row r="644" spans="1:18" ht="15.75" customHeight="1" x14ac:dyDescent="0.25">
      <c r="A644" s="2"/>
      <c r="B644" s="4" t="s">
        <v>27</v>
      </c>
      <c r="C644" s="4">
        <v>1128299</v>
      </c>
      <c r="D644" s="5">
        <v>44505</v>
      </c>
      <c r="E644" s="4" t="s">
        <v>28</v>
      </c>
      <c r="F644" s="4" t="s">
        <v>42</v>
      </c>
      <c r="G644" s="4" t="s">
        <v>43</v>
      </c>
      <c r="H644" s="4" t="s">
        <v>19</v>
      </c>
      <c r="I644" s="6">
        <v>0.55000000000000004</v>
      </c>
      <c r="J644" s="7">
        <v>4250</v>
      </c>
      <c r="K644" s="8">
        <f t="shared" si="4"/>
        <v>2337.5</v>
      </c>
      <c r="L644" s="8">
        <f t="shared" si="5"/>
        <v>935</v>
      </c>
      <c r="M644" s="9">
        <v>0.4</v>
      </c>
      <c r="O644" s="14"/>
      <c r="P644" s="12"/>
      <c r="Q644" s="10"/>
      <c r="R644" s="11"/>
    </row>
    <row r="645" spans="1:18" ht="15.75" customHeight="1" x14ac:dyDescent="0.25">
      <c r="A645" s="2"/>
      <c r="B645" s="4" t="s">
        <v>27</v>
      </c>
      <c r="C645" s="4">
        <v>1128299</v>
      </c>
      <c r="D645" s="5">
        <v>44505</v>
      </c>
      <c r="E645" s="4" t="s">
        <v>28</v>
      </c>
      <c r="F645" s="4" t="s">
        <v>42</v>
      </c>
      <c r="G645" s="4" t="s">
        <v>43</v>
      </c>
      <c r="H645" s="4" t="s">
        <v>20</v>
      </c>
      <c r="I645" s="6">
        <v>0.65000000000000013</v>
      </c>
      <c r="J645" s="7">
        <v>4000</v>
      </c>
      <c r="K645" s="8">
        <f t="shared" si="4"/>
        <v>2600.0000000000005</v>
      </c>
      <c r="L645" s="8">
        <f t="shared" si="5"/>
        <v>910.00000000000011</v>
      </c>
      <c r="M645" s="9">
        <v>0.35</v>
      </c>
      <c r="O645" s="14"/>
      <c r="P645" s="12"/>
      <c r="Q645" s="10"/>
      <c r="R645" s="11"/>
    </row>
    <row r="646" spans="1:18" ht="15.75" customHeight="1" x14ac:dyDescent="0.25">
      <c r="A646" s="2"/>
      <c r="B646" s="4" t="s">
        <v>27</v>
      </c>
      <c r="C646" s="4">
        <v>1128299</v>
      </c>
      <c r="D646" s="5">
        <v>44505</v>
      </c>
      <c r="E646" s="4" t="s">
        <v>28</v>
      </c>
      <c r="F646" s="4" t="s">
        <v>42</v>
      </c>
      <c r="G646" s="4" t="s">
        <v>43</v>
      </c>
      <c r="H646" s="4" t="s">
        <v>21</v>
      </c>
      <c r="I646" s="6">
        <v>0.75000000000000011</v>
      </c>
      <c r="J646" s="7">
        <v>3750</v>
      </c>
      <c r="K646" s="8">
        <f t="shared" si="4"/>
        <v>2812.5000000000005</v>
      </c>
      <c r="L646" s="8">
        <f t="shared" si="5"/>
        <v>1546.8750000000007</v>
      </c>
      <c r="M646" s="9">
        <v>0.55000000000000016</v>
      </c>
      <c r="O646" s="14"/>
      <c r="P646" s="12"/>
      <c r="Q646" s="10"/>
      <c r="R646" s="11"/>
    </row>
    <row r="647" spans="1:18" ht="15.75" customHeight="1" x14ac:dyDescent="0.25">
      <c r="A647" s="2"/>
      <c r="B647" s="4" t="s">
        <v>27</v>
      </c>
      <c r="C647" s="4">
        <v>1128299</v>
      </c>
      <c r="D647" s="5">
        <v>44505</v>
      </c>
      <c r="E647" s="4" t="s">
        <v>28</v>
      </c>
      <c r="F647" s="4" t="s">
        <v>42</v>
      </c>
      <c r="G647" s="4" t="s">
        <v>43</v>
      </c>
      <c r="H647" s="4" t="s">
        <v>22</v>
      </c>
      <c r="I647" s="6">
        <v>0.80000000000000016</v>
      </c>
      <c r="J647" s="7">
        <v>5000</v>
      </c>
      <c r="K647" s="8">
        <f t="shared" si="4"/>
        <v>4000.0000000000009</v>
      </c>
      <c r="L647" s="8">
        <f t="shared" si="5"/>
        <v>800.00000000000023</v>
      </c>
      <c r="M647" s="9">
        <v>0.2</v>
      </c>
      <c r="O647" s="14"/>
      <c r="P647" s="12"/>
      <c r="Q647" s="10"/>
      <c r="R647" s="11"/>
    </row>
    <row r="648" spans="1:18" ht="15.75" customHeight="1" x14ac:dyDescent="0.25">
      <c r="A648" s="2"/>
      <c r="B648" s="4" t="s">
        <v>27</v>
      </c>
      <c r="C648" s="4">
        <v>1128299</v>
      </c>
      <c r="D648" s="5">
        <v>44534</v>
      </c>
      <c r="E648" s="4" t="s">
        <v>28</v>
      </c>
      <c r="F648" s="4" t="s">
        <v>42</v>
      </c>
      <c r="G648" s="4" t="s">
        <v>43</v>
      </c>
      <c r="H648" s="4" t="s">
        <v>17</v>
      </c>
      <c r="I648" s="6">
        <v>0.65000000000000013</v>
      </c>
      <c r="J648" s="7">
        <v>7000</v>
      </c>
      <c r="K648" s="8">
        <f t="shared" si="4"/>
        <v>4550.0000000000009</v>
      </c>
      <c r="L648" s="8">
        <f t="shared" si="5"/>
        <v>1820.0000000000005</v>
      </c>
      <c r="M648" s="9">
        <v>0.4</v>
      </c>
      <c r="O648" s="14"/>
      <c r="P648" s="12"/>
      <c r="Q648" s="10"/>
      <c r="R648" s="11"/>
    </row>
    <row r="649" spans="1:18" ht="15.75" customHeight="1" x14ac:dyDescent="0.25">
      <c r="A649" s="2"/>
      <c r="B649" s="4" t="s">
        <v>27</v>
      </c>
      <c r="C649" s="4">
        <v>1128299</v>
      </c>
      <c r="D649" s="5">
        <v>44534</v>
      </c>
      <c r="E649" s="4" t="s">
        <v>28</v>
      </c>
      <c r="F649" s="4" t="s">
        <v>42</v>
      </c>
      <c r="G649" s="4" t="s">
        <v>43</v>
      </c>
      <c r="H649" s="4" t="s">
        <v>18</v>
      </c>
      <c r="I649" s="6">
        <v>0.70000000000000018</v>
      </c>
      <c r="J649" s="7">
        <v>7000</v>
      </c>
      <c r="K649" s="8">
        <f t="shared" si="4"/>
        <v>4900.0000000000009</v>
      </c>
      <c r="L649" s="8">
        <f t="shared" si="5"/>
        <v>1225.0000000000002</v>
      </c>
      <c r="M649" s="9">
        <v>0.25</v>
      </c>
      <c r="O649" s="14"/>
      <c r="P649" s="12"/>
      <c r="Q649" s="10"/>
      <c r="R649" s="11"/>
    </row>
    <row r="650" spans="1:18" ht="15.75" customHeight="1" x14ac:dyDescent="0.25">
      <c r="A650" s="2"/>
      <c r="B650" s="4" t="s">
        <v>27</v>
      </c>
      <c r="C650" s="4">
        <v>1128299</v>
      </c>
      <c r="D650" s="5">
        <v>44534</v>
      </c>
      <c r="E650" s="4" t="s">
        <v>28</v>
      </c>
      <c r="F650" s="4" t="s">
        <v>42</v>
      </c>
      <c r="G650" s="4" t="s">
        <v>43</v>
      </c>
      <c r="H650" s="4" t="s">
        <v>19</v>
      </c>
      <c r="I650" s="6">
        <v>0.65000000000000013</v>
      </c>
      <c r="J650" s="7">
        <v>5000</v>
      </c>
      <c r="K650" s="8">
        <f t="shared" si="4"/>
        <v>3250.0000000000005</v>
      </c>
      <c r="L650" s="8">
        <f t="shared" si="5"/>
        <v>1300.0000000000002</v>
      </c>
      <c r="M650" s="9">
        <v>0.4</v>
      </c>
      <c r="O650" s="14"/>
      <c r="P650" s="12"/>
      <c r="Q650" s="10"/>
      <c r="R650" s="11"/>
    </row>
    <row r="651" spans="1:18" ht="15.75" customHeight="1" x14ac:dyDescent="0.25">
      <c r="A651" s="2"/>
      <c r="B651" s="4" t="s">
        <v>27</v>
      </c>
      <c r="C651" s="4">
        <v>1128299</v>
      </c>
      <c r="D651" s="5">
        <v>44534</v>
      </c>
      <c r="E651" s="4" t="s">
        <v>28</v>
      </c>
      <c r="F651" s="4" t="s">
        <v>42</v>
      </c>
      <c r="G651" s="4" t="s">
        <v>43</v>
      </c>
      <c r="H651" s="4" t="s">
        <v>20</v>
      </c>
      <c r="I651" s="6">
        <v>0.65000000000000013</v>
      </c>
      <c r="J651" s="7">
        <v>5000</v>
      </c>
      <c r="K651" s="8">
        <f t="shared" si="4"/>
        <v>3250.0000000000005</v>
      </c>
      <c r="L651" s="8">
        <f t="shared" si="5"/>
        <v>1137.5</v>
      </c>
      <c r="M651" s="9">
        <v>0.35</v>
      </c>
      <c r="O651" s="14"/>
      <c r="P651" s="12"/>
      <c r="Q651" s="10"/>
      <c r="R651" s="11"/>
    </row>
    <row r="652" spans="1:18" ht="15.75" customHeight="1" x14ac:dyDescent="0.25">
      <c r="A652" s="2"/>
      <c r="B652" s="4" t="s">
        <v>27</v>
      </c>
      <c r="C652" s="4">
        <v>1128299</v>
      </c>
      <c r="D652" s="5">
        <v>44534</v>
      </c>
      <c r="E652" s="4" t="s">
        <v>28</v>
      </c>
      <c r="F652" s="4" t="s">
        <v>42</v>
      </c>
      <c r="G652" s="4" t="s">
        <v>43</v>
      </c>
      <c r="H652" s="4" t="s">
        <v>21</v>
      </c>
      <c r="I652" s="6">
        <v>0.75000000000000011</v>
      </c>
      <c r="J652" s="7">
        <v>4250</v>
      </c>
      <c r="K652" s="8">
        <f t="shared" si="4"/>
        <v>3187.5000000000005</v>
      </c>
      <c r="L652" s="8">
        <f t="shared" si="5"/>
        <v>1753.1250000000007</v>
      </c>
      <c r="M652" s="9">
        <v>0.55000000000000016</v>
      </c>
      <c r="O652" s="14"/>
      <c r="P652" s="12"/>
      <c r="Q652" s="10"/>
      <c r="R652" s="11"/>
    </row>
    <row r="653" spans="1:18" ht="15.75" customHeight="1" x14ac:dyDescent="0.25">
      <c r="A653" s="2"/>
      <c r="B653" s="4" t="s">
        <v>27</v>
      </c>
      <c r="C653" s="4">
        <v>1128299</v>
      </c>
      <c r="D653" s="5">
        <v>44534</v>
      </c>
      <c r="E653" s="4" t="s">
        <v>28</v>
      </c>
      <c r="F653" s="4" t="s">
        <v>42</v>
      </c>
      <c r="G653" s="4" t="s">
        <v>43</v>
      </c>
      <c r="H653" s="4" t="s">
        <v>22</v>
      </c>
      <c r="I653" s="6">
        <v>0.80000000000000016</v>
      </c>
      <c r="J653" s="7">
        <v>5250</v>
      </c>
      <c r="K653" s="8">
        <f t="shared" si="4"/>
        <v>4200.0000000000009</v>
      </c>
      <c r="L653" s="8">
        <f t="shared" si="5"/>
        <v>840.00000000000023</v>
      </c>
      <c r="M653" s="9">
        <v>0.2</v>
      </c>
      <c r="O653" s="14"/>
      <c r="P653" s="12"/>
      <c r="Q653" s="10"/>
      <c r="R653" s="11"/>
    </row>
    <row r="654" spans="1:18" ht="15.75" customHeight="1" x14ac:dyDescent="0.25">
      <c r="A654" s="2" t="s">
        <v>39</v>
      </c>
      <c r="B654" s="4" t="s">
        <v>27</v>
      </c>
      <c r="C654" s="4">
        <v>1128299</v>
      </c>
      <c r="D654" s="5">
        <v>44199</v>
      </c>
      <c r="E654" s="4" t="s">
        <v>28</v>
      </c>
      <c r="F654" s="4" t="s">
        <v>44</v>
      </c>
      <c r="G654" s="4" t="s">
        <v>45</v>
      </c>
      <c r="H654" s="4" t="s">
        <v>17</v>
      </c>
      <c r="I654" s="6">
        <v>0.4</v>
      </c>
      <c r="J654" s="7">
        <v>4500</v>
      </c>
      <c r="K654" s="8">
        <f t="shared" si="4"/>
        <v>1800</v>
      </c>
      <c r="L654" s="8">
        <f t="shared" si="5"/>
        <v>540</v>
      </c>
      <c r="M654" s="9">
        <v>0.3</v>
      </c>
      <c r="O654" s="14"/>
      <c r="P654" s="12"/>
      <c r="Q654" s="10"/>
      <c r="R654" s="11"/>
    </row>
    <row r="655" spans="1:18" ht="15.75" customHeight="1" x14ac:dyDescent="0.25">
      <c r="A655" s="2"/>
      <c r="B655" s="4" t="s">
        <v>27</v>
      </c>
      <c r="C655" s="4">
        <v>1128299</v>
      </c>
      <c r="D655" s="5">
        <v>44199</v>
      </c>
      <c r="E655" s="4" t="s">
        <v>28</v>
      </c>
      <c r="F655" s="4" t="s">
        <v>44</v>
      </c>
      <c r="G655" s="4" t="s">
        <v>45</v>
      </c>
      <c r="H655" s="4" t="s">
        <v>18</v>
      </c>
      <c r="I655" s="6">
        <v>0.5</v>
      </c>
      <c r="J655" s="7">
        <v>4500</v>
      </c>
      <c r="K655" s="8">
        <f t="shared" si="4"/>
        <v>2250</v>
      </c>
      <c r="L655" s="8">
        <f t="shared" si="5"/>
        <v>562.5</v>
      </c>
      <c r="M655" s="9">
        <v>0.25</v>
      </c>
      <c r="O655" s="14"/>
      <c r="P655" s="12"/>
      <c r="Q655" s="10"/>
      <c r="R655" s="11"/>
    </row>
    <row r="656" spans="1:18" ht="15.75" customHeight="1" x14ac:dyDescent="0.25">
      <c r="A656" s="2"/>
      <c r="B656" s="4" t="s">
        <v>27</v>
      </c>
      <c r="C656" s="4">
        <v>1128299</v>
      </c>
      <c r="D656" s="5">
        <v>44199</v>
      </c>
      <c r="E656" s="4" t="s">
        <v>28</v>
      </c>
      <c r="F656" s="4" t="s">
        <v>44</v>
      </c>
      <c r="G656" s="4" t="s">
        <v>45</v>
      </c>
      <c r="H656" s="4" t="s">
        <v>19</v>
      </c>
      <c r="I656" s="6">
        <v>0.5</v>
      </c>
      <c r="J656" s="7">
        <v>4500</v>
      </c>
      <c r="K656" s="8">
        <f t="shared" si="4"/>
        <v>2250</v>
      </c>
      <c r="L656" s="8">
        <f t="shared" si="5"/>
        <v>562.5</v>
      </c>
      <c r="M656" s="9">
        <v>0.25</v>
      </c>
      <c r="O656" s="14"/>
      <c r="P656" s="12"/>
      <c r="Q656" s="10"/>
      <c r="R656" s="11"/>
    </row>
    <row r="657" spans="1:18" ht="15.75" customHeight="1" x14ac:dyDescent="0.25">
      <c r="A657" s="2"/>
      <c r="B657" s="4" t="s">
        <v>27</v>
      </c>
      <c r="C657" s="4">
        <v>1128299</v>
      </c>
      <c r="D657" s="5">
        <v>44199</v>
      </c>
      <c r="E657" s="4" t="s">
        <v>28</v>
      </c>
      <c r="F657" s="4" t="s">
        <v>44</v>
      </c>
      <c r="G657" s="4" t="s">
        <v>45</v>
      </c>
      <c r="H657" s="4" t="s">
        <v>20</v>
      </c>
      <c r="I657" s="6">
        <v>0.5</v>
      </c>
      <c r="J657" s="7">
        <v>3000</v>
      </c>
      <c r="K657" s="8">
        <f t="shared" si="4"/>
        <v>1500</v>
      </c>
      <c r="L657" s="8">
        <f t="shared" si="5"/>
        <v>450</v>
      </c>
      <c r="M657" s="9">
        <v>0.3</v>
      </c>
      <c r="O657" s="14"/>
      <c r="P657" s="12"/>
      <c r="Q657" s="10"/>
      <c r="R657" s="11"/>
    </row>
    <row r="658" spans="1:18" ht="15.75" customHeight="1" x14ac:dyDescent="0.25">
      <c r="A658" s="2"/>
      <c r="B658" s="4" t="s">
        <v>27</v>
      </c>
      <c r="C658" s="4">
        <v>1128299</v>
      </c>
      <c r="D658" s="5">
        <v>44199</v>
      </c>
      <c r="E658" s="4" t="s">
        <v>28</v>
      </c>
      <c r="F658" s="4" t="s">
        <v>44</v>
      </c>
      <c r="G658" s="4" t="s">
        <v>45</v>
      </c>
      <c r="H658" s="4" t="s">
        <v>21</v>
      </c>
      <c r="I658" s="6">
        <v>0.55000000000000004</v>
      </c>
      <c r="J658" s="7">
        <v>2500</v>
      </c>
      <c r="K658" s="8">
        <f t="shared" si="4"/>
        <v>1375</v>
      </c>
      <c r="L658" s="8">
        <f t="shared" si="5"/>
        <v>343.75</v>
      </c>
      <c r="M658" s="9">
        <v>0.25</v>
      </c>
      <c r="O658" s="14"/>
      <c r="P658" s="12"/>
      <c r="Q658" s="10"/>
      <c r="R658" s="11"/>
    </row>
    <row r="659" spans="1:18" ht="15.75" customHeight="1" x14ac:dyDescent="0.25">
      <c r="A659" s="2"/>
      <c r="B659" s="4" t="s">
        <v>27</v>
      </c>
      <c r="C659" s="4">
        <v>1128299</v>
      </c>
      <c r="D659" s="5">
        <v>44199</v>
      </c>
      <c r="E659" s="4" t="s">
        <v>28</v>
      </c>
      <c r="F659" s="4" t="s">
        <v>44</v>
      </c>
      <c r="G659" s="4" t="s">
        <v>45</v>
      </c>
      <c r="H659" s="4" t="s">
        <v>22</v>
      </c>
      <c r="I659" s="6">
        <v>0.5</v>
      </c>
      <c r="J659" s="7">
        <v>5000</v>
      </c>
      <c r="K659" s="8">
        <f t="shared" si="4"/>
        <v>2500</v>
      </c>
      <c r="L659" s="8">
        <f t="shared" si="5"/>
        <v>500</v>
      </c>
      <c r="M659" s="9">
        <v>0.2</v>
      </c>
      <c r="O659" s="14"/>
      <c r="P659" s="12"/>
      <c r="Q659" s="10"/>
      <c r="R659" s="11"/>
    </row>
    <row r="660" spans="1:18" ht="15.75" customHeight="1" x14ac:dyDescent="0.25">
      <c r="A660" s="2"/>
      <c r="B660" s="4" t="s">
        <v>27</v>
      </c>
      <c r="C660" s="4">
        <v>1128299</v>
      </c>
      <c r="D660" s="5">
        <v>44230</v>
      </c>
      <c r="E660" s="4" t="s">
        <v>28</v>
      </c>
      <c r="F660" s="4" t="s">
        <v>44</v>
      </c>
      <c r="G660" s="4" t="s">
        <v>45</v>
      </c>
      <c r="H660" s="4" t="s">
        <v>17</v>
      </c>
      <c r="I660" s="6">
        <v>0.4</v>
      </c>
      <c r="J660" s="7">
        <v>5500</v>
      </c>
      <c r="K660" s="8">
        <f t="shared" si="4"/>
        <v>2200</v>
      </c>
      <c r="L660" s="8">
        <f t="shared" si="5"/>
        <v>660</v>
      </c>
      <c r="M660" s="9">
        <v>0.3</v>
      </c>
      <c r="O660" s="14"/>
      <c r="P660" s="12"/>
      <c r="Q660" s="10"/>
      <c r="R660" s="11"/>
    </row>
    <row r="661" spans="1:18" ht="15.75" customHeight="1" x14ac:dyDescent="0.25">
      <c r="A661" s="2"/>
      <c r="B661" s="4" t="s">
        <v>27</v>
      </c>
      <c r="C661" s="4">
        <v>1128299</v>
      </c>
      <c r="D661" s="5">
        <v>44230</v>
      </c>
      <c r="E661" s="4" t="s">
        <v>28</v>
      </c>
      <c r="F661" s="4" t="s">
        <v>44</v>
      </c>
      <c r="G661" s="4" t="s">
        <v>45</v>
      </c>
      <c r="H661" s="4" t="s">
        <v>18</v>
      </c>
      <c r="I661" s="6">
        <v>0.5</v>
      </c>
      <c r="J661" s="7">
        <v>4500</v>
      </c>
      <c r="K661" s="8">
        <f t="shared" si="4"/>
        <v>2250</v>
      </c>
      <c r="L661" s="8">
        <f t="shared" si="5"/>
        <v>562.5</v>
      </c>
      <c r="M661" s="9">
        <v>0.25</v>
      </c>
      <c r="O661" s="14"/>
      <c r="P661" s="12"/>
      <c r="Q661" s="10"/>
      <c r="R661" s="11"/>
    </row>
    <row r="662" spans="1:18" ht="15.75" customHeight="1" x14ac:dyDescent="0.25">
      <c r="A662" s="2"/>
      <c r="B662" s="4" t="s">
        <v>27</v>
      </c>
      <c r="C662" s="4">
        <v>1128299</v>
      </c>
      <c r="D662" s="5">
        <v>44230</v>
      </c>
      <c r="E662" s="4" t="s">
        <v>28</v>
      </c>
      <c r="F662" s="4" t="s">
        <v>44</v>
      </c>
      <c r="G662" s="4" t="s">
        <v>45</v>
      </c>
      <c r="H662" s="4" t="s">
        <v>19</v>
      </c>
      <c r="I662" s="6">
        <v>0.5</v>
      </c>
      <c r="J662" s="7">
        <v>4500</v>
      </c>
      <c r="K662" s="8">
        <f t="shared" si="4"/>
        <v>2250</v>
      </c>
      <c r="L662" s="8">
        <f t="shared" si="5"/>
        <v>562.5</v>
      </c>
      <c r="M662" s="9">
        <v>0.25</v>
      </c>
      <c r="O662" s="14"/>
      <c r="P662" s="12"/>
      <c r="Q662" s="10"/>
      <c r="R662" s="11"/>
    </row>
    <row r="663" spans="1:18" ht="15.75" customHeight="1" x14ac:dyDescent="0.25">
      <c r="A663" s="2"/>
      <c r="B663" s="4" t="s">
        <v>27</v>
      </c>
      <c r="C663" s="4">
        <v>1128299</v>
      </c>
      <c r="D663" s="5">
        <v>44230</v>
      </c>
      <c r="E663" s="4" t="s">
        <v>28</v>
      </c>
      <c r="F663" s="4" t="s">
        <v>44</v>
      </c>
      <c r="G663" s="4" t="s">
        <v>45</v>
      </c>
      <c r="H663" s="4" t="s">
        <v>20</v>
      </c>
      <c r="I663" s="6">
        <v>0.5</v>
      </c>
      <c r="J663" s="7">
        <v>3000</v>
      </c>
      <c r="K663" s="8">
        <f t="shared" si="4"/>
        <v>1500</v>
      </c>
      <c r="L663" s="8">
        <f t="shared" si="5"/>
        <v>450</v>
      </c>
      <c r="M663" s="9">
        <v>0.3</v>
      </c>
      <c r="O663" s="14"/>
      <c r="P663" s="12"/>
      <c r="Q663" s="10"/>
      <c r="R663" s="11"/>
    </row>
    <row r="664" spans="1:18" ht="15.75" customHeight="1" x14ac:dyDescent="0.25">
      <c r="A664" s="2"/>
      <c r="B664" s="4" t="s">
        <v>27</v>
      </c>
      <c r="C664" s="4">
        <v>1128299</v>
      </c>
      <c r="D664" s="5">
        <v>44230</v>
      </c>
      <c r="E664" s="4" t="s">
        <v>28</v>
      </c>
      <c r="F664" s="4" t="s">
        <v>44</v>
      </c>
      <c r="G664" s="4" t="s">
        <v>45</v>
      </c>
      <c r="H664" s="4" t="s">
        <v>21</v>
      </c>
      <c r="I664" s="6">
        <v>0.55000000000000004</v>
      </c>
      <c r="J664" s="7">
        <v>2250</v>
      </c>
      <c r="K664" s="8">
        <f t="shared" si="4"/>
        <v>1237.5</v>
      </c>
      <c r="L664" s="8">
        <f t="shared" si="5"/>
        <v>309.375</v>
      </c>
      <c r="M664" s="9">
        <v>0.25</v>
      </c>
      <c r="O664" s="14"/>
      <c r="P664" s="12"/>
      <c r="Q664" s="10"/>
      <c r="R664" s="11"/>
    </row>
    <row r="665" spans="1:18" ht="15.75" customHeight="1" x14ac:dyDescent="0.25">
      <c r="A665" s="2"/>
      <c r="B665" s="4" t="s">
        <v>27</v>
      </c>
      <c r="C665" s="4">
        <v>1128299</v>
      </c>
      <c r="D665" s="5">
        <v>44230</v>
      </c>
      <c r="E665" s="4" t="s">
        <v>28</v>
      </c>
      <c r="F665" s="4" t="s">
        <v>44</v>
      </c>
      <c r="G665" s="4" t="s">
        <v>45</v>
      </c>
      <c r="H665" s="4" t="s">
        <v>22</v>
      </c>
      <c r="I665" s="6">
        <v>0.5</v>
      </c>
      <c r="J665" s="7">
        <v>4250</v>
      </c>
      <c r="K665" s="8">
        <f t="shared" si="4"/>
        <v>2125</v>
      </c>
      <c r="L665" s="8">
        <f t="shared" si="5"/>
        <v>425</v>
      </c>
      <c r="M665" s="9">
        <v>0.2</v>
      </c>
      <c r="O665" s="14"/>
      <c r="P665" s="12"/>
      <c r="Q665" s="10"/>
      <c r="R665" s="11"/>
    </row>
    <row r="666" spans="1:18" ht="15.75" customHeight="1" x14ac:dyDescent="0.25">
      <c r="A666" s="2"/>
      <c r="B666" s="4" t="s">
        <v>27</v>
      </c>
      <c r="C666" s="4">
        <v>1128299</v>
      </c>
      <c r="D666" s="5">
        <v>44257</v>
      </c>
      <c r="E666" s="4" t="s">
        <v>28</v>
      </c>
      <c r="F666" s="4" t="s">
        <v>44</v>
      </c>
      <c r="G666" s="4" t="s">
        <v>45</v>
      </c>
      <c r="H666" s="4" t="s">
        <v>17</v>
      </c>
      <c r="I666" s="6">
        <v>0.5</v>
      </c>
      <c r="J666" s="7">
        <v>5750</v>
      </c>
      <c r="K666" s="8">
        <f t="shared" si="4"/>
        <v>2875</v>
      </c>
      <c r="L666" s="8">
        <f t="shared" si="5"/>
        <v>862.5</v>
      </c>
      <c r="M666" s="9">
        <v>0.3</v>
      </c>
      <c r="O666" s="14"/>
      <c r="P666" s="12"/>
      <c r="Q666" s="10"/>
      <c r="R666" s="11"/>
    </row>
    <row r="667" spans="1:18" ht="15.75" customHeight="1" x14ac:dyDescent="0.25">
      <c r="A667" s="2"/>
      <c r="B667" s="4" t="s">
        <v>27</v>
      </c>
      <c r="C667" s="4">
        <v>1128299</v>
      </c>
      <c r="D667" s="5">
        <v>44257</v>
      </c>
      <c r="E667" s="4" t="s">
        <v>28</v>
      </c>
      <c r="F667" s="4" t="s">
        <v>44</v>
      </c>
      <c r="G667" s="4" t="s">
        <v>45</v>
      </c>
      <c r="H667" s="4" t="s">
        <v>18</v>
      </c>
      <c r="I667" s="6">
        <v>0.6</v>
      </c>
      <c r="J667" s="7">
        <v>4250</v>
      </c>
      <c r="K667" s="8">
        <f t="shared" si="4"/>
        <v>2550</v>
      </c>
      <c r="L667" s="8">
        <f t="shared" si="5"/>
        <v>637.5</v>
      </c>
      <c r="M667" s="9">
        <v>0.25</v>
      </c>
      <c r="O667" s="14"/>
      <c r="P667" s="12"/>
      <c r="Q667" s="10"/>
      <c r="R667" s="11"/>
    </row>
    <row r="668" spans="1:18" ht="15.75" customHeight="1" x14ac:dyDescent="0.25">
      <c r="A668" s="2"/>
      <c r="B668" s="4" t="s">
        <v>27</v>
      </c>
      <c r="C668" s="4">
        <v>1128299</v>
      </c>
      <c r="D668" s="5">
        <v>44257</v>
      </c>
      <c r="E668" s="4" t="s">
        <v>28</v>
      </c>
      <c r="F668" s="4" t="s">
        <v>44</v>
      </c>
      <c r="G668" s="4" t="s">
        <v>45</v>
      </c>
      <c r="H668" s="4" t="s">
        <v>19</v>
      </c>
      <c r="I668" s="6">
        <v>0.64999999999999991</v>
      </c>
      <c r="J668" s="7">
        <v>4250</v>
      </c>
      <c r="K668" s="8">
        <f t="shared" si="4"/>
        <v>2762.4999999999995</v>
      </c>
      <c r="L668" s="8">
        <f t="shared" si="5"/>
        <v>690.62499999999989</v>
      </c>
      <c r="M668" s="9">
        <v>0.25</v>
      </c>
      <c r="O668" s="14"/>
      <c r="P668" s="12"/>
      <c r="Q668" s="10"/>
      <c r="R668" s="11"/>
    </row>
    <row r="669" spans="1:18" ht="15.75" customHeight="1" x14ac:dyDescent="0.25">
      <c r="A669" s="2"/>
      <c r="B669" s="4" t="s">
        <v>27</v>
      </c>
      <c r="C669" s="4">
        <v>1128299</v>
      </c>
      <c r="D669" s="5">
        <v>44257</v>
      </c>
      <c r="E669" s="4" t="s">
        <v>28</v>
      </c>
      <c r="F669" s="4" t="s">
        <v>44</v>
      </c>
      <c r="G669" s="4" t="s">
        <v>45</v>
      </c>
      <c r="H669" s="4" t="s">
        <v>20</v>
      </c>
      <c r="I669" s="6">
        <v>0.64999999999999991</v>
      </c>
      <c r="J669" s="7">
        <v>3250</v>
      </c>
      <c r="K669" s="8">
        <f t="shared" si="4"/>
        <v>2112.4999999999995</v>
      </c>
      <c r="L669" s="8">
        <f t="shared" si="5"/>
        <v>633.74999999999989</v>
      </c>
      <c r="M669" s="9">
        <v>0.3</v>
      </c>
      <c r="O669" s="14"/>
      <c r="P669" s="12"/>
      <c r="Q669" s="10"/>
      <c r="R669" s="11"/>
    </row>
    <row r="670" spans="1:18" ht="15.75" customHeight="1" x14ac:dyDescent="0.25">
      <c r="A670" s="2"/>
      <c r="B670" s="4" t="s">
        <v>27</v>
      </c>
      <c r="C670" s="4">
        <v>1128299</v>
      </c>
      <c r="D670" s="5">
        <v>44257</v>
      </c>
      <c r="E670" s="4" t="s">
        <v>28</v>
      </c>
      <c r="F670" s="4" t="s">
        <v>44</v>
      </c>
      <c r="G670" s="4" t="s">
        <v>45</v>
      </c>
      <c r="H670" s="4" t="s">
        <v>21</v>
      </c>
      <c r="I670" s="6">
        <v>0.7</v>
      </c>
      <c r="J670" s="7">
        <v>1750</v>
      </c>
      <c r="K670" s="8">
        <f t="shared" si="4"/>
        <v>1225</v>
      </c>
      <c r="L670" s="8">
        <f t="shared" si="5"/>
        <v>306.25</v>
      </c>
      <c r="M670" s="9">
        <v>0.25</v>
      </c>
      <c r="O670" s="14"/>
      <c r="P670" s="12"/>
      <c r="Q670" s="10"/>
      <c r="R670" s="11"/>
    </row>
    <row r="671" spans="1:18" ht="15.75" customHeight="1" x14ac:dyDescent="0.25">
      <c r="A671" s="2"/>
      <c r="B671" s="4" t="s">
        <v>27</v>
      </c>
      <c r="C671" s="4">
        <v>1128299</v>
      </c>
      <c r="D671" s="5">
        <v>44257</v>
      </c>
      <c r="E671" s="4" t="s">
        <v>28</v>
      </c>
      <c r="F671" s="4" t="s">
        <v>44</v>
      </c>
      <c r="G671" s="4" t="s">
        <v>45</v>
      </c>
      <c r="H671" s="4" t="s">
        <v>22</v>
      </c>
      <c r="I671" s="6">
        <v>0.64999999999999991</v>
      </c>
      <c r="J671" s="7">
        <v>3750</v>
      </c>
      <c r="K671" s="8">
        <f t="shared" si="4"/>
        <v>2437.4999999999995</v>
      </c>
      <c r="L671" s="8">
        <f t="shared" si="5"/>
        <v>487.49999999999994</v>
      </c>
      <c r="M671" s="9">
        <v>0.2</v>
      </c>
      <c r="O671" s="14"/>
      <c r="P671" s="12"/>
      <c r="Q671" s="10"/>
      <c r="R671" s="11"/>
    </row>
    <row r="672" spans="1:18" ht="15.75" customHeight="1" x14ac:dyDescent="0.25">
      <c r="A672" s="2"/>
      <c r="B672" s="4" t="s">
        <v>27</v>
      </c>
      <c r="C672" s="4">
        <v>1128299</v>
      </c>
      <c r="D672" s="5">
        <v>44289</v>
      </c>
      <c r="E672" s="4" t="s">
        <v>28</v>
      </c>
      <c r="F672" s="4" t="s">
        <v>44</v>
      </c>
      <c r="G672" s="4" t="s">
        <v>45</v>
      </c>
      <c r="H672" s="4" t="s">
        <v>17</v>
      </c>
      <c r="I672" s="6">
        <v>0.7</v>
      </c>
      <c r="J672" s="7">
        <v>5500</v>
      </c>
      <c r="K672" s="8">
        <f t="shared" si="4"/>
        <v>3849.9999999999995</v>
      </c>
      <c r="L672" s="8">
        <f t="shared" si="5"/>
        <v>1154.9999999999998</v>
      </c>
      <c r="M672" s="9">
        <v>0.3</v>
      </c>
      <c r="O672" s="14"/>
      <c r="P672" s="12"/>
      <c r="Q672" s="10"/>
      <c r="R672" s="11"/>
    </row>
    <row r="673" spans="1:18" ht="15.75" customHeight="1" x14ac:dyDescent="0.25">
      <c r="A673" s="2"/>
      <c r="B673" s="4" t="s">
        <v>27</v>
      </c>
      <c r="C673" s="4">
        <v>1128299</v>
      </c>
      <c r="D673" s="5">
        <v>44289</v>
      </c>
      <c r="E673" s="4" t="s">
        <v>28</v>
      </c>
      <c r="F673" s="4" t="s">
        <v>44</v>
      </c>
      <c r="G673" s="4" t="s">
        <v>45</v>
      </c>
      <c r="H673" s="4" t="s">
        <v>18</v>
      </c>
      <c r="I673" s="6">
        <v>0.75</v>
      </c>
      <c r="J673" s="7">
        <v>3500</v>
      </c>
      <c r="K673" s="8">
        <f t="shared" si="4"/>
        <v>2625</v>
      </c>
      <c r="L673" s="8">
        <f t="shared" si="5"/>
        <v>656.25</v>
      </c>
      <c r="M673" s="9">
        <v>0.25</v>
      </c>
      <c r="O673" s="14"/>
      <c r="P673" s="12"/>
      <c r="Q673" s="10"/>
      <c r="R673" s="11"/>
    </row>
    <row r="674" spans="1:18" ht="15.75" customHeight="1" x14ac:dyDescent="0.25">
      <c r="A674" s="2"/>
      <c r="B674" s="4" t="s">
        <v>27</v>
      </c>
      <c r="C674" s="4">
        <v>1128299</v>
      </c>
      <c r="D674" s="5">
        <v>44289</v>
      </c>
      <c r="E674" s="4" t="s">
        <v>28</v>
      </c>
      <c r="F674" s="4" t="s">
        <v>44</v>
      </c>
      <c r="G674" s="4" t="s">
        <v>45</v>
      </c>
      <c r="H674" s="4" t="s">
        <v>19</v>
      </c>
      <c r="I674" s="6">
        <v>0.75</v>
      </c>
      <c r="J674" s="7">
        <v>4000</v>
      </c>
      <c r="K674" s="8">
        <f t="shared" si="4"/>
        <v>3000</v>
      </c>
      <c r="L674" s="8">
        <f t="shared" si="5"/>
        <v>750</v>
      </c>
      <c r="M674" s="9">
        <v>0.25</v>
      </c>
      <c r="O674" s="14"/>
      <c r="P674" s="12"/>
      <c r="Q674" s="10"/>
      <c r="R674" s="11"/>
    </row>
    <row r="675" spans="1:18" ht="15.75" customHeight="1" x14ac:dyDescent="0.25">
      <c r="A675" s="2"/>
      <c r="B675" s="4" t="s">
        <v>27</v>
      </c>
      <c r="C675" s="4">
        <v>1128299</v>
      </c>
      <c r="D675" s="5">
        <v>44289</v>
      </c>
      <c r="E675" s="4" t="s">
        <v>28</v>
      </c>
      <c r="F675" s="4" t="s">
        <v>44</v>
      </c>
      <c r="G675" s="4" t="s">
        <v>45</v>
      </c>
      <c r="H675" s="4" t="s">
        <v>20</v>
      </c>
      <c r="I675" s="6">
        <v>0.6</v>
      </c>
      <c r="J675" s="7">
        <v>3000</v>
      </c>
      <c r="K675" s="8">
        <f t="shared" si="4"/>
        <v>1800</v>
      </c>
      <c r="L675" s="8">
        <f t="shared" si="5"/>
        <v>540</v>
      </c>
      <c r="M675" s="9">
        <v>0.3</v>
      </c>
      <c r="O675" s="14"/>
      <c r="P675" s="12"/>
      <c r="Q675" s="10"/>
      <c r="R675" s="11"/>
    </row>
    <row r="676" spans="1:18" ht="15.75" customHeight="1" x14ac:dyDescent="0.25">
      <c r="A676" s="2"/>
      <c r="B676" s="4" t="s">
        <v>27</v>
      </c>
      <c r="C676" s="4">
        <v>1128299</v>
      </c>
      <c r="D676" s="5">
        <v>44289</v>
      </c>
      <c r="E676" s="4" t="s">
        <v>28</v>
      </c>
      <c r="F676" s="4" t="s">
        <v>44</v>
      </c>
      <c r="G676" s="4" t="s">
        <v>45</v>
      </c>
      <c r="H676" s="4" t="s">
        <v>21</v>
      </c>
      <c r="I676" s="6">
        <v>0.65</v>
      </c>
      <c r="J676" s="7">
        <v>2000</v>
      </c>
      <c r="K676" s="8">
        <f t="shared" si="4"/>
        <v>1300</v>
      </c>
      <c r="L676" s="8">
        <f t="shared" si="5"/>
        <v>325</v>
      </c>
      <c r="M676" s="9">
        <v>0.25</v>
      </c>
      <c r="O676" s="14"/>
      <c r="P676" s="12"/>
      <c r="Q676" s="10"/>
      <c r="R676" s="11"/>
    </row>
    <row r="677" spans="1:18" ht="15.75" customHeight="1" x14ac:dyDescent="0.25">
      <c r="A677" s="2"/>
      <c r="B677" s="4" t="s">
        <v>27</v>
      </c>
      <c r="C677" s="4">
        <v>1128299</v>
      </c>
      <c r="D677" s="5">
        <v>44289</v>
      </c>
      <c r="E677" s="4" t="s">
        <v>28</v>
      </c>
      <c r="F677" s="4" t="s">
        <v>44</v>
      </c>
      <c r="G677" s="4" t="s">
        <v>45</v>
      </c>
      <c r="H677" s="4" t="s">
        <v>22</v>
      </c>
      <c r="I677" s="6">
        <v>0.8</v>
      </c>
      <c r="J677" s="7">
        <v>3500</v>
      </c>
      <c r="K677" s="8">
        <f t="shared" si="4"/>
        <v>2800</v>
      </c>
      <c r="L677" s="8">
        <f t="shared" si="5"/>
        <v>560</v>
      </c>
      <c r="M677" s="9">
        <v>0.2</v>
      </c>
      <c r="O677" s="14"/>
      <c r="P677" s="12"/>
      <c r="Q677" s="10"/>
      <c r="R677" s="11"/>
    </row>
    <row r="678" spans="1:18" ht="15.75" customHeight="1" x14ac:dyDescent="0.25">
      <c r="A678" s="2"/>
      <c r="B678" s="4" t="s">
        <v>27</v>
      </c>
      <c r="C678" s="4">
        <v>1128299</v>
      </c>
      <c r="D678" s="5">
        <v>44320</v>
      </c>
      <c r="E678" s="4" t="s">
        <v>28</v>
      </c>
      <c r="F678" s="4" t="s">
        <v>44</v>
      </c>
      <c r="G678" s="4" t="s">
        <v>45</v>
      </c>
      <c r="H678" s="4" t="s">
        <v>17</v>
      </c>
      <c r="I678" s="6">
        <v>0.6</v>
      </c>
      <c r="J678" s="7">
        <v>5500</v>
      </c>
      <c r="K678" s="8">
        <f t="shared" si="4"/>
        <v>3300</v>
      </c>
      <c r="L678" s="8">
        <f t="shared" si="5"/>
        <v>990</v>
      </c>
      <c r="M678" s="9">
        <v>0.3</v>
      </c>
      <c r="O678" s="14"/>
      <c r="P678" s="12"/>
      <c r="Q678" s="10"/>
      <c r="R678" s="11"/>
    </row>
    <row r="679" spans="1:18" ht="15.75" customHeight="1" x14ac:dyDescent="0.25">
      <c r="A679" s="2"/>
      <c r="B679" s="4" t="s">
        <v>27</v>
      </c>
      <c r="C679" s="4">
        <v>1128299</v>
      </c>
      <c r="D679" s="5">
        <v>44320</v>
      </c>
      <c r="E679" s="4" t="s">
        <v>28</v>
      </c>
      <c r="F679" s="4" t="s">
        <v>44</v>
      </c>
      <c r="G679" s="4" t="s">
        <v>45</v>
      </c>
      <c r="H679" s="4" t="s">
        <v>18</v>
      </c>
      <c r="I679" s="6">
        <v>0.65</v>
      </c>
      <c r="J679" s="7">
        <v>4000</v>
      </c>
      <c r="K679" s="8">
        <f t="shared" si="4"/>
        <v>2600</v>
      </c>
      <c r="L679" s="8">
        <f t="shared" si="5"/>
        <v>650</v>
      </c>
      <c r="M679" s="9">
        <v>0.25</v>
      </c>
      <c r="O679" s="14"/>
      <c r="P679" s="12"/>
      <c r="Q679" s="10"/>
      <c r="R679" s="11"/>
    </row>
    <row r="680" spans="1:18" ht="15.75" customHeight="1" x14ac:dyDescent="0.25">
      <c r="A680" s="2"/>
      <c r="B680" s="4" t="s">
        <v>27</v>
      </c>
      <c r="C680" s="4">
        <v>1128299</v>
      </c>
      <c r="D680" s="5">
        <v>44320</v>
      </c>
      <c r="E680" s="4" t="s">
        <v>28</v>
      </c>
      <c r="F680" s="4" t="s">
        <v>44</v>
      </c>
      <c r="G680" s="4" t="s">
        <v>45</v>
      </c>
      <c r="H680" s="4" t="s">
        <v>19</v>
      </c>
      <c r="I680" s="6">
        <v>0.65</v>
      </c>
      <c r="J680" s="7">
        <v>4000</v>
      </c>
      <c r="K680" s="8">
        <f t="shared" si="4"/>
        <v>2600</v>
      </c>
      <c r="L680" s="8">
        <f t="shared" si="5"/>
        <v>650</v>
      </c>
      <c r="M680" s="9">
        <v>0.25</v>
      </c>
      <c r="O680" s="14"/>
      <c r="P680" s="12"/>
      <c r="Q680" s="10"/>
      <c r="R680" s="11"/>
    </row>
    <row r="681" spans="1:18" ht="15.75" customHeight="1" x14ac:dyDescent="0.25">
      <c r="A681" s="2"/>
      <c r="B681" s="4" t="s">
        <v>27</v>
      </c>
      <c r="C681" s="4">
        <v>1128299</v>
      </c>
      <c r="D681" s="5">
        <v>44320</v>
      </c>
      <c r="E681" s="4" t="s">
        <v>28</v>
      </c>
      <c r="F681" s="4" t="s">
        <v>44</v>
      </c>
      <c r="G681" s="4" t="s">
        <v>45</v>
      </c>
      <c r="H681" s="4" t="s">
        <v>20</v>
      </c>
      <c r="I681" s="6">
        <v>0.6</v>
      </c>
      <c r="J681" s="7">
        <v>3000</v>
      </c>
      <c r="K681" s="8">
        <f t="shared" si="4"/>
        <v>1800</v>
      </c>
      <c r="L681" s="8">
        <f t="shared" si="5"/>
        <v>540</v>
      </c>
      <c r="M681" s="9">
        <v>0.3</v>
      </c>
      <c r="O681" s="14"/>
      <c r="P681" s="12"/>
      <c r="Q681" s="10"/>
      <c r="R681" s="11"/>
    </row>
    <row r="682" spans="1:18" ht="15.75" customHeight="1" x14ac:dyDescent="0.25">
      <c r="A682" s="2"/>
      <c r="B682" s="4" t="s">
        <v>27</v>
      </c>
      <c r="C682" s="4">
        <v>1128299</v>
      </c>
      <c r="D682" s="5">
        <v>44320</v>
      </c>
      <c r="E682" s="4" t="s">
        <v>28</v>
      </c>
      <c r="F682" s="4" t="s">
        <v>44</v>
      </c>
      <c r="G682" s="4" t="s">
        <v>45</v>
      </c>
      <c r="H682" s="4" t="s">
        <v>21</v>
      </c>
      <c r="I682" s="6">
        <v>0.65</v>
      </c>
      <c r="J682" s="7">
        <v>2000</v>
      </c>
      <c r="K682" s="8">
        <f t="shared" si="4"/>
        <v>1300</v>
      </c>
      <c r="L682" s="8">
        <f t="shared" si="5"/>
        <v>325</v>
      </c>
      <c r="M682" s="9">
        <v>0.25</v>
      </c>
      <c r="O682" s="14"/>
      <c r="P682" s="12"/>
      <c r="Q682" s="10"/>
      <c r="R682" s="11"/>
    </row>
    <row r="683" spans="1:18" ht="15.75" customHeight="1" x14ac:dyDescent="0.25">
      <c r="A683" s="2"/>
      <c r="B683" s="4" t="s">
        <v>27</v>
      </c>
      <c r="C683" s="4">
        <v>1128299</v>
      </c>
      <c r="D683" s="5">
        <v>44320</v>
      </c>
      <c r="E683" s="4" t="s">
        <v>28</v>
      </c>
      <c r="F683" s="4" t="s">
        <v>44</v>
      </c>
      <c r="G683" s="4" t="s">
        <v>45</v>
      </c>
      <c r="H683" s="4" t="s">
        <v>22</v>
      </c>
      <c r="I683" s="6">
        <v>0.8</v>
      </c>
      <c r="J683" s="7">
        <v>5000</v>
      </c>
      <c r="K683" s="8">
        <f t="shared" si="4"/>
        <v>4000</v>
      </c>
      <c r="L683" s="8">
        <f t="shared" si="5"/>
        <v>800</v>
      </c>
      <c r="M683" s="9">
        <v>0.2</v>
      </c>
      <c r="O683" s="14"/>
      <c r="P683" s="12"/>
      <c r="Q683" s="10"/>
      <c r="R683" s="11"/>
    </row>
    <row r="684" spans="1:18" ht="15.75" customHeight="1" x14ac:dyDescent="0.25">
      <c r="A684" s="2"/>
      <c r="B684" s="4" t="s">
        <v>27</v>
      </c>
      <c r="C684" s="4">
        <v>1128299</v>
      </c>
      <c r="D684" s="5">
        <v>44350</v>
      </c>
      <c r="E684" s="4" t="s">
        <v>28</v>
      </c>
      <c r="F684" s="4" t="s">
        <v>44</v>
      </c>
      <c r="G684" s="4" t="s">
        <v>45</v>
      </c>
      <c r="H684" s="4" t="s">
        <v>17</v>
      </c>
      <c r="I684" s="6">
        <v>0.75</v>
      </c>
      <c r="J684" s="7">
        <v>7500</v>
      </c>
      <c r="K684" s="8">
        <f t="shared" si="4"/>
        <v>5625</v>
      </c>
      <c r="L684" s="8">
        <f t="shared" si="5"/>
        <v>1687.5</v>
      </c>
      <c r="M684" s="9">
        <v>0.3</v>
      </c>
      <c r="O684" s="14"/>
      <c r="P684" s="12"/>
      <c r="Q684" s="10"/>
      <c r="R684" s="11"/>
    </row>
    <row r="685" spans="1:18" ht="15.75" customHeight="1" x14ac:dyDescent="0.25">
      <c r="A685" s="2"/>
      <c r="B685" s="4" t="s">
        <v>27</v>
      </c>
      <c r="C685" s="4">
        <v>1128299</v>
      </c>
      <c r="D685" s="5">
        <v>44350</v>
      </c>
      <c r="E685" s="4" t="s">
        <v>28</v>
      </c>
      <c r="F685" s="4" t="s">
        <v>44</v>
      </c>
      <c r="G685" s="4" t="s">
        <v>45</v>
      </c>
      <c r="H685" s="4" t="s">
        <v>18</v>
      </c>
      <c r="I685" s="6">
        <v>0.8</v>
      </c>
      <c r="J685" s="7">
        <v>6250</v>
      </c>
      <c r="K685" s="8">
        <f t="shared" si="4"/>
        <v>5000</v>
      </c>
      <c r="L685" s="8">
        <f t="shared" si="5"/>
        <v>1250</v>
      </c>
      <c r="M685" s="9">
        <v>0.25</v>
      </c>
      <c r="O685" s="14"/>
      <c r="P685" s="12"/>
      <c r="Q685" s="10"/>
      <c r="R685" s="11"/>
    </row>
    <row r="686" spans="1:18" ht="15.75" customHeight="1" x14ac:dyDescent="0.25">
      <c r="A686" s="2"/>
      <c r="B686" s="4" t="s">
        <v>27</v>
      </c>
      <c r="C686" s="4">
        <v>1128299</v>
      </c>
      <c r="D686" s="5">
        <v>44350</v>
      </c>
      <c r="E686" s="4" t="s">
        <v>28</v>
      </c>
      <c r="F686" s="4" t="s">
        <v>44</v>
      </c>
      <c r="G686" s="4" t="s">
        <v>45</v>
      </c>
      <c r="H686" s="4" t="s">
        <v>19</v>
      </c>
      <c r="I686" s="6">
        <v>0.8</v>
      </c>
      <c r="J686" s="7">
        <v>6250</v>
      </c>
      <c r="K686" s="8">
        <f t="shared" si="4"/>
        <v>5000</v>
      </c>
      <c r="L686" s="8">
        <f t="shared" si="5"/>
        <v>1250</v>
      </c>
      <c r="M686" s="9">
        <v>0.25</v>
      </c>
      <c r="O686" s="14"/>
      <c r="P686" s="12"/>
      <c r="Q686" s="10"/>
      <c r="R686" s="11"/>
    </row>
    <row r="687" spans="1:18" ht="15.75" customHeight="1" x14ac:dyDescent="0.25">
      <c r="A687" s="2"/>
      <c r="B687" s="4" t="s">
        <v>27</v>
      </c>
      <c r="C687" s="4">
        <v>1128299</v>
      </c>
      <c r="D687" s="5">
        <v>44350</v>
      </c>
      <c r="E687" s="4" t="s">
        <v>28</v>
      </c>
      <c r="F687" s="4" t="s">
        <v>44</v>
      </c>
      <c r="G687" s="4" t="s">
        <v>45</v>
      </c>
      <c r="H687" s="4" t="s">
        <v>20</v>
      </c>
      <c r="I687" s="6">
        <v>0.8</v>
      </c>
      <c r="J687" s="7">
        <v>5000</v>
      </c>
      <c r="K687" s="8">
        <f t="shared" si="4"/>
        <v>4000</v>
      </c>
      <c r="L687" s="8">
        <f t="shared" si="5"/>
        <v>1200</v>
      </c>
      <c r="M687" s="9">
        <v>0.3</v>
      </c>
      <c r="O687" s="14"/>
      <c r="P687" s="12"/>
      <c r="Q687" s="10"/>
      <c r="R687" s="11"/>
    </row>
    <row r="688" spans="1:18" ht="15.75" customHeight="1" x14ac:dyDescent="0.25">
      <c r="A688" s="2"/>
      <c r="B688" s="4" t="s">
        <v>27</v>
      </c>
      <c r="C688" s="4">
        <v>1128299</v>
      </c>
      <c r="D688" s="5">
        <v>44350</v>
      </c>
      <c r="E688" s="4" t="s">
        <v>28</v>
      </c>
      <c r="F688" s="4" t="s">
        <v>44</v>
      </c>
      <c r="G688" s="4" t="s">
        <v>45</v>
      </c>
      <c r="H688" s="4" t="s">
        <v>21</v>
      </c>
      <c r="I688" s="6">
        <v>0.85000000000000009</v>
      </c>
      <c r="J688" s="7">
        <v>3750</v>
      </c>
      <c r="K688" s="8">
        <f t="shared" si="4"/>
        <v>3187.5000000000005</v>
      </c>
      <c r="L688" s="8">
        <f t="shared" si="5"/>
        <v>796.87500000000011</v>
      </c>
      <c r="M688" s="9">
        <v>0.25</v>
      </c>
      <c r="O688" s="14"/>
      <c r="P688" s="12"/>
      <c r="Q688" s="10"/>
      <c r="R688" s="11"/>
    </row>
    <row r="689" spans="1:18" ht="15.75" customHeight="1" x14ac:dyDescent="0.25">
      <c r="A689" s="2"/>
      <c r="B689" s="4" t="s">
        <v>27</v>
      </c>
      <c r="C689" s="4">
        <v>1128299</v>
      </c>
      <c r="D689" s="5">
        <v>44350</v>
      </c>
      <c r="E689" s="4" t="s">
        <v>28</v>
      </c>
      <c r="F689" s="4" t="s">
        <v>44</v>
      </c>
      <c r="G689" s="4" t="s">
        <v>45</v>
      </c>
      <c r="H689" s="4" t="s">
        <v>22</v>
      </c>
      <c r="I689" s="6">
        <v>1</v>
      </c>
      <c r="J689" s="7">
        <v>6750</v>
      </c>
      <c r="K689" s="8">
        <f t="shared" si="4"/>
        <v>6750</v>
      </c>
      <c r="L689" s="8">
        <f t="shared" si="5"/>
        <v>1350</v>
      </c>
      <c r="M689" s="9">
        <v>0.2</v>
      </c>
      <c r="O689" s="14"/>
      <c r="P689" s="12"/>
      <c r="Q689" s="10"/>
      <c r="R689" s="11"/>
    </row>
    <row r="690" spans="1:18" ht="15.75" customHeight="1" x14ac:dyDescent="0.25">
      <c r="A690" s="2"/>
      <c r="B690" s="4" t="s">
        <v>27</v>
      </c>
      <c r="C690" s="4">
        <v>1128299</v>
      </c>
      <c r="D690" s="5">
        <v>44379</v>
      </c>
      <c r="E690" s="4" t="s">
        <v>28</v>
      </c>
      <c r="F690" s="4" t="s">
        <v>44</v>
      </c>
      <c r="G690" s="4" t="s">
        <v>45</v>
      </c>
      <c r="H690" s="4" t="s">
        <v>17</v>
      </c>
      <c r="I690" s="6">
        <v>0.8</v>
      </c>
      <c r="J690" s="7">
        <v>8250</v>
      </c>
      <c r="K690" s="8">
        <f t="shared" si="4"/>
        <v>6600</v>
      </c>
      <c r="L690" s="8">
        <f t="shared" si="5"/>
        <v>1980</v>
      </c>
      <c r="M690" s="9">
        <v>0.3</v>
      </c>
      <c r="O690" s="14"/>
      <c r="P690" s="12"/>
      <c r="Q690" s="10"/>
      <c r="R690" s="11"/>
    </row>
    <row r="691" spans="1:18" ht="15.75" customHeight="1" x14ac:dyDescent="0.25">
      <c r="A691" s="2"/>
      <c r="B691" s="4" t="s">
        <v>27</v>
      </c>
      <c r="C691" s="4">
        <v>1128299</v>
      </c>
      <c r="D691" s="5">
        <v>44379</v>
      </c>
      <c r="E691" s="4" t="s">
        <v>28</v>
      </c>
      <c r="F691" s="4" t="s">
        <v>44</v>
      </c>
      <c r="G691" s="4" t="s">
        <v>45</v>
      </c>
      <c r="H691" s="4" t="s">
        <v>18</v>
      </c>
      <c r="I691" s="6">
        <v>0.85000000000000009</v>
      </c>
      <c r="J691" s="7">
        <v>6750</v>
      </c>
      <c r="K691" s="8">
        <f t="shared" si="4"/>
        <v>5737.5000000000009</v>
      </c>
      <c r="L691" s="8">
        <f t="shared" si="5"/>
        <v>1434.3750000000002</v>
      </c>
      <c r="M691" s="9">
        <v>0.25</v>
      </c>
      <c r="O691" s="14"/>
      <c r="P691" s="12"/>
      <c r="Q691" s="10"/>
      <c r="R691" s="11"/>
    </row>
    <row r="692" spans="1:18" ht="15.75" customHeight="1" x14ac:dyDescent="0.25">
      <c r="A692" s="2"/>
      <c r="B692" s="4" t="s">
        <v>27</v>
      </c>
      <c r="C692" s="4">
        <v>1128299</v>
      </c>
      <c r="D692" s="5">
        <v>44379</v>
      </c>
      <c r="E692" s="4" t="s">
        <v>28</v>
      </c>
      <c r="F692" s="4" t="s">
        <v>44</v>
      </c>
      <c r="G692" s="4" t="s">
        <v>45</v>
      </c>
      <c r="H692" s="4" t="s">
        <v>19</v>
      </c>
      <c r="I692" s="6">
        <v>0.85000000000000009</v>
      </c>
      <c r="J692" s="7">
        <v>6250</v>
      </c>
      <c r="K692" s="8">
        <f t="shared" si="4"/>
        <v>5312.5000000000009</v>
      </c>
      <c r="L692" s="8">
        <f t="shared" si="5"/>
        <v>1328.1250000000002</v>
      </c>
      <c r="M692" s="9">
        <v>0.25</v>
      </c>
      <c r="O692" s="14"/>
      <c r="P692" s="12"/>
      <c r="Q692" s="10"/>
      <c r="R692" s="11"/>
    </row>
    <row r="693" spans="1:18" ht="15.75" customHeight="1" x14ac:dyDescent="0.25">
      <c r="A693" s="2"/>
      <c r="B693" s="4" t="s">
        <v>27</v>
      </c>
      <c r="C693" s="4">
        <v>1128299</v>
      </c>
      <c r="D693" s="5">
        <v>44379</v>
      </c>
      <c r="E693" s="4" t="s">
        <v>28</v>
      </c>
      <c r="F693" s="4" t="s">
        <v>44</v>
      </c>
      <c r="G693" s="4" t="s">
        <v>45</v>
      </c>
      <c r="H693" s="4" t="s">
        <v>20</v>
      </c>
      <c r="I693" s="6">
        <v>0.8</v>
      </c>
      <c r="J693" s="7">
        <v>5250</v>
      </c>
      <c r="K693" s="8">
        <f t="shared" si="4"/>
        <v>4200</v>
      </c>
      <c r="L693" s="8">
        <f t="shared" si="5"/>
        <v>1260</v>
      </c>
      <c r="M693" s="9">
        <v>0.3</v>
      </c>
      <c r="O693" s="14"/>
      <c r="P693" s="12"/>
      <c r="Q693" s="10"/>
      <c r="R693" s="11"/>
    </row>
    <row r="694" spans="1:18" ht="15.75" customHeight="1" x14ac:dyDescent="0.25">
      <c r="A694" s="2"/>
      <c r="B694" s="4" t="s">
        <v>27</v>
      </c>
      <c r="C694" s="4">
        <v>1128299</v>
      </c>
      <c r="D694" s="5">
        <v>44379</v>
      </c>
      <c r="E694" s="4" t="s">
        <v>28</v>
      </c>
      <c r="F694" s="4" t="s">
        <v>44</v>
      </c>
      <c r="G694" s="4" t="s">
        <v>45</v>
      </c>
      <c r="H694" s="4" t="s">
        <v>21</v>
      </c>
      <c r="I694" s="6">
        <v>0.85000000000000009</v>
      </c>
      <c r="J694" s="7">
        <v>5750</v>
      </c>
      <c r="K694" s="8">
        <f t="shared" si="4"/>
        <v>4887.5000000000009</v>
      </c>
      <c r="L694" s="8">
        <f t="shared" si="5"/>
        <v>1221.8750000000002</v>
      </c>
      <c r="M694" s="9">
        <v>0.25</v>
      </c>
      <c r="O694" s="14"/>
      <c r="P694" s="12"/>
      <c r="Q694" s="10"/>
      <c r="R694" s="11"/>
    </row>
    <row r="695" spans="1:18" ht="15.75" customHeight="1" x14ac:dyDescent="0.25">
      <c r="A695" s="2"/>
      <c r="B695" s="4" t="s">
        <v>27</v>
      </c>
      <c r="C695" s="4">
        <v>1128299</v>
      </c>
      <c r="D695" s="5">
        <v>44379</v>
      </c>
      <c r="E695" s="4" t="s">
        <v>28</v>
      </c>
      <c r="F695" s="4" t="s">
        <v>44</v>
      </c>
      <c r="G695" s="4" t="s">
        <v>45</v>
      </c>
      <c r="H695" s="4" t="s">
        <v>22</v>
      </c>
      <c r="I695" s="6">
        <v>1</v>
      </c>
      <c r="J695" s="7">
        <v>5750</v>
      </c>
      <c r="K695" s="8">
        <f t="shared" si="4"/>
        <v>5750</v>
      </c>
      <c r="L695" s="8">
        <f t="shared" si="5"/>
        <v>1150</v>
      </c>
      <c r="M695" s="9">
        <v>0.2</v>
      </c>
      <c r="O695" s="14"/>
      <c r="P695" s="12"/>
      <c r="Q695" s="10"/>
      <c r="R695" s="11"/>
    </row>
    <row r="696" spans="1:18" ht="15.75" customHeight="1" x14ac:dyDescent="0.25">
      <c r="A696" s="2"/>
      <c r="B696" s="4" t="s">
        <v>27</v>
      </c>
      <c r="C696" s="4">
        <v>1128299</v>
      </c>
      <c r="D696" s="5">
        <v>44411</v>
      </c>
      <c r="E696" s="4" t="s">
        <v>28</v>
      </c>
      <c r="F696" s="4" t="s">
        <v>44</v>
      </c>
      <c r="G696" s="4" t="s">
        <v>45</v>
      </c>
      <c r="H696" s="4" t="s">
        <v>17</v>
      </c>
      <c r="I696" s="6">
        <v>0.85000000000000009</v>
      </c>
      <c r="J696" s="7">
        <v>7750</v>
      </c>
      <c r="K696" s="8">
        <f t="shared" si="4"/>
        <v>6587.5000000000009</v>
      </c>
      <c r="L696" s="8">
        <f t="shared" si="5"/>
        <v>1976.2500000000002</v>
      </c>
      <c r="M696" s="9">
        <v>0.3</v>
      </c>
      <c r="O696" s="14"/>
      <c r="P696" s="12"/>
      <c r="Q696" s="10"/>
      <c r="R696" s="11"/>
    </row>
    <row r="697" spans="1:18" ht="15.75" customHeight="1" x14ac:dyDescent="0.25">
      <c r="A697" s="2"/>
      <c r="B697" s="4" t="s">
        <v>27</v>
      </c>
      <c r="C697" s="4">
        <v>1128299</v>
      </c>
      <c r="D697" s="5">
        <v>44411</v>
      </c>
      <c r="E697" s="4" t="s">
        <v>28</v>
      </c>
      <c r="F697" s="4" t="s">
        <v>44</v>
      </c>
      <c r="G697" s="4" t="s">
        <v>45</v>
      </c>
      <c r="H697" s="4" t="s">
        <v>18</v>
      </c>
      <c r="I697" s="6">
        <v>0.80000000000000016</v>
      </c>
      <c r="J697" s="7">
        <v>7500</v>
      </c>
      <c r="K697" s="8">
        <f t="shared" si="4"/>
        <v>6000.0000000000009</v>
      </c>
      <c r="L697" s="8">
        <f t="shared" si="5"/>
        <v>1500.0000000000002</v>
      </c>
      <c r="M697" s="9">
        <v>0.25</v>
      </c>
      <c r="O697" s="14"/>
      <c r="P697" s="12"/>
      <c r="Q697" s="10"/>
      <c r="R697" s="11"/>
    </row>
    <row r="698" spans="1:18" ht="15.75" customHeight="1" x14ac:dyDescent="0.25">
      <c r="A698" s="2"/>
      <c r="B698" s="4" t="s">
        <v>27</v>
      </c>
      <c r="C698" s="4">
        <v>1128299</v>
      </c>
      <c r="D698" s="5">
        <v>44411</v>
      </c>
      <c r="E698" s="4" t="s">
        <v>28</v>
      </c>
      <c r="F698" s="4" t="s">
        <v>44</v>
      </c>
      <c r="G698" s="4" t="s">
        <v>45</v>
      </c>
      <c r="H698" s="4" t="s">
        <v>19</v>
      </c>
      <c r="I698" s="6">
        <v>0.75000000000000011</v>
      </c>
      <c r="J698" s="7">
        <v>6250</v>
      </c>
      <c r="K698" s="8">
        <f t="shared" si="4"/>
        <v>4687.5000000000009</v>
      </c>
      <c r="L698" s="8">
        <f t="shared" si="5"/>
        <v>1171.8750000000002</v>
      </c>
      <c r="M698" s="9">
        <v>0.25</v>
      </c>
      <c r="O698" s="14"/>
      <c r="P698" s="12"/>
      <c r="Q698" s="10"/>
      <c r="R698" s="11"/>
    </row>
    <row r="699" spans="1:18" ht="15.75" customHeight="1" x14ac:dyDescent="0.25">
      <c r="A699" s="2"/>
      <c r="B699" s="4" t="s">
        <v>27</v>
      </c>
      <c r="C699" s="4">
        <v>1128299</v>
      </c>
      <c r="D699" s="5">
        <v>44411</v>
      </c>
      <c r="E699" s="4" t="s">
        <v>28</v>
      </c>
      <c r="F699" s="4" t="s">
        <v>44</v>
      </c>
      <c r="G699" s="4" t="s">
        <v>45</v>
      </c>
      <c r="H699" s="4" t="s">
        <v>20</v>
      </c>
      <c r="I699" s="6">
        <v>0.75000000000000011</v>
      </c>
      <c r="J699" s="7">
        <v>5750</v>
      </c>
      <c r="K699" s="8">
        <f t="shared" si="4"/>
        <v>4312.5000000000009</v>
      </c>
      <c r="L699" s="8">
        <f t="shared" si="5"/>
        <v>1293.7500000000002</v>
      </c>
      <c r="M699" s="9">
        <v>0.3</v>
      </c>
      <c r="O699" s="14"/>
      <c r="P699" s="12"/>
      <c r="Q699" s="10"/>
      <c r="R699" s="11"/>
    </row>
    <row r="700" spans="1:18" ht="15.75" customHeight="1" x14ac:dyDescent="0.25">
      <c r="A700" s="2"/>
      <c r="B700" s="4" t="s">
        <v>27</v>
      </c>
      <c r="C700" s="4">
        <v>1128299</v>
      </c>
      <c r="D700" s="5">
        <v>44411</v>
      </c>
      <c r="E700" s="4" t="s">
        <v>28</v>
      </c>
      <c r="F700" s="4" t="s">
        <v>44</v>
      </c>
      <c r="G700" s="4" t="s">
        <v>45</v>
      </c>
      <c r="H700" s="4" t="s">
        <v>21</v>
      </c>
      <c r="I700" s="6">
        <v>0.75</v>
      </c>
      <c r="J700" s="7">
        <v>5750</v>
      </c>
      <c r="K700" s="8">
        <f t="shared" si="4"/>
        <v>4312.5</v>
      </c>
      <c r="L700" s="8">
        <f t="shared" si="5"/>
        <v>1078.125</v>
      </c>
      <c r="M700" s="9">
        <v>0.25</v>
      </c>
      <c r="O700" s="14"/>
      <c r="P700" s="12"/>
      <c r="Q700" s="10"/>
      <c r="R700" s="11"/>
    </row>
    <row r="701" spans="1:18" ht="15.75" customHeight="1" x14ac:dyDescent="0.25">
      <c r="A701" s="2"/>
      <c r="B701" s="4" t="s">
        <v>27</v>
      </c>
      <c r="C701" s="4">
        <v>1128299</v>
      </c>
      <c r="D701" s="5">
        <v>44411</v>
      </c>
      <c r="E701" s="4" t="s">
        <v>28</v>
      </c>
      <c r="F701" s="4" t="s">
        <v>44</v>
      </c>
      <c r="G701" s="4" t="s">
        <v>45</v>
      </c>
      <c r="H701" s="4" t="s">
        <v>22</v>
      </c>
      <c r="I701" s="6">
        <v>0.8</v>
      </c>
      <c r="J701" s="7">
        <v>4000</v>
      </c>
      <c r="K701" s="8">
        <f t="shared" si="4"/>
        <v>3200</v>
      </c>
      <c r="L701" s="8">
        <f t="shared" si="5"/>
        <v>640</v>
      </c>
      <c r="M701" s="9">
        <v>0.2</v>
      </c>
      <c r="O701" s="14"/>
      <c r="P701" s="12"/>
      <c r="Q701" s="10"/>
      <c r="R701" s="11"/>
    </row>
    <row r="702" spans="1:18" ht="15.75" customHeight="1" x14ac:dyDescent="0.25">
      <c r="A702" s="2"/>
      <c r="B702" s="4" t="s">
        <v>27</v>
      </c>
      <c r="C702" s="4">
        <v>1128299</v>
      </c>
      <c r="D702" s="5">
        <v>44443</v>
      </c>
      <c r="E702" s="4" t="s">
        <v>28</v>
      </c>
      <c r="F702" s="4" t="s">
        <v>44</v>
      </c>
      <c r="G702" s="4" t="s">
        <v>45</v>
      </c>
      <c r="H702" s="4" t="s">
        <v>17</v>
      </c>
      <c r="I702" s="6">
        <v>0.70000000000000018</v>
      </c>
      <c r="J702" s="7">
        <v>6000</v>
      </c>
      <c r="K702" s="8">
        <f t="shared" si="4"/>
        <v>4200.0000000000009</v>
      </c>
      <c r="L702" s="8">
        <f t="shared" si="5"/>
        <v>1260.0000000000002</v>
      </c>
      <c r="M702" s="9">
        <v>0.3</v>
      </c>
      <c r="O702" s="14"/>
      <c r="P702" s="12"/>
      <c r="Q702" s="10"/>
      <c r="R702" s="11"/>
    </row>
    <row r="703" spans="1:18" ht="15.75" customHeight="1" x14ac:dyDescent="0.25">
      <c r="A703" s="2"/>
      <c r="B703" s="4" t="s">
        <v>27</v>
      </c>
      <c r="C703" s="4">
        <v>1128299</v>
      </c>
      <c r="D703" s="5">
        <v>44443</v>
      </c>
      <c r="E703" s="4" t="s">
        <v>28</v>
      </c>
      <c r="F703" s="4" t="s">
        <v>44</v>
      </c>
      <c r="G703" s="4" t="s">
        <v>45</v>
      </c>
      <c r="H703" s="4" t="s">
        <v>18</v>
      </c>
      <c r="I703" s="6">
        <v>0.75000000000000022</v>
      </c>
      <c r="J703" s="7">
        <v>6000</v>
      </c>
      <c r="K703" s="8">
        <f t="shared" si="4"/>
        <v>4500.0000000000009</v>
      </c>
      <c r="L703" s="8">
        <f t="shared" si="5"/>
        <v>1125.0000000000002</v>
      </c>
      <c r="M703" s="9">
        <v>0.25</v>
      </c>
      <c r="O703" s="14"/>
      <c r="P703" s="12"/>
      <c r="Q703" s="10"/>
      <c r="R703" s="11"/>
    </row>
    <row r="704" spans="1:18" ht="15.75" customHeight="1" x14ac:dyDescent="0.25">
      <c r="A704" s="2"/>
      <c r="B704" s="4" t="s">
        <v>27</v>
      </c>
      <c r="C704" s="4">
        <v>1128299</v>
      </c>
      <c r="D704" s="5">
        <v>44443</v>
      </c>
      <c r="E704" s="4" t="s">
        <v>28</v>
      </c>
      <c r="F704" s="4" t="s">
        <v>44</v>
      </c>
      <c r="G704" s="4" t="s">
        <v>45</v>
      </c>
      <c r="H704" s="4" t="s">
        <v>19</v>
      </c>
      <c r="I704" s="6">
        <v>0.70000000000000018</v>
      </c>
      <c r="J704" s="7">
        <v>4500</v>
      </c>
      <c r="K704" s="8">
        <f t="shared" si="4"/>
        <v>3150.0000000000009</v>
      </c>
      <c r="L704" s="8">
        <f t="shared" si="5"/>
        <v>787.50000000000023</v>
      </c>
      <c r="M704" s="9">
        <v>0.25</v>
      </c>
      <c r="O704" s="14"/>
      <c r="P704" s="12"/>
      <c r="Q704" s="10"/>
      <c r="R704" s="11"/>
    </row>
    <row r="705" spans="1:18" ht="15.75" customHeight="1" x14ac:dyDescent="0.25">
      <c r="A705" s="2"/>
      <c r="B705" s="4" t="s">
        <v>27</v>
      </c>
      <c r="C705" s="4">
        <v>1128299</v>
      </c>
      <c r="D705" s="5">
        <v>44443</v>
      </c>
      <c r="E705" s="4" t="s">
        <v>28</v>
      </c>
      <c r="F705" s="4" t="s">
        <v>44</v>
      </c>
      <c r="G705" s="4" t="s">
        <v>45</v>
      </c>
      <c r="H705" s="4" t="s">
        <v>20</v>
      </c>
      <c r="I705" s="6">
        <v>0.70000000000000018</v>
      </c>
      <c r="J705" s="7">
        <v>4000</v>
      </c>
      <c r="K705" s="8">
        <f t="shared" si="4"/>
        <v>2800.0000000000009</v>
      </c>
      <c r="L705" s="8">
        <f t="shared" si="5"/>
        <v>840.00000000000023</v>
      </c>
      <c r="M705" s="9">
        <v>0.3</v>
      </c>
      <c r="O705" s="14"/>
      <c r="P705" s="12"/>
      <c r="Q705" s="10"/>
      <c r="R705" s="11"/>
    </row>
    <row r="706" spans="1:18" ht="15.75" customHeight="1" x14ac:dyDescent="0.25">
      <c r="A706" s="2"/>
      <c r="B706" s="4" t="s">
        <v>27</v>
      </c>
      <c r="C706" s="4">
        <v>1128299</v>
      </c>
      <c r="D706" s="5">
        <v>44443</v>
      </c>
      <c r="E706" s="4" t="s">
        <v>28</v>
      </c>
      <c r="F706" s="4" t="s">
        <v>44</v>
      </c>
      <c r="G706" s="4" t="s">
        <v>45</v>
      </c>
      <c r="H706" s="4" t="s">
        <v>21</v>
      </c>
      <c r="I706" s="6">
        <v>0.80000000000000016</v>
      </c>
      <c r="J706" s="7">
        <v>4250</v>
      </c>
      <c r="K706" s="8">
        <f t="shared" si="4"/>
        <v>3400.0000000000005</v>
      </c>
      <c r="L706" s="8">
        <f t="shared" si="5"/>
        <v>850.00000000000011</v>
      </c>
      <c r="M706" s="9">
        <v>0.25</v>
      </c>
      <c r="O706" s="14"/>
      <c r="P706" s="12"/>
      <c r="Q706" s="10"/>
      <c r="R706" s="11"/>
    </row>
    <row r="707" spans="1:18" ht="15.75" customHeight="1" x14ac:dyDescent="0.25">
      <c r="A707" s="2"/>
      <c r="B707" s="4" t="s">
        <v>27</v>
      </c>
      <c r="C707" s="4">
        <v>1128299</v>
      </c>
      <c r="D707" s="5">
        <v>44443</v>
      </c>
      <c r="E707" s="4" t="s">
        <v>28</v>
      </c>
      <c r="F707" s="4" t="s">
        <v>44</v>
      </c>
      <c r="G707" s="4" t="s">
        <v>45</v>
      </c>
      <c r="H707" s="4" t="s">
        <v>22</v>
      </c>
      <c r="I707" s="6">
        <v>0.65</v>
      </c>
      <c r="J707" s="7">
        <v>4500</v>
      </c>
      <c r="K707" s="8">
        <f t="shared" si="4"/>
        <v>2925</v>
      </c>
      <c r="L707" s="8">
        <f t="shared" si="5"/>
        <v>585</v>
      </c>
      <c r="M707" s="9">
        <v>0.2</v>
      </c>
      <c r="O707" s="14"/>
      <c r="P707" s="12"/>
      <c r="Q707" s="10"/>
      <c r="R707" s="11"/>
    </row>
    <row r="708" spans="1:18" ht="15.75" customHeight="1" x14ac:dyDescent="0.25">
      <c r="A708" s="2"/>
      <c r="B708" s="4" t="s">
        <v>27</v>
      </c>
      <c r="C708" s="4">
        <v>1128299</v>
      </c>
      <c r="D708" s="5">
        <v>44472</v>
      </c>
      <c r="E708" s="4" t="s">
        <v>28</v>
      </c>
      <c r="F708" s="4" t="s">
        <v>44</v>
      </c>
      <c r="G708" s="4" t="s">
        <v>45</v>
      </c>
      <c r="H708" s="4" t="s">
        <v>17</v>
      </c>
      <c r="I708" s="6">
        <v>0.60000000000000009</v>
      </c>
      <c r="J708" s="7">
        <v>5500</v>
      </c>
      <c r="K708" s="8">
        <f t="shared" si="4"/>
        <v>3300.0000000000005</v>
      </c>
      <c r="L708" s="8">
        <f t="shared" si="5"/>
        <v>990.00000000000011</v>
      </c>
      <c r="M708" s="9">
        <v>0.3</v>
      </c>
      <c r="O708" s="14"/>
      <c r="P708" s="12"/>
      <c r="Q708" s="10"/>
      <c r="R708" s="11"/>
    </row>
    <row r="709" spans="1:18" ht="15.75" customHeight="1" x14ac:dyDescent="0.25">
      <c r="A709" s="2"/>
      <c r="B709" s="4" t="s">
        <v>27</v>
      </c>
      <c r="C709" s="4">
        <v>1128299</v>
      </c>
      <c r="D709" s="5">
        <v>44472</v>
      </c>
      <c r="E709" s="4" t="s">
        <v>28</v>
      </c>
      <c r="F709" s="4" t="s">
        <v>44</v>
      </c>
      <c r="G709" s="4" t="s">
        <v>45</v>
      </c>
      <c r="H709" s="4" t="s">
        <v>18</v>
      </c>
      <c r="I709" s="6">
        <v>0.65000000000000013</v>
      </c>
      <c r="J709" s="7">
        <v>5500</v>
      </c>
      <c r="K709" s="8">
        <f t="shared" si="4"/>
        <v>3575.0000000000009</v>
      </c>
      <c r="L709" s="8">
        <f t="shared" si="5"/>
        <v>893.75000000000023</v>
      </c>
      <c r="M709" s="9">
        <v>0.25</v>
      </c>
      <c r="O709" s="14"/>
      <c r="P709" s="12"/>
      <c r="Q709" s="10"/>
      <c r="R709" s="11"/>
    </row>
    <row r="710" spans="1:18" ht="15.75" customHeight="1" x14ac:dyDescent="0.25">
      <c r="A710" s="2"/>
      <c r="B710" s="4" t="s">
        <v>27</v>
      </c>
      <c r="C710" s="4">
        <v>1128299</v>
      </c>
      <c r="D710" s="5">
        <v>44472</v>
      </c>
      <c r="E710" s="4" t="s">
        <v>28</v>
      </c>
      <c r="F710" s="4" t="s">
        <v>44</v>
      </c>
      <c r="G710" s="4" t="s">
        <v>45</v>
      </c>
      <c r="H710" s="4" t="s">
        <v>19</v>
      </c>
      <c r="I710" s="6">
        <v>0.60000000000000009</v>
      </c>
      <c r="J710" s="7">
        <v>3750</v>
      </c>
      <c r="K710" s="8">
        <f t="shared" si="4"/>
        <v>2250.0000000000005</v>
      </c>
      <c r="L710" s="8">
        <f t="shared" si="5"/>
        <v>562.50000000000011</v>
      </c>
      <c r="M710" s="9">
        <v>0.25</v>
      </c>
      <c r="O710" s="14"/>
      <c r="P710" s="12"/>
      <c r="Q710" s="10"/>
      <c r="R710" s="11"/>
    </row>
    <row r="711" spans="1:18" ht="15.75" customHeight="1" x14ac:dyDescent="0.25">
      <c r="A711" s="2"/>
      <c r="B711" s="4" t="s">
        <v>27</v>
      </c>
      <c r="C711" s="4">
        <v>1128299</v>
      </c>
      <c r="D711" s="5">
        <v>44472</v>
      </c>
      <c r="E711" s="4" t="s">
        <v>28</v>
      </c>
      <c r="F711" s="4" t="s">
        <v>44</v>
      </c>
      <c r="G711" s="4" t="s">
        <v>45</v>
      </c>
      <c r="H711" s="4" t="s">
        <v>20</v>
      </c>
      <c r="I711" s="6">
        <v>0.60000000000000009</v>
      </c>
      <c r="J711" s="7">
        <v>3500</v>
      </c>
      <c r="K711" s="8">
        <f t="shared" si="4"/>
        <v>2100.0000000000005</v>
      </c>
      <c r="L711" s="8">
        <f t="shared" si="5"/>
        <v>630.00000000000011</v>
      </c>
      <c r="M711" s="9">
        <v>0.3</v>
      </c>
      <c r="O711" s="14"/>
      <c r="P711" s="12"/>
      <c r="Q711" s="10"/>
      <c r="R711" s="11"/>
    </row>
    <row r="712" spans="1:18" ht="15.75" customHeight="1" x14ac:dyDescent="0.25">
      <c r="A712" s="2"/>
      <c r="B712" s="4" t="s">
        <v>27</v>
      </c>
      <c r="C712" s="4">
        <v>1128299</v>
      </c>
      <c r="D712" s="5">
        <v>44472</v>
      </c>
      <c r="E712" s="4" t="s">
        <v>28</v>
      </c>
      <c r="F712" s="4" t="s">
        <v>44</v>
      </c>
      <c r="G712" s="4" t="s">
        <v>45</v>
      </c>
      <c r="H712" s="4" t="s">
        <v>21</v>
      </c>
      <c r="I712" s="6">
        <v>0.70000000000000007</v>
      </c>
      <c r="J712" s="7">
        <v>3250</v>
      </c>
      <c r="K712" s="8">
        <f t="shared" si="4"/>
        <v>2275</v>
      </c>
      <c r="L712" s="8">
        <f t="shared" si="5"/>
        <v>568.75</v>
      </c>
      <c r="M712" s="9">
        <v>0.25</v>
      </c>
      <c r="O712" s="14"/>
      <c r="P712" s="12"/>
      <c r="Q712" s="10"/>
      <c r="R712" s="11"/>
    </row>
    <row r="713" spans="1:18" ht="15.75" customHeight="1" x14ac:dyDescent="0.25">
      <c r="A713" s="2"/>
      <c r="B713" s="4" t="s">
        <v>27</v>
      </c>
      <c r="C713" s="4">
        <v>1128299</v>
      </c>
      <c r="D713" s="5">
        <v>44472</v>
      </c>
      <c r="E713" s="4" t="s">
        <v>28</v>
      </c>
      <c r="F713" s="4" t="s">
        <v>44</v>
      </c>
      <c r="G713" s="4" t="s">
        <v>45</v>
      </c>
      <c r="H713" s="4" t="s">
        <v>22</v>
      </c>
      <c r="I713" s="6">
        <v>0.75000000000000011</v>
      </c>
      <c r="J713" s="7">
        <v>3750</v>
      </c>
      <c r="K713" s="8">
        <f t="shared" si="4"/>
        <v>2812.5000000000005</v>
      </c>
      <c r="L713" s="8">
        <f t="shared" si="5"/>
        <v>562.50000000000011</v>
      </c>
      <c r="M713" s="9">
        <v>0.2</v>
      </c>
      <c r="O713" s="14"/>
      <c r="P713" s="12"/>
      <c r="Q713" s="10"/>
      <c r="R713" s="11"/>
    </row>
    <row r="714" spans="1:18" ht="15.75" customHeight="1" x14ac:dyDescent="0.25">
      <c r="A714" s="2"/>
      <c r="B714" s="4" t="s">
        <v>27</v>
      </c>
      <c r="C714" s="4">
        <v>1128299</v>
      </c>
      <c r="D714" s="5">
        <v>44503</v>
      </c>
      <c r="E714" s="4" t="s">
        <v>28</v>
      </c>
      <c r="F714" s="4" t="s">
        <v>44</v>
      </c>
      <c r="G714" s="4" t="s">
        <v>45</v>
      </c>
      <c r="H714" s="4" t="s">
        <v>17</v>
      </c>
      <c r="I714" s="6">
        <v>0.60000000000000009</v>
      </c>
      <c r="J714" s="7">
        <v>6000</v>
      </c>
      <c r="K714" s="8">
        <f t="shared" si="4"/>
        <v>3600.0000000000005</v>
      </c>
      <c r="L714" s="8">
        <f t="shared" si="5"/>
        <v>1080</v>
      </c>
      <c r="M714" s="9">
        <v>0.3</v>
      </c>
      <c r="O714" s="14"/>
      <c r="P714" s="12"/>
      <c r="Q714" s="10"/>
      <c r="R714" s="11"/>
    </row>
    <row r="715" spans="1:18" ht="15.75" customHeight="1" x14ac:dyDescent="0.25">
      <c r="A715" s="2"/>
      <c r="B715" s="4" t="s">
        <v>27</v>
      </c>
      <c r="C715" s="4">
        <v>1128299</v>
      </c>
      <c r="D715" s="5">
        <v>44503</v>
      </c>
      <c r="E715" s="4" t="s">
        <v>28</v>
      </c>
      <c r="F715" s="4" t="s">
        <v>44</v>
      </c>
      <c r="G715" s="4" t="s">
        <v>45</v>
      </c>
      <c r="H715" s="4" t="s">
        <v>18</v>
      </c>
      <c r="I715" s="6">
        <v>0.65000000000000013</v>
      </c>
      <c r="J715" s="7">
        <v>6250</v>
      </c>
      <c r="K715" s="8">
        <f t="shared" si="4"/>
        <v>4062.5000000000009</v>
      </c>
      <c r="L715" s="8">
        <f t="shared" si="5"/>
        <v>1015.6250000000002</v>
      </c>
      <c r="M715" s="9">
        <v>0.25</v>
      </c>
      <c r="O715" s="14"/>
      <c r="P715" s="12"/>
      <c r="Q715" s="10"/>
      <c r="R715" s="11"/>
    </row>
    <row r="716" spans="1:18" ht="15.75" customHeight="1" x14ac:dyDescent="0.25">
      <c r="A716" s="2"/>
      <c r="B716" s="4" t="s">
        <v>27</v>
      </c>
      <c r="C716" s="4">
        <v>1128299</v>
      </c>
      <c r="D716" s="5">
        <v>44503</v>
      </c>
      <c r="E716" s="4" t="s">
        <v>28</v>
      </c>
      <c r="F716" s="4" t="s">
        <v>44</v>
      </c>
      <c r="G716" s="4" t="s">
        <v>45</v>
      </c>
      <c r="H716" s="4" t="s">
        <v>19</v>
      </c>
      <c r="I716" s="6">
        <v>0.60000000000000009</v>
      </c>
      <c r="J716" s="7">
        <v>4750</v>
      </c>
      <c r="K716" s="8">
        <f t="shared" si="4"/>
        <v>2850.0000000000005</v>
      </c>
      <c r="L716" s="8">
        <f t="shared" si="5"/>
        <v>712.50000000000011</v>
      </c>
      <c r="M716" s="9">
        <v>0.25</v>
      </c>
      <c r="O716" s="14"/>
      <c r="P716" s="12"/>
      <c r="Q716" s="10"/>
      <c r="R716" s="11"/>
    </row>
    <row r="717" spans="1:18" ht="15.75" customHeight="1" x14ac:dyDescent="0.25">
      <c r="A717" s="2"/>
      <c r="B717" s="4" t="s">
        <v>27</v>
      </c>
      <c r="C717" s="4">
        <v>1128299</v>
      </c>
      <c r="D717" s="5">
        <v>44503</v>
      </c>
      <c r="E717" s="4" t="s">
        <v>28</v>
      </c>
      <c r="F717" s="4" t="s">
        <v>44</v>
      </c>
      <c r="G717" s="4" t="s">
        <v>45</v>
      </c>
      <c r="H717" s="4" t="s">
        <v>20</v>
      </c>
      <c r="I717" s="6">
        <v>0.70000000000000018</v>
      </c>
      <c r="J717" s="7">
        <v>4500</v>
      </c>
      <c r="K717" s="8">
        <f t="shared" si="4"/>
        <v>3150.0000000000009</v>
      </c>
      <c r="L717" s="8">
        <f t="shared" si="5"/>
        <v>945.00000000000023</v>
      </c>
      <c r="M717" s="9">
        <v>0.3</v>
      </c>
      <c r="O717" s="14"/>
      <c r="P717" s="12"/>
      <c r="Q717" s="10"/>
      <c r="R717" s="11"/>
    </row>
    <row r="718" spans="1:18" ht="15.75" customHeight="1" x14ac:dyDescent="0.25">
      <c r="A718" s="2"/>
      <c r="B718" s="4" t="s">
        <v>27</v>
      </c>
      <c r="C718" s="4">
        <v>1128299</v>
      </c>
      <c r="D718" s="5">
        <v>44503</v>
      </c>
      <c r="E718" s="4" t="s">
        <v>28</v>
      </c>
      <c r="F718" s="4" t="s">
        <v>44</v>
      </c>
      <c r="G718" s="4" t="s">
        <v>45</v>
      </c>
      <c r="H718" s="4" t="s">
        <v>21</v>
      </c>
      <c r="I718" s="6">
        <v>0.90000000000000013</v>
      </c>
      <c r="J718" s="7">
        <v>4250</v>
      </c>
      <c r="K718" s="8">
        <f t="shared" si="4"/>
        <v>3825.0000000000005</v>
      </c>
      <c r="L718" s="8">
        <f t="shared" si="5"/>
        <v>956.25000000000011</v>
      </c>
      <c r="M718" s="9">
        <v>0.25</v>
      </c>
      <c r="O718" s="14"/>
      <c r="P718" s="12"/>
      <c r="Q718" s="10"/>
      <c r="R718" s="11"/>
    </row>
    <row r="719" spans="1:18" ht="15.75" customHeight="1" x14ac:dyDescent="0.25">
      <c r="A719" s="2"/>
      <c r="B719" s="4" t="s">
        <v>27</v>
      </c>
      <c r="C719" s="4">
        <v>1128299</v>
      </c>
      <c r="D719" s="5">
        <v>44503</v>
      </c>
      <c r="E719" s="4" t="s">
        <v>28</v>
      </c>
      <c r="F719" s="4" t="s">
        <v>44</v>
      </c>
      <c r="G719" s="4" t="s">
        <v>45</v>
      </c>
      <c r="H719" s="4" t="s">
        <v>22</v>
      </c>
      <c r="I719" s="6">
        <v>0.95000000000000018</v>
      </c>
      <c r="J719" s="7">
        <v>5500</v>
      </c>
      <c r="K719" s="8">
        <f t="shared" si="4"/>
        <v>5225.0000000000009</v>
      </c>
      <c r="L719" s="8">
        <f t="shared" si="5"/>
        <v>1045.0000000000002</v>
      </c>
      <c r="M719" s="9">
        <v>0.2</v>
      </c>
      <c r="O719" s="14"/>
      <c r="P719" s="12"/>
      <c r="Q719" s="10"/>
      <c r="R719" s="11"/>
    </row>
    <row r="720" spans="1:18" ht="15.75" customHeight="1" x14ac:dyDescent="0.25">
      <c r="A720" s="2"/>
      <c r="B720" s="4" t="s">
        <v>27</v>
      </c>
      <c r="C720" s="4">
        <v>1128299</v>
      </c>
      <c r="D720" s="5">
        <v>44532</v>
      </c>
      <c r="E720" s="4" t="s">
        <v>28</v>
      </c>
      <c r="F720" s="4" t="s">
        <v>44</v>
      </c>
      <c r="G720" s="4" t="s">
        <v>45</v>
      </c>
      <c r="H720" s="4" t="s">
        <v>17</v>
      </c>
      <c r="I720" s="6">
        <v>0.80000000000000016</v>
      </c>
      <c r="J720" s="7">
        <v>7500</v>
      </c>
      <c r="K720" s="8">
        <f t="shared" si="4"/>
        <v>6000.0000000000009</v>
      </c>
      <c r="L720" s="8">
        <f t="shared" si="5"/>
        <v>1800.0000000000002</v>
      </c>
      <c r="M720" s="9">
        <v>0.3</v>
      </c>
      <c r="O720" s="14"/>
      <c r="P720" s="12"/>
      <c r="Q720" s="10"/>
      <c r="R720" s="11"/>
    </row>
    <row r="721" spans="1:18" ht="15.75" customHeight="1" x14ac:dyDescent="0.25">
      <c r="A721" s="2"/>
      <c r="B721" s="4" t="s">
        <v>27</v>
      </c>
      <c r="C721" s="4">
        <v>1128299</v>
      </c>
      <c r="D721" s="5">
        <v>44532</v>
      </c>
      <c r="E721" s="4" t="s">
        <v>28</v>
      </c>
      <c r="F721" s="4" t="s">
        <v>44</v>
      </c>
      <c r="G721" s="4" t="s">
        <v>45</v>
      </c>
      <c r="H721" s="4" t="s">
        <v>18</v>
      </c>
      <c r="I721" s="6">
        <v>0.8500000000000002</v>
      </c>
      <c r="J721" s="7">
        <v>7500</v>
      </c>
      <c r="K721" s="8">
        <f t="shared" si="4"/>
        <v>6375.0000000000018</v>
      </c>
      <c r="L721" s="8">
        <f t="shared" si="5"/>
        <v>1593.7500000000005</v>
      </c>
      <c r="M721" s="9">
        <v>0.25</v>
      </c>
      <c r="O721" s="14"/>
      <c r="P721" s="12"/>
      <c r="Q721" s="10"/>
      <c r="R721" s="11"/>
    </row>
    <row r="722" spans="1:18" ht="15.75" customHeight="1" x14ac:dyDescent="0.25">
      <c r="A722" s="2"/>
      <c r="B722" s="4" t="s">
        <v>27</v>
      </c>
      <c r="C722" s="4">
        <v>1128299</v>
      </c>
      <c r="D722" s="5">
        <v>44532</v>
      </c>
      <c r="E722" s="4" t="s">
        <v>28</v>
      </c>
      <c r="F722" s="4" t="s">
        <v>44</v>
      </c>
      <c r="G722" s="4" t="s">
        <v>45</v>
      </c>
      <c r="H722" s="4" t="s">
        <v>19</v>
      </c>
      <c r="I722" s="6">
        <v>0.80000000000000016</v>
      </c>
      <c r="J722" s="7">
        <v>5500</v>
      </c>
      <c r="K722" s="8">
        <f t="shared" si="4"/>
        <v>4400.0000000000009</v>
      </c>
      <c r="L722" s="8">
        <f t="shared" si="5"/>
        <v>1100.0000000000002</v>
      </c>
      <c r="M722" s="9">
        <v>0.25</v>
      </c>
      <c r="O722" s="14"/>
      <c r="P722" s="12"/>
      <c r="Q722" s="10"/>
      <c r="R722" s="11"/>
    </row>
    <row r="723" spans="1:18" ht="15.75" customHeight="1" x14ac:dyDescent="0.25">
      <c r="A723" s="2"/>
      <c r="B723" s="4" t="s">
        <v>27</v>
      </c>
      <c r="C723" s="4">
        <v>1128299</v>
      </c>
      <c r="D723" s="5">
        <v>44532</v>
      </c>
      <c r="E723" s="4" t="s">
        <v>28</v>
      </c>
      <c r="F723" s="4" t="s">
        <v>44</v>
      </c>
      <c r="G723" s="4" t="s">
        <v>45</v>
      </c>
      <c r="H723" s="4" t="s">
        <v>20</v>
      </c>
      <c r="I723" s="6">
        <v>0.80000000000000016</v>
      </c>
      <c r="J723" s="7">
        <v>5500</v>
      </c>
      <c r="K723" s="8">
        <f t="shared" si="4"/>
        <v>4400.0000000000009</v>
      </c>
      <c r="L723" s="8">
        <f t="shared" si="5"/>
        <v>1320.0000000000002</v>
      </c>
      <c r="M723" s="9">
        <v>0.3</v>
      </c>
      <c r="O723" s="14"/>
      <c r="P723" s="12"/>
      <c r="Q723" s="10"/>
      <c r="R723" s="11"/>
    </row>
    <row r="724" spans="1:18" ht="15.75" customHeight="1" x14ac:dyDescent="0.25">
      <c r="A724" s="2"/>
      <c r="B724" s="4" t="s">
        <v>27</v>
      </c>
      <c r="C724" s="4">
        <v>1128299</v>
      </c>
      <c r="D724" s="5">
        <v>44532</v>
      </c>
      <c r="E724" s="4" t="s">
        <v>28</v>
      </c>
      <c r="F724" s="4" t="s">
        <v>44</v>
      </c>
      <c r="G724" s="4" t="s">
        <v>45</v>
      </c>
      <c r="H724" s="4" t="s">
        <v>21</v>
      </c>
      <c r="I724" s="6">
        <v>0.90000000000000013</v>
      </c>
      <c r="J724" s="7">
        <v>4750</v>
      </c>
      <c r="K724" s="8">
        <f t="shared" si="4"/>
        <v>4275.0000000000009</v>
      </c>
      <c r="L724" s="8">
        <f t="shared" si="5"/>
        <v>1068.7500000000002</v>
      </c>
      <c r="M724" s="9">
        <v>0.25</v>
      </c>
      <c r="O724" s="14"/>
      <c r="P724" s="12"/>
      <c r="Q724" s="10"/>
      <c r="R724" s="11"/>
    </row>
    <row r="725" spans="1:18" ht="15.75" customHeight="1" x14ac:dyDescent="0.25">
      <c r="A725" s="2"/>
      <c r="B725" s="4" t="s">
        <v>27</v>
      </c>
      <c r="C725" s="4">
        <v>1128299</v>
      </c>
      <c r="D725" s="5">
        <v>44532</v>
      </c>
      <c r="E725" s="4" t="s">
        <v>28</v>
      </c>
      <c r="F725" s="4" t="s">
        <v>44</v>
      </c>
      <c r="G725" s="4" t="s">
        <v>45</v>
      </c>
      <c r="H725" s="4" t="s">
        <v>22</v>
      </c>
      <c r="I725" s="6">
        <v>0.95000000000000018</v>
      </c>
      <c r="J725" s="7">
        <v>5750</v>
      </c>
      <c r="K725" s="8">
        <f t="shared" si="4"/>
        <v>5462.5000000000009</v>
      </c>
      <c r="L725" s="8">
        <f t="shared" si="5"/>
        <v>1092.5000000000002</v>
      </c>
      <c r="M725" s="9">
        <v>0.2</v>
      </c>
      <c r="O725" s="14"/>
      <c r="P725" s="12"/>
      <c r="Q725" s="10"/>
      <c r="R725" s="11"/>
    </row>
    <row r="726" spans="1:18" ht="15.75" customHeight="1" x14ac:dyDescent="0.25">
      <c r="A726" s="2" t="s">
        <v>39</v>
      </c>
      <c r="B726" s="4" t="s">
        <v>14</v>
      </c>
      <c r="C726" s="4">
        <v>1185732</v>
      </c>
      <c r="D726" s="5">
        <v>44208</v>
      </c>
      <c r="E726" s="4" t="s">
        <v>46</v>
      </c>
      <c r="F726" s="4" t="s">
        <v>47</v>
      </c>
      <c r="G726" s="4" t="s">
        <v>48</v>
      </c>
      <c r="H726" s="4" t="s">
        <v>17</v>
      </c>
      <c r="I726" s="6">
        <v>0.45</v>
      </c>
      <c r="J726" s="7">
        <v>10500</v>
      </c>
      <c r="K726" s="8">
        <f t="shared" si="4"/>
        <v>4725</v>
      </c>
      <c r="L726" s="8">
        <f t="shared" si="5"/>
        <v>2126.25</v>
      </c>
      <c r="M726" s="9">
        <v>0.45</v>
      </c>
      <c r="O726" s="10"/>
      <c r="P726" s="15">
        <f>Coca2021!$I726+0.05</f>
        <v>0.5</v>
      </c>
      <c r="Q726" s="10"/>
      <c r="R726" s="11"/>
    </row>
    <row r="727" spans="1:18" ht="15.75" customHeight="1" x14ac:dyDescent="0.25">
      <c r="A727" s="2"/>
      <c r="B727" s="4" t="s">
        <v>14</v>
      </c>
      <c r="C727" s="4">
        <v>1185732</v>
      </c>
      <c r="D727" s="5">
        <v>44208</v>
      </c>
      <c r="E727" s="4" t="s">
        <v>46</v>
      </c>
      <c r="F727" s="4" t="s">
        <v>47</v>
      </c>
      <c r="G727" s="4" t="s">
        <v>48</v>
      </c>
      <c r="H727" s="4" t="s">
        <v>18</v>
      </c>
      <c r="I727" s="6">
        <v>0.45</v>
      </c>
      <c r="J727" s="7">
        <v>8500</v>
      </c>
      <c r="K727" s="8">
        <f t="shared" si="4"/>
        <v>3825</v>
      </c>
      <c r="L727" s="8">
        <f t="shared" si="5"/>
        <v>1338.75</v>
      </c>
      <c r="M727" s="9">
        <v>0.35</v>
      </c>
      <c r="O727" s="10"/>
      <c r="P727" s="15">
        <f>Coca2021!$I727+0.05</f>
        <v>0.5</v>
      </c>
      <c r="Q727" s="10"/>
      <c r="R727" s="11"/>
    </row>
    <row r="728" spans="1:18" ht="15.75" customHeight="1" x14ac:dyDescent="0.25">
      <c r="A728" s="2"/>
      <c r="B728" s="4" t="s">
        <v>14</v>
      </c>
      <c r="C728" s="4">
        <v>1185732</v>
      </c>
      <c r="D728" s="5">
        <v>44208</v>
      </c>
      <c r="E728" s="4" t="s">
        <v>46</v>
      </c>
      <c r="F728" s="4" t="s">
        <v>47</v>
      </c>
      <c r="G728" s="4" t="s">
        <v>48</v>
      </c>
      <c r="H728" s="4" t="s">
        <v>19</v>
      </c>
      <c r="I728" s="6">
        <v>0.35000000000000003</v>
      </c>
      <c r="J728" s="7">
        <v>8500</v>
      </c>
      <c r="K728" s="8">
        <f t="shared" si="4"/>
        <v>2975.0000000000005</v>
      </c>
      <c r="L728" s="8">
        <f t="shared" si="5"/>
        <v>743.75000000000011</v>
      </c>
      <c r="M728" s="9">
        <v>0.25</v>
      </c>
      <c r="O728" s="10"/>
      <c r="P728" s="15">
        <f>Coca2021!$I728+0.05</f>
        <v>0.4</v>
      </c>
      <c r="Q728" s="10"/>
      <c r="R728" s="11"/>
    </row>
    <row r="729" spans="1:18" ht="15.75" customHeight="1" x14ac:dyDescent="0.25">
      <c r="A729" s="2"/>
      <c r="B729" s="4" t="s">
        <v>14</v>
      </c>
      <c r="C729" s="4">
        <v>1185732</v>
      </c>
      <c r="D729" s="5">
        <v>44208</v>
      </c>
      <c r="E729" s="4" t="s">
        <v>46</v>
      </c>
      <c r="F729" s="4" t="s">
        <v>47</v>
      </c>
      <c r="G729" s="4" t="s">
        <v>48</v>
      </c>
      <c r="H729" s="4" t="s">
        <v>20</v>
      </c>
      <c r="I729" s="6">
        <v>0.39999999999999997</v>
      </c>
      <c r="J729" s="7">
        <v>7000</v>
      </c>
      <c r="K729" s="8">
        <f t="shared" si="4"/>
        <v>2799.9999999999995</v>
      </c>
      <c r="L729" s="8">
        <f t="shared" si="5"/>
        <v>839.99999999999989</v>
      </c>
      <c r="M729" s="9">
        <v>0.3</v>
      </c>
      <c r="O729" s="10"/>
      <c r="P729" s="15">
        <f>Coca2021!$I729+0.05</f>
        <v>0.44999999999999996</v>
      </c>
      <c r="Q729" s="10"/>
      <c r="R729" s="11"/>
    </row>
    <row r="730" spans="1:18" ht="15.75" customHeight="1" x14ac:dyDescent="0.25">
      <c r="A730" s="2"/>
      <c r="B730" s="4" t="s">
        <v>14</v>
      </c>
      <c r="C730" s="4">
        <v>1185732</v>
      </c>
      <c r="D730" s="5">
        <v>44208</v>
      </c>
      <c r="E730" s="4" t="s">
        <v>46</v>
      </c>
      <c r="F730" s="4" t="s">
        <v>47</v>
      </c>
      <c r="G730" s="4" t="s">
        <v>48</v>
      </c>
      <c r="H730" s="4" t="s">
        <v>21</v>
      </c>
      <c r="I730" s="6">
        <v>0.55000000000000004</v>
      </c>
      <c r="J730" s="7">
        <v>7500</v>
      </c>
      <c r="K730" s="8">
        <f t="shared" si="4"/>
        <v>4125</v>
      </c>
      <c r="L730" s="8">
        <f t="shared" si="5"/>
        <v>1443.75</v>
      </c>
      <c r="M730" s="9">
        <v>0.35</v>
      </c>
      <c r="O730" s="10"/>
      <c r="P730" s="15">
        <f>Coca2021!$I730+0.05</f>
        <v>0.60000000000000009</v>
      </c>
      <c r="Q730" s="10"/>
      <c r="R730" s="11"/>
    </row>
    <row r="731" spans="1:18" ht="15.75" customHeight="1" x14ac:dyDescent="0.25">
      <c r="A731" s="2"/>
      <c r="B731" s="4" t="s">
        <v>14</v>
      </c>
      <c r="C731" s="4">
        <v>1185732</v>
      </c>
      <c r="D731" s="5">
        <v>44208</v>
      </c>
      <c r="E731" s="4" t="s">
        <v>46</v>
      </c>
      <c r="F731" s="4" t="s">
        <v>47</v>
      </c>
      <c r="G731" s="4" t="s">
        <v>48</v>
      </c>
      <c r="H731" s="4" t="s">
        <v>22</v>
      </c>
      <c r="I731" s="6">
        <v>0.45</v>
      </c>
      <c r="J731" s="7">
        <v>8500</v>
      </c>
      <c r="K731" s="8">
        <f t="shared" si="4"/>
        <v>3825</v>
      </c>
      <c r="L731" s="8">
        <f t="shared" si="5"/>
        <v>1912.5</v>
      </c>
      <c r="M731" s="9">
        <v>0.5</v>
      </c>
      <c r="O731" s="10"/>
      <c r="P731" s="15">
        <f>Coca2021!$I731+0.05</f>
        <v>0.5</v>
      </c>
      <c r="Q731" s="10"/>
      <c r="R731" s="11"/>
    </row>
    <row r="732" spans="1:18" ht="15.75" customHeight="1" x14ac:dyDescent="0.25">
      <c r="A732" s="2"/>
      <c r="B732" s="4" t="s">
        <v>14</v>
      </c>
      <c r="C732" s="4">
        <v>1185732</v>
      </c>
      <c r="D732" s="5">
        <v>44237</v>
      </c>
      <c r="E732" s="4" t="s">
        <v>46</v>
      </c>
      <c r="F732" s="4" t="s">
        <v>47</v>
      </c>
      <c r="G732" s="4" t="s">
        <v>48</v>
      </c>
      <c r="H732" s="4" t="s">
        <v>17</v>
      </c>
      <c r="I732" s="6">
        <v>0.45</v>
      </c>
      <c r="J732" s="7">
        <v>11000</v>
      </c>
      <c r="K732" s="8">
        <f t="shared" si="4"/>
        <v>4950</v>
      </c>
      <c r="L732" s="8">
        <f t="shared" si="5"/>
        <v>2227.5</v>
      </c>
      <c r="M732" s="9">
        <v>0.45</v>
      </c>
      <c r="O732" s="10"/>
      <c r="P732" s="15">
        <f>Coca2021!$I732+0.05</f>
        <v>0.5</v>
      </c>
      <c r="Q732" s="10"/>
      <c r="R732" s="11"/>
    </row>
    <row r="733" spans="1:18" ht="15.75" customHeight="1" x14ac:dyDescent="0.25">
      <c r="A733" s="2"/>
      <c r="B733" s="4" t="s">
        <v>14</v>
      </c>
      <c r="C733" s="4">
        <v>1185732</v>
      </c>
      <c r="D733" s="5">
        <v>44237</v>
      </c>
      <c r="E733" s="4" t="s">
        <v>46</v>
      </c>
      <c r="F733" s="4" t="s">
        <v>47</v>
      </c>
      <c r="G733" s="4" t="s">
        <v>48</v>
      </c>
      <c r="H733" s="4" t="s">
        <v>18</v>
      </c>
      <c r="I733" s="6">
        <v>0.45</v>
      </c>
      <c r="J733" s="7">
        <v>7500</v>
      </c>
      <c r="K733" s="8">
        <f t="shared" si="4"/>
        <v>3375</v>
      </c>
      <c r="L733" s="8">
        <f t="shared" si="5"/>
        <v>1181.25</v>
      </c>
      <c r="M733" s="9">
        <v>0.35</v>
      </c>
      <c r="O733" s="10"/>
      <c r="P733" s="15">
        <f>Coca2021!$I733+0.05</f>
        <v>0.5</v>
      </c>
      <c r="Q733" s="10"/>
      <c r="R733" s="11"/>
    </row>
    <row r="734" spans="1:18" ht="15.75" customHeight="1" x14ac:dyDescent="0.25">
      <c r="A734" s="2"/>
      <c r="B734" s="4" t="s">
        <v>14</v>
      </c>
      <c r="C734" s="4">
        <v>1185732</v>
      </c>
      <c r="D734" s="5">
        <v>44237</v>
      </c>
      <c r="E734" s="4" t="s">
        <v>46</v>
      </c>
      <c r="F734" s="4" t="s">
        <v>47</v>
      </c>
      <c r="G734" s="4" t="s">
        <v>48</v>
      </c>
      <c r="H734" s="4" t="s">
        <v>19</v>
      </c>
      <c r="I734" s="6">
        <v>0.35000000000000003</v>
      </c>
      <c r="J734" s="7">
        <v>8000</v>
      </c>
      <c r="K734" s="8">
        <f t="shared" si="4"/>
        <v>2800.0000000000005</v>
      </c>
      <c r="L734" s="8">
        <f t="shared" si="5"/>
        <v>700.00000000000011</v>
      </c>
      <c r="M734" s="9">
        <v>0.25</v>
      </c>
      <c r="O734" s="10"/>
      <c r="P734" s="15">
        <f>Coca2021!$I734+0.05</f>
        <v>0.4</v>
      </c>
      <c r="Q734" s="10"/>
      <c r="R734" s="11"/>
    </row>
    <row r="735" spans="1:18" ht="15.75" customHeight="1" x14ac:dyDescent="0.25">
      <c r="A735" s="2"/>
      <c r="B735" s="4" t="s">
        <v>14</v>
      </c>
      <c r="C735" s="4">
        <v>1185732</v>
      </c>
      <c r="D735" s="5">
        <v>44237</v>
      </c>
      <c r="E735" s="4" t="s">
        <v>46</v>
      </c>
      <c r="F735" s="4" t="s">
        <v>47</v>
      </c>
      <c r="G735" s="4" t="s">
        <v>48</v>
      </c>
      <c r="H735" s="4" t="s">
        <v>20</v>
      </c>
      <c r="I735" s="6">
        <v>0.39999999999999997</v>
      </c>
      <c r="J735" s="7">
        <v>6750</v>
      </c>
      <c r="K735" s="8">
        <f t="shared" si="4"/>
        <v>2700</v>
      </c>
      <c r="L735" s="8">
        <f t="shared" si="5"/>
        <v>810</v>
      </c>
      <c r="M735" s="9">
        <v>0.3</v>
      </c>
      <c r="O735" s="10"/>
      <c r="P735" s="15">
        <f>Coca2021!$I735+0.05</f>
        <v>0.44999999999999996</v>
      </c>
      <c r="Q735" s="10"/>
      <c r="R735" s="11"/>
    </row>
    <row r="736" spans="1:18" ht="15.75" customHeight="1" x14ac:dyDescent="0.25">
      <c r="A736" s="2"/>
      <c r="B736" s="4" t="s">
        <v>14</v>
      </c>
      <c r="C736" s="4">
        <v>1185732</v>
      </c>
      <c r="D736" s="5">
        <v>44237</v>
      </c>
      <c r="E736" s="4" t="s">
        <v>46</v>
      </c>
      <c r="F736" s="4" t="s">
        <v>47</v>
      </c>
      <c r="G736" s="4" t="s">
        <v>48</v>
      </c>
      <c r="H736" s="4" t="s">
        <v>21</v>
      </c>
      <c r="I736" s="6">
        <v>0.55000000000000004</v>
      </c>
      <c r="J736" s="7">
        <v>7500</v>
      </c>
      <c r="K736" s="8">
        <f t="shared" si="4"/>
        <v>4125</v>
      </c>
      <c r="L736" s="8">
        <f t="shared" si="5"/>
        <v>1443.75</v>
      </c>
      <c r="M736" s="9">
        <v>0.35</v>
      </c>
      <c r="O736" s="10"/>
      <c r="P736" s="15">
        <f>Coca2021!$I736+0.05</f>
        <v>0.60000000000000009</v>
      </c>
      <c r="Q736" s="10"/>
      <c r="R736" s="11"/>
    </row>
    <row r="737" spans="1:18" ht="15.75" customHeight="1" x14ac:dyDescent="0.25">
      <c r="A737" s="2"/>
      <c r="B737" s="4" t="s">
        <v>14</v>
      </c>
      <c r="C737" s="4">
        <v>1185732</v>
      </c>
      <c r="D737" s="5">
        <v>44237</v>
      </c>
      <c r="E737" s="4" t="s">
        <v>46</v>
      </c>
      <c r="F737" s="4" t="s">
        <v>47</v>
      </c>
      <c r="G737" s="4" t="s">
        <v>48</v>
      </c>
      <c r="H737" s="4" t="s">
        <v>22</v>
      </c>
      <c r="I737" s="6">
        <v>0.45</v>
      </c>
      <c r="J737" s="7">
        <v>8500</v>
      </c>
      <c r="K737" s="8">
        <f t="shared" si="4"/>
        <v>3825</v>
      </c>
      <c r="L737" s="8">
        <f t="shared" si="5"/>
        <v>1912.5</v>
      </c>
      <c r="M737" s="9">
        <v>0.5</v>
      </c>
      <c r="O737" s="10"/>
      <c r="P737" s="15">
        <f>Coca2021!$I737+0.05</f>
        <v>0.5</v>
      </c>
      <c r="Q737" s="10"/>
      <c r="R737" s="11"/>
    </row>
    <row r="738" spans="1:18" ht="15.75" customHeight="1" x14ac:dyDescent="0.25">
      <c r="A738" s="2"/>
      <c r="B738" s="4" t="s">
        <v>14</v>
      </c>
      <c r="C738" s="4">
        <v>1185732</v>
      </c>
      <c r="D738" s="5">
        <v>44263</v>
      </c>
      <c r="E738" s="4" t="s">
        <v>46</v>
      </c>
      <c r="F738" s="4" t="s">
        <v>47</v>
      </c>
      <c r="G738" s="4" t="s">
        <v>48</v>
      </c>
      <c r="H738" s="4" t="s">
        <v>17</v>
      </c>
      <c r="I738" s="6">
        <v>0.45</v>
      </c>
      <c r="J738" s="7">
        <v>10700</v>
      </c>
      <c r="K738" s="8">
        <f t="shared" si="4"/>
        <v>4815</v>
      </c>
      <c r="L738" s="8">
        <f t="shared" si="5"/>
        <v>2166.75</v>
      </c>
      <c r="M738" s="9">
        <v>0.45</v>
      </c>
      <c r="O738" s="10"/>
      <c r="P738" s="15">
        <f>Coca2021!$I738+0.05</f>
        <v>0.5</v>
      </c>
      <c r="Q738" s="10"/>
      <c r="R738" s="11"/>
    </row>
    <row r="739" spans="1:18" ht="15.75" customHeight="1" x14ac:dyDescent="0.25">
      <c r="A739" s="2"/>
      <c r="B739" s="4" t="s">
        <v>14</v>
      </c>
      <c r="C739" s="4">
        <v>1185732</v>
      </c>
      <c r="D739" s="5">
        <v>44263</v>
      </c>
      <c r="E739" s="4" t="s">
        <v>46</v>
      </c>
      <c r="F739" s="4" t="s">
        <v>47</v>
      </c>
      <c r="G739" s="4" t="s">
        <v>48</v>
      </c>
      <c r="H739" s="4" t="s">
        <v>18</v>
      </c>
      <c r="I739" s="6">
        <v>0.45</v>
      </c>
      <c r="J739" s="7">
        <v>7500</v>
      </c>
      <c r="K739" s="8">
        <f t="shared" si="4"/>
        <v>3375</v>
      </c>
      <c r="L739" s="8">
        <f t="shared" si="5"/>
        <v>1181.25</v>
      </c>
      <c r="M739" s="9">
        <v>0.35</v>
      </c>
      <c r="O739" s="10"/>
      <c r="P739" s="15">
        <f>Coca2021!$I739+0.05</f>
        <v>0.5</v>
      </c>
      <c r="Q739" s="10"/>
      <c r="R739" s="11"/>
    </row>
    <row r="740" spans="1:18" ht="15.75" customHeight="1" x14ac:dyDescent="0.25">
      <c r="A740" s="2"/>
      <c r="B740" s="4" t="s">
        <v>14</v>
      </c>
      <c r="C740" s="4">
        <v>1185732</v>
      </c>
      <c r="D740" s="5">
        <v>44263</v>
      </c>
      <c r="E740" s="4" t="s">
        <v>46</v>
      </c>
      <c r="F740" s="4" t="s">
        <v>47</v>
      </c>
      <c r="G740" s="4" t="s">
        <v>48</v>
      </c>
      <c r="H740" s="4" t="s">
        <v>19</v>
      </c>
      <c r="I740" s="6">
        <v>0.35000000000000003</v>
      </c>
      <c r="J740" s="7">
        <v>7750</v>
      </c>
      <c r="K740" s="8">
        <f t="shared" si="4"/>
        <v>2712.5000000000005</v>
      </c>
      <c r="L740" s="8">
        <f t="shared" si="5"/>
        <v>678.12500000000011</v>
      </c>
      <c r="M740" s="9">
        <v>0.25</v>
      </c>
      <c r="O740" s="10"/>
      <c r="P740" s="15">
        <f>Coca2021!$I740+0.05</f>
        <v>0.4</v>
      </c>
      <c r="Q740" s="10"/>
      <c r="R740" s="11"/>
    </row>
    <row r="741" spans="1:18" ht="15.75" customHeight="1" x14ac:dyDescent="0.25">
      <c r="A741" s="2"/>
      <c r="B741" s="4" t="s">
        <v>14</v>
      </c>
      <c r="C741" s="4">
        <v>1185732</v>
      </c>
      <c r="D741" s="5">
        <v>44263</v>
      </c>
      <c r="E741" s="4" t="s">
        <v>46</v>
      </c>
      <c r="F741" s="4" t="s">
        <v>47</v>
      </c>
      <c r="G741" s="4" t="s">
        <v>48</v>
      </c>
      <c r="H741" s="4" t="s">
        <v>20</v>
      </c>
      <c r="I741" s="6">
        <v>0.39999999999999997</v>
      </c>
      <c r="J741" s="7">
        <v>6250</v>
      </c>
      <c r="K741" s="8">
        <f t="shared" si="4"/>
        <v>2500</v>
      </c>
      <c r="L741" s="8">
        <f t="shared" si="5"/>
        <v>750</v>
      </c>
      <c r="M741" s="9">
        <v>0.3</v>
      </c>
      <c r="O741" s="10"/>
      <c r="P741" s="15">
        <f>Coca2021!$I741+0.05</f>
        <v>0.44999999999999996</v>
      </c>
      <c r="Q741" s="10"/>
      <c r="R741" s="11"/>
    </row>
    <row r="742" spans="1:18" ht="15.75" customHeight="1" x14ac:dyDescent="0.25">
      <c r="A742" s="2"/>
      <c r="B742" s="4" t="s">
        <v>14</v>
      </c>
      <c r="C742" s="4">
        <v>1185732</v>
      </c>
      <c r="D742" s="5">
        <v>44263</v>
      </c>
      <c r="E742" s="4" t="s">
        <v>46</v>
      </c>
      <c r="F742" s="4" t="s">
        <v>47</v>
      </c>
      <c r="G742" s="4" t="s">
        <v>48</v>
      </c>
      <c r="H742" s="4" t="s">
        <v>21</v>
      </c>
      <c r="I742" s="6">
        <v>0.55000000000000004</v>
      </c>
      <c r="J742" s="7">
        <v>6750</v>
      </c>
      <c r="K742" s="8">
        <f t="shared" si="4"/>
        <v>3712.5000000000005</v>
      </c>
      <c r="L742" s="8">
        <f t="shared" si="5"/>
        <v>1299.375</v>
      </c>
      <c r="M742" s="9">
        <v>0.35</v>
      </c>
      <c r="O742" s="10"/>
      <c r="P742" s="15">
        <f>Coca2021!$I742+0.05</f>
        <v>0.60000000000000009</v>
      </c>
      <c r="Q742" s="10"/>
      <c r="R742" s="11"/>
    </row>
    <row r="743" spans="1:18" ht="15.75" customHeight="1" x14ac:dyDescent="0.25">
      <c r="A743" s="2"/>
      <c r="B743" s="4" t="s">
        <v>14</v>
      </c>
      <c r="C743" s="4">
        <v>1185732</v>
      </c>
      <c r="D743" s="5">
        <v>44263</v>
      </c>
      <c r="E743" s="4" t="s">
        <v>46</v>
      </c>
      <c r="F743" s="4" t="s">
        <v>47</v>
      </c>
      <c r="G743" s="4" t="s">
        <v>48</v>
      </c>
      <c r="H743" s="4" t="s">
        <v>22</v>
      </c>
      <c r="I743" s="6">
        <v>0.45</v>
      </c>
      <c r="J743" s="7">
        <v>7750</v>
      </c>
      <c r="K743" s="8">
        <f t="shared" si="4"/>
        <v>3487.5</v>
      </c>
      <c r="L743" s="8">
        <f t="shared" si="5"/>
        <v>1743.75</v>
      </c>
      <c r="M743" s="9">
        <v>0.5</v>
      </c>
      <c r="O743" s="10"/>
      <c r="P743" s="15">
        <f>Coca2021!$I743+0.05</f>
        <v>0.5</v>
      </c>
      <c r="Q743" s="10"/>
      <c r="R743" s="11"/>
    </row>
    <row r="744" spans="1:18" ht="15.75" customHeight="1" x14ac:dyDescent="0.25">
      <c r="A744" s="2"/>
      <c r="B744" s="4" t="s">
        <v>14</v>
      </c>
      <c r="C744" s="4">
        <v>1185732</v>
      </c>
      <c r="D744" s="5">
        <v>44295</v>
      </c>
      <c r="E744" s="4" t="s">
        <v>46</v>
      </c>
      <c r="F744" s="4" t="s">
        <v>47</v>
      </c>
      <c r="G744" s="4" t="s">
        <v>48</v>
      </c>
      <c r="H744" s="4" t="s">
        <v>17</v>
      </c>
      <c r="I744" s="6">
        <v>0.45</v>
      </c>
      <c r="J744" s="7">
        <v>10250</v>
      </c>
      <c r="K744" s="8">
        <f t="shared" si="4"/>
        <v>4612.5</v>
      </c>
      <c r="L744" s="8">
        <f t="shared" si="5"/>
        <v>2075.625</v>
      </c>
      <c r="M744" s="9">
        <v>0.45</v>
      </c>
      <c r="O744" s="10"/>
      <c r="P744" s="15">
        <f>Coca2021!$I744+0.05</f>
        <v>0.5</v>
      </c>
      <c r="Q744" s="10"/>
      <c r="R744" s="11"/>
    </row>
    <row r="745" spans="1:18" ht="15.75" customHeight="1" x14ac:dyDescent="0.25">
      <c r="A745" s="2"/>
      <c r="B745" s="4" t="s">
        <v>14</v>
      </c>
      <c r="C745" s="4">
        <v>1185732</v>
      </c>
      <c r="D745" s="5">
        <v>44295</v>
      </c>
      <c r="E745" s="4" t="s">
        <v>46</v>
      </c>
      <c r="F745" s="4" t="s">
        <v>47</v>
      </c>
      <c r="G745" s="4" t="s">
        <v>48</v>
      </c>
      <c r="H745" s="4" t="s">
        <v>18</v>
      </c>
      <c r="I745" s="6">
        <v>0.45</v>
      </c>
      <c r="J745" s="7">
        <v>7250</v>
      </c>
      <c r="K745" s="8">
        <f t="shared" si="4"/>
        <v>3262.5</v>
      </c>
      <c r="L745" s="8">
        <f t="shared" si="5"/>
        <v>1141.875</v>
      </c>
      <c r="M745" s="9">
        <v>0.35</v>
      </c>
      <c r="O745" s="10"/>
      <c r="P745" s="15">
        <f>Coca2021!$I745+0.05</f>
        <v>0.5</v>
      </c>
      <c r="Q745" s="10"/>
      <c r="R745" s="11"/>
    </row>
    <row r="746" spans="1:18" ht="15.75" customHeight="1" x14ac:dyDescent="0.25">
      <c r="A746" s="2"/>
      <c r="B746" s="4" t="s">
        <v>14</v>
      </c>
      <c r="C746" s="4">
        <v>1185732</v>
      </c>
      <c r="D746" s="5">
        <v>44295</v>
      </c>
      <c r="E746" s="4" t="s">
        <v>46</v>
      </c>
      <c r="F746" s="4" t="s">
        <v>47</v>
      </c>
      <c r="G746" s="4" t="s">
        <v>48</v>
      </c>
      <c r="H746" s="4" t="s">
        <v>19</v>
      </c>
      <c r="I746" s="6">
        <v>0.35000000000000003</v>
      </c>
      <c r="J746" s="7">
        <v>7250</v>
      </c>
      <c r="K746" s="8">
        <f t="shared" si="4"/>
        <v>2537.5000000000005</v>
      </c>
      <c r="L746" s="8">
        <f t="shared" si="5"/>
        <v>634.37500000000011</v>
      </c>
      <c r="M746" s="9">
        <v>0.25</v>
      </c>
      <c r="O746" s="10"/>
      <c r="P746" s="15">
        <f>Coca2021!$I746+0.05</f>
        <v>0.4</v>
      </c>
      <c r="Q746" s="10"/>
      <c r="R746" s="11"/>
    </row>
    <row r="747" spans="1:18" ht="15.75" customHeight="1" x14ac:dyDescent="0.25">
      <c r="A747" s="2"/>
      <c r="B747" s="4" t="s">
        <v>14</v>
      </c>
      <c r="C747" s="4">
        <v>1185732</v>
      </c>
      <c r="D747" s="5">
        <v>44295</v>
      </c>
      <c r="E747" s="4" t="s">
        <v>46</v>
      </c>
      <c r="F747" s="4" t="s">
        <v>47</v>
      </c>
      <c r="G747" s="4" t="s">
        <v>48</v>
      </c>
      <c r="H747" s="4" t="s">
        <v>20</v>
      </c>
      <c r="I747" s="6">
        <v>0.39999999999999997</v>
      </c>
      <c r="J747" s="7">
        <v>6500</v>
      </c>
      <c r="K747" s="8">
        <f t="shared" si="4"/>
        <v>2600</v>
      </c>
      <c r="L747" s="8">
        <f t="shared" si="5"/>
        <v>780</v>
      </c>
      <c r="M747" s="9">
        <v>0.3</v>
      </c>
      <c r="O747" s="10"/>
      <c r="P747" s="15">
        <f>Coca2021!$I747+0.05</f>
        <v>0.44999999999999996</v>
      </c>
      <c r="Q747" s="10"/>
      <c r="R747" s="11"/>
    </row>
    <row r="748" spans="1:18" ht="15.75" customHeight="1" x14ac:dyDescent="0.25">
      <c r="A748" s="2"/>
      <c r="B748" s="4" t="s">
        <v>14</v>
      </c>
      <c r="C748" s="4">
        <v>1185732</v>
      </c>
      <c r="D748" s="5">
        <v>44295</v>
      </c>
      <c r="E748" s="4" t="s">
        <v>46</v>
      </c>
      <c r="F748" s="4" t="s">
        <v>47</v>
      </c>
      <c r="G748" s="4" t="s">
        <v>48</v>
      </c>
      <c r="H748" s="4" t="s">
        <v>21</v>
      </c>
      <c r="I748" s="6">
        <v>0.55000000000000004</v>
      </c>
      <c r="J748" s="7">
        <v>6750</v>
      </c>
      <c r="K748" s="8">
        <f t="shared" si="4"/>
        <v>3712.5000000000005</v>
      </c>
      <c r="L748" s="8">
        <f t="shared" si="5"/>
        <v>1299.375</v>
      </c>
      <c r="M748" s="9">
        <v>0.35</v>
      </c>
      <c r="O748" s="10"/>
      <c r="P748" s="15">
        <f>Coca2021!$I748+0.05</f>
        <v>0.60000000000000009</v>
      </c>
      <c r="Q748" s="10"/>
      <c r="R748" s="11"/>
    </row>
    <row r="749" spans="1:18" ht="15.75" customHeight="1" x14ac:dyDescent="0.25">
      <c r="A749" s="2"/>
      <c r="B749" s="4" t="s">
        <v>14</v>
      </c>
      <c r="C749" s="4">
        <v>1185732</v>
      </c>
      <c r="D749" s="5">
        <v>44295</v>
      </c>
      <c r="E749" s="4" t="s">
        <v>46</v>
      </c>
      <c r="F749" s="4" t="s">
        <v>47</v>
      </c>
      <c r="G749" s="4" t="s">
        <v>48</v>
      </c>
      <c r="H749" s="4" t="s">
        <v>22</v>
      </c>
      <c r="I749" s="6">
        <v>0.45</v>
      </c>
      <c r="J749" s="7">
        <v>8000</v>
      </c>
      <c r="K749" s="8">
        <f t="shared" si="4"/>
        <v>3600</v>
      </c>
      <c r="L749" s="8">
        <f t="shared" si="5"/>
        <v>1800</v>
      </c>
      <c r="M749" s="9">
        <v>0.5</v>
      </c>
      <c r="O749" s="10"/>
      <c r="P749" s="15">
        <f>Coca2021!$I749+0.05</f>
        <v>0.5</v>
      </c>
      <c r="Q749" s="10"/>
      <c r="R749" s="11"/>
    </row>
    <row r="750" spans="1:18" ht="15.75" customHeight="1" x14ac:dyDescent="0.25">
      <c r="A750" s="2"/>
      <c r="B750" s="4" t="s">
        <v>14</v>
      </c>
      <c r="C750" s="4">
        <v>1185732</v>
      </c>
      <c r="D750" s="5">
        <v>44324</v>
      </c>
      <c r="E750" s="4" t="s">
        <v>46</v>
      </c>
      <c r="F750" s="4" t="s">
        <v>47</v>
      </c>
      <c r="G750" s="4" t="s">
        <v>48</v>
      </c>
      <c r="H750" s="4" t="s">
        <v>17</v>
      </c>
      <c r="I750" s="6">
        <v>0.55000000000000004</v>
      </c>
      <c r="J750" s="7">
        <v>10700</v>
      </c>
      <c r="K750" s="8">
        <f t="shared" si="4"/>
        <v>5885.0000000000009</v>
      </c>
      <c r="L750" s="8">
        <f t="shared" si="5"/>
        <v>2648.2500000000005</v>
      </c>
      <c r="M750" s="9">
        <v>0.45</v>
      </c>
      <c r="O750" s="10"/>
      <c r="P750" s="15">
        <f>Coca2021!$I750+0.05</f>
        <v>0.60000000000000009</v>
      </c>
      <c r="Q750" s="10"/>
      <c r="R750" s="11"/>
    </row>
    <row r="751" spans="1:18" ht="15.75" customHeight="1" x14ac:dyDescent="0.25">
      <c r="A751" s="2"/>
      <c r="B751" s="4" t="s">
        <v>14</v>
      </c>
      <c r="C751" s="4">
        <v>1185732</v>
      </c>
      <c r="D751" s="5">
        <v>44324</v>
      </c>
      <c r="E751" s="4" t="s">
        <v>46</v>
      </c>
      <c r="F751" s="4" t="s">
        <v>47</v>
      </c>
      <c r="G751" s="4" t="s">
        <v>48</v>
      </c>
      <c r="H751" s="4" t="s">
        <v>18</v>
      </c>
      <c r="I751" s="6">
        <v>0.55000000000000004</v>
      </c>
      <c r="J751" s="7">
        <v>7750</v>
      </c>
      <c r="K751" s="8">
        <f t="shared" si="4"/>
        <v>4262.5</v>
      </c>
      <c r="L751" s="8">
        <f t="shared" si="5"/>
        <v>1491.875</v>
      </c>
      <c r="M751" s="9">
        <v>0.35</v>
      </c>
      <c r="O751" s="10"/>
      <c r="P751" s="15">
        <f>Coca2021!$I751+0.05</f>
        <v>0.60000000000000009</v>
      </c>
      <c r="Q751" s="10"/>
      <c r="R751" s="11"/>
    </row>
    <row r="752" spans="1:18" ht="15.75" customHeight="1" x14ac:dyDescent="0.25">
      <c r="A752" s="2"/>
      <c r="B752" s="4" t="s">
        <v>14</v>
      </c>
      <c r="C752" s="4">
        <v>1185732</v>
      </c>
      <c r="D752" s="5">
        <v>44324</v>
      </c>
      <c r="E752" s="4" t="s">
        <v>46</v>
      </c>
      <c r="F752" s="4" t="s">
        <v>47</v>
      </c>
      <c r="G752" s="4" t="s">
        <v>48</v>
      </c>
      <c r="H752" s="4" t="s">
        <v>19</v>
      </c>
      <c r="I752" s="6">
        <v>0.5</v>
      </c>
      <c r="J752" s="7">
        <v>7500</v>
      </c>
      <c r="K752" s="8">
        <f t="shared" si="4"/>
        <v>3750</v>
      </c>
      <c r="L752" s="8">
        <f t="shared" si="5"/>
        <v>937.5</v>
      </c>
      <c r="M752" s="9">
        <v>0.25</v>
      </c>
      <c r="O752" s="10"/>
      <c r="P752" s="15">
        <f>Coca2021!$I752+0.05</f>
        <v>0.55000000000000004</v>
      </c>
      <c r="Q752" s="10"/>
      <c r="R752" s="11"/>
    </row>
    <row r="753" spans="1:18" ht="15.75" customHeight="1" x14ac:dyDescent="0.25">
      <c r="A753" s="2"/>
      <c r="B753" s="4" t="s">
        <v>14</v>
      </c>
      <c r="C753" s="4">
        <v>1185732</v>
      </c>
      <c r="D753" s="5">
        <v>44324</v>
      </c>
      <c r="E753" s="4" t="s">
        <v>46</v>
      </c>
      <c r="F753" s="4" t="s">
        <v>47</v>
      </c>
      <c r="G753" s="4" t="s">
        <v>48</v>
      </c>
      <c r="H753" s="4" t="s">
        <v>20</v>
      </c>
      <c r="I753" s="6">
        <v>0.5</v>
      </c>
      <c r="J753" s="7">
        <v>7000</v>
      </c>
      <c r="K753" s="8">
        <f t="shared" si="4"/>
        <v>3500</v>
      </c>
      <c r="L753" s="8">
        <f t="shared" si="5"/>
        <v>1050</v>
      </c>
      <c r="M753" s="9">
        <v>0.3</v>
      </c>
      <c r="O753" s="10"/>
      <c r="P753" s="15">
        <f>Coca2021!$I753+0.05</f>
        <v>0.55000000000000004</v>
      </c>
      <c r="Q753" s="10"/>
      <c r="R753" s="11"/>
    </row>
    <row r="754" spans="1:18" ht="15.75" customHeight="1" x14ac:dyDescent="0.25">
      <c r="A754" s="2"/>
      <c r="B754" s="4" t="s">
        <v>14</v>
      </c>
      <c r="C754" s="4">
        <v>1185732</v>
      </c>
      <c r="D754" s="5">
        <v>44324</v>
      </c>
      <c r="E754" s="4" t="s">
        <v>46</v>
      </c>
      <c r="F754" s="4" t="s">
        <v>47</v>
      </c>
      <c r="G754" s="4" t="s">
        <v>48</v>
      </c>
      <c r="H754" s="4" t="s">
        <v>21</v>
      </c>
      <c r="I754" s="6">
        <v>0.6</v>
      </c>
      <c r="J754" s="7">
        <v>7250</v>
      </c>
      <c r="K754" s="8">
        <f t="shared" si="4"/>
        <v>4350</v>
      </c>
      <c r="L754" s="8">
        <f t="shared" si="5"/>
        <v>1522.5</v>
      </c>
      <c r="M754" s="9">
        <v>0.35</v>
      </c>
      <c r="O754" s="10"/>
      <c r="P754" s="15">
        <f>Coca2021!$I754+0.05</f>
        <v>0.65</v>
      </c>
      <c r="Q754" s="10"/>
      <c r="R754" s="11"/>
    </row>
    <row r="755" spans="1:18" ht="15.75" customHeight="1" x14ac:dyDescent="0.25">
      <c r="A755" s="2"/>
      <c r="B755" s="4" t="s">
        <v>14</v>
      </c>
      <c r="C755" s="4">
        <v>1185732</v>
      </c>
      <c r="D755" s="5">
        <v>44324</v>
      </c>
      <c r="E755" s="4" t="s">
        <v>46</v>
      </c>
      <c r="F755" s="4" t="s">
        <v>47</v>
      </c>
      <c r="G755" s="4" t="s">
        <v>48</v>
      </c>
      <c r="H755" s="4" t="s">
        <v>22</v>
      </c>
      <c r="I755" s="6">
        <v>0.65</v>
      </c>
      <c r="J755" s="7">
        <v>8250</v>
      </c>
      <c r="K755" s="8">
        <f t="shared" si="4"/>
        <v>5362.5</v>
      </c>
      <c r="L755" s="8">
        <f t="shared" si="5"/>
        <v>2681.25</v>
      </c>
      <c r="M755" s="9">
        <v>0.5</v>
      </c>
      <c r="O755" s="10"/>
      <c r="P755" s="15">
        <f>Coca2021!$I755+0.05</f>
        <v>0.70000000000000007</v>
      </c>
      <c r="Q755" s="10"/>
      <c r="R755" s="11"/>
    </row>
    <row r="756" spans="1:18" ht="15.75" customHeight="1" x14ac:dyDescent="0.25">
      <c r="A756" s="2"/>
      <c r="B756" s="4" t="s">
        <v>14</v>
      </c>
      <c r="C756" s="4">
        <v>1185732</v>
      </c>
      <c r="D756" s="5">
        <v>44357</v>
      </c>
      <c r="E756" s="4" t="s">
        <v>46</v>
      </c>
      <c r="F756" s="4" t="s">
        <v>47</v>
      </c>
      <c r="G756" s="4" t="s">
        <v>48</v>
      </c>
      <c r="H756" s="4" t="s">
        <v>17</v>
      </c>
      <c r="I756" s="6">
        <v>0.6</v>
      </c>
      <c r="J756" s="7">
        <v>10750</v>
      </c>
      <c r="K756" s="8">
        <f t="shared" si="4"/>
        <v>6450</v>
      </c>
      <c r="L756" s="8">
        <f t="shared" si="5"/>
        <v>2902.5</v>
      </c>
      <c r="M756" s="9">
        <v>0.45</v>
      </c>
      <c r="O756" s="10"/>
      <c r="P756" s="15">
        <f>Coca2021!$I756+0.05</f>
        <v>0.65</v>
      </c>
      <c r="Q756" s="10"/>
      <c r="R756" s="11"/>
    </row>
    <row r="757" spans="1:18" ht="15.75" customHeight="1" x14ac:dyDescent="0.25">
      <c r="A757" s="2"/>
      <c r="B757" s="4" t="s">
        <v>14</v>
      </c>
      <c r="C757" s="4">
        <v>1185732</v>
      </c>
      <c r="D757" s="5">
        <v>44357</v>
      </c>
      <c r="E757" s="4" t="s">
        <v>46</v>
      </c>
      <c r="F757" s="4" t="s">
        <v>47</v>
      </c>
      <c r="G757" s="4" t="s">
        <v>48</v>
      </c>
      <c r="H757" s="4" t="s">
        <v>18</v>
      </c>
      <c r="I757" s="6">
        <v>0.55000000000000004</v>
      </c>
      <c r="J757" s="7">
        <v>8250</v>
      </c>
      <c r="K757" s="8">
        <f t="shared" si="4"/>
        <v>4537.5</v>
      </c>
      <c r="L757" s="8">
        <f t="shared" si="5"/>
        <v>1588.125</v>
      </c>
      <c r="M757" s="9">
        <v>0.35</v>
      </c>
      <c r="O757" s="10"/>
      <c r="P757" s="15">
        <f>Coca2021!$I757+0.05</f>
        <v>0.60000000000000009</v>
      </c>
      <c r="Q757" s="10"/>
      <c r="R757" s="11"/>
    </row>
    <row r="758" spans="1:18" ht="15.75" customHeight="1" x14ac:dyDescent="0.25">
      <c r="A758" s="2"/>
      <c r="B758" s="4" t="s">
        <v>14</v>
      </c>
      <c r="C758" s="4">
        <v>1185732</v>
      </c>
      <c r="D758" s="5">
        <v>44357</v>
      </c>
      <c r="E758" s="4" t="s">
        <v>46</v>
      </c>
      <c r="F758" s="4" t="s">
        <v>47</v>
      </c>
      <c r="G758" s="4" t="s">
        <v>48</v>
      </c>
      <c r="H758" s="4" t="s">
        <v>19</v>
      </c>
      <c r="I758" s="6">
        <v>0.5</v>
      </c>
      <c r="J758" s="7">
        <v>8000</v>
      </c>
      <c r="K758" s="8">
        <f t="shared" si="4"/>
        <v>4000</v>
      </c>
      <c r="L758" s="8">
        <f t="shared" si="5"/>
        <v>1000</v>
      </c>
      <c r="M758" s="9">
        <v>0.25</v>
      </c>
      <c r="O758" s="10"/>
      <c r="P758" s="15">
        <f>Coca2021!$I758+0.05</f>
        <v>0.55000000000000004</v>
      </c>
      <c r="Q758" s="10"/>
      <c r="R758" s="11"/>
    </row>
    <row r="759" spans="1:18" ht="15.75" customHeight="1" x14ac:dyDescent="0.25">
      <c r="A759" s="2"/>
      <c r="B759" s="4" t="s">
        <v>14</v>
      </c>
      <c r="C759" s="4">
        <v>1185732</v>
      </c>
      <c r="D759" s="5">
        <v>44357</v>
      </c>
      <c r="E759" s="4" t="s">
        <v>46</v>
      </c>
      <c r="F759" s="4" t="s">
        <v>47</v>
      </c>
      <c r="G759" s="4" t="s">
        <v>48</v>
      </c>
      <c r="H759" s="4" t="s">
        <v>20</v>
      </c>
      <c r="I759" s="6">
        <v>0.5</v>
      </c>
      <c r="J759" s="7">
        <v>7750</v>
      </c>
      <c r="K759" s="8">
        <f t="shared" si="4"/>
        <v>3875</v>
      </c>
      <c r="L759" s="8">
        <f t="shared" si="5"/>
        <v>1162.5</v>
      </c>
      <c r="M759" s="9">
        <v>0.3</v>
      </c>
      <c r="O759" s="10"/>
      <c r="P759" s="15">
        <f>Coca2021!$I759+0.05</f>
        <v>0.55000000000000004</v>
      </c>
      <c r="Q759" s="10"/>
      <c r="R759" s="11"/>
    </row>
    <row r="760" spans="1:18" ht="15.75" customHeight="1" x14ac:dyDescent="0.25">
      <c r="A760" s="2"/>
      <c r="B760" s="4" t="s">
        <v>14</v>
      </c>
      <c r="C760" s="4">
        <v>1185732</v>
      </c>
      <c r="D760" s="5">
        <v>44357</v>
      </c>
      <c r="E760" s="4" t="s">
        <v>46</v>
      </c>
      <c r="F760" s="4" t="s">
        <v>47</v>
      </c>
      <c r="G760" s="4" t="s">
        <v>48</v>
      </c>
      <c r="H760" s="4" t="s">
        <v>21</v>
      </c>
      <c r="I760" s="6">
        <v>0.65</v>
      </c>
      <c r="J760" s="7">
        <v>7750</v>
      </c>
      <c r="K760" s="8">
        <f t="shared" si="4"/>
        <v>5037.5</v>
      </c>
      <c r="L760" s="8">
        <f t="shared" si="5"/>
        <v>1763.125</v>
      </c>
      <c r="M760" s="9">
        <v>0.35</v>
      </c>
      <c r="O760" s="10"/>
      <c r="P760" s="15">
        <f>Coca2021!$I760+0.05</f>
        <v>0.70000000000000007</v>
      </c>
      <c r="Q760" s="10"/>
      <c r="R760" s="11"/>
    </row>
    <row r="761" spans="1:18" ht="15.75" customHeight="1" x14ac:dyDescent="0.25">
      <c r="A761" s="2"/>
      <c r="B761" s="4" t="s">
        <v>14</v>
      </c>
      <c r="C761" s="4">
        <v>1185732</v>
      </c>
      <c r="D761" s="5">
        <v>44357</v>
      </c>
      <c r="E761" s="4" t="s">
        <v>46</v>
      </c>
      <c r="F761" s="4" t="s">
        <v>47</v>
      </c>
      <c r="G761" s="4" t="s">
        <v>48</v>
      </c>
      <c r="H761" s="4" t="s">
        <v>22</v>
      </c>
      <c r="I761" s="6">
        <v>0.70000000000000007</v>
      </c>
      <c r="J761" s="7">
        <v>9250</v>
      </c>
      <c r="K761" s="8">
        <f t="shared" si="4"/>
        <v>6475.0000000000009</v>
      </c>
      <c r="L761" s="8">
        <f t="shared" si="5"/>
        <v>3237.5000000000005</v>
      </c>
      <c r="M761" s="9">
        <v>0.5</v>
      </c>
      <c r="O761" s="10"/>
      <c r="P761" s="15">
        <f>Coca2021!$I761+0.05</f>
        <v>0.75000000000000011</v>
      </c>
      <c r="Q761" s="10"/>
      <c r="R761" s="11"/>
    </row>
    <row r="762" spans="1:18" ht="15.75" customHeight="1" x14ac:dyDescent="0.25">
      <c r="A762" s="2"/>
      <c r="B762" s="4" t="s">
        <v>14</v>
      </c>
      <c r="C762" s="4">
        <v>1185732</v>
      </c>
      <c r="D762" s="5">
        <v>44385</v>
      </c>
      <c r="E762" s="4" t="s">
        <v>46</v>
      </c>
      <c r="F762" s="4" t="s">
        <v>47</v>
      </c>
      <c r="G762" s="4" t="s">
        <v>48</v>
      </c>
      <c r="H762" s="4" t="s">
        <v>17</v>
      </c>
      <c r="I762" s="6">
        <v>0.65</v>
      </c>
      <c r="J762" s="7">
        <v>11500</v>
      </c>
      <c r="K762" s="8">
        <f t="shared" si="4"/>
        <v>7475</v>
      </c>
      <c r="L762" s="8">
        <f t="shared" si="5"/>
        <v>3363.75</v>
      </c>
      <c r="M762" s="9">
        <v>0.45</v>
      </c>
      <c r="O762" s="10"/>
      <c r="P762" s="15">
        <f>Coca2021!$I762+0.05</f>
        <v>0.70000000000000007</v>
      </c>
      <c r="Q762" s="10"/>
      <c r="R762" s="11"/>
    </row>
    <row r="763" spans="1:18" ht="15.75" customHeight="1" x14ac:dyDescent="0.25">
      <c r="A763" s="2"/>
      <c r="B763" s="4" t="s">
        <v>14</v>
      </c>
      <c r="C763" s="4">
        <v>1185732</v>
      </c>
      <c r="D763" s="5">
        <v>44385</v>
      </c>
      <c r="E763" s="4" t="s">
        <v>46</v>
      </c>
      <c r="F763" s="4" t="s">
        <v>47</v>
      </c>
      <c r="G763" s="4" t="s">
        <v>48</v>
      </c>
      <c r="H763" s="4" t="s">
        <v>18</v>
      </c>
      <c r="I763" s="6">
        <v>0.60000000000000009</v>
      </c>
      <c r="J763" s="7">
        <v>9000</v>
      </c>
      <c r="K763" s="8">
        <f t="shared" si="4"/>
        <v>5400.0000000000009</v>
      </c>
      <c r="L763" s="8">
        <f t="shared" si="5"/>
        <v>1890.0000000000002</v>
      </c>
      <c r="M763" s="9">
        <v>0.35</v>
      </c>
      <c r="O763" s="10"/>
      <c r="P763" s="15">
        <f>Coca2021!$I763+0.05</f>
        <v>0.65000000000000013</v>
      </c>
      <c r="Q763" s="10"/>
      <c r="R763" s="11"/>
    </row>
    <row r="764" spans="1:18" ht="15.75" customHeight="1" x14ac:dyDescent="0.25">
      <c r="A764" s="2"/>
      <c r="B764" s="4" t="s">
        <v>14</v>
      </c>
      <c r="C764" s="4">
        <v>1185732</v>
      </c>
      <c r="D764" s="5">
        <v>44385</v>
      </c>
      <c r="E764" s="4" t="s">
        <v>46</v>
      </c>
      <c r="F764" s="4" t="s">
        <v>47</v>
      </c>
      <c r="G764" s="4" t="s">
        <v>48</v>
      </c>
      <c r="H764" s="4" t="s">
        <v>19</v>
      </c>
      <c r="I764" s="6">
        <v>0.55000000000000004</v>
      </c>
      <c r="J764" s="7">
        <v>8250</v>
      </c>
      <c r="K764" s="8">
        <f t="shared" si="4"/>
        <v>4537.5</v>
      </c>
      <c r="L764" s="8">
        <f t="shared" si="5"/>
        <v>1134.375</v>
      </c>
      <c r="M764" s="9">
        <v>0.25</v>
      </c>
      <c r="O764" s="10"/>
      <c r="P764" s="15">
        <f>Coca2021!$I764+0.05</f>
        <v>0.60000000000000009</v>
      </c>
      <c r="Q764" s="10"/>
      <c r="R764" s="11"/>
    </row>
    <row r="765" spans="1:18" ht="15.75" customHeight="1" x14ac:dyDescent="0.25">
      <c r="A765" s="2"/>
      <c r="B765" s="4" t="s">
        <v>14</v>
      </c>
      <c r="C765" s="4">
        <v>1185732</v>
      </c>
      <c r="D765" s="5">
        <v>44385</v>
      </c>
      <c r="E765" s="4" t="s">
        <v>46</v>
      </c>
      <c r="F765" s="4" t="s">
        <v>47</v>
      </c>
      <c r="G765" s="4" t="s">
        <v>48</v>
      </c>
      <c r="H765" s="4" t="s">
        <v>20</v>
      </c>
      <c r="I765" s="6">
        <v>0.55000000000000004</v>
      </c>
      <c r="J765" s="7">
        <v>7750</v>
      </c>
      <c r="K765" s="8">
        <f t="shared" si="4"/>
        <v>4262.5</v>
      </c>
      <c r="L765" s="8">
        <f t="shared" si="5"/>
        <v>1278.75</v>
      </c>
      <c r="M765" s="9">
        <v>0.3</v>
      </c>
      <c r="O765" s="10"/>
      <c r="P765" s="15">
        <f>Coca2021!$I765+0.05</f>
        <v>0.60000000000000009</v>
      </c>
      <c r="Q765" s="10"/>
      <c r="R765" s="11"/>
    </row>
    <row r="766" spans="1:18" ht="15.75" customHeight="1" x14ac:dyDescent="0.25">
      <c r="A766" s="2"/>
      <c r="B766" s="4" t="s">
        <v>14</v>
      </c>
      <c r="C766" s="4">
        <v>1185732</v>
      </c>
      <c r="D766" s="5">
        <v>44385</v>
      </c>
      <c r="E766" s="4" t="s">
        <v>46</v>
      </c>
      <c r="F766" s="4" t="s">
        <v>47</v>
      </c>
      <c r="G766" s="4" t="s">
        <v>48</v>
      </c>
      <c r="H766" s="4" t="s">
        <v>21</v>
      </c>
      <c r="I766" s="6">
        <v>0.65</v>
      </c>
      <c r="J766" s="7">
        <v>8000</v>
      </c>
      <c r="K766" s="8">
        <f t="shared" si="4"/>
        <v>5200</v>
      </c>
      <c r="L766" s="8">
        <f t="shared" si="5"/>
        <v>1819.9999999999998</v>
      </c>
      <c r="M766" s="9">
        <v>0.35</v>
      </c>
      <c r="O766" s="10"/>
      <c r="P766" s="15">
        <f>Coca2021!$I766+0.05</f>
        <v>0.70000000000000007</v>
      </c>
      <c r="Q766" s="10"/>
      <c r="R766" s="11"/>
    </row>
    <row r="767" spans="1:18" ht="15.75" customHeight="1" x14ac:dyDescent="0.25">
      <c r="A767" s="2"/>
      <c r="B767" s="4" t="s">
        <v>14</v>
      </c>
      <c r="C767" s="4">
        <v>1185732</v>
      </c>
      <c r="D767" s="5">
        <v>44385</v>
      </c>
      <c r="E767" s="4" t="s">
        <v>46</v>
      </c>
      <c r="F767" s="4" t="s">
        <v>47</v>
      </c>
      <c r="G767" s="4" t="s">
        <v>48</v>
      </c>
      <c r="H767" s="4" t="s">
        <v>22</v>
      </c>
      <c r="I767" s="6">
        <v>0.70000000000000007</v>
      </c>
      <c r="J767" s="7">
        <v>9750</v>
      </c>
      <c r="K767" s="8">
        <f t="shared" si="4"/>
        <v>6825.0000000000009</v>
      </c>
      <c r="L767" s="8">
        <f t="shared" si="5"/>
        <v>3412.5000000000005</v>
      </c>
      <c r="M767" s="9">
        <v>0.5</v>
      </c>
      <c r="O767" s="10"/>
      <c r="P767" s="15">
        <f>Coca2021!$I767+0.05</f>
        <v>0.75000000000000011</v>
      </c>
      <c r="Q767" s="10"/>
      <c r="R767" s="11"/>
    </row>
    <row r="768" spans="1:18" ht="15.75" customHeight="1" x14ac:dyDescent="0.25">
      <c r="A768" s="2"/>
      <c r="B768" s="4" t="s">
        <v>14</v>
      </c>
      <c r="C768" s="4">
        <v>1185732</v>
      </c>
      <c r="D768" s="5">
        <v>44417</v>
      </c>
      <c r="E768" s="4" t="s">
        <v>46</v>
      </c>
      <c r="F768" s="4" t="s">
        <v>47</v>
      </c>
      <c r="G768" s="4" t="s">
        <v>48</v>
      </c>
      <c r="H768" s="4" t="s">
        <v>17</v>
      </c>
      <c r="I768" s="6">
        <v>0.65</v>
      </c>
      <c r="J768" s="7">
        <v>11250</v>
      </c>
      <c r="K768" s="8">
        <f t="shared" si="4"/>
        <v>7312.5</v>
      </c>
      <c r="L768" s="8">
        <f t="shared" si="5"/>
        <v>3290.625</v>
      </c>
      <c r="M768" s="9">
        <v>0.45</v>
      </c>
      <c r="O768" s="10"/>
      <c r="P768" s="15">
        <f>Coca2021!$I768+0.05</f>
        <v>0.70000000000000007</v>
      </c>
      <c r="Q768" s="10"/>
      <c r="R768" s="11"/>
    </row>
    <row r="769" spans="1:18" ht="15.75" customHeight="1" x14ac:dyDescent="0.25">
      <c r="A769" s="2"/>
      <c r="B769" s="4" t="s">
        <v>14</v>
      </c>
      <c r="C769" s="4">
        <v>1185732</v>
      </c>
      <c r="D769" s="5">
        <v>44417</v>
      </c>
      <c r="E769" s="4" t="s">
        <v>46</v>
      </c>
      <c r="F769" s="4" t="s">
        <v>47</v>
      </c>
      <c r="G769" s="4" t="s">
        <v>48</v>
      </c>
      <c r="H769" s="4" t="s">
        <v>18</v>
      </c>
      <c r="I769" s="6">
        <v>0.60000000000000009</v>
      </c>
      <c r="J769" s="7">
        <v>9000</v>
      </c>
      <c r="K769" s="8">
        <f t="shared" si="4"/>
        <v>5400.0000000000009</v>
      </c>
      <c r="L769" s="8">
        <f t="shared" si="5"/>
        <v>1890.0000000000002</v>
      </c>
      <c r="M769" s="9">
        <v>0.35</v>
      </c>
      <c r="O769" s="10"/>
      <c r="P769" s="15">
        <f>Coca2021!$I769+0.05</f>
        <v>0.65000000000000013</v>
      </c>
      <c r="Q769" s="10"/>
      <c r="R769" s="11"/>
    </row>
    <row r="770" spans="1:18" ht="15.75" customHeight="1" x14ac:dyDescent="0.25">
      <c r="A770" s="2"/>
      <c r="B770" s="4" t="s">
        <v>14</v>
      </c>
      <c r="C770" s="4">
        <v>1185732</v>
      </c>
      <c r="D770" s="5">
        <v>44417</v>
      </c>
      <c r="E770" s="4" t="s">
        <v>46</v>
      </c>
      <c r="F770" s="4" t="s">
        <v>47</v>
      </c>
      <c r="G770" s="4" t="s">
        <v>48</v>
      </c>
      <c r="H770" s="4" t="s">
        <v>19</v>
      </c>
      <c r="I770" s="6">
        <v>0.55000000000000004</v>
      </c>
      <c r="J770" s="7">
        <v>8250</v>
      </c>
      <c r="K770" s="8">
        <f t="shared" si="4"/>
        <v>4537.5</v>
      </c>
      <c r="L770" s="8">
        <f t="shared" si="5"/>
        <v>1134.375</v>
      </c>
      <c r="M770" s="9">
        <v>0.25</v>
      </c>
      <c r="O770" s="10"/>
      <c r="P770" s="15">
        <f>Coca2021!$I770+0.05</f>
        <v>0.60000000000000009</v>
      </c>
      <c r="Q770" s="10"/>
      <c r="R770" s="11"/>
    </row>
    <row r="771" spans="1:18" ht="15.75" customHeight="1" x14ac:dyDescent="0.25">
      <c r="A771" s="2"/>
      <c r="B771" s="4" t="s">
        <v>14</v>
      </c>
      <c r="C771" s="4">
        <v>1185732</v>
      </c>
      <c r="D771" s="5">
        <v>44417</v>
      </c>
      <c r="E771" s="4" t="s">
        <v>46</v>
      </c>
      <c r="F771" s="4" t="s">
        <v>47</v>
      </c>
      <c r="G771" s="4" t="s">
        <v>48</v>
      </c>
      <c r="H771" s="4" t="s">
        <v>20</v>
      </c>
      <c r="I771" s="6">
        <v>0.45</v>
      </c>
      <c r="J771" s="7">
        <v>7750</v>
      </c>
      <c r="K771" s="8">
        <f t="shared" ref="K771:K1025" si="6">I771*J771</f>
        <v>3487.5</v>
      </c>
      <c r="L771" s="8">
        <f t="shared" ref="L771:L1025" si="7">K771*M771</f>
        <v>1046.25</v>
      </c>
      <c r="M771" s="9">
        <v>0.3</v>
      </c>
      <c r="O771" s="10"/>
      <c r="P771" s="15">
        <f>Coca2021!$I771+0.05</f>
        <v>0.5</v>
      </c>
      <c r="Q771" s="10"/>
      <c r="R771" s="11"/>
    </row>
    <row r="772" spans="1:18" ht="15.75" customHeight="1" x14ac:dyDescent="0.25">
      <c r="A772" s="2"/>
      <c r="B772" s="4" t="s">
        <v>14</v>
      </c>
      <c r="C772" s="4">
        <v>1185732</v>
      </c>
      <c r="D772" s="5">
        <v>44417</v>
      </c>
      <c r="E772" s="4" t="s">
        <v>46</v>
      </c>
      <c r="F772" s="4" t="s">
        <v>47</v>
      </c>
      <c r="G772" s="4" t="s">
        <v>48</v>
      </c>
      <c r="H772" s="4" t="s">
        <v>21</v>
      </c>
      <c r="I772" s="6">
        <v>0.55000000000000004</v>
      </c>
      <c r="J772" s="7">
        <v>7500</v>
      </c>
      <c r="K772" s="8">
        <f t="shared" si="6"/>
        <v>4125</v>
      </c>
      <c r="L772" s="8">
        <f t="shared" si="7"/>
        <v>1443.75</v>
      </c>
      <c r="M772" s="9">
        <v>0.35</v>
      </c>
      <c r="O772" s="10"/>
      <c r="P772" s="15">
        <f>Coca2021!$I772+0.05</f>
        <v>0.60000000000000009</v>
      </c>
      <c r="Q772" s="10"/>
      <c r="R772" s="11"/>
    </row>
    <row r="773" spans="1:18" ht="15.75" customHeight="1" x14ac:dyDescent="0.25">
      <c r="A773" s="2"/>
      <c r="B773" s="4" t="s">
        <v>14</v>
      </c>
      <c r="C773" s="4">
        <v>1185732</v>
      </c>
      <c r="D773" s="5">
        <v>44417</v>
      </c>
      <c r="E773" s="4" t="s">
        <v>46</v>
      </c>
      <c r="F773" s="4" t="s">
        <v>47</v>
      </c>
      <c r="G773" s="4" t="s">
        <v>48</v>
      </c>
      <c r="H773" s="4" t="s">
        <v>22</v>
      </c>
      <c r="I773" s="6">
        <v>0.60000000000000009</v>
      </c>
      <c r="J773" s="7">
        <v>9250</v>
      </c>
      <c r="K773" s="8">
        <f t="shared" si="6"/>
        <v>5550.0000000000009</v>
      </c>
      <c r="L773" s="8">
        <f t="shared" si="7"/>
        <v>2775.0000000000005</v>
      </c>
      <c r="M773" s="9">
        <v>0.5</v>
      </c>
      <c r="O773" s="10"/>
      <c r="P773" s="15">
        <f>Coca2021!$I773+0.05</f>
        <v>0.65000000000000013</v>
      </c>
      <c r="Q773" s="10"/>
      <c r="R773" s="11"/>
    </row>
    <row r="774" spans="1:18" ht="15.75" customHeight="1" x14ac:dyDescent="0.25">
      <c r="A774" s="2"/>
      <c r="B774" s="4" t="s">
        <v>14</v>
      </c>
      <c r="C774" s="4">
        <v>1185732</v>
      </c>
      <c r="D774" s="5">
        <v>44447</v>
      </c>
      <c r="E774" s="4" t="s">
        <v>46</v>
      </c>
      <c r="F774" s="4" t="s">
        <v>47</v>
      </c>
      <c r="G774" s="4" t="s">
        <v>48</v>
      </c>
      <c r="H774" s="4" t="s">
        <v>17</v>
      </c>
      <c r="I774" s="6">
        <v>0.55000000000000004</v>
      </c>
      <c r="J774" s="7">
        <v>10500</v>
      </c>
      <c r="K774" s="8">
        <f t="shared" si="6"/>
        <v>5775.0000000000009</v>
      </c>
      <c r="L774" s="8">
        <f t="shared" si="7"/>
        <v>2598.7500000000005</v>
      </c>
      <c r="M774" s="9">
        <v>0.45</v>
      </c>
      <c r="O774" s="10"/>
      <c r="P774" s="15">
        <f>Coca2021!$I774+0.05</f>
        <v>0.60000000000000009</v>
      </c>
      <c r="Q774" s="10"/>
      <c r="R774" s="11"/>
    </row>
    <row r="775" spans="1:18" ht="15.75" customHeight="1" x14ac:dyDescent="0.25">
      <c r="A775" s="2"/>
      <c r="B775" s="4" t="s">
        <v>14</v>
      </c>
      <c r="C775" s="4">
        <v>1185732</v>
      </c>
      <c r="D775" s="5">
        <v>44447</v>
      </c>
      <c r="E775" s="4" t="s">
        <v>46</v>
      </c>
      <c r="F775" s="4" t="s">
        <v>47</v>
      </c>
      <c r="G775" s="4" t="s">
        <v>48</v>
      </c>
      <c r="H775" s="4" t="s">
        <v>18</v>
      </c>
      <c r="I775" s="6">
        <v>0.50000000000000011</v>
      </c>
      <c r="J775" s="7">
        <v>8500</v>
      </c>
      <c r="K775" s="8">
        <f t="shared" si="6"/>
        <v>4250.0000000000009</v>
      </c>
      <c r="L775" s="8">
        <f t="shared" si="7"/>
        <v>1487.5000000000002</v>
      </c>
      <c r="M775" s="9">
        <v>0.35</v>
      </c>
      <c r="O775" s="10"/>
      <c r="P775" s="15">
        <f>Coca2021!$I775+0.05</f>
        <v>0.55000000000000016</v>
      </c>
      <c r="Q775" s="10"/>
      <c r="R775" s="11"/>
    </row>
    <row r="776" spans="1:18" ht="15.75" customHeight="1" x14ac:dyDescent="0.25">
      <c r="A776" s="2"/>
      <c r="B776" s="4" t="s">
        <v>14</v>
      </c>
      <c r="C776" s="4">
        <v>1185732</v>
      </c>
      <c r="D776" s="5">
        <v>44447</v>
      </c>
      <c r="E776" s="4" t="s">
        <v>46</v>
      </c>
      <c r="F776" s="4" t="s">
        <v>47</v>
      </c>
      <c r="G776" s="4" t="s">
        <v>48</v>
      </c>
      <c r="H776" s="4" t="s">
        <v>19</v>
      </c>
      <c r="I776" s="6">
        <v>0.45</v>
      </c>
      <c r="J776" s="7">
        <v>7500</v>
      </c>
      <c r="K776" s="8">
        <f t="shared" si="6"/>
        <v>3375</v>
      </c>
      <c r="L776" s="8">
        <f t="shared" si="7"/>
        <v>843.75</v>
      </c>
      <c r="M776" s="9">
        <v>0.25</v>
      </c>
      <c r="O776" s="10"/>
      <c r="P776" s="15">
        <f>Coca2021!$I776+0.05</f>
        <v>0.5</v>
      </c>
      <c r="Q776" s="10"/>
      <c r="R776" s="11"/>
    </row>
    <row r="777" spans="1:18" ht="15.75" customHeight="1" x14ac:dyDescent="0.25">
      <c r="A777" s="2"/>
      <c r="B777" s="4" t="s">
        <v>14</v>
      </c>
      <c r="C777" s="4">
        <v>1185732</v>
      </c>
      <c r="D777" s="5">
        <v>44447</v>
      </c>
      <c r="E777" s="4" t="s">
        <v>46</v>
      </c>
      <c r="F777" s="4" t="s">
        <v>47</v>
      </c>
      <c r="G777" s="4" t="s">
        <v>48</v>
      </c>
      <c r="H777" s="4" t="s">
        <v>20</v>
      </c>
      <c r="I777" s="6">
        <v>0.45</v>
      </c>
      <c r="J777" s="7">
        <v>7250</v>
      </c>
      <c r="K777" s="8">
        <f t="shared" si="6"/>
        <v>3262.5</v>
      </c>
      <c r="L777" s="8">
        <f t="shared" si="7"/>
        <v>978.75</v>
      </c>
      <c r="M777" s="9">
        <v>0.3</v>
      </c>
      <c r="O777" s="10"/>
      <c r="P777" s="15">
        <f>Coca2021!$I777+0.05</f>
        <v>0.5</v>
      </c>
      <c r="Q777" s="10"/>
      <c r="R777" s="11"/>
    </row>
    <row r="778" spans="1:18" ht="15.75" customHeight="1" x14ac:dyDescent="0.25">
      <c r="A778" s="2"/>
      <c r="B778" s="4" t="s">
        <v>14</v>
      </c>
      <c r="C778" s="4">
        <v>1185732</v>
      </c>
      <c r="D778" s="5">
        <v>44447</v>
      </c>
      <c r="E778" s="4" t="s">
        <v>46</v>
      </c>
      <c r="F778" s="4" t="s">
        <v>47</v>
      </c>
      <c r="G778" s="4" t="s">
        <v>48</v>
      </c>
      <c r="H778" s="4" t="s">
        <v>21</v>
      </c>
      <c r="I778" s="6">
        <v>0.55000000000000004</v>
      </c>
      <c r="J778" s="7">
        <v>7250</v>
      </c>
      <c r="K778" s="8">
        <f t="shared" si="6"/>
        <v>3987.5000000000005</v>
      </c>
      <c r="L778" s="8">
        <f t="shared" si="7"/>
        <v>1395.625</v>
      </c>
      <c r="M778" s="9">
        <v>0.35</v>
      </c>
      <c r="O778" s="10"/>
      <c r="P778" s="15">
        <f>Coca2021!$I778+0.05</f>
        <v>0.60000000000000009</v>
      </c>
      <c r="Q778" s="10"/>
      <c r="R778" s="11"/>
    </row>
    <row r="779" spans="1:18" ht="15.75" customHeight="1" x14ac:dyDescent="0.25">
      <c r="A779" s="2"/>
      <c r="B779" s="4" t="s">
        <v>14</v>
      </c>
      <c r="C779" s="4">
        <v>1185732</v>
      </c>
      <c r="D779" s="5">
        <v>44447</v>
      </c>
      <c r="E779" s="4" t="s">
        <v>46</v>
      </c>
      <c r="F779" s="4" t="s">
        <v>47</v>
      </c>
      <c r="G779" s="4" t="s">
        <v>48</v>
      </c>
      <c r="H779" s="4" t="s">
        <v>22</v>
      </c>
      <c r="I779" s="6">
        <v>0.60000000000000009</v>
      </c>
      <c r="J779" s="7">
        <v>8250</v>
      </c>
      <c r="K779" s="8">
        <f t="shared" si="6"/>
        <v>4950.0000000000009</v>
      </c>
      <c r="L779" s="8">
        <f t="shared" si="7"/>
        <v>2475.0000000000005</v>
      </c>
      <c r="M779" s="9">
        <v>0.5</v>
      </c>
      <c r="O779" s="10"/>
      <c r="P779" s="15">
        <f>Coca2021!$I779+0.05</f>
        <v>0.65000000000000013</v>
      </c>
      <c r="Q779" s="10"/>
      <c r="R779" s="11"/>
    </row>
    <row r="780" spans="1:18" ht="15.75" customHeight="1" x14ac:dyDescent="0.25">
      <c r="A780" s="2"/>
      <c r="B780" s="4" t="s">
        <v>14</v>
      </c>
      <c r="C780" s="4">
        <v>1185732</v>
      </c>
      <c r="D780" s="5">
        <v>44479</v>
      </c>
      <c r="E780" s="4" t="s">
        <v>46</v>
      </c>
      <c r="F780" s="4" t="s">
        <v>47</v>
      </c>
      <c r="G780" s="4" t="s">
        <v>48</v>
      </c>
      <c r="H780" s="4" t="s">
        <v>17</v>
      </c>
      <c r="I780" s="6">
        <v>0.60000000000000009</v>
      </c>
      <c r="J780" s="7">
        <v>10000</v>
      </c>
      <c r="K780" s="8">
        <f t="shared" si="6"/>
        <v>6000.0000000000009</v>
      </c>
      <c r="L780" s="8">
        <f t="shared" si="7"/>
        <v>2700.0000000000005</v>
      </c>
      <c r="M780" s="9">
        <v>0.45</v>
      </c>
      <c r="O780" s="10"/>
      <c r="P780" s="15">
        <f>Coca2021!$I780+0.05</f>
        <v>0.65000000000000013</v>
      </c>
      <c r="Q780" s="10"/>
      <c r="R780" s="11"/>
    </row>
    <row r="781" spans="1:18" ht="15.75" customHeight="1" x14ac:dyDescent="0.25">
      <c r="A781" s="2"/>
      <c r="B781" s="4" t="s">
        <v>14</v>
      </c>
      <c r="C781" s="4">
        <v>1185732</v>
      </c>
      <c r="D781" s="5">
        <v>44479</v>
      </c>
      <c r="E781" s="4" t="s">
        <v>46</v>
      </c>
      <c r="F781" s="4" t="s">
        <v>47</v>
      </c>
      <c r="G781" s="4" t="s">
        <v>48</v>
      </c>
      <c r="H781" s="4" t="s">
        <v>18</v>
      </c>
      <c r="I781" s="6">
        <v>0.50000000000000011</v>
      </c>
      <c r="J781" s="7">
        <v>8250</v>
      </c>
      <c r="K781" s="8">
        <f t="shared" si="6"/>
        <v>4125.0000000000009</v>
      </c>
      <c r="L781" s="8">
        <f t="shared" si="7"/>
        <v>1443.7500000000002</v>
      </c>
      <c r="M781" s="9">
        <v>0.35</v>
      </c>
      <c r="O781" s="10"/>
      <c r="P781" s="15">
        <f>Coca2021!$I781+0.05</f>
        <v>0.55000000000000016</v>
      </c>
      <c r="Q781" s="10"/>
      <c r="R781" s="11"/>
    </row>
    <row r="782" spans="1:18" ht="15.75" customHeight="1" x14ac:dyDescent="0.25">
      <c r="A782" s="2"/>
      <c r="B782" s="4" t="s">
        <v>14</v>
      </c>
      <c r="C782" s="4">
        <v>1185732</v>
      </c>
      <c r="D782" s="5">
        <v>44479</v>
      </c>
      <c r="E782" s="4" t="s">
        <v>46</v>
      </c>
      <c r="F782" s="4" t="s">
        <v>47</v>
      </c>
      <c r="G782" s="4" t="s">
        <v>48</v>
      </c>
      <c r="H782" s="4" t="s">
        <v>19</v>
      </c>
      <c r="I782" s="6">
        <v>0.50000000000000011</v>
      </c>
      <c r="J782" s="7">
        <v>7250</v>
      </c>
      <c r="K782" s="8">
        <f t="shared" si="6"/>
        <v>3625.0000000000009</v>
      </c>
      <c r="L782" s="8">
        <f t="shared" si="7"/>
        <v>906.25000000000023</v>
      </c>
      <c r="M782" s="9">
        <v>0.25</v>
      </c>
      <c r="O782" s="10"/>
      <c r="P782" s="15">
        <f>Coca2021!$I782+0.05</f>
        <v>0.55000000000000016</v>
      </c>
      <c r="Q782" s="10"/>
      <c r="R782" s="11"/>
    </row>
    <row r="783" spans="1:18" ht="15.75" customHeight="1" x14ac:dyDescent="0.25">
      <c r="A783" s="2"/>
      <c r="B783" s="4" t="s">
        <v>14</v>
      </c>
      <c r="C783" s="4">
        <v>1185732</v>
      </c>
      <c r="D783" s="5">
        <v>44479</v>
      </c>
      <c r="E783" s="4" t="s">
        <v>46</v>
      </c>
      <c r="F783" s="4" t="s">
        <v>47</v>
      </c>
      <c r="G783" s="4" t="s">
        <v>48</v>
      </c>
      <c r="H783" s="4" t="s">
        <v>20</v>
      </c>
      <c r="I783" s="6">
        <v>0.50000000000000011</v>
      </c>
      <c r="J783" s="7">
        <v>7000</v>
      </c>
      <c r="K783" s="8">
        <f t="shared" si="6"/>
        <v>3500.0000000000009</v>
      </c>
      <c r="L783" s="8">
        <f t="shared" si="7"/>
        <v>1050.0000000000002</v>
      </c>
      <c r="M783" s="9">
        <v>0.3</v>
      </c>
      <c r="O783" s="10"/>
      <c r="P783" s="15">
        <f>Coca2021!$I783+0.05</f>
        <v>0.55000000000000016</v>
      </c>
      <c r="Q783" s="10"/>
      <c r="R783" s="11"/>
    </row>
    <row r="784" spans="1:18" ht="15.75" customHeight="1" x14ac:dyDescent="0.25">
      <c r="A784" s="2"/>
      <c r="B784" s="4" t="s">
        <v>14</v>
      </c>
      <c r="C784" s="4">
        <v>1185732</v>
      </c>
      <c r="D784" s="5">
        <v>44479</v>
      </c>
      <c r="E784" s="4" t="s">
        <v>46</v>
      </c>
      <c r="F784" s="4" t="s">
        <v>47</v>
      </c>
      <c r="G784" s="4" t="s">
        <v>48</v>
      </c>
      <c r="H784" s="4" t="s">
        <v>21</v>
      </c>
      <c r="I784" s="6">
        <v>0.60000000000000009</v>
      </c>
      <c r="J784" s="7">
        <v>7000</v>
      </c>
      <c r="K784" s="8">
        <f t="shared" si="6"/>
        <v>4200.0000000000009</v>
      </c>
      <c r="L784" s="8">
        <f t="shared" si="7"/>
        <v>1470.0000000000002</v>
      </c>
      <c r="M784" s="9">
        <v>0.35</v>
      </c>
      <c r="O784" s="10"/>
      <c r="P784" s="15">
        <f>Coca2021!$I784+0.05</f>
        <v>0.65000000000000013</v>
      </c>
      <c r="Q784" s="10"/>
      <c r="R784" s="11"/>
    </row>
    <row r="785" spans="1:18" ht="15.75" customHeight="1" x14ac:dyDescent="0.25">
      <c r="A785" s="2"/>
      <c r="B785" s="4" t="s">
        <v>14</v>
      </c>
      <c r="C785" s="4">
        <v>1185732</v>
      </c>
      <c r="D785" s="5">
        <v>44479</v>
      </c>
      <c r="E785" s="4" t="s">
        <v>46</v>
      </c>
      <c r="F785" s="4" t="s">
        <v>47</v>
      </c>
      <c r="G785" s="4" t="s">
        <v>48</v>
      </c>
      <c r="H785" s="4" t="s">
        <v>22</v>
      </c>
      <c r="I785" s="6">
        <v>0.65</v>
      </c>
      <c r="J785" s="7">
        <v>8250</v>
      </c>
      <c r="K785" s="8">
        <f t="shared" si="6"/>
        <v>5362.5</v>
      </c>
      <c r="L785" s="8">
        <f t="shared" si="7"/>
        <v>2681.25</v>
      </c>
      <c r="M785" s="9">
        <v>0.5</v>
      </c>
      <c r="O785" s="10"/>
      <c r="P785" s="15">
        <f>Coca2021!$I785+0.05</f>
        <v>0.70000000000000007</v>
      </c>
      <c r="Q785" s="10"/>
      <c r="R785" s="11"/>
    </row>
    <row r="786" spans="1:18" ht="15.75" customHeight="1" x14ac:dyDescent="0.25">
      <c r="A786" s="2"/>
      <c r="B786" s="4" t="s">
        <v>14</v>
      </c>
      <c r="C786" s="4">
        <v>1185732</v>
      </c>
      <c r="D786" s="5">
        <v>44509</v>
      </c>
      <c r="E786" s="4" t="s">
        <v>46</v>
      </c>
      <c r="F786" s="4" t="s">
        <v>47</v>
      </c>
      <c r="G786" s="4" t="s">
        <v>48</v>
      </c>
      <c r="H786" s="4" t="s">
        <v>17</v>
      </c>
      <c r="I786" s="6">
        <v>0.60000000000000009</v>
      </c>
      <c r="J786" s="7">
        <v>9750</v>
      </c>
      <c r="K786" s="8">
        <f t="shared" si="6"/>
        <v>5850.0000000000009</v>
      </c>
      <c r="L786" s="8">
        <f t="shared" si="7"/>
        <v>2632.5000000000005</v>
      </c>
      <c r="M786" s="9">
        <v>0.45</v>
      </c>
      <c r="O786" s="10"/>
      <c r="P786" s="15">
        <f>Coca2021!$I786+0.05</f>
        <v>0.65000000000000013</v>
      </c>
      <c r="Q786" s="10"/>
      <c r="R786" s="11"/>
    </row>
    <row r="787" spans="1:18" ht="15.75" customHeight="1" x14ac:dyDescent="0.25">
      <c r="A787" s="2"/>
      <c r="B787" s="4" t="s">
        <v>14</v>
      </c>
      <c r="C787" s="4">
        <v>1185732</v>
      </c>
      <c r="D787" s="5">
        <v>44509</v>
      </c>
      <c r="E787" s="4" t="s">
        <v>46</v>
      </c>
      <c r="F787" s="4" t="s">
        <v>47</v>
      </c>
      <c r="G787" s="4" t="s">
        <v>48</v>
      </c>
      <c r="H787" s="4" t="s">
        <v>18</v>
      </c>
      <c r="I787" s="6">
        <v>0.50000000000000011</v>
      </c>
      <c r="J787" s="7">
        <v>8000</v>
      </c>
      <c r="K787" s="8">
        <f t="shared" si="6"/>
        <v>4000.0000000000009</v>
      </c>
      <c r="L787" s="8">
        <f t="shared" si="7"/>
        <v>1400.0000000000002</v>
      </c>
      <c r="M787" s="9">
        <v>0.35</v>
      </c>
      <c r="O787" s="10"/>
      <c r="P787" s="15">
        <f>Coca2021!$I787+0.05</f>
        <v>0.55000000000000016</v>
      </c>
      <c r="Q787" s="10"/>
      <c r="R787" s="11"/>
    </row>
    <row r="788" spans="1:18" ht="15.75" customHeight="1" x14ac:dyDescent="0.25">
      <c r="A788" s="2"/>
      <c r="B788" s="4" t="s">
        <v>14</v>
      </c>
      <c r="C788" s="4">
        <v>1185732</v>
      </c>
      <c r="D788" s="5">
        <v>44509</v>
      </c>
      <c r="E788" s="4" t="s">
        <v>46</v>
      </c>
      <c r="F788" s="4" t="s">
        <v>47</v>
      </c>
      <c r="G788" s="4" t="s">
        <v>48</v>
      </c>
      <c r="H788" s="4" t="s">
        <v>19</v>
      </c>
      <c r="I788" s="6">
        <v>0.50000000000000011</v>
      </c>
      <c r="J788" s="7">
        <v>7450</v>
      </c>
      <c r="K788" s="8">
        <f t="shared" si="6"/>
        <v>3725.0000000000009</v>
      </c>
      <c r="L788" s="8">
        <f t="shared" si="7"/>
        <v>931.25000000000023</v>
      </c>
      <c r="M788" s="9">
        <v>0.25</v>
      </c>
      <c r="O788" s="10"/>
      <c r="P788" s="15">
        <f>Coca2021!$I788+0.05</f>
        <v>0.55000000000000016</v>
      </c>
      <c r="Q788" s="10"/>
      <c r="R788" s="11"/>
    </row>
    <row r="789" spans="1:18" ht="15.75" customHeight="1" x14ac:dyDescent="0.25">
      <c r="A789" s="2"/>
      <c r="B789" s="4" t="s">
        <v>14</v>
      </c>
      <c r="C789" s="4">
        <v>1185732</v>
      </c>
      <c r="D789" s="5">
        <v>44509</v>
      </c>
      <c r="E789" s="4" t="s">
        <v>46</v>
      </c>
      <c r="F789" s="4" t="s">
        <v>47</v>
      </c>
      <c r="G789" s="4" t="s">
        <v>48</v>
      </c>
      <c r="H789" s="4" t="s">
        <v>20</v>
      </c>
      <c r="I789" s="6">
        <v>0.50000000000000011</v>
      </c>
      <c r="J789" s="7">
        <v>7750</v>
      </c>
      <c r="K789" s="8">
        <f t="shared" si="6"/>
        <v>3875.0000000000009</v>
      </c>
      <c r="L789" s="8">
        <f t="shared" si="7"/>
        <v>1162.5000000000002</v>
      </c>
      <c r="M789" s="9">
        <v>0.3</v>
      </c>
      <c r="O789" s="10"/>
      <c r="P789" s="15">
        <f>Coca2021!$I789+0.05</f>
        <v>0.55000000000000016</v>
      </c>
      <c r="Q789" s="10"/>
      <c r="R789" s="11"/>
    </row>
    <row r="790" spans="1:18" ht="15.75" customHeight="1" x14ac:dyDescent="0.25">
      <c r="A790" s="2"/>
      <c r="B790" s="4" t="s">
        <v>14</v>
      </c>
      <c r="C790" s="4">
        <v>1185732</v>
      </c>
      <c r="D790" s="5">
        <v>44509</v>
      </c>
      <c r="E790" s="4" t="s">
        <v>46</v>
      </c>
      <c r="F790" s="4" t="s">
        <v>47</v>
      </c>
      <c r="G790" s="4" t="s">
        <v>48</v>
      </c>
      <c r="H790" s="4" t="s">
        <v>21</v>
      </c>
      <c r="I790" s="6">
        <v>0.65</v>
      </c>
      <c r="J790" s="7">
        <v>7500</v>
      </c>
      <c r="K790" s="8">
        <f t="shared" si="6"/>
        <v>4875</v>
      </c>
      <c r="L790" s="8">
        <f t="shared" si="7"/>
        <v>1706.25</v>
      </c>
      <c r="M790" s="9">
        <v>0.35</v>
      </c>
      <c r="O790" s="10"/>
      <c r="P790" s="15">
        <f>Coca2021!$I790+0.05</f>
        <v>0.70000000000000007</v>
      </c>
      <c r="Q790" s="10"/>
      <c r="R790" s="11"/>
    </row>
    <row r="791" spans="1:18" ht="15.75" customHeight="1" x14ac:dyDescent="0.25">
      <c r="A791" s="2"/>
      <c r="B791" s="4" t="s">
        <v>14</v>
      </c>
      <c r="C791" s="4">
        <v>1185732</v>
      </c>
      <c r="D791" s="5">
        <v>44509</v>
      </c>
      <c r="E791" s="4" t="s">
        <v>46</v>
      </c>
      <c r="F791" s="4" t="s">
        <v>47</v>
      </c>
      <c r="G791" s="4" t="s">
        <v>48</v>
      </c>
      <c r="H791" s="4" t="s">
        <v>22</v>
      </c>
      <c r="I791" s="6">
        <v>0.7</v>
      </c>
      <c r="J791" s="7">
        <v>8500</v>
      </c>
      <c r="K791" s="8">
        <f t="shared" si="6"/>
        <v>5950</v>
      </c>
      <c r="L791" s="8">
        <f t="shared" si="7"/>
        <v>2975</v>
      </c>
      <c r="M791" s="9">
        <v>0.5</v>
      </c>
      <c r="O791" s="10"/>
      <c r="P791" s="15">
        <f>Coca2021!$I791+0.05</f>
        <v>0.75</v>
      </c>
      <c r="Q791" s="10"/>
      <c r="R791" s="11"/>
    </row>
    <row r="792" spans="1:18" ht="15.75" customHeight="1" x14ac:dyDescent="0.25">
      <c r="A792" s="2"/>
      <c r="B792" s="4" t="s">
        <v>14</v>
      </c>
      <c r="C792" s="4">
        <v>1185732</v>
      </c>
      <c r="D792" s="5">
        <v>44538</v>
      </c>
      <c r="E792" s="4" t="s">
        <v>46</v>
      </c>
      <c r="F792" s="4" t="s">
        <v>47</v>
      </c>
      <c r="G792" s="4" t="s">
        <v>48</v>
      </c>
      <c r="H792" s="4" t="s">
        <v>17</v>
      </c>
      <c r="I792" s="6">
        <v>0.65</v>
      </c>
      <c r="J792" s="7">
        <v>10750</v>
      </c>
      <c r="K792" s="8">
        <f t="shared" si="6"/>
        <v>6987.5</v>
      </c>
      <c r="L792" s="8">
        <f t="shared" si="7"/>
        <v>3144.375</v>
      </c>
      <c r="M792" s="9">
        <v>0.45</v>
      </c>
      <c r="O792" s="10"/>
      <c r="P792" s="15">
        <f>Coca2021!$I792+0.05</f>
        <v>0.70000000000000007</v>
      </c>
      <c r="Q792" s="10"/>
      <c r="R792" s="11"/>
    </row>
    <row r="793" spans="1:18" ht="15.75" customHeight="1" x14ac:dyDescent="0.25">
      <c r="A793" s="2"/>
      <c r="B793" s="4" t="s">
        <v>14</v>
      </c>
      <c r="C793" s="4">
        <v>1185732</v>
      </c>
      <c r="D793" s="5">
        <v>44538</v>
      </c>
      <c r="E793" s="4" t="s">
        <v>46</v>
      </c>
      <c r="F793" s="4" t="s">
        <v>47</v>
      </c>
      <c r="G793" s="4" t="s">
        <v>48</v>
      </c>
      <c r="H793" s="4" t="s">
        <v>18</v>
      </c>
      <c r="I793" s="6">
        <v>0.55000000000000004</v>
      </c>
      <c r="J793" s="7">
        <v>8750</v>
      </c>
      <c r="K793" s="8">
        <f t="shared" si="6"/>
        <v>4812.5</v>
      </c>
      <c r="L793" s="8">
        <f t="shared" si="7"/>
        <v>1684.375</v>
      </c>
      <c r="M793" s="9">
        <v>0.35</v>
      </c>
      <c r="O793" s="10"/>
      <c r="P793" s="15">
        <f>Coca2021!$I793+0.05</f>
        <v>0.60000000000000009</v>
      </c>
      <c r="Q793" s="10"/>
      <c r="R793" s="11"/>
    </row>
    <row r="794" spans="1:18" ht="15.75" customHeight="1" x14ac:dyDescent="0.25">
      <c r="A794" s="2"/>
      <c r="B794" s="4" t="s">
        <v>14</v>
      </c>
      <c r="C794" s="4">
        <v>1185732</v>
      </c>
      <c r="D794" s="5">
        <v>44538</v>
      </c>
      <c r="E794" s="4" t="s">
        <v>46</v>
      </c>
      <c r="F794" s="4" t="s">
        <v>47</v>
      </c>
      <c r="G794" s="4" t="s">
        <v>48</v>
      </c>
      <c r="H794" s="4" t="s">
        <v>19</v>
      </c>
      <c r="I794" s="6">
        <v>0.55000000000000004</v>
      </c>
      <c r="J794" s="7">
        <v>8250</v>
      </c>
      <c r="K794" s="8">
        <f t="shared" si="6"/>
        <v>4537.5</v>
      </c>
      <c r="L794" s="8">
        <f t="shared" si="7"/>
        <v>1134.375</v>
      </c>
      <c r="M794" s="9">
        <v>0.25</v>
      </c>
      <c r="O794" s="10"/>
      <c r="P794" s="15">
        <f>Coca2021!$I794+0.05</f>
        <v>0.60000000000000009</v>
      </c>
      <c r="Q794" s="10"/>
      <c r="R794" s="11"/>
    </row>
    <row r="795" spans="1:18" ht="15.75" customHeight="1" x14ac:dyDescent="0.25">
      <c r="A795" s="2"/>
      <c r="B795" s="4" t="s">
        <v>14</v>
      </c>
      <c r="C795" s="4">
        <v>1185732</v>
      </c>
      <c r="D795" s="5">
        <v>44538</v>
      </c>
      <c r="E795" s="4" t="s">
        <v>46</v>
      </c>
      <c r="F795" s="4" t="s">
        <v>47</v>
      </c>
      <c r="G795" s="4" t="s">
        <v>48</v>
      </c>
      <c r="H795" s="4" t="s">
        <v>20</v>
      </c>
      <c r="I795" s="6">
        <v>0.55000000000000004</v>
      </c>
      <c r="J795" s="7">
        <v>7750</v>
      </c>
      <c r="K795" s="8">
        <f t="shared" si="6"/>
        <v>4262.5</v>
      </c>
      <c r="L795" s="8">
        <f t="shared" si="7"/>
        <v>1278.75</v>
      </c>
      <c r="M795" s="9">
        <v>0.3</v>
      </c>
      <c r="O795" s="10"/>
      <c r="P795" s="15">
        <f>Coca2021!$I795+0.05</f>
        <v>0.60000000000000009</v>
      </c>
      <c r="Q795" s="10"/>
      <c r="R795" s="11"/>
    </row>
    <row r="796" spans="1:18" ht="15.75" customHeight="1" x14ac:dyDescent="0.25">
      <c r="A796" s="2"/>
      <c r="B796" s="4" t="s">
        <v>14</v>
      </c>
      <c r="C796" s="4">
        <v>1185732</v>
      </c>
      <c r="D796" s="5">
        <v>44538</v>
      </c>
      <c r="E796" s="4" t="s">
        <v>46</v>
      </c>
      <c r="F796" s="4" t="s">
        <v>47</v>
      </c>
      <c r="G796" s="4" t="s">
        <v>48</v>
      </c>
      <c r="H796" s="4" t="s">
        <v>21</v>
      </c>
      <c r="I796" s="6">
        <v>0.65</v>
      </c>
      <c r="J796" s="7">
        <v>7750</v>
      </c>
      <c r="K796" s="8">
        <f t="shared" si="6"/>
        <v>5037.5</v>
      </c>
      <c r="L796" s="8">
        <f t="shared" si="7"/>
        <v>1763.125</v>
      </c>
      <c r="M796" s="9">
        <v>0.35</v>
      </c>
      <c r="O796" s="10"/>
      <c r="P796" s="15">
        <f>Coca2021!$I796+0.05</f>
        <v>0.70000000000000007</v>
      </c>
      <c r="Q796" s="10"/>
      <c r="R796" s="11"/>
    </row>
    <row r="797" spans="1:18" ht="15.75" customHeight="1" x14ac:dyDescent="0.25">
      <c r="A797" s="2"/>
      <c r="B797" s="4" t="s">
        <v>14</v>
      </c>
      <c r="C797" s="4">
        <v>1185732</v>
      </c>
      <c r="D797" s="5">
        <v>44538</v>
      </c>
      <c r="E797" s="4" t="s">
        <v>46</v>
      </c>
      <c r="F797" s="4" t="s">
        <v>47</v>
      </c>
      <c r="G797" s="4" t="s">
        <v>48</v>
      </c>
      <c r="H797" s="4" t="s">
        <v>22</v>
      </c>
      <c r="I797" s="6">
        <v>0.7</v>
      </c>
      <c r="J797" s="7">
        <v>8750</v>
      </c>
      <c r="K797" s="8">
        <f t="shared" si="6"/>
        <v>6125</v>
      </c>
      <c r="L797" s="8">
        <f t="shared" si="7"/>
        <v>3062.5</v>
      </c>
      <c r="M797" s="9">
        <v>0.5</v>
      </c>
      <c r="O797" s="10"/>
      <c r="P797" s="15">
        <f>Coca2021!$I797+0.05</f>
        <v>0.75</v>
      </c>
      <c r="Q797" s="10"/>
      <c r="R797" s="11"/>
    </row>
    <row r="798" spans="1:18" ht="15.75" customHeight="1" x14ac:dyDescent="0.25">
      <c r="A798" s="2" t="s">
        <v>39</v>
      </c>
      <c r="B798" s="4" t="s">
        <v>14</v>
      </c>
      <c r="C798" s="4">
        <v>1185732</v>
      </c>
      <c r="D798" s="5">
        <v>44209</v>
      </c>
      <c r="E798" s="4" t="s">
        <v>33</v>
      </c>
      <c r="F798" s="4" t="s">
        <v>49</v>
      </c>
      <c r="G798" s="4" t="s">
        <v>50</v>
      </c>
      <c r="H798" s="4" t="s">
        <v>17</v>
      </c>
      <c r="I798" s="6">
        <v>0.35</v>
      </c>
      <c r="J798" s="7">
        <v>4500</v>
      </c>
      <c r="K798" s="8">
        <f t="shared" si="6"/>
        <v>1575</v>
      </c>
      <c r="L798" s="8">
        <f t="shared" si="7"/>
        <v>551.25</v>
      </c>
      <c r="M798" s="9">
        <v>0.35000000000000003</v>
      </c>
      <c r="O798" s="14"/>
      <c r="P798" s="15"/>
      <c r="Q798" s="10"/>
      <c r="R798" s="11"/>
    </row>
    <row r="799" spans="1:18" ht="15.75" customHeight="1" x14ac:dyDescent="0.25">
      <c r="A799" s="2"/>
      <c r="B799" s="4" t="s">
        <v>14</v>
      </c>
      <c r="C799" s="4">
        <v>1185732</v>
      </c>
      <c r="D799" s="5">
        <v>44209</v>
      </c>
      <c r="E799" s="4" t="s">
        <v>33</v>
      </c>
      <c r="F799" s="4" t="s">
        <v>49</v>
      </c>
      <c r="G799" s="4" t="s">
        <v>50</v>
      </c>
      <c r="H799" s="4" t="s">
        <v>18</v>
      </c>
      <c r="I799" s="6">
        <v>0.35</v>
      </c>
      <c r="J799" s="7">
        <v>2500</v>
      </c>
      <c r="K799" s="8">
        <f t="shared" si="6"/>
        <v>875</v>
      </c>
      <c r="L799" s="8">
        <f t="shared" si="7"/>
        <v>262.5</v>
      </c>
      <c r="M799" s="9">
        <v>0.3</v>
      </c>
      <c r="O799" s="14"/>
      <c r="P799" s="15"/>
      <c r="Q799" s="10"/>
      <c r="R799" s="11"/>
    </row>
    <row r="800" spans="1:18" ht="15.75" customHeight="1" x14ac:dyDescent="0.25">
      <c r="A800" s="2"/>
      <c r="B800" s="4" t="s">
        <v>14</v>
      </c>
      <c r="C800" s="4">
        <v>1185732</v>
      </c>
      <c r="D800" s="5">
        <v>44209</v>
      </c>
      <c r="E800" s="4" t="s">
        <v>33</v>
      </c>
      <c r="F800" s="4" t="s">
        <v>49</v>
      </c>
      <c r="G800" s="4" t="s">
        <v>50</v>
      </c>
      <c r="H800" s="4" t="s">
        <v>19</v>
      </c>
      <c r="I800" s="6">
        <v>0.25</v>
      </c>
      <c r="J800" s="7">
        <v>2500</v>
      </c>
      <c r="K800" s="8">
        <f t="shared" si="6"/>
        <v>625</v>
      </c>
      <c r="L800" s="8">
        <f t="shared" si="7"/>
        <v>187.5</v>
      </c>
      <c r="M800" s="9">
        <v>0.3</v>
      </c>
      <c r="O800" s="14"/>
      <c r="P800" s="15"/>
      <c r="Q800" s="10"/>
      <c r="R800" s="11"/>
    </row>
    <row r="801" spans="1:18" ht="15.75" customHeight="1" x14ac:dyDescent="0.25">
      <c r="A801" s="2"/>
      <c r="B801" s="4" t="s">
        <v>14</v>
      </c>
      <c r="C801" s="4">
        <v>1185732</v>
      </c>
      <c r="D801" s="5">
        <v>44209</v>
      </c>
      <c r="E801" s="4" t="s">
        <v>33</v>
      </c>
      <c r="F801" s="4" t="s">
        <v>49</v>
      </c>
      <c r="G801" s="4" t="s">
        <v>50</v>
      </c>
      <c r="H801" s="4" t="s">
        <v>20</v>
      </c>
      <c r="I801" s="6">
        <v>0.30000000000000004</v>
      </c>
      <c r="J801" s="7">
        <v>1000</v>
      </c>
      <c r="K801" s="8">
        <f t="shared" si="6"/>
        <v>300.00000000000006</v>
      </c>
      <c r="L801" s="8">
        <f t="shared" si="7"/>
        <v>105.00000000000003</v>
      </c>
      <c r="M801" s="9">
        <v>0.35000000000000003</v>
      </c>
      <c r="O801" s="14"/>
      <c r="P801" s="15"/>
      <c r="Q801" s="10"/>
      <c r="R801" s="11"/>
    </row>
    <row r="802" spans="1:18" ht="15.75" customHeight="1" x14ac:dyDescent="0.25">
      <c r="A802" s="2"/>
      <c r="B802" s="4" t="s">
        <v>14</v>
      </c>
      <c r="C802" s="4">
        <v>1185732</v>
      </c>
      <c r="D802" s="5">
        <v>44209</v>
      </c>
      <c r="E802" s="4" t="s">
        <v>33</v>
      </c>
      <c r="F802" s="4" t="s">
        <v>49</v>
      </c>
      <c r="G802" s="4" t="s">
        <v>50</v>
      </c>
      <c r="H802" s="4" t="s">
        <v>21</v>
      </c>
      <c r="I802" s="6">
        <v>0.44999999999999996</v>
      </c>
      <c r="J802" s="7">
        <v>1500</v>
      </c>
      <c r="K802" s="8">
        <f t="shared" si="6"/>
        <v>674.99999999999989</v>
      </c>
      <c r="L802" s="8">
        <f t="shared" si="7"/>
        <v>202.49999999999997</v>
      </c>
      <c r="M802" s="9">
        <v>0.3</v>
      </c>
      <c r="O802" s="14"/>
      <c r="P802" s="15"/>
      <c r="Q802" s="10"/>
      <c r="R802" s="11"/>
    </row>
    <row r="803" spans="1:18" ht="15.75" customHeight="1" x14ac:dyDescent="0.25">
      <c r="A803" s="2"/>
      <c r="B803" s="4" t="s">
        <v>14</v>
      </c>
      <c r="C803" s="4">
        <v>1185732</v>
      </c>
      <c r="D803" s="5">
        <v>44209</v>
      </c>
      <c r="E803" s="4" t="s">
        <v>33</v>
      </c>
      <c r="F803" s="4" t="s">
        <v>49</v>
      </c>
      <c r="G803" s="4" t="s">
        <v>50</v>
      </c>
      <c r="H803" s="4" t="s">
        <v>22</v>
      </c>
      <c r="I803" s="6">
        <v>0.35</v>
      </c>
      <c r="J803" s="7">
        <v>2500</v>
      </c>
      <c r="K803" s="8">
        <f t="shared" si="6"/>
        <v>875</v>
      </c>
      <c r="L803" s="8">
        <f t="shared" si="7"/>
        <v>393.75</v>
      </c>
      <c r="M803" s="9">
        <v>0.45</v>
      </c>
      <c r="O803" s="14"/>
      <c r="P803" s="15"/>
      <c r="Q803" s="10"/>
      <c r="R803" s="11"/>
    </row>
    <row r="804" spans="1:18" ht="15.75" customHeight="1" x14ac:dyDescent="0.25">
      <c r="A804" s="2"/>
      <c r="B804" s="4" t="s">
        <v>14</v>
      </c>
      <c r="C804" s="4">
        <v>1185732</v>
      </c>
      <c r="D804" s="5">
        <v>44240</v>
      </c>
      <c r="E804" s="4" t="s">
        <v>33</v>
      </c>
      <c r="F804" s="4" t="s">
        <v>49</v>
      </c>
      <c r="G804" s="4" t="s">
        <v>50</v>
      </c>
      <c r="H804" s="4" t="s">
        <v>17</v>
      </c>
      <c r="I804" s="6">
        <v>0.35</v>
      </c>
      <c r="J804" s="7">
        <v>5000</v>
      </c>
      <c r="K804" s="8">
        <f t="shared" si="6"/>
        <v>1750</v>
      </c>
      <c r="L804" s="8">
        <f t="shared" si="7"/>
        <v>612.50000000000011</v>
      </c>
      <c r="M804" s="9">
        <v>0.35000000000000003</v>
      </c>
      <c r="O804" s="14"/>
      <c r="P804" s="15"/>
      <c r="Q804" s="10"/>
      <c r="R804" s="11"/>
    </row>
    <row r="805" spans="1:18" ht="15.75" customHeight="1" x14ac:dyDescent="0.25">
      <c r="A805" s="2"/>
      <c r="B805" s="4" t="s">
        <v>14</v>
      </c>
      <c r="C805" s="4">
        <v>1185732</v>
      </c>
      <c r="D805" s="5">
        <v>44240</v>
      </c>
      <c r="E805" s="4" t="s">
        <v>33</v>
      </c>
      <c r="F805" s="4" t="s">
        <v>49</v>
      </c>
      <c r="G805" s="4" t="s">
        <v>50</v>
      </c>
      <c r="H805" s="4" t="s">
        <v>18</v>
      </c>
      <c r="I805" s="6">
        <v>0.35</v>
      </c>
      <c r="J805" s="7">
        <v>1500</v>
      </c>
      <c r="K805" s="8">
        <f t="shared" si="6"/>
        <v>525</v>
      </c>
      <c r="L805" s="8">
        <f t="shared" si="7"/>
        <v>157.5</v>
      </c>
      <c r="M805" s="9">
        <v>0.3</v>
      </c>
      <c r="O805" s="14"/>
      <c r="P805" s="15"/>
      <c r="Q805" s="10"/>
      <c r="R805" s="11"/>
    </row>
    <row r="806" spans="1:18" ht="15.75" customHeight="1" x14ac:dyDescent="0.25">
      <c r="A806" s="2"/>
      <c r="B806" s="4" t="s">
        <v>14</v>
      </c>
      <c r="C806" s="4">
        <v>1185732</v>
      </c>
      <c r="D806" s="5">
        <v>44240</v>
      </c>
      <c r="E806" s="4" t="s">
        <v>33</v>
      </c>
      <c r="F806" s="4" t="s">
        <v>49</v>
      </c>
      <c r="G806" s="4" t="s">
        <v>50</v>
      </c>
      <c r="H806" s="4" t="s">
        <v>19</v>
      </c>
      <c r="I806" s="6">
        <v>0.25</v>
      </c>
      <c r="J806" s="7">
        <v>2000</v>
      </c>
      <c r="K806" s="8">
        <f t="shared" si="6"/>
        <v>500</v>
      </c>
      <c r="L806" s="8">
        <f t="shared" si="7"/>
        <v>150</v>
      </c>
      <c r="M806" s="9">
        <v>0.3</v>
      </c>
      <c r="O806" s="14"/>
      <c r="P806" s="15"/>
      <c r="Q806" s="10"/>
      <c r="R806" s="11"/>
    </row>
    <row r="807" spans="1:18" ht="15.75" customHeight="1" x14ac:dyDescent="0.25">
      <c r="A807" s="2"/>
      <c r="B807" s="4" t="s">
        <v>14</v>
      </c>
      <c r="C807" s="4">
        <v>1185732</v>
      </c>
      <c r="D807" s="5">
        <v>44240</v>
      </c>
      <c r="E807" s="4" t="s">
        <v>33</v>
      </c>
      <c r="F807" s="4" t="s">
        <v>49</v>
      </c>
      <c r="G807" s="4" t="s">
        <v>50</v>
      </c>
      <c r="H807" s="4" t="s">
        <v>20</v>
      </c>
      <c r="I807" s="6">
        <v>0.30000000000000004</v>
      </c>
      <c r="J807" s="7">
        <v>750</v>
      </c>
      <c r="K807" s="8">
        <f t="shared" si="6"/>
        <v>225.00000000000003</v>
      </c>
      <c r="L807" s="8">
        <f t="shared" si="7"/>
        <v>78.750000000000014</v>
      </c>
      <c r="M807" s="9">
        <v>0.35000000000000003</v>
      </c>
      <c r="O807" s="14"/>
      <c r="P807" s="15"/>
      <c r="Q807" s="10"/>
      <c r="R807" s="11"/>
    </row>
    <row r="808" spans="1:18" ht="15.75" customHeight="1" x14ac:dyDescent="0.25">
      <c r="A808" s="2"/>
      <c r="B808" s="4" t="s">
        <v>14</v>
      </c>
      <c r="C808" s="4">
        <v>1185732</v>
      </c>
      <c r="D808" s="5">
        <v>44240</v>
      </c>
      <c r="E808" s="4" t="s">
        <v>33</v>
      </c>
      <c r="F808" s="4" t="s">
        <v>49</v>
      </c>
      <c r="G808" s="4" t="s">
        <v>50</v>
      </c>
      <c r="H808" s="4" t="s">
        <v>21</v>
      </c>
      <c r="I808" s="6">
        <v>0.44999999999999996</v>
      </c>
      <c r="J808" s="7">
        <v>1500</v>
      </c>
      <c r="K808" s="8">
        <f t="shared" si="6"/>
        <v>674.99999999999989</v>
      </c>
      <c r="L808" s="8">
        <f t="shared" si="7"/>
        <v>202.49999999999997</v>
      </c>
      <c r="M808" s="9">
        <v>0.3</v>
      </c>
      <c r="O808" s="14"/>
      <c r="P808" s="15"/>
      <c r="Q808" s="10"/>
      <c r="R808" s="11"/>
    </row>
    <row r="809" spans="1:18" ht="15.75" customHeight="1" x14ac:dyDescent="0.25">
      <c r="A809" s="2"/>
      <c r="B809" s="4" t="s">
        <v>14</v>
      </c>
      <c r="C809" s="4">
        <v>1185732</v>
      </c>
      <c r="D809" s="5">
        <v>44240</v>
      </c>
      <c r="E809" s="4" t="s">
        <v>33</v>
      </c>
      <c r="F809" s="4" t="s">
        <v>49</v>
      </c>
      <c r="G809" s="4" t="s">
        <v>50</v>
      </c>
      <c r="H809" s="4" t="s">
        <v>22</v>
      </c>
      <c r="I809" s="6">
        <v>0.35</v>
      </c>
      <c r="J809" s="7">
        <v>2250</v>
      </c>
      <c r="K809" s="8">
        <f t="shared" si="6"/>
        <v>787.5</v>
      </c>
      <c r="L809" s="8">
        <f t="shared" si="7"/>
        <v>354.375</v>
      </c>
      <c r="M809" s="9">
        <v>0.45</v>
      </c>
      <c r="O809" s="14"/>
      <c r="P809" s="15"/>
      <c r="Q809" s="10"/>
      <c r="R809" s="11"/>
    </row>
    <row r="810" spans="1:18" ht="15.75" customHeight="1" x14ac:dyDescent="0.25">
      <c r="A810" s="2"/>
      <c r="B810" s="4" t="s">
        <v>14</v>
      </c>
      <c r="C810" s="4">
        <v>1185732</v>
      </c>
      <c r="D810" s="5">
        <v>44267</v>
      </c>
      <c r="E810" s="4" t="s">
        <v>33</v>
      </c>
      <c r="F810" s="4" t="s">
        <v>49</v>
      </c>
      <c r="G810" s="4" t="s">
        <v>50</v>
      </c>
      <c r="H810" s="4" t="s">
        <v>17</v>
      </c>
      <c r="I810" s="6">
        <v>0.4</v>
      </c>
      <c r="J810" s="7">
        <v>4450</v>
      </c>
      <c r="K810" s="8">
        <f t="shared" si="6"/>
        <v>1780</v>
      </c>
      <c r="L810" s="8">
        <f t="shared" si="7"/>
        <v>623.00000000000011</v>
      </c>
      <c r="M810" s="9">
        <v>0.35000000000000003</v>
      </c>
      <c r="O810" s="14"/>
      <c r="P810" s="15"/>
      <c r="Q810" s="10"/>
      <c r="R810" s="11"/>
    </row>
    <row r="811" spans="1:18" ht="15.75" customHeight="1" x14ac:dyDescent="0.25">
      <c r="A811" s="2"/>
      <c r="B811" s="4" t="s">
        <v>14</v>
      </c>
      <c r="C811" s="4">
        <v>1185732</v>
      </c>
      <c r="D811" s="5">
        <v>44267</v>
      </c>
      <c r="E811" s="4" t="s">
        <v>33</v>
      </c>
      <c r="F811" s="4" t="s">
        <v>49</v>
      </c>
      <c r="G811" s="4" t="s">
        <v>50</v>
      </c>
      <c r="H811" s="4" t="s">
        <v>18</v>
      </c>
      <c r="I811" s="6">
        <v>0.4</v>
      </c>
      <c r="J811" s="7">
        <v>1250</v>
      </c>
      <c r="K811" s="8">
        <f t="shared" si="6"/>
        <v>500</v>
      </c>
      <c r="L811" s="8">
        <f t="shared" si="7"/>
        <v>150</v>
      </c>
      <c r="M811" s="9">
        <v>0.3</v>
      </c>
      <c r="O811" s="14"/>
      <c r="P811" s="15"/>
      <c r="Q811" s="10"/>
      <c r="R811" s="11"/>
    </row>
    <row r="812" spans="1:18" ht="15.75" customHeight="1" x14ac:dyDescent="0.25">
      <c r="A812" s="2"/>
      <c r="B812" s="4" t="s">
        <v>14</v>
      </c>
      <c r="C812" s="4">
        <v>1185732</v>
      </c>
      <c r="D812" s="5">
        <v>44267</v>
      </c>
      <c r="E812" s="4" t="s">
        <v>33</v>
      </c>
      <c r="F812" s="4" t="s">
        <v>49</v>
      </c>
      <c r="G812" s="4" t="s">
        <v>50</v>
      </c>
      <c r="H812" s="4" t="s">
        <v>19</v>
      </c>
      <c r="I812" s="6">
        <v>0.30000000000000004</v>
      </c>
      <c r="J812" s="7">
        <v>1750</v>
      </c>
      <c r="K812" s="8">
        <f t="shared" si="6"/>
        <v>525.00000000000011</v>
      </c>
      <c r="L812" s="8">
        <f t="shared" si="7"/>
        <v>157.50000000000003</v>
      </c>
      <c r="M812" s="9">
        <v>0.3</v>
      </c>
      <c r="O812" s="14"/>
      <c r="P812" s="15"/>
      <c r="Q812" s="10"/>
      <c r="R812" s="11"/>
    </row>
    <row r="813" spans="1:18" ht="15.75" customHeight="1" x14ac:dyDescent="0.25">
      <c r="A813" s="2"/>
      <c r="B813" s="4" t="s">
        <v>14</v>
      </c>
      <c r="C813" s="4">
        <v>1185732</v>
      </c>
      <c r="D813" s="5">
        <v>44267</v>
      </c>
      <c r="E813" s="4" t="s">
        <v>33</v>
      </c>
      <c r="F813" s="4" t="s">
        <v>49</v>
      </c>
      <c r="G813" s="4" t="s">
        <v>50</v>
      </c>
      <c r="H813" s="4" t="s">
        <v>20</v>
      </c>
      <c r="I813" s="6">
        <v>0.35</v>
      </c>
      <c r="J813" s="7">
        <v>250</v>
      </c>
      <c r="K813" s="8">
        <f t="shared" si="6"/>
        <v>87.5</v>
      </c>
      <c r="L813" s="8">
        <f t="shared" si="7"/>
        <v>30.625000000000004</v>
      </c>
      <c r="M813" s="9">
        <v>0.35000000000000003</v>
      </c>
      <c r="O813" s="14"/>
      <c r="P813" s="15"/>
      <c r="Q813" s="10"/>
      <c r="R813" s="11"/>
    </row>
    <row r="814" spans="1:18" ht="15.75" customHeight="1" x14ac:dyDescent="0.25">
      <c r="A814" s="2"/>
      <c r="B814" s="4" t="s">
        <v>14</v>
      </c>
      <c r="C814" s="4">
        <v>1185732</v>
      </c>
      <c r="D814" s="5">
        <v>44267</v>
      </c>
      <c r="E814" s="4" t="s">
        <v>33</v>
      </c>
      <c r="F814" s="4" t="s">
        <v>49</v>
      </c>
      <c r="G814" s="4" t="s">
        <v>50</v>
      </c>
      <c r="H814" s="4" t="s">
        <v>21</v>
      </c>
      <c r="I814" s="6">
        <v>0.5</v>
      </c>
      <c r="J814" s="7">
        <v>750</v>
      </c>
      <c r="K814" s="8">
        <f t="shared" si="6"/>
        <v>375</v>
      </c>
      <c r="L814" s="8">
        <f t="shared" si="7"/>
        <v>112.5</v>
      </c>
      <c r="M814" s="9">
        <v>0.3</v>
      </c>
      <c r="O814" s="14"/>
      <c r="P814" s="15"/>
      <c r="Q814" s="10"/>
      <c r="R814" s="11"/>
    </row>
    <row r="815" spans="1:18" ht="15.75" customHeight="1" x14ac:dyDescent="0.25">
      <c r="A815" s="2"/>
      <c r="B815" s="4" t="s">
        <v>14</v>
      </c>
      <c r="C815" s="4">
        <v>1185732</v>
      </c>
      <c r="D815" s="5">
        <v>44267</v>
      </c>
      <c r="E815" s="4" t="s">
        <v>33</v>
      </c>
      <c r="F815" s="4" t="s">
        <v>49</v>
      </c>
      <c r="G815" s="4" t="s">
        <v>50</v>
      </c>
      <c r="H815" s="4" t="s">
        <v>22</v>
      </c>
      <c r="I815" s="6">
        <v>0.4</v>
      </c>
      <c r="J815" s="7">
        <v>1750</v>
      </c>
      <c r="K815" s="8">
        <f t="shared" si="6"/>
        <v>700</v>
      </c>
      <c r="L815" s="8">
        <f t="shared" si="7"/>
        <v>315</v>
      </c>
      <c r="M815" s="9">
        <v>0.45</v>
      </c>
      <c r="O815" s="14"/>
      <c r="P815" s="15"/>
      <c r="Q815" s="10"/>
      <c r="R815" s="11"/>
    </row>
    <row r="816" spans="1:18" ht="15.75" customHeight="1" x14ac:dyDescent="0.25">
      <c r="A816" s="2"/>
      <c r="B816" s="4" t="s">
        <v>14</v>
      </c>
      <c r="C816" s="4">
        <v>1185732</v>
      </c>
      <c r="D816" s="5">
        <v>44299</v>
      </c>
      <c r="E816" s="4" t="s">
        <v>33</v>
      </c>
      <c r="F816" s="4" t="s">
        <v>49</v>
      </c>
      <c r="G816" s="4" t="s">
        <v>50</v>
      </c>
      <c r="H816" s="4" t="s">
        <v>17</v>
      </c>
      <c r="I816" s="6">
        <v>0.4</v>
      </c>
      <c r="J816" s="7">
        <v>4000</v>
      </c>
      <c r="K816" s="8">
        <f t="shared" si="6"/>
        <v>1600</v>
      </c>
      <c r="L816" s="8">
        <f t="shared" si="7"/>
        <v>560</v>
      </c>
      <c r="M816" s="9">
        <v>0.35000000000000003</v>
      </c>
      <c r="O816" s="14"/>
      <c r="P816" s="15"/>
      <c r="Q816" s="10"/>
      <c r="R816" s="11"/>
    </row>
    <row r="817" spans="1:18" ht="15.75" customHeight="1" x14ac:dyDescent="0.25">
      <c r="A817" s="2"/>
      <c r="B817" s="4" t="s">
        <v>14</v>
      </c>
      <c r="C817" s="4">
        <v>1185732</v>
      </c>
      <c r="D817" s="5">
        <v>44299</v>
      </c>
      <c r="E817" s="4" t="s">
        <v>33</v>
      </c>
      <c r="F817" s="4" t="s">
        <v>49</v>
      </c>
      <c r="G817" s="4" t="s">
        <v>50</v>
      </c>
      <c r="H817" s="4" t="s">
        <v>18</v>
      </c>
      <c r="I817" s="6">
        <v>0.4</v>
      </c>
      <c r="J817" s="7">
        <v>1000</v>
      </c>
      <c r="K817" s="8">
        <f t="shared" si="6"/>
        <v>400</v>
      </c>
      <c r="L817" s="8">
        <f t="shared" si="7"/>
        <v>120</v>
      </c>
      <c r="M817" s="9">
        <v>0.3</v>
      </c>
      <c r="O817" s="14"/>
      <c r="P817" s="15"/>
      <c r="Q817" s="10"/>
      <c r="R817" s="11"/>
    </row>
    <row r="818" spans="1:18" ht="15.75" customHeight="1" x14ac:dyDescent="0.25">
      <c r="A818" s="2"/>
      <c r="B818" s="4" t="s">
        <v>14</v>
      </c>
      <c r="C818" s="4">
        <v>1185732</v>
      </c>
      <c r="D818" s="5">
        <v>44299</v>
      </c>
      <c r="E818" s="4" t="s">
        <v>33</v>
      </c>
      <c r="F818" s="4" t="s">
        <v>49</v>
      </c>
      <c r="G818" s="4" t="s">
        <v>50</v>
      </c>
      <c r="H818" s="4" t="s">
        <v>19</v>
      </c>
      <c r="I818" s="6">
        <v>0.30000000000000004</v>
      </c>
      <c r="J818" s="7">
        <v>1000</v>
      </c>
      <c r="K818" s="8">
        <f t="shared" si="6"/>
        <v>300.00000000000006</v>
      </c>
      <c r="L818" s="8">
        <f t="shared" si="7"/>
        <v>90.000000000000014</v>
      </c>
      <c r="M818" s="9">
        <v>0.3</v>
      </c>
      <c r="O818" s="14"/>
      <c r="P818" s="15"/>
      <c r="Q818" s="10"/>
      <c r="R818" s="11"/>
    </row>
    <row r="819" spans="1:18" ht="15.75" customHeight="1" x14ac:dyDescent="0.25">
      <c r="A819" s="2"/>
      <c r="B819" s="4" t="s">
        <v>14</v>
      </c>
      <c r="C819" s="4">
        <v>1185732</v>
      </c>
      <c r="D819" s="5">
        <v>44299</v>
      </c>
      <c r="E819" s="4" t="s">
        <v>33</v>
      </c>
      <c r="F819" s="4" t="s">
        <v>49</v>
      </c>
      <c r="G819" s="4" t="s">
        <v>50</v>
      </c>
      <c r="H819" s="4" t="s">
        <v>20</v>
      </c>
      <c r="I819" s="6">
        <v>0.35</v>
      </c>
      <c r="J819" s="7">
        <v>250</v>
      </c>
      <c r="K819" s="8">
        <f t="shared" si="6"/>
        <v>87.5</v>
      </c>
      <c r="L819" s="8">
        <f t="shared" si="7"/>
        <v>30.625000000000004</v>
      </c>
      <c r="M819" s="9">
        <v>0.35000000000000003</v>
      </c>
      <c r="O819" s="14"/>
      <c r="P819" s="15"/>
      <c r="Q819" s="10"/>
      <c r="R819" s="11"/>
    </row>
    <row r="820" spans="1:18" ht="15.75" customHeight="1" x14ac:dyDescent="0.25">
      <c r="A820" s="2"/>
      <c r="B820" s="4" t="s">
        <v>14</v>
      </c>
      <c r="C820" s="4">
        <v>1185732</v>
      </c>
      <c r="D820" s="5">
        <v>44299</v>
      </c>
      <c r="E820" s="4" t="s">
        <v>33</v>
      </c>
      <c r="F820" s="4" t="s">
        <v>49</v>
      </c>
      <c r="G820" s="4" t="s">
        <v>50</v>
      </c>
      <c r="H820" s="4" t="s">
        <v>21</v>
      </c>
      <c r="I820" s="6">
        <v>0.5</v>
      </c>
      <c r="J820" s="7">
        <v>500</v>
      </c>
      <c r="K820" s="8">
        <f t="shared" si="6"/>
        <v>250</v>
      </c>
      <c r="L820" s="8">
        <f t="shared" si="7"/>
        <v>75</v>
      </c>
      <c r="M820" s="9">
        <v>0.3</v>
      </c>
      <c r="O820" s="14"/>
      <c r="P820" s="15"/>
      <c r="Q820" s="10"/>
      <c r="R820" s="11"/>
    </row>
    <row r="821" spans="1:18" ht="15.75" customHeight="1" x14ac:dyDescent="0.25">
      <c r="A821" s="2"/>
      <c r="B821" s="4" t="s">
        <v>14</v>
      </c>
      <c r="C821" s="4">
        <v>1185732</v>
      </c>
      <c r="D821" s="5">
        <v>44299</v>
      </c>
      <c r="E821" s="4" t="s">
        <v>33</v>
      </c>
      <c r="F821" s="4" t="s">
        <v>49</v>
      </c>
      <c r="G821" s="4" t="s">
        <v>50</v>
      </c>
      <c r="H821" s="4" t="s">
        <v>22</v>
      </c>
      <c r="I821" s="6">
        <v>0.4</v>
      </c>
      <c r="J821" s="7">
        <v>1750</v>
      </c>
      <c r="K821" s="8">
        <f t="shared" si="6"/>
        <v>700</v>
      </c>
      <c r="L821" s="8">
        <f t="shared" si="7"/>
        <v>315</v>
      </c>
      <c r="M821" s="9">
        <v>0.45</v>
      </c>
      <c r="O821" s="14"/>
      <c r="P821" s="15"/>
      <c r="Q821" s="10"/>
      <c r="R821" s="11"/>
    </row>
    <row r="822" spans="1:18" ht="15.75" customHeight="1" x14ac:dyDescent="0.25">
      <c r="A822" s="2"/>
      <c r="B822" s="4" t="s">
        <v>14</v>
      </c>
      <c r="C822" s="4">
        <v>1185732</v>
      </c>
      <c r="D822" s="5">
        <v>44330</v>
      </c>
      <c r="E822" s="4" t="s">
        <v>33</v>
      </c>
      <c r="F822" s="4" t="s">
        <v>49</v>
      </c>
      <c r="G822" s="4" t="s">
        <v>50</v>
      </c>
      <c r="H822" s="4" t="s">
        <v>17</v>
      </c>
      <c r="I822" s="6">
        <v>0.5</v>
      </c>
      <c r="J822" s="7">
        <v>4450</v>
      </c>
      <c r="K822" s="8">
        <f t="shared" si="6"/>
        <v>2225</v>
      </c>
      <c r="L822" s="8">
        <f t="shared" si="7"/>
        <v>778.75000000000011</v>
      </c>
      <c r="M822" s="9">
        <v>0.35000000000000003</v>
      </c>
      <c r="O822" s="14"/>
      <c r="P822" s="15"/>
      <c r="Q822" s="10"/>
      <c r="R822" s="11"/>
    </row>
    <row r="823" spans="1:18" ht="15.75" customHeight="1" x14ac:dyDescent="0.25">
      <c r="A823" s="2"/>
      <c r="B823" s="4" t="s">
        <v>14</v>
      </c>
      <c r="C823" s="4">
        <v>1185732</v>
      </c>
      <c r="D823" s="5">
        <v>44330</v>
      </c>
      <c r="E823" s="4" t="s">
        <v>33</v>
      </c>
      <c r="F823" s="4" t="s">
        <v>49</v>
      </c>
      <c r="G823" s="4" t="s">
        <v>50</v>
      </c>
      <c r="H823" s="4" t="s">
        <v>18</v>
      </c>
      <c r="I823" s="6">
        <v>0.45000000000000007</v>
      </c>
      <c r="J823" s="7">
        <v>1500</v>
      </c>
      <c r="K823" s="8">
        <f t="shared" si="6"/>
        <v>675.00000000000011</v>
      </c>
      <c r="L823" s="8">
        <f t="shared" si="7"/>
        <v>202.50000000000003</v>
      </c>
      <c r="M823" s="9">
        <v>0.3</v>
      </c>
      <c r="O823" s="14"/>
      <c r="P823" s="15"/>
      <c r="Q823" s="10"/>
      <c r="R823" s="11"/>
    </row>
    <row r="824" spans="1:18" ht="15.75" customHeight="1" x14ac:dyDescent="0.25">
      <c r="A824" s="2"/>
      <c r="B824" s="4" t="s">
        <v>14</v>
      </c>
      <c r="C824" s="4">
        <v>1185732</v>
      </c>
      <c r="D824" s="5">
        <v>44330</v>
      </c>
      <c r="E824" s="4" t="s">
        <v>33</v>
      </c>
      <c r="F824" s="4" t="s">
        <v>49</v>
      </c>
      <c r="G824" s="4" t="s">
        <v>50</v>
      </c>
      <c r="H824" s="4" t="s">
        <v>19</v>
      </c>
      <c r="I824" s="6">
        <v>0.4</v>
      </c>
      <c r="J824" s="7">
        <v>1250</v>
      </c>
      <c r="K824" s="8">
        <f t="shared" si="6"/>
        <v>500</v>
      </c>
      <c r="L824" s="8">
        <f t="shared" si="7"/>
        <v>150</v>
      </c>
      <c r="M824" s="9">
        <v>0.3</v>
      </c>
      <c r="O824" s="14"/>
      <c r="P824" s="15"/>
      <c r="Q824" s="10"/>
      <c r="R824" s="11"/>
    </row>
    <row r="825" spans="1:18" ht="15.75" customHeight="1" x14ac:dyDescent="0.25">
      <c r="A825" s="2"/>
      <c r="B825" s="4" t="s">
        <v>14</v>
      </c>
      <c r="C825" s="4">
        <v>1185732</v>
      </c>
      <c r="D825" s="5">
        <v>44330</v>
      </c>
      <c r="E825" s="4" t="s">
        <v>33</v>
      </c>
      <c r="F825" s="4" t="s">
        <v>49</v>
      </c>
      <c r="G825" s="4" t="s">
        <v>50</v>
      </c>
      <c r="H825" s="4" t="s">
        <v>20</v>
      </c>
      <c r="I825" s="6">
        <v>0.4</v>
      </c>
      <c r="J825" s="7">
        <v>500</v>
      </c>
      <c r="K825" s="8">
        <f t="shared" si="6"/>
        <v>200</v>
      </c>
      <c r="L825" s="8">
        <f t="shared" si="7"/>
        <v>70</v>
      </c>
      <c r="M825" s="9">
        <v>0.35000000000000003</v>
      </c>
      <c r="O825" s="14"/>
      <c r="P825" s="15"/>
      <c r="Q825" s="10"/>
      <c r="R825" s="11"/>
    </row>
    <row r="826" spans="1:18" ht="15.75" customHeight="1" x14ac:dyDescent="0.25">
      <c r="A826" s="2"/>
      <c r="B826" s="4" t="s">
        <v>14</v>
      </c>
      <c r="C826" s="4">
        <v>1185732</v>
      </c>
      <c r="D826" s="5">
        <v>44330</v>
      </c>
      <c r="E826" s="4" t="s">
        <v>33</v>
      </c>
      <c r="F826" s="4" t="s">
        <v>49</v>
      </c>
      <c r="G826" s="4" t="s">
        <v>50</v>
      </c>
      <c r="H826" s="4" t="s">
        <v>21</v>
      </c>
      <c r="I826" s="6">
        <v>0.54999999999999993</v>
      </c>
      <c r="J826" s="7">
        <v>750</v>
      </c>
      <c r="K826" s="8">
        <f t="shared" si="6"/>
        <v>412.49999999999994</v>
      </c>
      <c r="L826" s="8">
        <f t="shared" si="7"/>
        <v>123.74999999999997</v>
      </c>
      <c r="M826" s="9">
        <v>0.3</v>
      </c>
      <c r="O826" s="14"/>
      <c r="P826" s="15"/>
      <c r="Q826" s="10"/>
      <c r="R826" s="11"/>
    </row>
    <row r="827" spans="1:18" ht="15.75" customHeight="1" x14ac:dyDescent="0.25">
      <c r="A827" s="2"/>
      <c r="B827" s="4" t="s">
        <v>14</v>
      </c>
      <c r="C827" s="4">
        <v>1185732</v>
      </c>
      <c r="D827" s="5">
        <v>44330</v>
      </c>
      <c r="E827" s="4" t="s">
        <v>33</v>
      </c>
      <c r="F827" s="4" t="s">
        <v>49</v>
      </c>
      <c r="G827" s="4" t="s">
        <v>50</v>
      </c>
      <c r="H827" s="4" t="s">
        <v>22</v>
      </c>
      <c r="I827" s="6">
        <v>0.6</v>
      </c>
      <c r="J827" s="7">
        <v>1750</v>
      </c>
      <c r="K827" s="8">
        <f t="shared" si="6"/>
        <v>1050</v>
      </c>
      <c r="L827" s="8">
        <f t="shared" si="7"/>
        <v>472.5</v>
      </c>
      <c r="M827" s="9">
        <v>0.45</v>
      </c>
      <c r="O827" s="14"/>
      <c r="P827" s="15"/>
      <c r="Q827" s="10"/>
      <c r="R827" s="11"/>
    </row>
    <row r="828" spans="1:18" ht="15.75" customHeight="1" x14ac:dyDescent="0.25">
      <c r="A828" s="2"/>
      <c r="B828" s="4" t="s">
        <v>14</v>
      </c>
      <c r="C828" s="4">
        <v>1185732</v>
      </c>
      <c r="D828" s="5">
        <v>44360</v>
      </c>
      <c r="E828" s="4" t="s">
        <v>33</v>
      </c>
      <c r="F828" s="4" t="s">
        <v>49</v>
      </c>
      <c r="G828" s="4" t="s">
        <v>50</v>
      </c>
      <c r="H828" s="4" t="s">
        <v>17</v>
      </c>
      <c r="I828" s="6">
        <v>0.45</v>
      </c>
      <c r="J828" s="7">
        <v>4250</v>
      </c>
      <c r="K828" s="8">
        <f t="shared" si="6"/>
        <v>1912.5</v>
      </c>
      <c r="L828" s="8">
        <f t="shared" si="7"/>
        <v>669.37500000000011</v>
      </c>
      <c r="M828" s="9">
        <v>0.35000000000000003</v>
      </c>
      <c r="O828" s="14"/>
      <c r="P828" s="15"/>
      <c r="Q828" s="10"/>
      <c r="R828" s="11"/>
    </row>
    <row r="829" spans="1:18" ht="15.75" customHeight="1" x14ac:dyDescent="0.25">
      <c r="A829" s="2"/>
      <c r="B829" s="4" t="s">
        <v>14</v>
      </c>
      <c r="C829" s="4">
        <v>1185732</v>
      </c>
      <c r="D829" s="5">
        <v>44360</v>
      </c>
      <c r="E829" s="4" t="s">
        <v>33</v>
      </c>
      <c r="F829" s="4" t="s">
        <v>49</v>
      </c>
      <c r="G829" s="4" t="s">
        <v>50</v>
      </c>
      <c r="H829" s="4" t="s">
        <v>18</v>
      </c>
      <c r="I829" s="6">
        <v>0.40000000000000008</v>
      </c>
      <c r="J829" s="7">
        <v>1750</v>
      </c>
      <c r="K829" s="8">
        <f t="shared" si="6"/>
        <v>700.00000000000011</v>
      </c>
      <c r="L829" s="8">
        <f t="shared" si="7"/>
        <v>210.00000000000003</v>
      </c>
      <c r="M829" s="9">
        <v>0.3</v>
      </c>
      <c r="O829" s="14"/>
      <c r="P829" s="15"/>
      <c r="Q829" s="10"/>
      <c r="R829" s="11"/>
    </row>
    <row r="830" spans="1:18" ht="15.75" customHeight="1" x14ac:dyDescent="0.25">
      <c r="A830" s="2"/>
      <c r="B830" s="4" t="s">
        <v>14</v>
      </c>
      <c r="C830" s="4">
        <v>1185732</v>
      </c>
      <c r="D830" s="5">
        <v>44360</v>
      </c>
      <c r="E830" s="4" t="s">
        <v>33</v>
      </c>
      <c r="F830" s="4" t="s">
        <v>49</v>
      </c>
      <c r="G830" s="4" t="s">
        <v>50</v>
      </c>
      <c r="H830" s="4" t="s">
        <v>19</v>
      </c>
      <c r="I830" s="6">
        <v>0.35000000000000003</v>
      </c>
      <c r="J830" s="7">
        <v>1750</v>
      </c>
      <c r="K830" s="8">
        <f t="shared" si="6"/>
        <v>612.50000000000011</v>
      </c>
      <c r="L830" s="8">
        <f t="shared" si="7"/>
        <v>183.75000000000003</v>
      </c>
      <c r="M830" s="9">
        <v>0.3</v>
      </c>
      <c r="O830" s="14"/>
      <c r="P830" s="15"/>
      <c r="Q830" s="10"/>
      <c r="R830" s="11"/>
    </row>
    <row r="831" spans="1:18" ht="15.75" customHeight="1" x14ac:dyDescent="0.25">
      <c r="A831" s="2"/>
      <c r="B831" s="4" t="s">
        <v>14</v>
      </c>
      <c r="C831" s="4">
        <v>1185732</v>
      </c>
      <c r="D831" s="5">
        <v>44360</v>
      </c>
      <c r="E831" s="4" t="s">
        <v>33</v>
      </c>
      <c r="F831" s="4" t="s">
        <v>49</v>
      </c>
      <c r="G831" s="4" t="s">
        <v>50</v>
      </c>
      <c r="H831" s="4" t="s">
        <v>20</v>
      </c>
      <c r="I831" s="6">
        <v>0.35000000000000003</v>
      </c>
      <c r="J831" s="7">
        <v>1500</v>
      </c>
      <c r="K831" s="8">
        <f t="shared" si="6"/>
        <v>525</v>
      </c>
      <c r="L831" s="8">
        <f t="shared" si="7"/>
        <v>183.75000000000003</v>
      </c>
      <c r="M831" s="9">
        <v>0.35000000000000003</v>
      </c>
      <c r="O831" s="14"/>
      <c r="P831" s="15"/>
      <c r="Q831" s="10"/>
      <c r="R831" s="11"/>
    </row>
    <row r="832" spans="1:18" ht="15.75" customHeight="1" x14ac:dyDescent="0.25">
      <c r="A832" s="2"/>
      <c r="B832" s="4" t="s">
        <v>14</v>
      </c>
      <c r="C832" s="4">
        <v>1185732</v>
      </c>
      <c r="D832" s="5">
        <v>44360</v>
      </c>
      <c r="E832" s="4" t="s">
        <v>33</v>
      </c>
      <c r="F832" s="4" t="s">
        <v>49</v>
      </c>
      <c r="G832" s="4" t="s">
        <v>50</v>
      </c>
      <c r="H832" s="4" t="s">
        <v>21</v>
      </c>
      <c r="I832" s="6">
        <v>0.5</v>
      </c>
      <c r="J832" s="7">
        <v>1500</v>
      </c>
      <c r="K832" s="8">
        <f t="shared" si="6"/>
        <v>750</v>
      </c>
      <c r="L832" s="8">
        <f t="shared" si="7"/>
        <v>225</v>
      </c>
      <c r="M832" s="9">
        <v>0.3</v>
      </c>
      <c r="O832" s="14"/>
      <c r="P832" s="15"/>
      <c r="Q832" s="10"/>
      <c r="R832" s="11"/>
    </row>
    <row r="833" spans="1:18" ht="15.75" customHeight="1" x14ac:dyDescent="0.25">
      <c r="A833" s="2"/>
      <c r="B833" s="4" t="s">
        <v>14</v>
      </c>
      <c r="C833" s="4">
        <v>1185732</v>
      </c>
      <c r="D833" s="5">
        <v>44360</v>
      </c>
      <c r="E833" s="4" t="s">
        <v>33</v>
      </c>
      <c r="F833" s="4" t="s">
        <v>49</v>
      </c>
      <c r="G833" s="4" t="s">
        <v>50</v>
      </c>
      <c r="H833" s="4" t="s">
        <v>22</v>
      </c>
      <c r="I833" s="6">
        <v>0.55000000000000004</v>
      </c>
      <c r="J833" s="7">
        <v>3250</v>
      </c>
      <c r="K833" s="8">
        <f t="shared" si="6"/>
        <v>1787.5000000000002</v>
      </c>
      <c r="L833" s="8">
        <f t="shared" si="7"/>
        <v>804.37500000000011</v>
      </c>
      <c r="M833" s="9">
        <v>0.45</v>
      </c>
      <c r="O833" s="14"/>
      <c r="P833" s="15"/>
      <c r="Q833" s="10"/>
      <c r="R833" s="11"/>
    </row>
    <row r="834" spans="1:18" ht="15.75" customHeight="1" x14ac:dyDescent="0.25">
      <c r="A834" s="2"/>
      <c r="B834" s="4" t="s">
        <v>14</v>
      </c>
      <c r="C834" s="4">
        <v>1185732</v>
      </c>
      <c r="D834" s="5">
        <v>44389</v>
      </c>
      <c r="E834" s="4" t="s">
        <v>33</v>
      </c>
      <c r="F834" s="4" t="s">
        <v>49</v>
      </c>
      <c r="G834" s="4" t="s">
        <v>50</v>
      </c>
      <c r="H834" s="4" t="s">
        <v>17</v>
      </c>
      <c r="I834" s="6">
        <v>0.5</v>
      </c>
      <c r="J834" s="7">
        <v>5500</v>
      </c>
      <c r="K834" s="8">
        <f t="shared" si="6"/>
        <v>2750</v>
      </c>
      <c r="L834" s="8">
        <f t="shared" si="7"/>
        <v>962.50000000000011</v>
      </c>
      <c r="M834" s="9">
        <v>0.35000000000000003</v>
      </c>
      <c r="O834" s="14"/>
      <c r="P834" s="15"/>
      <c r="Q834" s="10"/>
      <c r="R834" s="11"/>
    </row>
    <row r="835" spans="1:18" ht="15.75" customHeight="1" x14ac:dyDescent="0.25">
      <c r="A835" s="2"/>
      <c r="B835" s="4" t="s">
        <v>14</v>
      </c>
      <c r="C835" s="4">
        <v>1185732</v>
      </c>
      <c r="D835" s="5">
        <v>44389</v>
      </c>
      <c r="E835" s="4" t="s">
        <v>33</v>
      </c>
      <c r="F835" s="4" t="s">
        <v>49</v>
      </c>
      <c r="G835" s="4" t="s">
        <v>50</v>
      </c>
      <c r="H835" s="4" t="s">
        <v>18</v>
      </c>
      <c r="I835" s="6">
        <v>0.45000000000000007</v>
      </c>
      <c r="J835" s="7">
        <v>3000</v>
      </c>
      <c r="K835" s="8">
        <f t="shared" si="6"/>
        <v>1350.0000000000002</v>
      </c>
      <c r="L835" s="8">
        <f t="shared" si="7"/>
        <v>405.00000000000006</v>
      </c>
      <c r="M835" s="9">
        <v>0.3</v>
      </c>
      <c r="O835" s="14"/>
      <c r="P835" s="15"/>
      <c r="Q835" s="10"/>
      <c r="R835" s="11"/>
    </row>
    <row r="836" spans="1:18" ht="15.75" customHeight="1" x14ac:dyDescent="0.25">
      <c r="A836" s="2"/>
      <c r="B836" s="4" t="s">
        <v>14</v>
      </c>
      <c r="C836" s="4">
        <v>1185732</v>
      </c>
      <c r="D836" s="5">
        <v>44389</v>
      </c>
      <c r="E836" s="4" t="s">
        <v>33</v>
      </c>
      <c r="F836" s="4" t="s">
        <v>49</v>
      </c>
      <c r="G836" s="4" t="s">
        <v>50</v>
      </c>
      <c r="H836" s="4" t="s">
        <v>19</v>
      </c>
      <c r="I836" s="6">
        <v>0.4</v>
      </c>
      <c r="J836" s="7">
        <v>2250</v>
      </c>
      <c r="K836" s="8">
        <f t="shared" si="6"/>
        <v>900</v>
      </c>
      <c r="L836" s="8">
        <f t="shared" si="7"/>
        <v>270</v>
      </c>
      <c r="M836" s="9">
        <v>0.3</v>
      </c>
      <c r="O836" s="14"/>
      <c r="P836" s="15"/>
      <c r="Q836" s="10"/>
      <c r="R836" s="11"/>
    </row>
    <row r="837" spans="1:18" ht="15.75" customHeight="1" x14ac:dyDescent="0.25">
      <c r="A837" s="2"/>
      <c r="B837" s="4" t="s">
        <v>14</v>
      </c>
      <c r="C837" s="4">
        <v>1185732</v>
      </c>
      <c r="D837" s="5">
        <v>44389</v>
      </c>
      <c r="E837" s="4" t="s">
        <v>33</v>
      </c>
      <c r="F837" s="4" t="s">
        <v>49</v>
      </c>
      <c r="G837" s="4" t="s">
        <v>50</v>
      </c>
      <c r="H837" s="4" t="s">
        <v>20</v>
      </c>
      <c r="I837" s="6">
        <v>0.4</v>
      </c>
      <c r="J837" s="7">
        <v>1750</v>
      </c>
      <c r="K837" s="8">
        <f t="shared" si="6"/>
        <v>700</v>
      </c>
      <c r="L837" s="8">
        <f t="shared" si="7"/>
        <v>245.00000000000003</v>
      </c>
      <c r="M837" s="9">
        <v>0.35000000000000003</v>
      </c>
      <c r="O837" s="14"/>
      <c r="P837" s="15"/>
      <c r="Q837" s="10"/>
      <c r="R837" s="11"/>
    </row>
    <row r="838" spans="1:18" ht="15.75" customHeight="1" x14ac:dyDescent="0.25">
      <c r="A838" s="2"/>
      <c r="B838" s="4" t="s">
        <v>14</v>
      </c>
      <c r="C838" s="4">
        <v>1185732</v>
      </c>
      <c r="D838" s="5">
        <v>44389</v>
      </c>
      <c r="E838" s="4" t="s">
        <v>33</v>
      </c>
      <c r="F838" s="4" t="s">
        <v>49</v>
      </c>
      <c r="G838" s="4" t="s">
        <v>50</v>
      </c>
      <c r="H838" s="4" t="s">
        <v>21</v>
      </c>
      <c r="I838" s="6">
        <v>0.5</v>
      </c>
      <c r="J838" s="7">
        <v>2000</v>
      </c>
      <c r="K838" s="8">
        <f t="shared" si="6"/>
        <v>1000</v>
      </c>
      <c r="L838" s="8">
        <f t="shared" si="7"/>
        <v>300</v>
      </c>
      <c r="M838" s="9">
        <v>0.3</v>
      </c>
      <c r="O838" s="14"/>
      <c r="P838" s="15"/>
      <c r="Q838" s="10"/>
      <c r="R838" s="11"/>
    </row>
    <row r="839" spans="1:18" ht="15.75" customHeight="1" x14ac:dyDescent="0.25">
      <c r="A839" s="2"/>
      <c r="B839" s="4" t="s">
        <v>14</v>
      </c>
      <c r="C839" s="4">
        <v>1185732</v>
      </c>
      <c r="D839" s="5">
        <v>44389</v>
      </c>
      <c r="E839" s="4" t="s">
        <v>33</v>
      </c>
      <c r="F839" s="4" t="s">
        <v>49</v>
      </c>
      <c r="G839" s="4" t="s">
        <v>50</v>
      </c>
      <c r="H839" s="4" t="s">
        <v>22</v>
      </c>
      <c r="I839" s="6">
        <v>0.55000000000000004</v>
      </c>
      <c r="J839" s="7">
        <v>3750</v>
      </c>
      <c r="K839" s="8">
        <f t="shared" si="6"/>
        <v>2062.5</v>
      </c>
      <c r="L839" s="8">
        <f t="shared" si="7"/>
        <v>928.125</v>
      </c>
      <c r="M839" s="9">
        <v>0.45</v>
      </c>
      <c r="O839" s="14"/>
      <c r="P839" s="15"/>
      <c r="Q839" s="10"/>
      <c r="R839" s="11"/>
    </row>
    <row r="840" spans="1:18" ht="15.75" customHeight="1" x14ac:dyDescent="0.25">
      <c r="A840" s="2"/>
      <c r="B840" s="4" t="s">
        <v>14</v>
      </c>
      <c r="C840" s="4">
        <v>1185732</v>
      </c>
      <c r="D840" s="5">
        <v>44421</v>
      </c>
      <c r="E840" s="4" t="s">
        <v>33</v>
      </c>
      <c r="F840" s="4" t="s">
        <v>49</v>
      </c>
      <c r="G840" s="4" t="s">
        <v>50</v>
      </c>
      <c r="H840" s="4" t="s">
        <v>17</v>
      </c>
      <c r="I840" s="6">
        <v>0.5</v>
      </c>
      <c r="J840" s="7">
        <v>5250</v>
      </c>
      <c r="K840" s="8">
        <f t="shared" si="6"/>
        <v>2625</v>
      </c>
      <c r="L840" s="8">
        <f t="shared" si="7"/>
        <v>918.75000000000011</v>
      </c>
      <c r="M840" s="9">
        <v>0.35000000000000003</v>
      </c>
      <c r="O840" s="14"/>
      <c r="P840" s="15"/>
      <c r="Q840" s="10"/>
      <c r="R840" s="11"/>
    </row>
    <row r="841" spans="1:18" ht="15.75" customHeight="1" x14ac:dyDescent="0.25">
      <c r="A841" s="2"/>
      <c r="B841" s="4" t="s">
        <v>14</v>
      </c>
      <c r="C841" s="4">
        <v>1185732</v>
      </c>
      <c r="D841" s="5">
        <v>44421</v>
      </c>
      <c r="E841" s="4" t="s">
        <v>33</v>
      </c>
      <c r="F841" s="4" t="s">
        <v>49</v>
      </c>
      <c r="G841" s="4" t="s">
        <v>50</v>
      </c>
      <c r="H841" s="4" t="s">
        <v>18</v>
      </c>
      <c r="I841" s="6">
        <v>0.45000000000000007</v>
      </c>
      <c r="J841" s="7">
        <v>3000</v>
      </c>
      <c r="K841" s="8">
        <f t="shared" si="6"/>
        <v>1350.0000000000002</v>
      </c>
      <c r="L841" s="8">
        <f t="shared" si="7"/>
        <v>405.00000000000006</v>
      </c>
      <c r="M841" s="9">
        <v>0.3</v>
      </c>
      <c r="O841" s="14"/>
      <c r="P841" s="15"/>
      <c r="Q841" s="10"/>
      <c r="R841" s="11"/>
    </row>
    <row r="842" spans="1:18" ht="15.75" customHeight="1" x14ac:dyDescent="0.25">
      <c r="A842" s="2"/>
      <c r="B842" s="4" t="s">
        <v>14</v>
      </c>
      <c r="C842" s="4">
        <v>1185732</v>
      </c>
      <c r="D842" s="5">
        <v>44421</v>
      </c>
      <c r="E842" s="4" t="s">
        <v>33</v>
      </c>
      <c r="F842" s="4" t="s">
        <v>49</v>
      </c>
      <c r="G842" s="4" t="s">
        <v>50</v>
      </c>
      <c r="H842" s="4" t="s">
        <v>19</v>
      </c>
      <c r="I842" s="6">
        <v>0.4</v>
      </c>
      <c r="J842" s="7">
        <v>2250</v>
      </c>
      <c r="K842" s="8">
        <f t="shared" si="6"/>
        <v>900</v>
      </c>
      <c r="L842" s="8">
        <f t="shared" si="7"/>
        <v>270</v>
      </c>
      <c r="M842" s="9">
        <v>0.3</v>
      </c>
      <c r="O842" s="14"/>
      <c r="P842" s="15"/>
      <c r="Q842" s="10"/>
      <c r="R842" s="11"/>
    </row>
    <row r="843" spans="1:18" ht="15.75" customHeight="1" x14ac:dyDescent="0.25">
      <c r="A843" s="2"/>
      <c r="B843" s="4" t="s">
        <v>14</v>
      </c>
      <c r="C843" s="4">
        <v>1185732</v>
      </c>
      <c r="D843" s="5">
        <v>44421</v>
      </c>
      <c r="E843" s="4" t="s">
        <v>33</v>
      </c>
      <c r="F843" s="4" t="s">
        <v>49</v>
      </c>
      <c r="G843" s="4" t="s">
        <v>50</v>
      </c>
      <c r="H843" s="4" t="s">
        <v>20</v>
      </c>
      <c r="I843" s="6">
        <v>0.35000000000000003</v>
      </c>
      <c r="J843" s="7">
        <v>1750</v>
      </c>
      <c r="K843" s="8">
        <f t="shared" si="6"/>
        <v>612.50000000000011</v>
      </c>
      <c r="L843" s="8">
        <f t="shared" si="7"/>
        <v>214.37500000000006</v>
      </c>
      <c r="M843" s="9">
        <v>0.35000000000000003</v>
      </c>
      <c r="O843" s="14"/>
      <c r="P843" s="15"/>
      <c r="Q843" s="10"/>
      <c r="R843" s="11"/>
    </row>
    <row r="844" spans="1:18" ht="15.75" customHeight="1" x14ac:dyDescent="0.25">
      <c r="A844" s="2"/>
      <c r="B844" s="4" t="s">
        <v>14</v>
      </c>
      <c r="C844" s="4">
        <v>1185732</v>
      </c>
      <c r="D844" s="5">
        <v>44421</v>
      </c>
      <c r="E844" s="4" t="s">
        <v>33</v>
      </c>
      <c r="F844" s="4" t="s">
        <v>49</v>
      </c>
      <c r="G844" s="4" t="s">
        <v>50</v>
      </c>
      <c r="H844" s="4" t="s">
        <v>21</v>
      </c>
      <c r="I844" s="6">
        <v>0.45</v>
      </c>
      <c r="J844" s="7">
        <v>1500</v>
      </c>
      <c r="K844" s="8">
        <f t="shared" si="6"/>
        <v>675</v>
      </c>
      <c r="L844" s="8">
        <f t="shared" si="7"/>
        <v>202.5</v>
      </c>
      <c r="M844" s="9">
        <v>0.3</v>
      </c>
      <c r="O844" s="14"/>
      <c r="P844" s="15"/>
      <c r="Q844" s="10"/>
      <c r="R844" s="11"/>
    </row>
    <row r="845" spans="1:18" ht="15.75" customHeight="1" x14ac:dyDescent="0.25">
      <c r="A845" s="2"/>
      <c r="B845" s="4" t="s">
        <v>14</v>
      </c>
      <c r="C845" s="4">
        <v>1185732</v>
      </c>
      <c r="D845" s="5">
        <v>44421</v>
      </c>
      <c r="E845" s="4" t="s">
        <v>33</v>
      </c>
      <c r="F845" s="4" t="s">
        <v>49</v>
      </c>
      <c r="G845" s="4" t="s">
        <v>50</v>
      </c>
      <c r="H845" s="4" t="s">
        <v>22</v>
      </c>
      <c r="I845" s="6">
        <v>0.5</v>
      </c>
      <c r="J845" s="7">
        <v>3250</v>
      </c>
      <c r="K845" s="8">
        <f t="shared" si="6"/>
        <v>1625</v>
      </c>
      <c r="L845" s="8">
        <f t="shared" si="7"/>
        <v>731.25</v>
      </c>
      <c r="M845" s="9">
        <v>0.45</v>
      </c>
      <c r="O845" s="14"/>
      <c r="P845" s="15"/>
      <c r="Q845" s="10"/>
      <c r="R845" s="11"/>
    </row>
    <row r="846" spans="1:18" ht="15.75" customHeight="1" x14ac:dyDescent="0.25">
      <c r="A846" s="2"/>
      <c r="B846" s="4" t="s">
        <v>14</v>
      </c>
      <c r="C846" s="4">
        <v>1185732</v>
      </c>
      <c r="D846" s="5">
        <v>44453</v>
      </c>
      <c r="E846" s="4" t="s">
        <v>33</v>
      </c>
      <c r="F846" s="4" t="s">
        <v>49</v>
      </c>
      <c r="G846" s="4" t="s">
        <v>50</v>
      </c>
      <c r="H846" s="4" t="s">
        <v>17</v>
      </c>
      <c r="I846" s="6">
        <v>0.45</v>
      </c>
      <c r="J846" s="7">
        <v>4500</v>
      </c>
      <c r="K846" s="8">
        <f t="shared" si="6"/>
        <v>2025</v>
      </c>
      <c r="L846" s="8">
        <f t="shared" si="7"/>
        <v>708.75000000000011</v>
      </c>
      <c r="M846" s="9">
        <v>0.35000000000000003</v>
      </c>
      <c r="O846" s="14"/>
      <c r="P846" s="15"/>
      <c r="Q846" s="10"/>
      <c r="R846" s="11"/>
    </row>
    <row r="847" spans="1:18" ht="15.75" customHeight="1" x14ac:dyDescent="0.25">
      <c r="A847" s="2"/>
      <c r="B847" s="4" t="s">
        <v>14</v>
      </c>
      <c r="C847" s="4">
        <v>1185732</v>
      </c>
      <c r="D847" s="5">
        <v>44453</v>
      </c>
      <c r="E847" s="4" t="s">
        <v>33</v>
      </c>
      <c r="F847" s="4" t="s">
        <v>49</v>
      </c>
      <c r="G847" s="4" t="s">
        <v>50</v>
      </c>
      <c r="H847" s="4" t="s">
        <v>18</v>
      </c>
      <c r="I847" s="6">
        <v>0.40000000000000008</v>
      </c>
      <c r="J847" s="7">
        <v>2500</v>
      </c>
      <c r="K847" s="8">
        <f t="shared" si="6"/>
        <v>1000.0000000000002</v>
      </c>
      <c r="L847" s="8">
        <f t="shared" si="7"/>
        <v>300.00000000000006</v>
      </c>
      <c r="M847" s="9">
        <v>0.3</v>
      </c>
      <c r="O847" s="14"/>
      <c r="P847" s="15"/>
      <c r="Q847" s="10"/>
      <c r="R847" s="11"/>
    </row>
    <row r="848" spans="1:18" ht="15.75" customHeight="1" x14ac:dyDescent="0.25">
      <c r="A848" s="2"/>
      <c r="B848" s="4" t="s">
        <v>14</v>
      </c>
      <c r="C848" s="4">
        <v>1185732</v>
      </c>
      <c r="D848" s="5">
        <v>44453</v>
      </c>
      <c r="E848" s="4" t="s">
        <v>33</v>
      </c>
      <c r="F848" s="4" t="s">
        <v>49</v>
      </c>
      <c r="G848" s="4" t="s">
        <v>50</v>
      </c>
      <c r="H848" s="4" t="s">
        <v>19</v>
      </c>
      <c r="I848" s="6">
        <v>0.25</v>
      </c>
      <c r="J848" s="7">
        <v>1500</v>
      </c>
      <c r="K848" s="8">
        <f t="shared" si="6"/>
        <v>375</v>
      </c>
      <c r="L848" s="8">
        <f t="shared" si="7"/>
        <v>112.5</v>
      </c>
      <c r="M848" s="9">
        <v>0.3</v>
      </c>
      <c r="O848" s="14"/>
      <c r="P848" s="15"/>
      <c r="Q848" s="10"/>
      <c r="R848" s="11"/>
    </row>
    <row r="849" spans="1:18" ht="15.75" customHeight="1" x14ac:dyDescent="0.25">
      <c r="A849" s="2"/>
      <c r="B849" s="4" t="s">
        <v>14</v>
      </c>
      <c r="C849" s="4">
        <v>1185732</v>
      </c>
      <c r="D849" s="5">
        <v>44453</v>
      </c>
      <c r="E849" s="4" t="s">
        <v>33</v>
      </c>
      <c r="F849" s="4" t="s">
        <v>49</v>
      </c>
      <c r="G849" s="4" t="s">
        <v>50</v>
      </c>
      <c r="H849" s="4" t="s">
        <v>20</v>
      </c>
      <c r="I849" s="6">
        <v>0.25</v>
      </c>
      <c r="J849" s="7">
        <v>1250</v>
      </c>
      <c r="K849" s="8">
        <f t="shared" si="6"/>
        <v>312.5</v>
      </c>
      <c r="L849" s="8">
        <f t="shared" si="7"/>
        <v>109.37500000000001</v>
      </c>
      <c r="M849" s="9">
        <v>0.35000000000000003</v>
      </c>
      <c r="O849" s="14"/>
      <c r="P849" s="15"/>
      <c r="Q849" s="10"/>
      <c r="R849" s="11"/>
    </row>
    <row r="850" spans="1:18" ht="15.75" customHeight="1" x14ac:dyDescent="0.25">
      <c r="A850" s="2"/>
      <c r="B850" s="4" t="s">
        <v>14</v>
      </c>
      <c r="C850" s="4">
        <v>1185732</v>
      </c>
      <c r="D850" s="5">
        <v>44453</v>
      </c>
      <c r="E850" s="4" t="s">
        <v>33</v>
      </c>
      <c r="F850" s="4" t="s">
        <v>49</v>
      </c>
      <c r="G850" s="4" t="s">
        <v>50</v>
      </c>
      <c r="H850" s="4" t="s">
        <v>21</v>
      </c>
      <c r="I850" s="6">
        <v>0.35</v>
      </c>
      <c r="J850" s="7">
        <v>1250</v>
      </c>
      <c r="K850" s="8">
        <f t="shared" si="6"/>
        <v>437.5</v>
      </c>
      <c r="L850" s="8">
        <f t="shared" si="7"/>
        <v>131.25</v>
      </c>
      <c r="M850" s="9">
        <v>0.3</v>
      </c>
      <c r="O850" s="14"/>
      <c r="P850" s="15"/>
      <c r="Q850" s="10"/>
      <c r="R850" s="11"/>
    </row>
    <row r="851" spans="1:18" ht="15.75" customHeight="1" x14ac:dyDescent="0.25">
      <c r="A851" s="2"/>
      <c r="B851" s="4" t="s">
        <v>14</v>
      </c>
      <c r="C851" s="4">
        <v>1185732</v>
      </c>
      <c r="D851" s="5">
        <v>44453</v>
      </c>
      <c r="E851" s="4" t="s">
        <v>33</v>
      </c>
      <c r="F851" s="4" t="s">
        <v>49</v>
      </c>
      <c r="G851" s="4" t="s">
        <v>50</v>
      </c>
      <c r="H851" s="4" t="s">
        <v>22</v>
      </c>
      <c r="I851" s="6">
        <v>0.4</v>
      </c>
      <c r="J851" s="7">
        <v>2000</v>
      </c>
      <c r="K851" s="8">
        <f t="shared" si="6"/>
        <v>800</v>
      </c>
      <c r="L851" s="8">
        <f t="shared" si="7"/>
        <v>360</v>
      </c>
      <c r="M851" s="9">
        <v>0.45</v>
      </c>
      <c r="O851" s="14"/>
      <c r="P851" s="15"/>
      <c r="Q851" s="10"/>
      <c r="R851" s="11"/>
    </row>
    <row r="852" spans="1:18" ht="15.75" customHeight="1" x14ac:dyDescent="0.25">
      <c r="A852" s="2"/>
      <c r="B852" s="4" t="s">
        <v>14</v>
      </c>
      <c r="C852" s="4">
        <v>1185732</v>
      </c>
      <c r="D852" s="5">
        <v>44482</v>
      </c>
      <c r="E852" s="4" t="s">
        <v>33</v>
      </c>
      <c r="F852" s="4" t="s">
        <v>49</v>
      </c>
      <c r="G852" s="4" t="s">
        <v>50</v>
      </c>
      <c r="H852" s="4" t="s">
        <v>17</v>
      </c>
      <c r="I852" s="6">
        <v>0.44999999999999996</v>
      </c>
      <c r="J852" s="7">
        <v>3750</v>
      </c>
      <c r="K852" s="8">
        <f t="shared" si="6"/>
        <v>1687.4999999999998</v>
      </c>
      <c r="L852" s="8">
        <f t="shared" si="7"/>
        <v>590.625</v>
      </c>
      <c r="M852" s="9">
        <v>0.35000000000000003</v>
      </c>
      <c r="O852" s="14"/>
      <c r="P852" s="15"/>
      <c r="Q852" s="10"/>
      <c r="R852" s="11"/>
    </row>
    <row r="853" spans="1:18" ht="15.75" customHeight="1" x14ac:dyDescent="0.25">
      <c r="A853" s="2"/>
      <c r="B853" s="4" t="s">
        <v>14</v>
      </c>
      <c r="C853" s="4">
        <v>1185732</v>
      </c>
      <c r="D853" s="5">
        <v>44482</v>
      </c>
      <c r="E853" s="4" t="s">
        <v>33</v>
      </c>
      <c r="F853" s="4" t="s">
        <v>49</v>
      </c>
      <c r="G853" s="4" t="s">
        <v>50</v>
      </c>
      <c r="H853" s="4" t="s">
        <v>18</v>
      </c>
      <c r="I853" s="6">
        <v>0.35</v>
      </c>
      <c r="J853" s="7">
        <v>2000</v>
      </c>
      <c r="K853" s="8">
        <f t="shared" si="6"/>
        <v>700</v>
      </c>
      <c r="L853" s="8">
        <f t="shared" si="7"/>
        <v>210</v>
      </c>
      <c r="M853" s="9">
        <v>0.3</v>
      </c>
      <c r="O853" s="14"/>
      <c r="P853" s="15"/>
      <c r="Q853" s="10"/>
      <c r="R853" s="11"/>
    </row>
    <row r="854" spans="1:18" ht="15.75" customHeight="1" x14ac:dyDescent="0.25">
      <c r="A854" s="2"/>
      <c r="B854" s="4" t="s">
        <v>14</v>
      </c>
      <c r="C854" s="4">
        <v>1185732</v>
      </c>
      <c r="D854" s="5">
        <v>44482</v>
      </c>
      <c r="E854" s="4" t="s">
        <v>33</v>
      </c>
      <c r="F854" s="4" t="s">
        <v>49</v>
      </c>
      <c r="G854" s="4" t="s">
        <v>50</v>
      </c>
      <c r="H854" s="4" t="s">
        <v>19</v>
      </c>
      <c r="I854" s="6">
        <v>0.35</v>
      </c>
      <c r="J854" s="7">
        <v>1000</v>
      </c>
      <c r="K854" s="8">
        <f t="shared" si="6"/>
        <v>350</v>
      </c>
      <c r="L854" s="8">
        <f t="shared" si="7"/>
        <v>105</v>
      </c>
      <c r="M854" s="9">
        <v>0.3</v>
      </c>
      <c r="O854" s="14"/>
      <c r="P854" s="15"/>
      <c r="Q854" s="10"/>
      <c r="R854" s="11"/>
    </row>
    <row r="855" spans="1:18" ht="15.75" customHeight="1" x14ac:dyDescent="0.25">
      <c r="A855" s="2"/>
      <c r="B855" s="4" t="s">
        <v>14</v>
      </c>
      <c r="C855" s="4">
        <v>1185732</v>
      </c>
      <c r="D855" s="5">
        <v>44482</v>
      </c>
      <c r="E855" s="4" t="s">
        <v>33</v>
      </c>
      <c r="F855" s="4" t="s">
        <v>49</v>
      </c>
      <c r="G855" s="4" t="s">
        <v>50</v>
      </c>
      <c r="H855" s="4" t="s">
        <v>20</v>
      </c>
      <c r="I855" s="6">
        <v>0.35</v>
      </c>
      <c r="J855" s="7">
        <v>750</v>
      </c>
      <c r="K855" s="8">
        <f t="shared" si="6"/>
        <v>262.5</v>
      </c>
      <c r="L855" s="8">
        <f t="shared" si="7"/>
        <v>91.875000000000014</v>
      </c>
      <c r="M855" s="9">
        <v>0.35000000000000003</v>
      </c>
      <c r="O855" s="14"/>
      <c r="P855" s="15"/>
      <c r="Q855" s="10"/>
      <c r="R855" s="11"/>
    </row>
    <row r="856" spans="1:18" ht="15.75" customHeight="1" x14ac:dyDescent="0.25">
      <c r="A856" s="2"/>
      <c r="B856" s="4" t="s">
        <v>14</v>
      </c>
      <c r="C856" s="4">
        <v>1185732</v>
      </c>
      <c r="D856" s="5">
        <v>44482</v>
      </c>
      <c r="E856" s="4" t="s">
        <v>33</v>
      </c>
      <c r="F856" s="4" t="s">
        <v>49</v>
      </c>
      <c r="G856" s="4" t="s">
        <v>50</v>
      </c>
      <c r="H856" s="4" t="s">
        <v>21</v>
      </c>
      <c r="I856" s="6">
        <v>0.44999999999999996</v>
      </c>
      <c r="J856" s="7">
        <v>750</v>
      </c>
      <c r="K856" s="8">
        <f t="shared" si="6"/>
        <v>337.49999999999994</v>
      </c>
      <c r="L856" s="8">
        <f t="shared" si="7"/>
        <v>101.24999999999999</v>
      </c>
      <c r="M856" s="9">
        <v>0.3</v>
      </c>
      <c r="O856" s="14"/>
      <c r="P856" s="15"/>
      <c r="Q856" s="10"/>
      <c r="R856" s="11"/>
    </row>
    <row r="857" spans="1:18" ht="15.75" customHeight="1" x14ac:dyDescent="0.25">
      <c r="A857" s="2"/>
      <c r="B857" s="4" t="s">
        <v>14</v>
      </c>
      <c r="C857" s="4">
        <v>1185732</v>
      </c>
      <c r="D857" s="5">
        <v>44482</v>
      </c>
      <c r="E857" s="4" t="s">
        <v>33</v>
      </c>
      <c r="F857" s="4" t="s">
        <v>49</v>
      </c>
      <c r="G857" s="4" t="s">
        <v>50</v>
      </c>
      <c r="H857" s="4" t="s">
        <v>22</v>
      </c>
      <c r="I857" s="6">
        <v>0.49999999999999989</v>
      </c>
      <c r="J857" s="7">
        <v>2000</v>
      </c>
      <c r="K857" s="8">
        <f t="shared" si="6"/>
        <v>999.99999999999977</v>
      </c>
      <c r="L857" s="8">
        <f t="shared" si="7"/>
        <v>449.99999999999989</v>
      </c>
      <c r="M857" s="9">
        <v>0.45</v>
      </c>
      <c r="O857" s="14"/>
      <c r="P857" s="15"/>
      <c r="Q857" s="10"/>
      <c r="R857" s="11"/>
    </row>
    <row r="858" spans="1:18" ht="15.75" customHeight="1" x14ac:dyDescent="0.25">
      <c r="A858" s="2"/>
      <c r="B858" s="4" t="s">
        <v>14</v>
      </c>
      <c r="C858" s="4">
        <v>1185732</v>
      </c>
      <c r="D858" s="5">
        <v>44513</v>
      </c>
      <c r="E858" s="4" t="s">
        <v>33</v>
      </c>
      <c r="F858" s="4" t="s">
        <v>49</v>
      </c>
      <c r="G858" s="4" t="s">
        <v>50</v>
      </c>
      <c r="H858" s="4" t="s">
        <v>17</v>
      </c>
      <c r="I858" s="6">
        <v>0.5</v>
      </c>
      <c r="J858" s="7">
        <v>3500</v>
      </c>
      <c r="K858" s="8">
        <f t="shared" si="6"/>
        <v>1750</v>
      </c>
      <c r="L858" s="8">
        <f t="shared" si="7"/>
        <v>612.50000000000011</v>
      </c>
      <c r="M858" s="9">
        <v>0.35000000000000003</v>
      </c>
      <c r="O858" s="14"/>
      <c r="P858" s="15"/>
      <c r="Q858" s="10"/>
      <c r="R858" s="11"/>
    </row>
    <row r="859" spans="1:18" ht="15.75" customHeight="1" x14ac:dyDescent="0.25">
      <c r="A859" s="2"/>
      <c r="B859" s="4" t="s">
        <v>14</v>
      </c>
      <c r="C859" s="4">
        <v>1185732</v>
      </c>
      <c r="D859" s="5">
        <v>44513</v>
      </c>
      <c r="E859" s="4" t="s">
        <v>33</v>
      </c>
      <c r="F859" s="4" t="s">
        <v>49</v>
      </c>
      <c r="G859" s="4" t="s">
        <v>50</v>
      </c>
      <c r="H859" s="4" t="s">
        <v>18</v>
      </c>
      <c r="I859" s="6">
        <v>0.4</v>
      </c>
      <c r="J859" s="7">
        <v>2000</v>
      </c>
      <c r="K859" s="8">
        <f t="shared" si="6"/>
        <v>800</v>
      </c>
      <c r="L859" s="8">
        <f t="shared" si="7"/>
        <v>240</v>
      </c>
      <c r="M859" s="9">
        <v>0.3</v>
      </c>
      <c r="O859" s="14"/>
      <c r="P859" s="15"/>
      <c r="Q859" s="10"/>
      <c r="R859" s="11"/>
    </row>
    <row r="860" spans="1:18" ht="15.75" customHeight="1" x14ac:dyDescent="0.25">
      <c r="A860" s="2"/>
      <c r="B860" s="4" t="s">
        <v>14</v>
      </c>
      <c r="C860" s="4">
        <v>1185732</v>
      </c>
      <c r="D860" s="5">
        <v>44513</v>
      </c>
      <c r="E860" s="4" t="s">
        <v>33</v>
      </c>
      <c r="F860" s="4" t="s">
        <v>49</v>
      </c>
      <c r="G860" s="4" t="s">
        <v>50</v>
      </c>
      <c r="H860" s="4" t="s">
        <v>19</v>
      </c>
      <c r="I860" s="6">
        <v>0.4</v>
      </c>
      <c r="J860" s="7">
        <v>1450</v>
      </c>
      <c r="K860" s="8">
        <f t="shared" si="6"/>
        <v>580</v>
      </c>
      <c r="L860" s="8">
        <f t="shared" si="7"/>
        <v>174</v>
      </c>
      <c r="M860" s="9">
        <v>0.3</v>
      </c>
      <c r="O860" s="14"/>
      <c r="P860" s="15"/>
      <c r="Q860" s="10"/>
      <c r="R860" s="11"/>
    </row>
    <row r="861" spans="1:18" ht="15.75" customHeight="1" x14ac:dyDescent="0.25">
      <c r="A861" s="2"/>
      <c r="B861" s="4" t="s">
        <v>14</v>
      </c>
      <c r="C861" s="4">
        <v>1185732</v>
      </c>
      <c r="D861" s="5">
        <v>44513</v>
      </c>
      <c r="E861" s="4" t="s">
        <v>33</v>
      </c>
      <c r="F861" s="4" t="s">
        <v>49</v>
      </c>
      <c r="G861" s="4" t="s">
        <v>50</v>
      </c>
      <c r="H861" s="4" t="s">
        <v>20</v>
      </c>
      <c r="I861" s="6">
        <v>0.4</v>
      </c>
      <c r="J861" s="7">
        <v>1500</v>
      </c>
      <c r="K861" s="8">
        <f t="shared" si="6"/>
        <v>600</v>
      </c>
      <c r="L861" s="8">
        <f t="shared" si="7"/>
        <v>210.00000000000003</v>
      </c>
      <c r="M861" s="9">
        <v>0.35000000000000003</v>
      </c>
      <c r="O861" s="14"/>
      <c r="P861" s="15"/>
      <c r="Q861" s="10"/>
      <c r="R861" s="11"/>
    </row>
    <row r="862" spans="1:18" ht="15.75" customHeight="1" x14ac:dyDescent="0.25">
      <c r="A862" s="2"/>
      <c r="B862" s="4" t="s">
        <v>14</v>
      </c>
      <c r="C862" s="4">
        <v>1185732</v>
      </c>
      <c r="D862" s="5">
        <v>44513</v>
      </c>
      <c r="E862" s="4" t="s">
        <v>33</v>
      </c>
      <c r="F862" s="4" t="s">
        <v>49</v>
      </c>
      <c r="G862" s="4" t="s">
        <v>50</v>
      </c>
      <c r="H862" s="4" t="s">
        <v>21</v>
      </c>
      <c r="I862" s="6">
        <v>0.54999999999999993</v>
      </c>
      <c r="J862" s="7">
        <v>1250</v>
      </c>
      <c r="K862" s="8">
        <f t="shared" si="6"/>
        <v>687.49999999999989</v>
      </c>
      <c r="L862" s="8">
        <f t="shared" si="7"/>
        <v>206.24999999999997</v>
      </c>
      <c r="M862" s="9">
        <v>0.3</v>
      </c>
      <c r="O862" s="14"/>
      <c r="P862" s="15"/>
      <c r="Q862" s="10"/>
      <c r="R862" s="11"/>
    </row>
    <row r="863" spans="1:18" ht="15.75" customHeight="1" x14ac:dyDescent="0.25">
      <c r="A863" s="2"/>
      <c r="B863" s="4" t="s">
        <v>14</v>
      </c>
      <c r="C863" s="4">
        <v>1185732</v>
      </c>
      <c r="D863" s="5">
        <v>44513</v>
      </c>
      <c r="E863" s="4" t="s">
        <v>33</v>
      </c>
      <c r="F863" s="4" t="s">
        <v>49</v>
      </c>
      <c r="G863" s="4" t="s">
        <v>50</v>
      </c>
      <c r="H863" s="4" t="s">
        <v>22</v>
      </c>
      <c r="I863" s="6">
        <v>0.59999999999999987</v>
      </c>
      <c r="J863" s="7">
        <v>2250</v>
      </c>
      <c r="K863" s="8">
        <f t="shared" si="6"/>
        <v>1349.9999999999998</v>
      </c>
      <c r="L863" s="8">
        <f t="shared" si="7"/>
        <v>607.49999999999989</v>
      </c>
      <c r="M863" s="9">
        <v>0.45</v>
      </c>
      <c r="O863" s="14"/>
      <c r="P863" s="15"/>
      <c r="Q863" s="10"/>
      <c r="R863" s="11"/>
    </row>
    <row r="864" spans="1:18" ht="15.75" customHeight="1" x14ac:dyDescent="0.25">
      <c r="A864" s="2"/>
      <c r="B864" s="4" t="s">
        <v>14</v>
      </c>
      <c r="C864" s="4">
        <v>1185732</v>
      </c>
      <c r="D864" s="5">
        <v>44542</v>
      </c>
      <c r="E864" s="4" t="s">
        <v>33</v>
      </c>
      <c r="F864" s="4" t="s">
        <v>49</v>
      </c>
      <c r="G864" s="4" t="s">
        <v>50</v>
      </c>
      <c r="H864" s="4" t="s">
        <v>17</v>
      </c>
      <c r="I864" s="6">
        <v>0.54999999999999993</v>
      </c>
      <c r="J864" s="7">
        <v>4750</v>
      </c>
      <c r="K864" s="8">
        <f t="shared" si="6"/>
        <v>2612.4999999999995</v>
      </c>
      <c r="L864" s="8">
        <f t="shared" si="7"/>
        <v>914.37499999999989</v>
      </c>
      <c r="M864" s="9">
        <v>0.35000000000000003</v>
      </c>
      <c r="O864" s="14"/>
      <c r="P864" s="15"/>
      <c r="Q864" s="10"/>
      <c r="R864" s="11"/>
    </row>
    <row r="865" spans="1:18" ht="15.75" customHeight="1" x14ac:dyDescent="0.25">
      <c r="A865" s="2"/>
      <c r="B865" s="4" t="s">
        <v>14</v>
      </c>
      <c r="C865" s="4">
        <v>1185732</v>
      </c>
      <c r="D865" s="5">
        <v>44542</v>
      </c>
      <c r="E865" s="4" t="s">
        <v>33</v>
      </c>
      <c r="F865" s="4" t="s">
        <v>49</v>
      </c>
      <c r="G865" s="4" t="s">
        <v>50</v>
      </c>
      <c r="H865" s="4" t="s">
        <v>18</v>
      </c>
      <c r="I865" s="6">
        <v>0.45</v>
      </c>
      <c r="J865" s="7">
        <v>2750</v>
      </c>
      <c r="K865" s="8">
        <f t="shared" si="6"/>
        <v>1237.5</v>
      </c>
      <c r="L865" s="8">
        <f t="shared" si="7"/>
        <v>371.25</v>
      </c>
      <c r="M865" s="9">
        <v>0.3</v>
      </c>
      <c r="O865" s="14"/>
      <c r="P865" s="15"/>
      <c r="Q865" s="10"/>
      <c r="R865" s="11"/>
    </row>
    <row r="866" spans="1:18" ht="15.75" customHeight="1" x14ac:dyDescent="0.25">
      <c r="A866" s="2"/>
      <c r="B866" s="4" t="s">
        <v>14</v>
      </c>
      <c r="C866" s="4">
        <v>1185732</v>
      </c>
      <c r="D866" s="5">
        <v>44542</v>
      </c>
      <c r="E866" s="4" t="s">
        <v>33</v>
      </c>
      <c r="F866" s="4" t="s">
        <v>49</v>
      </c>
      <c r="G866" s="4" t="s">
        <v>50</v>
      </c>
      <c r="H866" s="4" t="s">
        <v>19</v>
      </c>
      <c r="I866" s="6">
        <v>0.45</v>
      </c>
      <c r="J866" s="7">
        <v>2250</v>
      </c>
      <c r="K866" s="8">
        <f t="shared" si="6"/>
        <v>1012.5</v>
      </c>
      <c r="L866" s="8">
        <f t="shared" si="7"/>
        <v>303.75</v>
      </c>
      <c r="M866" s="9">
        <v>0.3</v>
      </c>
      <c r="O866" s="14"/>
      <c r="P866" s="15"/>
      <c r="Q866" s="10"/>
      <c r="R866" s="11"/>
    </row>
    <row r="867" spans="1:18" ht="15.75" customHeight="1" x14ac:dyDescent="0.25">
      <c r="A867" s="2"/>
      <c r="B867" s="4" t="s">
        <v>14</v>
      </c>
      <c r="C867" s="4">
        <v>1185732</v>
      </c>
      <c r="D867" s="5">
        <v>44542</v>
      </c>
      <c r="E867" s="4" t="s">
        <v>33</v>
      </c>
      <c r="F867" s="4" t="s">
        <v>49</v>
      </c>
      <c r="G867" s="4" t="s">
        <v>50</v>
      </c>
      <c r="H867" s="4" t="s">
        <v>20</v>
      </c>
      <c r="I867" s="6">
        <v>0.45</v>
      </c>
      <c r="J867" s="7">
        <v>1750</v>
      </c>
      <c r="K867" s="8">
        <f t="shared" si="6"/>
        <v>787.5</v>
      </c>
      <c r="L867" s="8">
        <f t="shared" si="7"/>
        <v>275.625</v>
      </c>
      <c r="M867" s="9">
        <v>0.35000000000000003</v>
      </c>
      <c r="O867" s="14"/>
      <c r="P867" s="15"/>
      <c r="Q867" s="10"/>
      <c r="R867" s="11"/>
    </row>
    <row r="868" spans="1:18" ht="15.75" customHeight="1" x14ac:dyDescent="0.25">
      <c r="A868" s="2"/>
      <c r="B868" s="4" t="s">
        <v>14</v>
      </c>
      <c r="C868" s="4">
        <v>1185732</v>
      </c>
      <c r="D868" s="5">
        <v>44542</v>
      </c>
      <c r="E868" s="4" t="s">
        <v>33</v>
      </c>
      <c r="F868" s="4" t="s">
        <v>49</v>
      </c>
      <c r="G868" s="4" t="s">
        <v>50</v>
      </c>
      <c r="H868" s="4" t="s">
        <v>21</v>
      </c>
      <c r="I868" s="6">
        <v>0.54999999999999993</v>
      </c>
      <c r="J868" s="7">
        <v>1750</v>
      </c>
      <c r="K868" s="8">
        <f t="shared" si="6"/>
        <v>962.49999999999989</v>
      </c>
      <c r="L868" s="8">
        <f t="shared" si="7"/>
        <v>288.74999999999994</v>
      </c>
      <c r="M868" s="9">
        <v>0.3</v>
      </c>
      <c r="O868" s="14"/>
      <c r="P868" s="15"/>
      <c r="Q868" s="10"/>
      <c r="R868" s="11"/>
    </row>
    <row r="869" spans="1:18" ht="15.75" customHeight="1" x14ac:dyDescent="0.25">
      <c r="A869" s="2"/>
      <c r="B869" s="4" t="s">
        <v>14</v>
      </c>
      <c r="C869" s="4">
        <v>1185732</v>
      </c>
      <c r="D869" s="5">
        <v>44542</v>
      </c>
      <c r="E869" s="4" t="s">
        <v>33</v>
      </c>
      <c r="F869" s="4" t="s">
        <v>49</v>
      </c>
      <c r="G869" s="4" t="s">
        <v>50</v>
      </c>
      <c r="H869" s="4" t="s">
        <v>22</v>
      </c>
      <c r="I869" s="6">
        <v>0.59999999999999987</v>
      </c>
      <c r="J869" s="7">
        <v>2750</v>
      </c>
      <c r="K869" s="8">
        <f t="shared" si="6"/>
        <v>1649.9999999999995</v>
      </c>
      <c r="L869" s="8">
        <f t="shared" si="7"/>
        <v>742.49999999999977</v>
      </c>
      <c r="M869" s="9">
        <v>0.45</v>
      </c>
      <c r="O869" s="14"/>
      <c r="P869" s="15"/>
      <c r="Q869" s="10"/>
      <c r="R869" s="11"/>
    </row>
    <row r="870" spans="1:18" ht="15.75" customHeight="1" x14ac:dyDescent="0.25">
      <c r="A870" s="2" t="s">
        <v>39</v>
      </c>
      <c r="B870" s="4" t="s">
        <v>31</v>
      </c>
      <c r="C870" s="4">
        <v>1189833</v>
      </c>
      <c r="D870" s="5">
        <v>44213</v>
      </c>
      <c r="E870" s="4" t="s">
        <v>33</v>
      </c>
      <c r="F870" s="4" t="s">
        <v>51</v>
      </c>
      <c r="G870" s="4" t="s">
        <v>52</v>
      </c>
      <c r="H870" s="4" t="s">
        <v>17</v>
      </c>
      <c r="I870" s="6">
        <v>0.35</v>
      </c>
      <c r="J870" s="7">
        <v>4750</v>
      </c>
      <c r="K870" s="8">
        <f t="shared" si="6"/>
        <v>1662.5</v>
      </c>
      <c r="L870" s="8">
        <f t="shared" si="7"/>
        <v>748.125</v>
      </c>
      <c r="M870" s="9">
        <v>0.45</v>
      </c>
      <c r="O870" s="14"/>
      <c r="P870" s="15"/>
      <c r="Q870" s="10"/>
      <c r="R870" s="11"/>
    </row>
    <row r="871" spans="1:18" ht="15.75" customHeight="1" x14ac:dyDescent="0.25">
      <c r="A871" s="2"/>
      <c r="B871" s="4" t="s">
        <v>31</v>
      </c>
      <c r="C871" s="4">
        <v>1189833</v>
      </c>
      <c r="D871" s="5">
        <v>44213</v>
      </c>
      <c r="E871" s="4" t="s">
        <v>33</v>
      </c>
      <c r="F871" s="4" t="s">
        <v>51</v>
      </c>
      <c r="G871" s="4" t="s">
        <v>52</v>
      </c>
      <c r="H871" s="4" t="s">
        <v>18</v>
      </c>
      <c r="I871" s="6">
        <v>0.45</v>
      </c>
      <c r="J871" s="7">
        <v>4750</v>
      </c>
      <c r="K871" s="8">
        <f t="shared" si="6"/>
        <v>2137.5</v>
      </c>
      <c r="L871" s="8">
        <f t="shared" si="7"/>
        <v>641.25</v>
      </c>
      <c r="M871" s="9">
        <v>0.3</v>
      </c>
      <c r="O871" s="14"/>
      <c r="P871" s="15"/>
      <c r="Q871" s="10"/>
      <c r="R871" s="11"/>
    </row>
    <row r="872" spans="1:18" ht="15.75" customHeight="1" x14ac:dyDescent="0.25">
      <c r="A872" s="2"/>
      <c r="B872" s="4" t="s">
        <v>31</v>
      </c>
      <c r="C872" s="4">
        <v>1189833</v>
      </c>
      <c r="D872" s="5">
        <v>44213</v>
      </c>
      <c r="E872" s="4" t="s">
        <v>33</v>
      </c>
      <c r="F872" s="4" t="s">
        <v>51</v>
      </c>
      <c r="G872" s="4" t="s">
        <v>52</v>
      </c>
      <c r="H872" s="4" t="s">
        <v>19</v>
      </c>
      <c r="I872" s="6">
        <v>0.45</v>
      </c>
      <c r="J872" s="7">
        <v>4750</v>
      </c>
      <c r="K872" s="8">
        <f t="shared" si="6"/>
        <v>2137.5</v>
      </c>
      <c r="L872" s="8">
        <f t="shared" si="7"/>
        <v>961.875</v>
      </c>
      <c r="M872" s="9">
        <v>0.45</v>
      </c>
      <c r="O872" s="14"/>
      <c r="P872" s="15"/>
      <c r="Q872" s="10"/>
      <c r="R872" s="11"/>
    </row>
    <row r="873" spans="1:18" ht="15.75" customHeight="1" x14ac:dyDescent="0.25">
      <c r="A873" s="2"/>
      <c r="B873" s="4" t="s">
        <v>31</v>
      </c>
      <c r="C873" s="4">
        <v>1189833</v>
      </c>
      <c r="D873" s="5">
        <v>44213</v>
      </c>
      <c r="E873" s="4" t="s">
        <v>33</v>
      </c>
      <c r="F873" s="4" t="s">
        <v>51</v>
      </c>
      <c r="G873" s="4" t="s">
        <v>52</v>
      </c>
      <c r="H873" s="4" t="s">
        <v>20</v>
      </c>
      <c r="I873" s="6">
        <v>0.45</v>
      </c>
      <c r="J873" s="7">
        <v>3250</v>
      </c>
      <c r="K873" s="8">
        <f t="shared" si="6"/>
        <v>1462.5</v>
      </c>
      <c r="L873" s="8">
        <f t="shared" si="7"/>
        <v>585</v>
      </c>
      <c r="M873" s="9">
        <v>0.39999999999999997</v>
      </c>
      <c r="O873" s="14"/>
      <c r="P873" s="15"/>
      <c r="Q873" s="10"/>
      <c r="R873" s="11"/>
    </row>
    <row r="874" spans="1:18" ht="15.75" customHeight="1" x14ac:dyDescent="0.25">
      <c r="A874" s="2"/>
      <c r="B874" s="4" t="s">
        <v>31</v>
      </c>
      <c r="C874" s="4">
        <v>1189833</v>
      </c>
      <c r="D874" s="5">
        <v>44213</v>
      </c>
      <c r="E874" s="4" t="s">
        <v>33</v>
      </c>
      <c r="F874" s="4" t="s">
        <v>51</v>
      </c>
      <c r="G874" s="4" t="s">
        <v>52</v>
      </c>
      <c r="H874" s="4" t="s">
        <v>21</v>
      </c>
      <c r="I874" s="6">
        <v>0.5</v>
      </c>
      <c r="J874" s="7">
        <v>2750</v>
      </c>
      <c r="K874" s="8">
        <f t="shared" si="6"/>
        <v>1375</v>
      </c>
      <c r="L874" s="8">
        <f t="shared" si="7"/>
        <v>825.00000000000011</v>
      </c>
      <c r="M874" s="9">
        <v>0.60000000000000009</v>
      </c>
      <c r="O874" s="14"/>
      <c r="P874" s="15"/>
      <c r="Q874" s="10"/>
      <c r="R874" s="11"/>
    </row>
    <row r="875" spans="1:18" ht="15.75" customHeight="1" x14ac:dyDescent="0.25">
      <c r="A875" s="2"/>
      <c r="B875" s="4" t="s">
        <v>31</v>
      </c>
      <c r="C875" s="4">
        <v>1189833</v>
      </c>
      <c r="D875" s="5">
        <v>44213</v>
      </c>
      <c r="E875" s="4" t="s">
        <v>33</v>
      </c>
      <c r="F875" s="4" t="s">
        <v>51</v>
      </c>
      <c r="G875" s="4" t="s">
        <v>52</v>
      </c>
      <c r="H875" s="4" t="s">
        <v>22</v>
      </c>
      <c r="I875" s="6">
        <v>0.45</v>
      </c>
      <c r="J875" s="7">
        <v>4750</v>
      </c>
      <c r="K875" s="8">
        <f t="shared" si="6"/>
        <v>2137.5</v>
      </c>
      <c r="L875" s="8">
        <f t="shared" si="7"/>
        <v>534.375</v>
      </c>
      <c r="M875" s="9">
        <v>0.25</v>
      </c>
      <c r="O875" s="14"/>
      <c r="P875" s="15"/>
      <c r="Q875" s="10"/>
      <c r="R875" s="11"/>
    </row>
    <row r="876" spans="1:18" ht="15.75" customHeight="1" x14ac:dyDescent="0.25">
      <c r="A876" s="2"/>
      <c r="B876" s="4" t="s">
        <v>31</v>
      </c>
      <c r="C876" s="4">
        <v>1189833</v>
      </c>
      <c r="D876" s="5">
        <v>44244</v>
      </c>
      <c r="E876" s="4" t="s">
        <v>33</v>
      </c>
      <c r="F876" s="4" t="s">
        <v>51</v>
      </c>
      <c r="G876" s="4" t="s">
        <v>52</v>
      </c>
      <c r="H876" s="4" t="s">
        <v>17</v>
      </c>
      <c r="I876" s="6">
        <v>0.35</v>
      </c>
      <c r="J876" s="7">
        <v>5250</v>
      </c>
      <c r="K876" s="8">
        <f t="shared" si="6"/>
        <v>1837.4999999999998</v>
      </c>
      <c r="L876" s="8">
        <f t="shared" si="7"/>
        <v>826.87499999999989</v>
      </c>
      <c r="M876" s="9">
        <v>0.45</v>
      </c>
      <c r="O876" s="14"/>
      <c r="P876" s="15"/>
      <c r="Q876" s="10"/>
      <c r="R876" s="11"/>
    </row>
    <row r="877" spans="1:18" ht="15.75" customHeight="1" x14ac:dyDescent="0.25">
      <c r="A877" s="2"/>
      <c r="B877" s="4" t="s">
        <v>31</v>
      </c>
      <c r="C877" s="4">
        <v>1189833</v>
      </c>
      <c r="D877" s="5">
        <v>44244</v>
      </c>
      <c r="E877" s="4" t="s">
        <v>33</v>
      </c>
      <c r="F877" s="4" t="s">
        <v>51</v>
      </c>
      <c r="G877" s="4" t="s">
        <v>52</v>
      </c>
      <c r="H877" s="4" t="s">
        <v>18</v>
      </c>
      <c r="I877" s="6">
        <v>0.45</v>
      </c>
      <c r="J877" s="7">
        <v>4250</v>
      </c>
      <c r="K877" s="8">
        <f t="shared" si="6"/>
        <v>1912.5</v>
      </c>
      <c r="L877" s="8">
        <f t="shared" si="7"/>
        <v>573.75</v>
      </c>
      <c r="M877" s="9">
        <v>0.3</v>
      </c>
      <c r="O877" s="14"/>
      <c r="P877" s="15"/>
      <c r="Q877" s="10"/>
      <c r="R877" s="11"/>
    </row>
    <row r="878" spans="1:18" ht="15.75" customHeight="1" x14ac:dyDescent="0.25">
      <c r="A878" s="2"/>
      <c r="B878" s="4" t="s">
        <v>31</v>
      </c>
      <c r="C878" s="4">
        <v>1189833</v>
      </c>
      <c r="D878" s="5">
        <v>44244</v>
      </c>
      <c r="E878" s="4" t="s">
        <v>33</v>
      </c>
      <c r="F878" s="4" t="s">
        <v>51</v>
      </c>
      <c r="G878" s="4" t="s">
        <v>52</v>
      </c>
      <c r="H878" s="4" t="s">
        <v>19</v>
      </c>
      <c r="I878" s="6">
        <v>0.45</v>
      </c>
      <c r="J878" s="7">
        <v>4500</v>
      </c>
      <c r="K878" s="8">
        <f t="shared" si="6"/>
        <v>2025</v>
      </c>
      <c r="L878" s="8">
        <f t="shared" si="7"/>
        <v>911.25</v>
      </c>
      <c r="M878" s="9">
        <v>0.45</v>
      </c>
      <c r="O878" s="14"/>
      <c r="P878" s="15"/>
      <c r="Q878" s="10"/>
      <c r="R878" s="11"/>
    </row>
    <row r="879" spans="1:18" ht="15.75" customHeight="1" x14ac:dyDescent="0.25">
      <c r="A879" s="2"/>
      <c r="B879" s="4" t="s">
        <v>31</v>
      </c>
      <c r="C879" s="4">
        <v>1189833</v>
      </c>
      <c r="D879" s="5">
        <v>44244</v>
      </c>
      <c r="E879" s="4" t="s">
        <v>33</v>
      </c>
      <c r="F879" s="4" t="s">
        <v>51</v>
      </c>
      <c r="G879" s="4" t="s">
        <v>52</v>
      </c>
      <c r="H879" s="4" t="s">
        <v>20</v>
      </c>
      <c r="I879" s="6">
        <v>0.45</v>
      </c>
      <c r="J879" s="7">
        <v>3000</v>
      </c>
      <c r="K879" s="8">
        <f t="shared" si="6"/>
        <v>1350</v>
      </c>
      <c r="L879" s="8">
        <f t="shared" si="7"/>
        <v>540</v>
      </c>
      <c r="M879" s="9">
        <v>0.39999999999999997</v>
      </c>
      <c r="O879" s="14"/>
      <c r="P879" s="15"/>
      <c r="Q879" s="10"/>
      <c r="R879" s="11"/>
    </row>
    <row r="880" spans="1:18" ht="15.75" customHeight="1" x14ac:dyDescent="0.25">
      <c r="A880" s="2"/>
      <c r="B880" s="4" t="s">
        <v>31</v>
      </c>
      <c r="C880" s="4">
        <v>1189833</v>
      </c>
      <c r="D880" s="5">
        <v>44244</v>
      </c>
      <c r="E880" s="4" t="s">
        <v>33</v>
      </c>
      <c r="F880" s="4" t="s">
        <v>51</v>
      </c>
      <c r="G880" s="4" t="s">
        <v>52</v>
      </c>
      <c r="H880" s="4" t="s">
        <v>21</v>
      </c>
      <c r="I880" s="6">
        <v>0.5</v>
      </c>
      <c r="J880" s="7">
        <v>2250</v>
      </c>
      <c r="K880" s="8">
        <f t="shared" si="6"/>
        <v>1125</v>
      </c>
      <c r="L880" s="8">
        <f t="shared" si="7"/>
        <v>675.00000000000011</v>
      </c>
      <c r="M880" s="9">
        <v>0.60000000000000009</v>
      </c>
      <c r="O880" s="14"/>
      <c r="P880" s="15"/>
      <c r="Q880" s="10"/>
      <c r="R880" s="11"/>
    </row>
    <row r="881" spans="1:18" ht="15.75" customHeight="1" x14ac:dyDescent="0.25">
      <c r="A881" s="2"/>
      <c r="B881" s="4" t="s">
        <v>31</v>
      </c>
      <c r="C881" s="4">
        <v>1189833</v>
      </c>
      <c r="D881" s="5">
        <v>44244</v>
      </c>
      <c r="E881" s="4" t="s">
        <v>33</v>
      </c>
      <c r="F881" s="4" t="s">
        <v>51</v>
      </c>
      <c r="G881" s="4" t="s">
        <v>52</v>
      </c>
      <c r="H881" s="4" t="s">
        <v>22</v>
      </c>
      <c r="I881" s="6">
        <v>0.45</v>
      </c>
      <c r="J881" s="7">
        <v>4250</v>
      </c>
      <c r="K881" s="8">
        <f t="shared" si="6"/>
        <v>1912.5</v>
      </c>
      <c r="L881" s="8">
        <f t="shared" si="7"/>
        <v>478.125</v>
      </c>
      <c r="M881" s="9">
        <v>0.25</v>
      </c>
      <c r="O881" s="14"/>
      <c r="P881" s="15"/>
      <c r="Q881" s="10"/>
      <c r="R881" s="11"/>
    </row>
    <row r="882" spans="1:18" ht="15.75" customHeight="1" x14ac:dyDescent="0.25">
      <c r="A882" s="2"/>
      <c r="B882" s="4" t="s">
        <v>31</v>
      </c>
      <c r="C882" s="4">
        <v>1189833</v>
      </c>
      <c r="D882" s="5">
        <v>44271</v>
      </c>
      <c r="E882" s="4" t="s">
        <v>33</v>
      </c>
      <c r="F882" s="4" t="s">
        <v>51</v>
      </c>
      <c r="G882" s="4" t="s">
        <v>52</v>
      </c>
      <c r="H882" s="4" t="s">
        <v>17</v>
      </c>
      <c r="I882" s="6">
        <v>0.35</v>
      </c>
      <c r="J882" s="7">
        <v>5750</v>
      </c>
      <c r="K882" s="8">
        <f t="shared" si="6"/>
        <v>2012.4999999999998</v>
      </c>
      <c r="L882" s="8">
        <f t="shared" si="7"/>
        <v>905.62499999999989</v>
      </c>
      <c r="M882" s="9">
        <v>0.45</v>
      </c>
      <c r="O882" s="14"/>
      <c r="P882" s="15"/>
      <c r="Q882" s="10"/>
      <c r="R882" s="11"/>
    </row>
    <row r="883" spans="1:18" ht="15.75" customHeight="1" x14ac:dyDescent="0.25">
      <c r="A883" s="2"/>
      <c r="B883" s="4" t="s">
        <v>31</v>
      </c>
      <c r="C883" s="4">
        <v>1189833</v>
      </c>
      <c r="D883" s="5">
        <v>44271</v>
      </c>
      <c r="E883" s="4" t="s">
        <v>33</v>
      </c>
      <c r="F883" s="4" t="s">
        <v>51</v>
      </c>
      <c r="G883" s="4" t="s">
        <v>52</v>
      </c>
      <c r="H883" s="4" t="s">
        <v>18</v>
      </c>
      <c r="I883" s="6">
        <v>0.45</v>
      </c>
      <c r="J883" s="7">
        <v>4250</v>
      </c>
      <c r="K883" s="8">
        <f t="shared" si="6"/>
        <v>1912.5</v>
      </c>
      <c r="L883" s="8">
        <f t="shared" si="7"/>
        <v>573.75</v>
      </c>
      <c r="M883" s="9">
        <v>0.3</v>
      </c>
      <c r="O883" s="14"/>
      <c r="P883" s="15"/>
      <c r="Q883" s="10"/>
      <c r="R883" s="11"/>
    </row>
    <row r="884" spans="1:18" ht="15.75" customHeight="1" x14ac:dyDescent="0.25">
      <c r="A884" s="2"/>
      <c r="B884" s="4" t="s">
        <v>31</v>
      </c>
      <c r="C884" s="4">
        <v>1189833</v>
      </c>
      <c r="D884" s="5">
        <v>44271</v>
      </c>
      <c r="E884" s="4" t="s">
        <v>33</v>
      </c>
      <c r="F884" s="4" t="s">
        <v>51</v>
      </c>
      <c r="G884" s="4" t="s">
        <v>52</v>
      </c>
      <c r="H884" s="4" t="s">
        <v>19</v>
      </c>
      <c r="I884" s="6">
        <v>0.45</v>
      </c>
      <c r="J884" s="7">
        <v>4250</v>
      </c>
      <c r="K884" s="8">
        <f t="shared" si="6"/>
        <v>1912.5</v>
      </c>
      <c r="L884" s="8">
        <f t="shared" si="7"/>
        <v>860.625</v>
      </c>
      <c r="M884" s="9">
        <v>0.45</v>
      </c>
      <c r="O884" s="14"/>
      <c r="P884" s="15"/>
      <c r="Q884" s="10"/>
      <c r="R884" s="11"/>
    </row>
    <row r="885" spans="1:18" ht="15.75" customHeight="1" x14ac:dyDescent="0.25">
      <c r="A885" s="2"/>
      <c r="B885" s="4" t="s">
        <v>31</v>
      </c>
      <c r="C885" s="4">
        <v>1189833</v>
      </c>
      <c r="D885" s="5">
        <v>44271</v>
      </c>
      <c r="E885" s="4" t="s">
        <v>33</v>
      </c>
      <c r="F885" s="4" t="s">
        <v>51</v>
      </c>
      <c r="G885" s="4" t="s">
        <v>52</v>
      </c>
      <c r="H885" s="4" t="s">
        <v>20</v>
      </c>
      <c r="I885" s="6">
        <v>0.45</v>
      </c>
      <c r="J885" s="7">
        <v>3250</v>
      </c>
      <c r="K885" s="8">
        <f t="shared" si="6"/>
        <v>1462.5</v>
      </c>
      <c r="L885" s="8">
        <f t="shared" si="7"/>
        <v>585</v>
      </c>
      <c r="M885" s="9">
        <v>0.39999999999999997</v>
      </c>
      <c r="O885" s="14"/>
      <c r="P885" s="15"/>
      <c r="Q885" s="10"/>
      <c r="R885" s="11"/>
    </row>
    <row r="886" spans="1:18" ht="15.75" customHeight="1" x14ac:dyDescent="0.25">
      <c r="A886" s="2"/>
      <c r="B886" s="4" t="s">
        <v>31</v>
      </c>
      <c r="C886" s="4">
        <v>1189833</v>
      </c>
      <c r="D886" s="5">
        <v>44271</v>
      </c>
      <c r="E886" s="4" t="s">
        <v>33</v>
      </c>
      <c r="F886" s="4" t="s">
        <v>51</v>
      </c>
      <c r="G886" s="4" t="s">
        <v>52</v>
      </c>
      <c r="H886" s="4" t="s">
        <v>21</v>
      </c>
      <c r="I886" s="6">
        <v>0.5</v>
      </c>
      <c r="J886" s="7">
        <v>2000</v>
      </c>
      <c r="K886" s="8">
        <f t="shared" si="6"/>
        <v>1000</v>
      </c>
      <c r="L886" s="8">
        <f t="shared" si="7"/>
        <v>600.00000000000011</v>
      </c>
      <c r="M886" s="9">
        <v>0.60000000000000009</v>
      </c>
      <c r="O886" s="14"/>
      <c r="P886" s="15"/>
      <c r="Q886" s="10"/>
      <c r="R886" s="11"/>
    </row>
    <row r="887" spans="1:18" ht="15.75" customHeight="1" x14ac:dyDescent="0.25">
      <c r="A887" s="2"/>
      <c r="B887" s="4" t="s">
        <v>31</v>
      </c>
      <c r="C887" s="4">
        <v>1189833</v>
      </c>
      <c r="D887" s="5">
        <v>44271</v>
      </c>
      <c r="E887" s="4" t="s">
        <v>33</v>
      </c>
      <c r="F887" s="4" t="s">
        <v>51</v>
      </c>
      <c r="G887" s="4" t="s">
        <v>52</v>
      </c>
      <c r="H887" s="4" t="s">
        <v>22</v>
      </c>
      <c r="I887" s="6">
        <v>0.45</v>
      </c>
      <c r="J887" s="7">
        <v>4000</v>
      </c>
      <c r="K887" s="8">
        <f t="shared" si="6"/>
        <v>1800</v>
      </c>
      <c r="L887" s="8">
        <f t="shared" si="7"/>
        <v>450</v>
      </c>
      <c r="M887" s="9">
        <v>0.25</v>
      </c>
      <c r="O887" s="14"/>
      <c r="P887" s="15"/>
      <c r="Q887" s="10"/>
      <c r="R887" s="11"/>
    </row>
    <row r="888" spans="1:18" ht="15.75" customHeight="1" x14ac:dyDescent="0.25">
      <c r="A888" s="2"/>
      <c r="B888" s="4" t="s">
        <v>31</v>
      </c>
      <c r="C888" s="4">
        <v>1189833</v>
      </c>
      <c r="D888" s="5">
        <v>44303</v>
      </c>
      <c r="E888" s="4" t="s">
        <v>33</v>
      </c>
      <c r="F888" s="4" t="s">
        <v>51</v>
      </c>
      <c r="G888" s="4" t="s">
        <v>52</v>
      </c>
      <c r="H888" s="4" t="s">
        <v>17</v>
      </c>
      <c r="I888" s="6">
        <v>0.45</v>
      </c>
      <c r="J888" s="7">
        <v>5750</v>
      </c>
      <c r="K888" s="8">
        <f t="shared" si="6"/>
        <v>2587.5</v>
      </c>
      <c r="L888" s="8">
        <f t="shared" si="7"/>
        <v>1164.375</v>
      </c>
      <c r="M888" s="9">
        <v>0.45</v>
      </c>
      <c r="O888" s="14"/>
      <c r="P888" s="15"/>
      <c r="Q888" s="10"/>
      <c r="R888" s="11"/>
    </row>
    <row r="889" spans="1:18" ht="15.75" customHeight="1" x14ac:dyDescent="0.25">
      <c r="A889" s="2"/>
      <c r="B889" s="4" t="s">
        <v>31</v>
      </c>
      <c r="C889" s="4">
        <v>1189833</v>
      </c>
      <c r="D889" s="5">
        <v>44303</v>
      </c>
      <c r="E889" s="4" t="s">
        <v>33</v>
      </c>
      <c r="F889" s="4" t="s">
        <v>51</v>
      </c>
      <c r="G889" s="4" t="s">
        <v>52</v>
      </c>
      <c r="H889" s="4" t="s">
        <v>18</v>
      </c>
      <c r="I889" s="6">
        <v>0.45</v>
      </c>
      <c r="J889" s="7">
        <v>3750</v>
      </c>
      <c r="K889" s="8">
        <f t="shared" si="6"/>
        <v>1687.5</v>
      </c>
      <c r="L889" s="8">
        <f t="shared" si="7"/>
        <v>506.25</v>
      </c>
      <c r="M889" s="9">
        <v>0.3</v>
      </c>
      <c r="O889" s="14"/>
      <c r="P889" s="15"/>
      <c r="Q889" s="10"/>
      <c r="R889" s="11"/>
    </row>
    <row r="890" spans="1:18" ht="15.75" customHeight="1" x14ac:dyDescent="0.25">
      <c r="A890" s="2"/>
      <c r="B890" s="4" t="s">
        <v>31</v>
      </c>
      <c r="C890" s="4">
        <v>1189833</v>
      </c>
      <c r="D890" s="5">
        <v>44303</v>
      </c>
      <c r="E890" s="4" t="s">
        <v>33</v>
      </c>
      <c r="F890" s="4" t="s">
        <v>51</v>
      </c>
      <c r="G890" s="4" t="s">
        <v>52</v>
      </c>
      <c r="H890" s="4" t="s">
        <v>19</v>
      </c>
      <c r="I890" s="6">
        <v>0.45</v>
      </c>
      <c r="J890" s="7">
        <v>4000</v>
      </c>
      <c r="K890" s="8">
        <f t="shared" si="6"/>
        <v>1800</v>
      </c>
      <c r="L890" s="8">
        <f t="shared" si="7"/>
        <v>810</v>
      </c>
      <c r="M890" s="9">
        <v>0.45</v>
      </c>
      <c r="O890" s="14"/>
      <c r="P890" s="15"/>
      <c r="Q890" s="10"/>
      <c r="R890" s="11"/>
    </row>
    <row r="891" spans="1:18" ht="15.75" customHeight="1" x14ac:dyDescent="0.25">
      <c r="A891" s="2"/>
      <c r="B891" s="4" t="s">
        <v>31</v>
      </c>
      <c r="C891" s="4">
        <v>1189833</v>
      </c>
      <c r="D891" s="5">
        <v>44303</v>
      </c>
      <c r="E891" s="4" t="s">
        <v>33</v>
      </c>
      <c r="F891" s="4" t="s">
        <v>51</v>
      </c>
      <c r="G891" s="4" t="s">
        <v>52</v>
      </c>
      <c r="H891" s="4" t="s">
        <v>20</v>
      </c>
      <c r="I891" s="6">
        <v>0.4</v>
      </c>
      <c r="J891" s="7">
        <v>3000</v>
      </c>
      <c r="K891" s="8">
        <f t="shared" si="6"/>
        <v>1200</v>
      </c>
      <c r="L891" s="8">
        <f t="shared" si="7"/>
        <v>479.99999999999994</v>
      </c>
      <c r="M891" s="9">
        <v>0.39999999999999997</v>
      </c>
      <c r="O891" s="14"/>
      <c r="P891" s="15"/>
      <c r="Q891" s="10"/>
      <c r="R891" s="11"/>
    </row>
    <row r="892" spans="1:18" ht="15.75" customHeight="1" x14ac:dyDescent="0.25">
      <c r="A892" s="2"/>
      <c r="B892" s="4" t="s">
        <v>31</v>
      </c>
      <c r="C892" s="4">
        <v>1189833</v>
      </c>
      <c r="D892" s="5">
        <v>44303</v>
      </c>
      <c r="E892" s="4" t="s">
        <v>33</v>
      </c>
      <c r="F892" s="4" t="s">
        <v>51</v>
      </c>
      <c r="G892" s="4" t="s">
        <v>52</v>
      </c>
      <c r="H892" s="4" t="s">
        <v>21</v>
      </c>
      <c r="I892" s="6">
        <v>0.45</v>
      </c>
      <c r="J892" s="7">
        <v>2000</v>
      </c>
      <c r="K892" s="8">
        <f t="shared" si="6"/>
        <v>900</v>
      </c>
      <c r="L892" s="8">
        <f t="shared" si="7"/>
        <v>540.00000000000011</v>
      </c>
      <c r="M892" s="9">
        <v>0.60000000000000009</v>
      </c>
      <c r="O892" s="14"/>
      <c r="P892" s="15"/>
      <c r="Q892" s="10"/>
      <c r="R892" s="11"/>
    </row>
    <row r="893" spans="1:18" ht="15.75" customHeight="1" x14ac:dyDescent="0.25">
      <c r="A893" s="2"/>
      <c r="B893" s="4" t="s">
        <v>31</v>
      </c>
      <c r="C893" s="4">
        <v>1189833</v>
      </c>
      <c r="D893" s="5">
        <v>44303</v>
      </c>
      <c r="E893" s="4" t="s">
        <v>33</v>
      </c>
      <c r="F893" s="4" t="s">
        <v>51</v>
      </c>
      <c r="G893" s="4" t="s">
        <v>52</v>
      </c>
      <c r="H893" s="4" t="s">
        <v>22</v>
      </c>
      <c r="I893" s="6">
        <v>0.6</v>
      </c>
      <c r="J893" s="7">
        <v>3750</v>
      </c>
      <c r="K893" s="8">
        <f t="shared" si="6"/>
        <v>2250</v>
      </c>
      <c r="L893" s="8">
        <f t="shared" si="7"/>
        <v>562.5</v>
      </c>
      <c r="M893" s="9">
        <v>0.25</v>
      </c>
      <c r="O893" s="14"/>
      <c r="P893" s="15"/>
      <c r="Q893" s="10"/>
      <c r="R893" s="11"/>
    </row>
    <row r="894" spans="1:18" ht="15.75" customHeight="1" x14ac:dyDescent="0.25">
      <c r="A894" s="2"/>
      <c r="B894" s="4" t="s">
        <v>31</v>
      </c>
      <c r="C894" s="4">
        <v>1189833</v>
      </c>
      <c r="D894" s="5">
        <v>44334</v>
      </c>
      <c r="E894" s="4" t="s">
        <v>33</v>
      </c>
      <c r="F894" s="4" t="s">
        <v>51</v>
      </c>
      <c r="G894" s="4" t="s">
        <v>52</v>
      </c>
      <c r="H894" s="4" t="s">
        <v>17</v>
      </c>
      <c r="I894" s="6">
        <v>0.4</v>
      </c>
      <c r="J894" s="7">
        <v>5750</v>
      </c>
      <c r="K894" s="8">
        <f t="shared" si="6"/>
        <v>2300</v>
      </c>
      <c r="L894" s="8">
        <f t="shared" si="7"/>
        <v>1035</v>
      </c>
      <c r="M894" s="9">
        <v>0.45</v>
      </c>
      <c r="O894" s="14"/>
      <c r="P894" s="15"/>
      <c r="Q894" s="10"/>
      <c r="R894" s="11"/>
    </row>
    <row r="895" spans="1:18" ht="15.75" customHeight="1" x14ac:dyDescent="0.25">
      <c r="A895" s="2"/>
      <c r="B895" s="4" t="s">
        <v>31</v>
      </c>
      <c r="C895" s="4">
        <v>1189833</v>
      </c>
      <c r="D895" s="5">
        <v>44334</v>
      </c>
      <c r="E895" s="4" t="s">
        <v>33</v>
      </c>
      <c r="F895" s="4" t="s">
        <v>51</v>
      </c>
      <c r="G895" s="4" t="s">
        <v>52</v>
      </c>
      <c r="H895" s="4" t="s">
        <v>18</v>
      </c>
      <c r="I895" s="6">
        <v>0.45</v>
      </c>
      <c r="J895" s="7">
        <v>4250</v>
      </c>
      <c r="K895" s="8">
        <f t="shared" si="6"/>
        <v>1912.5</v>
      </c>
      <c r="L895" s="8">
        <f t="shared" si="7"/>
        <v>573.75</v>
      </c>
      <c r="M895" s="9">
        <v>0.3</v>
      </c>
      <c r="O895" s="14"/>
      <c r="P895" s="15"/>
      <c r="Q895" s="10"/>
      <c r="R895" s="11"/>
    </row>
    <row r="896" spans="1:18" ht="15.75" customHeight="1" x14ac:dyDescent="0.25">
      <c r="A896" s="2"/>
      <c r="B896" s="4" t="s">
        <v>31</v>
      </c>
      <c r="C896" s="4">
        <v>1189833</v>
      </c>
      <c r="D896" s="5">
        <v>44334</v>
      </c>
      <c r="E896" s="4" t="s">
        <v>33</v>
      </c>
      <c r="F896" s="4" t="s">
        <v>51</v>
      </c>
      <c r="G896" s="4" t="s">
        <v>52</v>
      </c>
      <c r="H896" s="4" t="s">
        <v>19</v>
      </c>
      <c r="I896" s="6">
        <v>0.45</v>
      </c>
      <c r="J896" s="7">
        <v>4250</v>
      </c>
      <c r="K896" s="8">
        <f t="shared" si="6"/>
        <v>1912.5</v>
      </c>
      <c r="L896" s="8">
        <f t="shared" si="7"/>
        <v>860.625</v>
      </c>
      <c r="M896" s="9">
        <v>0.45</v>
      </c>
      <c r="O896" s="14"/>
      <c r="P896" s="15"/>
      <c r="Q896" s="10"/>
      <c r="R896" s="11"/>
    </row>
    <row r="897" spans="1:18" ht="15.75" customHeight="1" x14ac:dyDescent="0.25">
      <c r="A897" s="2"/>
      <c r="B897" s="4" t="s">
        <v>31</v>
      </c>
      <c r="C897" s="4">
        <v>1189833</v>
      </c>
      <c r="D897" s="5">
        <v>44334</v>
      </c>
      <c r="E897" s="4" t="s">
        <v>33</v>
      </c>
      <c r="F897" s="4" t="s">
        <v>51</v>
      </c>
      <c r="G897" s="4" t="s">
        <v>52</v>
      </c>
      <c r="H897" s="4" t="s">
        <v>20</v>
      </c>
      <c r="I897" s="6">
        <v>0.4</v>
      </c>
      <c r="J897" s="7">
        <v>3250</v>
      </c>
      <c r="K897" s="8">
        <f t="shared" si="6"/>
        <v>1300</v>
      </c>
      <c r="L897" s="8">
        <f t="shared" si="7"/>
        <v>520</v>
      </c>
      <c r="M897" s="9">
        <v>0.39999999999999997</v>
      </c>
      <c r="O897" s="14"/>
      <c r="P897" s="15"/>
      <c r="Q897" s="10"/>
      <c r="R897" s="11"/>
    </row>
    <row r="898" spans="1:18" ht="15.75" customHeight="1" x14ac:dyDescent="0.25">
      <c r="A898" s="2"/>
      <c r="B898" s="4" t="s">
        <v>31</v>
      </c>
      <c r="C898" s="4">
        <v>1189833</v>
      </c>
      <c r="D898" s="5">
        <v>44334</v>
      </c>
      <c r="E898" s="4" t="s">
        <v>33</v>
      </c>
      <c r="F898" s="4" t="s">
        <v>51</v>
      </c>
      <c r="G898" s="4" t="s">
        <v>52</v>
      </c>
      <c r="H898" s="4" t="s">
        <v>21</v>
      </c>
      <c r="I898" s="6">
        <v>0.45</v>
      </c>
      <c r="J898" s="7">
        <v>2250</v>
      </c>
      <c r="K898" s="8">
        <f t="shared" si="6"/>
        <v>1012.5</v>
      </c>
      <c r="L898" s="8">
        <f t="shared" si="7"/>
        <v>607.50000000000011</v>
      </c>
      <c r="M898" s="9">
        <v>0.60000000000000009</v>
      </c>
      <c r="O898" s="14"/>
      <c r="P898" s="15"/>
      <c r="Q898" s="10"/>
      <c r="R898" s="11"/>
    </row>
    <row r="899" spans="1:18" ht="15.75" customHeight="1" x14ac:dyDescent="0.25">
      <c r="A899" s="2"/>
      <c r="B899" s="4" t="s">
        <v>31</v>
      </c>
      <c r="C899" s="4">
        <v>1189833</v>
      </c>
      <c r="D899" s="5">
        <v>44334</v>
      </c>
      <c r="E899" s="4" t="s">
        <v>33</v>
      </c>
      <c r="F899" s="4" t="s">
        <v>51</v>
      </c>
      <c r="G899" s="4" t="s">
        <v>52</v>
      </c>
      <c r="H899" s="4" t="s">
        <v>22</v>
      </c>
      <c r="I899" s="6">
        <v>0.6</v>
      </c>
      <c r="J899" s="7">
        <v>4000</v>
      </c>
      <c r="K899" s="8">
        <f t="shared" si="6"/>
        <v>2400</v>
      </c>
      <c r="L899" s="8">
        <f t="shared" si="7"/>
        <v>600</v>
      </c>
      <c r="M899" s="9">
        <v>0.25</v>
      </c>
      <c r="O899" s="14"/>
      <c r="P899" s="15"/>
      <c r="Q899" s="10"/>
      <c r="R899" s="11"/>
    </row>
    <row r="900" spans="1:18" ht="15.75" customHeight="1" x14ac:dyDescent="0.25">
      <c r="A900" s="2"/>
      <c r="B900" s="4" t="s">
        <v>31</v>
      </c>
      <c r="C900" s="4">
        <v>1189833</v>
      </c>
      <c r="D900" s="5">
        <v>44364</v>
      </c>
      <c r="E900" s="4" t="s">
        <v>33</v>
      </c>
      <c r="F900" s="4" t="s">
        <v>51</v>
      </c>
      <c r="G900" s="4" t="s">
        <v>52</v>
      </c>
      <c r="H900" s="4" t="s">
        <v>17</v>
      </c>
      <c r="I900" s="6">
        <v>0.4</v>
      </c>
      <c r="J900" s="7">
        <v>6750</v>
      </c>
      <c r="K900" s="8">
        <f t="shared" si="6"/>
        <v>2700</v>
      </c>
      <c r="L900" s="8">
        <f t="shared" si="7"/>
        <v>1215</v>
      </c>
      <c r="M900" s="9">
        <v>0.45</v>
      </c>
      <c r="O900" s="14"/>
      <c r="P900" s="15"/>
      <c r="Q900" s="10"/>
      <c r="R900" s="11"/>
    </row>
    <row r="901" spans="1:18" ht="15.75" customHeight="1" x14ac:dyDescent="0.25">
      <c r="A901" s="2"/>
      <c r="B901" s="4" t="s">
        <v>31</v>
      </c>
      <c r="C901" s="4">
        <v>1189833</v>
      </c>
      <c r="D901" s="5">
        <v>44364</v>
      </c>
      <c r="E901" s="4" t="s">
        <v>33</v>
      </c>
      <c r="F901" s="4" t="s">
        <v>51</v>
      </c>
      <c r="G901" s="4" t="s">
        <v>52</v>
      </c>
      <c r="H901" s="4" t="s">
        <v>18</v>
      </c>
      <c r="I901" s="6">
        <v>0.45</v>
      </c>
      <c r="J901" s="7">
        <v>5250</v>
      </c>
      <c r="K901" s="8">
        <f t="shared" si="6"/>
        <v>2362.5</v>
      </c>
      <c r="L901" s="8">
        <f t="shared" si="7"/>
        <v>708.75</v>
      </c>
      <c r="M901" s="9">
        <v>0.3</v>
      </c>
      <c r="O901" s="14"/>
      <c r="P901" s="15"/>
      <c r="Q901" s="10"/>
      <c r="R901" s="11"/>
    </row>
    <row r="902" spans="1:18" ht="15.75" customHeight="1" x14ac:dyDescent="0.25">
      <c r="A902" s="2"/>
      <c r="B902" s="4" t="s">
        <v>31</v>
      </c>
      <c r="C902" s="4">
        <v>1189833</v>
      </c>
      <c r="D902" s="5">
        <v>44364</v>
      </c>
      <c r="E902" s="4" t="s">
        <v>33</v>
      </c>
      <c r="F902" s="4" t="s">
        <v>51</v>
      </c>
      <c r="G902" s="4" t="s">
        <v>52</v>
      </c>
      <c r="H902" s="4" t="s">
        <v>19</v>
      </c>
      <c r="I902" s="6">
        <v>0.45</v>
      </c>
      <c r="J902" s="7">
        <v>5500</v>
      </c>
      <c r="K902" s="8">
        <f t="shared" si="6"/>
        <v>2475</v>
      </c>
      <c r="L902" s="8">
        <f t="shared" si="7"/>
        <v>1113.75</v>
      </c>
      <c r="M902" s="9">
        <v>0.45</v>
      </c>
      <c r="O902" s="14"/>
      <c r="P902" s="15"/>
      <c r="Q902" s="10"/>
      <c r="R902" s="11"/>
    </row>
    <row r="903" spans="1:18" ht="15.75" customHeight="1" x14ac:dyDescent="0.25">
      <c r="A903" s="2"/>
      <c r="B903" s="4" t="s">
        <v>31</v>
      </c>
      <c r="C903" s="4">
        <v>1189833</v>
      </c>
      <c r="D903" s="5">
        <v>44364</v>
      </c>
      <c r="E903" s="4" t="s">
        <v>33</v>
      </c>
      <c r="F903" s="4" t="s">
        <v>51</v>
      </c>
      <c r="G903" s="4" t="s">
        <v>52</v>
      </c>
      <c r="H903" s="4" t="s">
        <v>20</v>
      </c>
      <c r="I903" s="6">
        <v>0.4</v>
      </c>
      <c r="J903" s="7">
        <v>4250</v>
      </c>
      <c r="K903" s="8">
        <f t="shared" si="6"/>
        <v>1700</v>
      </c>
      <c r="L903" s="8">
        <f t="shared" si="7"/>
        <v>680</v>
      </c>
      <c r="M903" s="9">
        <v>0.39999999999999997</v>
      </c>
      <c r="O903" s="14"/>
      <c r="P903" s="15"/>
      <c r="Q903" s="10"/>
      <c r="R903" s="11"/>
    </row>
    <row r="904" spans="1:18" ht="15.75" customHeight="1" x14ac:dyDescent="0.25">
      <c r="A904" s="2"/>
      <c r="B904" s="4" t="s">
        <v>31</v>
      </c>
      <c r="C904" s="4">
        <v>1189833</v>
      </c>
      <c r="D904" s="5">
        <v>44364</v>
      </c>
      <c r="E904" s="4" t="s">
        <v>33</v>
      </c>
      <c r="F904" s="4" t="s">
        <v>51</v>
      </c>
      <c r="G904" s="4" t="s">
        <v>52</v>
      </c>
      <c r="H904" s="4" t="s">
        <v>21</v>
      </c>
      <c r="I904" s="6">
        <v>0.45</v>
      </c>
      <c r="J904" s="7">
        <v>3000</v>
      </c>
      <c r="K904" s="8">
        <f t="shared" si="6"/>
        <v>1350</v>
      </c>
      <c r="L904" s="8">
        <f t="shared" si="7"/>
        <v>810.00000000000011</v>
      </c>
      <c r="M904" s="9">
        <v>0.60000000000000009</v>
      </c>
      <c r="O904" s="14"/>
      <c r="P904" s="15"/>
      <c r="Q904" s="10"/>
      <c r="R904" s="11"/>
    </row>
    <row r="905" spans="1:18" ht="15.75" customHeight="1" x14ac:dyDescent="0.25">
      <c r="A905" s="2"/>
      <c r="B905" s="4" t="s">
        <v>31</v>
      </c>
      <c r="C905" s="4">
        <v>1189833</v>
      </c>
      <c r="D905" s="5">
        <v>44364</v>
      </c>
      <c r="E905" s="4" t="s">
        <v>33</v>
      </c>
      <c r="F905" s="4" t="s">
        <v>51</v>
      </c>
      <c r="G905" s="4" t="s">
        <v>52</v>
      </c>
      <c r="H905" s="4" t="s">
        <v>22</v>
      </c>
      <c r="I905" s="6">
        <v>0.6</v>
      </c>
      <c r="J905" s="7">
        <v>6000</v>
      </c>
      <c r="K905" s="8">
        <f t="shared" si="6"/>
        <v>3600</v>
      </c>
      <c r="L905" s="8">
        <f t="shared" si="7"/>
        <v>900</v>
      </c>
      <c r="M905" s="9">
        <v>0.25</v>
      </c>
      <c r="O905" s="14"/>
      <c r="P905" s="15"/>
      <c r="Q905" s="10"/>
      <c r="R905" s="11"/>
    </row>
    <row r="906" spans="1:18" ht="15.75" customHeight="1" x14ac:dyDescent="0.25">
      <c r="A906" s="2"/>
      <c r="B906" s="4" t="s">
        <v>31</v>
      </c>
      <c r="C906" s="4">
        <v>1189833</v>
      </c>
      <c r="D906" s="5">
        <v>44393</v>
      </c>
      <c r="E906" s="4" t="s">
        <v>33</v>
      </c>
      <c r="F906" s="4" t="s">
        <v>51</v>
      </c>
      <c r="G906" s="4" t="s">
        <v>52</v>
      </c>
      <c r="H906" s="4" t="s">
        <v>17</v>
      </c>
      <c r="I906" s="6">
        <v>0.4</v>
      </c>
      <c r="J906" s="7">
        <v>7500</v>
      </c>
      <c r="K906" s="8">
        <f t="shared" si="6"/>
        <v>3000</v>
      </c>
      <c r="L906" s="8">
        <f t="shared" si="7"/>
        <v>1350</v>
      </c>
      <c r="M906" s="9">
        <v>0.45</v>
      </c>
      <c r="O906" s="14"/>
      <c r="P906" s="15"/>
      <c r="Q906" s="10"/>
      <c r="R906" s="11"/>
    </row>
    <row r="907" spans="1:18" ht="15.75" customHeight="1" x14ac:dyDescent="0.25">
      <c r="A907" s="2"/>
      <c r="B907" s="4" t="s">
        <v>31</v>
      </c>
      <c r="C907" s="4">
        <v>1189833</v>
      </c>
      <c r="D907" s="5">
        <v>44393</v>
      </c>
      <c r="E907" s="4" t="s">
        <v>33</v>
      </c>
      <c r="F907" s="4" t="s">
        <v>51</v>
      </c>
      <c r="G907" s="4" t="s">
        <v>52</v>
      </c>
      <c r="H907" s="4" t="s">
        <v>18</v>
      </c>
      <c r="I907" s="6">
        <v>0.45</v>
      </c>
      <c r="J907" s="7">
        <v>6000</v>
      </c>
      <c r="K907" s="8">
        <f t="shared" si="6"/>
        <v>2700</v>
      </c>
      <c r="L907" s="8">
        <f t="shared" si="7"/>
        <v>810</v>
      </c>
      <c r="M907" s="9">
        <v>0.3</v>
      </c>
      <c r="O907" s="14"/>
      <c r="P907" s="15"/>
      <c r="Q907" s="10"/>
      <c r="R907" s="11"/>
    </row>
    <row r="908" spans="1:18" ht="15.75" customHeight="1" x14ac:dyDescent="0.25">
      <c r="A908" s="2"/>
      <c r="B908" s="4" t="s">
        <v>31</v>
      </c>
      <c r="C908" s="4">
        <v>1189833</v>
      </c>
      <c r="D908" s="5">
        <v>44393</v>
      </c>
      <c r="E908" s="4" t="s">
        <v>33</v>
      </c>
      <c r="F908" s="4" t="s">
        <v>51</v>
      </c>
      <c r="G908" s="4" t="s">
        <v>52</v>
      </c>
      <c r="H908" s="4" t="s">
        <v>19</v>
      </c>
      <c r="I908" s="6">
        <v>0.45</v>
      </c>
      <c r="J908" s="7">
        <v>5500</v>
      </c>
      <c r="K908" s="8">
        <f t="shared" si="6"/>
        <v>2475</v>
      </c>
      <c r="L908" s="8">
        <f t="shared" si="7"/>
        <v>1113.75</v>
      </c>
      <c r="M908" s="9">
        <v>0.45</v>
      </c>
      <c r="O908" s="14"/>
      <c r="P908" s="15"/>
      <c r="Q908" s="10"/>
      <c r="R908" s="11"/>
    </row>
    <row r="909" spans="1:18" ht="15.75" customHeight="1" x14ac:dyDescent="0.25">
      <c r="A909" s="2"/>
      <c r="B909" s="4" t="s">
        <v>31</v>
      </c>
      <c r="C909" s="4">
        <v>1189833</v>
      </c>
      <c r="D909" s="5">
        <v>44393</v>
      </c>
      <c r="E909" s="4" t="s">
        <v>33</v>
      </c>
      <c r="F909" s="4" t="s">
        <v>51</v>
      </c>
      <c r="G909" s="4" t="s">
        <v>52</v>
      </c>
      <c r="H909" s="4" t="s">
        <v>20</v>
      </c>
      <c r="I909" s="6">
        <v>0.4</v>
      </c>
      <c r="J909" s="7">
        <v>4500</v>
      </c>
      <c r="K909" s="8">
        <f t="shared" si="6"/>
        <v>1800</v>
      </c>
      <c r="L909" s="8">
        <f t="shared" si="7"/>
        <v>719.99999999999989</v>
      </c>
      <c r="M909" s="9">
        <v>0.39999999999999997</v>
      </c>
      <c r="O909" s="14"/>
      <c r="P909" s="15"/>
      <c r="Q909" s="10"/>
      <c r="R909" s="11"/>
    </row>
    <row r="910" spans="1:18" ht="15.75" customHeight="1" x14ac:dyDescent="0.25">
      <c r="A910" s="2"/>
      <c r="B910" s="4" t="s">
        <v>31</v>
      </c>
      <c r="C910" s="4">
        <v>1189833</v>
      </c>
      <c r="D910" s="5">
        <v>44393</v>
      </c>
      <c r="E910" s="4" t="s">
        <v>33</v>
      </c>
      <c r="F910" s="4" t="s">
        <v>51</v>
      </c>
      <c r="G910" s="4" t="s">
        <v>52</v>
      </c>
      <c r="H910" s="4" t="s">
        <v>21</v>
      </c>
      <c r="I910" s="6">
        <v>0.45</v>
      </c>
      <c r="J910" s="7">
        <v>4750</v>
      </c>
      <c r="K910" s="8">
        <f t="shared" si="6"/>
        <v>2137.5</v>
      </c>
      <c r="L910" s="8">
        <f t="shared" si="7"/>
        <v>1282.5000000000002</v>
      </c>
      <c r="M910" s="9">
        <v>0.60000000000000009</v>
      </c>
      <c r="O910" s="14"/>
      <c r="P910" s="15"/>
      <c r="Q910" s="10"/>
      <c r="R910" s="11"/>
    </row>
    <row r="911" spans="1:18" ht="15.75" customHeight="1" x14ac:dyDescent="0.25">
      <c r="A911" s="2"/>
      <c r="B911" s="4" t="s">
        <v>31</v>
      </c>
      <c r="C911" s="4">
        <v>1189833</v>
      </c>
      <c r="D911" s="5">
        <v>44393</v>
      </c>
      <c r="E911" s="4" t="s">
        <v>33</v>
      </c>
      <c r="F911" s="4" t="s">
        <v>51</v>
      </c>
      <c r="G911" s="4" t="s">
        <v>52</v>
      </c>
      <c r="H911" s="4" t="s">
        <v>22</v>
      </c>
      <c r="I911" s="6">
        <v>0.6</v>
      </c>
      <c r="J911" s="7">
        <v>4750</v>
      </c>
      <c r="K911" s="8">
        <f t="shared" si="6"/>
        <v>2850</v>
      </c>
      <c r="L911" s="8">
        <f t="shared" si="7"/>
        <v>712.5</v>
      </c>
      <c r="M911" s="9">
        <v>0.25</v>
      </c>
      <c r="O911" s="14"/>
      <c r="P911" s="15"/>
      <c r="Q911" s="10"/>
      <c r="R911" s="11"/>
    </row>
    <row r="912" spans="1:18" ht="15.75" customHeight="1" x14ac:dyDescent="0.25">
      <c r="A912" s="2"/>
      <c r="B912" s="4" t="s">
        <v>31</v>
      </c>
      <c r="C912" s="4">
        <v>1189833</v>
      </c>
      <c r="D912" s="5">
        <v>44425</v>
      </c>
      <c r="E912" s="4" t="s">
        <v>33</v>
      </c>
      <c r="F912" s="4" t="s">
        <v>51</v>
      </c>
      <c r="G912" s="4" t="s">
        <v>52</v>
      </c>
      <c r="H912" s="4" t="s">
        <v>17</v>
      </c>
      <c r="I912" s="6">
        <v>0.45</v>
      </c>
      <c r="J912" s="7">
        <v>6750</v>
      </c>
      <c r="K912" s="8">
        <f t="shared" si="6"/>
        <v>3037.5</v>
      </c>
      <c r="L912" s="8">
        <f t="shared" si="7"/>
        <v>1366.875</v>
      </c>
      <c r="M912" s="9">
        <v>0.45</v>
      </c>
      <c r="O912" s="14"/>
      <c r="P912" s="15"/>
      <c r="Q912" s="10"/>
      <c r="R912" s="11"/>
    </row>
    <row r="913" spans="1:18" ht="15.75" customHeight="1" x14ac:dyDescent="0.25">
      <c r="A913" s="2"/>
      <c r="B913" s="4" t="s">
        <v>31</v>
      </c>
      <c r="C913" s="4">
        <v>1189833</v>
      </c>
      <c r="D913" s="5">
        <v>44425</v>
      </c>
      <c r="E913" s="4" t="s">
        <v>33</v>
      </c>
      <c r="F913" s="4" t="s">
        <v>51</v>
      </c>
      <c r="G913" s="4" t="s">
        <v>52</v>
      </c>
      <c r="H913" s="4" t="s">
        <v>18</v>
      </c>
      <c r="I913" s="6">
        <v>0.55000000000000004</v>
      </c>
      <c r="J913" s="7">
        <v>6250</v>
      </c>
      <c r="K913" s="8">
        <f t="shared" si="6"/>
        <v>3437.5000000000005</v>
      </c>
      <c r="L913" s="8">
        <f t="shared" si="7"/>
        <v>1031.25</v>
      </c>
      <c r="M913" s="9">
        <v>0.3</v>
      </c>
      <c r="O913" s="14"/>
      <c r="P913" s="15"/>
      <c r="Q913" s="10"/>
      <c r="R913" s="11"/>
    </row>
    <row r="914" spans="1:18" ht="15.75" customHeight="1" x14ac:dyDescent="0.25">
      <c r="A914" s="2"/>
      <c r="B914" s="4" t="s">
        <v>31</v>
      </c>
      <c r="C914" s="4">
        <v>1189833</v>
      </c>
      <c r="D914" s="5">
        <v>44425</v>
      </c>
      <c r="E914" s="4" t="s">
        <v>33</v>
      </c>
      <c r="F914" s="4" t="s">
        <v>51</v>
      </c>
      <c r="G914" s="4" t="s">
        <v>52</v>
      </c>
      <c r="H914" s="4" t="s">
        <v>19</v>
      </c>
      <c r="I914" s="6">
        <v>0.5</v>
      </c>
      <c r="J914" s="7">
        <v>5000</v>
      </c>
      <c r="K914" s="8">
        <f t="shared" si="6"/>
        <v>2500</v>
      </c>
      <c r="L914" s="8">
        <f t="shared" si="7"/>
        <v>1125</v>
      </c>
      <c r="M914" s="9">
        <v>0.45</v>
      </c>
      <c r="O914" s="14"/>
      <c r="P914" s="15"/>
      <c r="Q914" s="10"/>
      <c r="R914" s="11"/>
    </row>
    <row r="915" spans="1:18" ht="15.75" customHeight="1" x14ac:dyDescent="0.25">
      <c r="A915" s="2"/>
      <c r="B915" s="4" t="s">
        <v>31</v>
      </c>
      <c r="C915" s="4">
        <v>1189833</v>
      </c>
      <c r="D915" s="5">
        <v>44425</v>
      </c>
      <c r="E915" s="4" t="s">
        <v>33</v>
      </c>
      <c r="F915" s="4" t="s">
        <v>51</v>
      </c>
      <c r="G915" s="4" t="s">
        <v>52</v>
      </c>
      <c r="H915" s="4" t="s">
        <v>20</v>
      </c>
      <c r="I915" s="6">
        <v>0.45</v>
      </c>
      <c r="J915" s="7">
        <v>4250</v>
      </c>
      <c r="K915" s="8">
        <f t="shared" si="6"/>
        <v>1912.5</v>
      </c>
      <c r="L915" s="8">
        <f t="shared" si="7"/>
        <v>764.99999999999989</v>
      </c>
      <c r="M915" s="9">
        <v>0.39999999999999997</v>
      </c>
      <c r="O915" s="14"/>
      <c r="P915" s="15"/>
      <c r="Q915" s="10"/>
      <c r="R915" s="11"/>
    </row>
    <row r="916" spans="1:18" ht="15.75" customHeight="1" x14ac:dyDescent="0.25">
      <c r="A916" s="2"/>
      <c r="B916" s="4" t="s">
        <v>31</v>
      </c>
      <c r="C916" s="4">
        <v>1189833</v>
      </c>
      <c r="D916" s="5">
        <v>44425</v>
      </c>
      <c r="E916" s="4" t="s">
        <v>33</v>
      </c>
      <c r="F916" s="4" t="s">
        <v>51</v>
      </c>
      <c r="G916" s="4" t="s">
        <v>52</v>
      </c>
      <c r="H916" s="4" t="s">
        <v>21</v>
      </c>
      <c r="I916" s="6">
        <v>0.54999999999999993</v>
      </c>
      <c r="J916" s="7">
        <v>4250</v>
      </c>
      <c r="K916" s="8">
        <f t="shared" si="6"/>
        <v>2337.4999999999995</v>
      </c>
      <c r="L916" s="8">
        <f t="shared" si="7"/>
        <v>1402.5</v>
      </c>
      <c r="M916" s="9">
        <v>0.60000000000000009</v>
      </c>
      <c r="O916" s="14"/>
      <c r="P916" s="15"/>
      <c r="Q916" s="10"/>
      <c r="R916" s="11"/>
    </row>
    <row r="917" spans="1:18" ht="15.75" customHeight="1" x14ac:dyDescent="0.25">
      <c r="A917" s="2"/>
      <c r="B917" s="4" t="s">
        <v>31</v>
      </c>
      <c r="C917" s="4">
        <v>1189833</v>
      </c>
      <c r="D917" s="5">
        <v>44425</v>
      </c>
      <c r="E917" s="4" t="s">
        <v>33</v>
      </c>
      <c r="F917" s="4" t="s">
        <v>51</v>
      </c>
      <c r="G917" s="4" t="s">
        <v>52</v>
      </c>
      <c r="H917" s="4" t="s">
        <v>22</v>
      </c>
      <c r="I917" s="6">
        <v>0.6</v>
      </c>
      <c r="J917" s="7">
        <v>4000</v>
      </c>
      <c r="K917" s="8">
        <f t="shared" si="6"/>
        <v>2400</v>
      </c>
      <c r="L917" s="8">
        <f t="shared" si="7"/>
        <v>600</v>
      </c>
      <c r="M917" s="9">
        <v>0.25</v>
      </c>
      <c r="O917" s="14"/>
      <c r="P917" s="15"/>
      <c r="Q917" s="10"/>
      <c r="R917" s="11"/>
    </row>
    <row r="918" spans="1:18" ht="15.75" customHeight="1" x14ac:dyDescent="0.25">
      <c r="A918" s="2"/>
      <c r="B918" s="4" t="s">
        <v>31</v>
      </c>
      <c r="C918" s="4">
        <v>1189833</v>
      </c>
      <c r="D918" s="5">
        <v>44457</v>
      </c>
      <c r="E918" s="4" t="s">
        <v>33</v>
      </c>
      <c r="F918" s="4" t="s">
        <v>51</v>
      </c>
      <c r="G918" s="4" t="s">
        <v>52</v>
      </c>
      <c r="H918" s="4" t="s">
        <v>17</v>
      </c>
      <c r="I918" s="6">
        <v>0.45</v>
      </c>
      <c r="J918" s="7">
        <v>6000</v>
      </c>
      <c r="K918" s="8">
        <f t="shared" si="6"/>
        <v>2700</v>
      </c>
      <c r="L918" s="8">
        <f t="shared" si="7"/>
        <v>1215</v>
      </c>
      <c r="M918" s="9">
        <v>0.45</v>
      </c>
      <c r="O918" s="14"/>
      <c r="P918" s="15"/>
      <c r="Q918" s="10"/>
      <c r="R918" s="11"/>
    </row>
    <row r="919" spans="1:18" ht="15.75" customHeight="1" x14ac:dyDescent="0.25">
      <c r="A919" s="2"/>
      <c r="B919" s="4" t="s">
        <v>31</v>
      </c>
      <c r="C919" s="4">
        <v>1189833</v>
      </c>
      <c r="D919" s="5">
        <v>44457</v>
      </c>
      <c r="E919" s="4" t="s">
        <v>33</v>
      </c>
      <c r="F919" s="4" t="s">
        <v>51</v>
      </c>
      <c r="G919" s="4" t="s">
        <v>52</v>
      </c>
      <c r="H919" s="4" t="s">
        <v>18</v>
      </c>
      <c r="I919" s="6">
        <v>0.5</v>
      </c>
      <c r="J919" s="7">
        <v>6000</v>
      </c>
      <c r="K919" s="8">
        <f t="shared" si="6"/>
        <v>3000</v>
      </c>
      <c r="L919" s="8">
        <f t="shared" si="7"/>
        <v>900</v>
      </c>
      <c r="M919" s="9">
        <v>0.3</v>
      </c>
      <c r="O919" s="14"/>
      <c r="P919" s="15"/>
      <c r="Q919" s="10"/>
      <c r="R919" s="11"/>
    </row>
    <row r="920" spans="1:18" ht="15.75" customHeight="1" x14ac:dyDescent="0.25">
      <c r="A920" s="2"/>
      <c r="B920" s="4" t="s">
        <v>31</v>
      </c>
      <c r="C920" s="4">
        <v>1189833</v>
      </c>
      <c r="D920" s="5">
        <v>44457</v>
      </c>
      <c r="E920" s="4" t="s">
        <v>33</v>
      </c>
      <c r="F920" s="4" t="s">
        <v>51</v>
      </c>
      <c r="G920" s="4" t="s">
        <v>52</v>
      </c>
      <c r="H920" s="4" t="s">
        <v>19</v>
      </c>
      <c r="I920" s="6">
        <v>0.45</v>
      </c>
      <c r="J920" s="7">
        <v>4500</v>
      </c>
      <c r="K920" s="8">
        <f t="shared" si="6"/>
        <v>2025</v>
      </c>
      <c r="L920" s="8">
        <f t="shared" si="7"/>
        <v>911.25</v>
      </c>
      <c r="M920" s="9">
        <v>0.45</v>
      </c>
      <c r="O920" s="14"/>
      <c r="P920" s="15"/>
      <c r="Q920" s="10"/>
      <c r="R920" s="11"/>
    </row>
    <row r="921" spans="1:18" ht="15.75" customHeight="1" x14ac:dyDescent="0.25">
      <c r="A921" s="2"/>
      <c r="B921" s="4" t="s">
        <v>31</v>
      </c>
      <c r="C921" s="4">
        <v>1189833</v>
      </c>
      <c r="D921" s="5">
        <v>44457</v>
      </c>
      <c r="E921" s="4" t="s">
        <v>33</v>
      </c>
      <c r="F921" s="4" t="s">
        <v>51</v>
      </c>
      <c r="G921" s="4" t="s">
        <v>52</v>
      </c>
      <c r="H921" s="4" t="s">
        <v>20</v>
      </c>
      <c r="I921" s="6">
        <v>0.45</v>
      </c>
      <c r="J921" s="7">
        <v>4000</v>
      </c>
      <c r="K921" s="8">
        <f t="shared" si="6"/>
        <v>1800</v>
      </c>
      <c r="L921" s="8">
        <f t="shared" si="7"/>
        <v>719.99999999999989</v>
      </c>
      <c r="M921" s="9">
        <v>0.39999999999999997</v>
      </c>
      <c r="O921" s="14"/>
      <c r="P921" s="15"/>
      <c r="Q921" s="10"/>
      <c r="R921" s="11"/>
    </row>
    <row r="922" spans="1:18" ht="15.75" customHeight="1" x14ac:dyDescent="0.25">
      <c r="A922" s="2"/>
      <c r="B922" s="4" t="s">
        <v>31</v>
      </c>
      <c r="C922" s="4">
        <v>1189833</v>
      </c>
      <c r="D922" s="5">
        <v>44457</v>
      </c>
      <c r="E922" s="4" t="s">
        <v>33</v>
      </c>
      <c r="F922" s="4" t="s">
        <v>51</v>
      </c>
      <c r="G922" s="4" t="s">
        <v>52</v>
      </c>
      <c r="H922" s="4" t="s">
        <v>21</v>
      </c>
      <c r="I922" s="6">
        <v>0.54999999999999993</v>
      </c>
      <c r="J922" s="7">
        <v>4000</v>
      </c>
      <c r="K922" s="8">
        <f t="shared" si="6"/>
        <v>2199.9999999999995</v>
      </c>
      <c r="L922" s="8">
        <f t="shared" si="7"/>
        <v>1320</v>
      </c>
      <c r="M922" s="9">
        <v>0.60000000000000009</v>
      </c>
      <c r="O922" s="14"/>
      <c r="P922" s="15"/>
      <c r="Q922" s="10"/>
      <c r="R922" s="11"/>
    </row>
    <row r="923" spans="1:18" ht="15.75" customHeight="1" x14ac:dyDescent="0.25">
      <c r="A923" s="2"/>
      <c r="B923" s="4" t="s">
        <v>31</v>
      </c>
      <c r="C923" s="4">
        <v>1189833</v>
      </c>
      <c r="D923" s="5">
        <v>44457</v>
      </c>
      <c r="E923" s="4" t="s">
        <v>33</v>
      </c>
      <c r="F923" s="4" t="s">
        <v>51</v>
      </c>
      <c r="G923" s="4" t="s">
        <v>52</v>
      </c>
      <c r="H923" s="4" t="s">
        <v>22</v>
      </c>
      <c r="I923" s="6">
        <v>0.6</v>
      </c>
      <c r="J923" s="7">
        <v>4500</v>
      </c>
      <c r="K923" s="8">
        <f t="shared" si="6"/>
        <v>2700</v>
      </c>
      <c r="L923" s="8">
        <f t="shared" si="7"/>
        <v>675</v>
      </c>
      <c r="M923" s="9">
        <v>0.25</v>
      </c>
      <c r="O923" s="14"/>
      <c r="P923" s="15"/>
      <c r="Q923" s="10"/>
      <c r="R923" s="11"/>
    </row>
    <row r="924" spans="1:18" ht="15.75" customHeight="1" x14ac:dyDescent="0.25">
      <c r="A924" s="2"/>
      <c r="B924" s="4" t="s">
        <v>31</v>
      </c>
      <c r="C924" s="4">
        <v>1189833</v>
      </c>
      <c r="D924" s="5">
        <v>44486</v>
      </c>
      <c r="E924" s="4" t="s">
        <v>33</v>
      </c>
      <c r="F924" s="4" t="s">
        <v>51</v>
      </c>
      <c r="G924" s="4" t="s">
        <v>52</v>
      </c>
      <c r="H924" s="4" t="s">
        <v>17</v>
      </c>
      <c r="I924" s="6">
        <v>0.45</v>
      </c>
      <c r="J924" s="7">
        <v>5500</v>
      </c>
      <c r="K924" s="8">
        <f t="shared" si="6"/>
        <v>2475</v>
      </c>
      <c r="L924" s="8">
        <f t="shared" si="7"/>
        <v>1113.75</v>
      </c>
      <c r="M924" s="9">
        <v>0.45</v>
      </c>
      <c r="O924" s="14"/>
      <c r="P924" s="15"/>
      <c r="Q924" s="10"/>
      <c r="R924" s="11"/>
    </row>
    <row r="925" spans="1:18" ht="15.75" customHeight="1" x14ac:dyDescent="0.25">
      <c r="A925" s="2"/>
      <c r="B925" s="4" t="s">
        <v>31</v>
      </c>
      <c r="C925" s="4">
        <v>1189833</v>
      </c>
      <c r="D925" s="5">
        <v>44486</v>
      </c>
      <c r="E925" s="4" t="s">
        <v>33</v>
      </c>
      <c r="F925" s="4" t="s">
        <v>51</v>
      </c>
      <c r="G925" s="4" t="s">
        <v>52</v>
      </c>
      <c r="H925" s="4" t="s">
        <v>18</v>
      </c>
      <c r="I925" s="6">
        <v>0.5</v>
      </c>
      <c r="J925" s="7">
        <v>5500</v>
      </c>
      <c r="K925" s="8">
        <f t="shared" si="6"/>
        <v>2750</v>
      </c>
      <c r="L925" s="8">
        <f t="shared" si="7"/>
        <v>825</v>
      </c>
      <c r="M925" s="9">
        <v>0.3</v>
      </c>
      <c r="O925" s="14"/>
      <c r="P925" s="15"/>
      <c r="Q925" s="10"/>
      <c r="R925" s="11"/>
    </row>
    <row r="926" spans="1:18" ht="15.75" customHeight="1" x14ac:dyDescent="0.25">
      <c r="A926" s="2"/>
      <c r="B926" s="4" t="s">
        <v>31</v>
      </c>
      <c r="C926" s="4">
        <v>1189833</v>
      </c>
      <c r="D926" s="5">
        <v>44486</v>
      </c>
      <c r="E926" s="4" t="s">
        <v>33</v>
      </c>
      <c r="F926" s="4" t="s">
        <v>51</v>
      </c>
      <c r="G926" s="4" t="s">
        <v>52</v>
      </c>
      <c r="H926" s="4" t="s">
        <v>19</v>
      </c>
      <c r="I926" s="6">
        <v>0.45</v>
      </c>
      <c r="J926" s="7">
        <v>4000</v>
      </c>
      <c r="K926" s="8">
        <f t="shared" si="6"/>
        <v>1800</v>
      </c>
      <c r="L926" s="8">
        <f t="shared" si="7"/>
        <v>810</v>
      </c>
      <c r="M926" s="9">
        <v>0.45</v>
      </c>
      <c r="O926" s="14"/>
      <c r="P926" s="15"/>
      <c r="Q926" s="10"/>
      <c r="R926" s="11"/>
    </row>
    <row r="927" spans="1:18" ht="15.75" customHeight="1" x14ac:dyDescent="0.25">
      <c r="A927" s="2"/>
      <c r="B927" s="4" t="s">
        <v>31</v>
      </c>
      <c r="C927" s="4">
        <v>1189833</v>
      </c>
      <c r="D927" s="5">
        <v>44486</v>
      </c>
      <c r="E927" s="4" t="s">
        <v>33</v>
      </c>
      <c r="F927" s="4" t="s">
        <v>51</v>
      </c>
      <c r="G927" s="4" t="s">
        <v>52</v>
      </c>
      <c r="H927" s="4" t="s">
        <v>20</v>
      </c>
      <c r="I927" s="6">
        <v>0.45</v>
      </c>
      <c r="J927" s="7">
        <v>3750</v>
      </c>
      <c r="K927" s="8">
        <f t="shared" si="6"/>
        <v>1687.5</v>
      </c>
      <c r="L927" s="8">
        <f t="shared" si="7"/>
        <v>675</v>
      </c>
      <c r="M927" s="9">
        <v>0.39999999999999997</v>
      </c>
      <c r="O927" s="14"/>
      <c r="P927" s="15"/>
      <c r="Q927" s="10"/>
      <c r="R927" s="11"/>
    </row>
    <row r="928" spans="1:18" ht="15.75" customHeight="1" x14ac:dyDescent="0.25">
      <c r="A928" s="2"/>
      <c r="B928" s="4" t="s">
        <v>31</v>
      </c>
      <c r="C928" s="4">
        <v>1189833</v>
      </c>
      <c r="D928" s="5">
        <v>44486</v>
      </c>
      <c r="E928" s="4" t="s">
        <v>33</v>
      </c>
      <c r="F928" s="4" t="s">
        <v>51</v>
      </c>
      <c r="G928" s="4" t="s">
        <v>52</v>
      </c>
      <c r="H928" s="4" t="s">
        <v>21</v>
      </c>
      <c r="I928" s="6">
        <v>0.54999999999999993</v>
      </c>
      <c r="J928" s="7">
        <v>3500</v>
      </c>
      <c r="K928" s="8">
        <f t="shared" si="6"/>
        <v>1924.9999999999998</v>
      </c>
      <c r="L928" s="8">
        <f t="shared" si="7"/>
        <v>1155</v>
      </c>
      <c r="M928" s="9">
        <v>0.60000000000000009</v>
      </c>
      <c r="O928" s="14"/>
      <c r="P928" s="15"/>
      <c r="Q928" s="10"/>
      <c r="R928" s="11"/>
    </row>
    <row r="929" spans="1:18" ht="15.75" customHeight="1" x14ac:dyDescent="0.25">
      <c r="A929" s="2"/>
      <c r="B929" s="4" t="s">
        <v>31</v>
      </c>
      <c r="C929" s="4">
        <v>1189833</v>
      </c>
      <c r="D929" s="5">
        <v>44486</v>
      </c>
      <c r="E929" s="4" t="s">
        <v>33</v>
      </c>
      <c r="F929" s="4" t="s">
        <v>51</v>
      </c>
      <c r="G929" s="4" t="s">
        <v>52</v>
      </c>
      <c r="H929" s="4" t="s">
        <v>22</v>
      </c>
      <c r="I929" s="6">
        <v>0.6</v>
      </c>
      <c r="J929" s="7">
        <v>4000</v>
      </c>
      <c r="K929" s="8">
        <f t="shared" si="6"/>
        <v>2400</v>
      </c>
      <c r="L929" s="8">
        <f t="shared" si="7"/>
        <v>600</v>
      </c>
      <c r="M929" s="9">
        <v>0.25</v>
      </c>
      <c r="O929" s="14"/>
      <c r="P929" s="15"/>
      <c r="Q929" s="10"/>
      <c r="R929" s="11"/>
    </row>
    <row r="930" spans="1:18" ht="15.75" customHeight="1" x14ac:dyDescent="0.25">
      <c r="A930" s="2"/>
      <c r="B930" s="4" t="s">
        <v>31</v>
      </c>
      <c r="C930" s="4">
        <v>1189833</v>
      </c>
      <c r="D930" s="5">
        <v>44517</v>
      </c>
      <c r="E930" s="4" t="s">
        <v>33</v>
      </c>
      <c r="F930" s="4" t="s">
        <v>51</v>
      </c>
      <c r="G930" s="4" t="s">
        <v>52</v>
      </c>
      <c r="H930" s="4" t="s">
        <v>17</v>
      </c>
      <c r="I930" s="6">
        <v>0.4</v>
      </c>
      <c r="J930" s="7">
        <v>5750</v>
      </c>
      <c r="K930" s="8">
        <f t="shared" si="6"/>
        <v>2300</v>
      </c>
      <c r="L930" s="8">
        <f t="shared" si="7"/>
        <v>1035</v>
      </c>
      <c r="M930" s="9">
        <v>0.45</v>
      </c>
      <c r="O930" s="14"/>
      <c r="P930" s="15"/>
      <c r="Q930" s="10"/>
      <c r="R930" s="11"/>
    </row>
    <row r="931" spans="1:18" ht="15.75" customHeight="1" x14ac:dyDescent="0.25">
      <c r="A931" s="2"/>
      <c r="B931" s="4" t="s">
        <v>31</v>
      </c>
      <c r="C931" s="4">
        <v>1189833</v>
      </c>
      <c r="D931" s="5">
        <v>44517</v>
      </c>
      <c r="E931" s="4" t="s">
        <v>33</v>
      </c>
      <c r="F931" s="4" t="s">
        <v>51</v>
      </c>
      <c r="G931" s="4" t="s">
        <v>52</v>
      </c>
      <c r="H931" s="4" t="s">
        <v>18</v>
      </c>
      <c r="I931" s="6">
        <v>0.45000000000000007</v>
      </c>
      <c r="J931" s="7">
        <v>5750</v>
      </c>
      <c r="K931" s="8">
        <f t="shared" si="6"/>
        <v>2587.5000000000005</v>
      </c>
      <c r="L931" s="8">
        <f t="shared" si="7"/>
        <v>776.25000000000011</v>
      </c>
      <c r="M931" s="9">
        <v>0.3</v>
      </c>
      <c r="O931" s="14"/>
      <c r="P931" s="15"/>
      <c r="Q931" s="10"/>
      <c r="R931" s="11"/>
    </row>
    <row r="932" spans="1:18" ht="15.75" customHeight="1" x14ac:dyDescent="0.25">
      <c r="A932" s="2"/>
      <c r="B932" s="4" t="s">
        <v>31</v>
      </c>
      <c r="C932" s="4">
        <v>1189833</v>
      </c>
      <c r="D932" s="5">
        <v>44517</v>
      </c>
      <c r="E932" s="4" t="s">
        <v>33</v>
      </c>
      <c r="F932" s="4" t="s">
        <v>51</v>
      </c>
      <c r="G932" s="4" t="s">
        <v>52</v>
      </c>
      <c r="H932" s="4" t="s">
        <v>19</v>
      </c>
      <c r="I932" s="6">
        <v>0.4</v>
      </c>
      <c r="J932" s="7">
        <v>4250</v>
      </c>
      <c r="K932" s="8">
        <f t="shared" si="6"/>
        <v>1700</v>
      </c>
      <c r="L932" s="8">
        <f t="shared" si="7"/>
        <v>765</v>
      </c>
      <c r="M932" s="9">
        <v>0.45</v>
      </c>
      <c r="O932" s="14"/>
      <c r="P932" s="15"/>
      <c r="Q932" s="10"/>
      <c r="R932" s="11"/>
    </row>
    <row r="933" spans="1:18" ht="15.75" customHeight="1" x14ac:dyDescent="0.25">
      <c r="A933" s="2"/>
      <c r="B933" s="4" t="s">
        <v>31</v>
      </c>
      <c r="C933" s="4">
        <v>1189833</v>
      </c>
      <c r="D933" s="5">
        <v>44517</v>
      </c>
      <c r="E933" s="4" t="s">
        <v>33</v>
      </c>
      <c r="F933" s="4" t="s">
        <v>51</v>
      </c>
      <c r="G933" s="4" t="s">
        <v>52</v>
      </c>
      <c r="H933" s="4" t="s">
        <v>20</v>
      </c>
      <c r="I933" s="6">
        <v>0.4</v>
      </c>
      <c r="J933" s="7">
        <v>4250</v>
      </c>
      <c r="K933" s="8">
        <f t="shared" si="6"/>
        <v>1700</v>
      </c>
      <c r="L933" s="8">
        <f t="shared" si="7"/>
        <v>680</v>
      </c>
      <c r="M933" s="9">
        <v>0.39999999999999997</v>
      </c>
      <c r="O933" s="14"/>
      <c r="P933" s="15"/>
      <c r="Q933" s="10"/>
      <c r="R933" s="11"/>
    </row>
    <row r="934" spans="1:18" ht="15.75" customHeight="1" x14ac:dyDescent="0.25">
      <c r="A934" s="2"/>
      <c r="B934" s="4" t="s">
        <v>31</v>
      </c>
      <c r="C934" s="4">
        <v>1189833</v>
      </c>
      <c r="D934" s="5">
        <v>44517</v>
      </c>
      <c r="E934" s="4" t="s">
        <v>33</v>
      </c>
      <c r="F934" s="4" t="s">
        <v>51</v>
      </c>
      <c r="G934" s="4" t="s">
        <v>52</v>
      </c>
      <c r="H934" s="4" t="s">
        <v>21</v>
      </c>
      <c r="I934" s="6">
        <v>0.54999999999999993</v>
      </c>
      <c r="J934" s="7">
        <v>3750</v>
      </c>
      <c r="K934" s="8">
        <f t="shared" si="6"/>
        <v>2062.4999999999995</v>
      </c>
      <c r="L934" s="8">
        <f t="shared" si="7"/>
        <v>1237.5</v>
      </c>
      <c r="M934" s="9">
        <v>0.60000000000000009</v>
      </c>
      <c r="O934" s="14"/>
      <c r="P934" s="15"/>
      <c r="Q934" s="10"/>
      <c r="R934" s="11"/>
    </row>
    <row r="935" spans="1:18" ht="15.75" customHeight="1" x14ac:dyDescent="0.25">
      <c r="A935" s="2"/>
      <c r="B935" s="4" t="s">
        <v>31</v>
      </c>
      <c r="C935" s="4">
        <v>1189833</v>
      </c>
      <c r="D935" s="5">
        <v>44517</v>
      </c>
      <c r="E935" s="4" t="s">
        <v>33</v>
      </c>
      <c r="F935" s="4" t="s">
        <v>51</v>
      </c>
      <c r="G935" s="4" t="s">
        <v>52</v>
      </c>
      <c r="H935" s="4" t="s">
        <v>22</v>
      </c>
      <c r="I935" s="6">
        <v>0.6</v>
      </c>
      <c r="J935" s="7">
        <v>4750</v>
      </c>
      <c r="K935" s="8">
        <f t="shared" si="6"/>
        <v>2850</v>
      </c>
      <c r="L935" s="8">
        <f t="shared" si="7"/>
        <v>712.5</v>
      </c>
      <c r="M935" s="9">
        <v>0.25</v>
      </c>
      <c r="O935" s="14"/>
      <c r="P935" s="15"/>
      <c r="Q935" s="10"/>
      <c r="R935" s="11"/>
    </row>
    <row r="936" spans="1:18" ht="15.75" customHeight="1" x14ac:dyDescent="0.25">
      <c r="A936" s="2"/>
      <c r="B936" s="4" t="s">
        <v>31</v>
      </c>
      <c r="C936" s="4">
        <v>1189833</v>
      </c>
      <c r="D936" s="5">
        <v>44546</v>
      </c>
      <c r="E936" s="4" t="s">
        <v>33</v>
      </c>
      <c r="F936" s="4" t="s">
        <v>51</v>
      </c>
      <c r="G936" s="4" t="s">
        <v>52</v>
      </c>
      <c r="H936" s="4" t="s">
        <v>17</v>
      </c>
      <c r="I936" s="6">
        <v>0.45</v>
      </c>
      <c r="J936" s="7">
        <v>6750</v>
      </c>
      <c r="K936" s="8">
        <f t="shared" si="6"/>
        <v>3037.5</v>
      </c>
      <c r="L936" s="8">
        <f t="shared" si="7"/>
        <v>1366.875</v>
      </c>
      <c r="M936" s="9">
        <v>0.45</v>
      </c>
      <c r="O936" s="14"/>
      <c r="P936" s="15"/>
      <c r="Q936" s="10"/>
      <c r="R936" s="11"/>
    </row>
    <row r="937" spans="1:18" ht="15.75" customHeight="1" x14ac:dyDescent="0.25">
      <c r="A937" s="2"/>
      <c r="B937" s="4" t="s">
        <v>31</v>
      </c>
      <c r="C937" s="4">
        <v>1189833</v>
      </c>
      <c r="D937" s="5">
        <v>44546</v>
      </c>
      <c r="E937" s="4" t="s">
        <v>33</v>
      </c>
      <c r="F937" s="4" t="s">
        <v>51</v>
      </c>
      <c r="G937" s="4" t="s">
        <v>52</v>
      </c>
      <c r="H937" s="4" t="s">
        <v>18</v>
      </c>
      <c r="I937" s="6">
        <v>0.5</v>
      </c>
      <c r="J937" s="7">
        <v>6750</v>
      </c>
      <c r="K937" s="8">
        <f t="shared" si="6"/>
        <v>3375</v>
      </c>
      <c r="L937" s="8">
        <f t="shared" si="7"/>
        <v>1012.5</v>
      </c>
      <c r="M937" s="9">
        <v>0.3</v>
      </c>
      <c r="O937" s="14"/>
      <c r="P937" s="15"/>
      <c r="Q937" s="10"/>
      <c r="R937" s="11"/>
    </row>
    <row r="938" spans="1:18" ht="15.75" customHeight="1" x14ac:dyDescent="0.25">
      <c r="A938" s="2"/>
      <c r="B938" s="4" t="s">
        <v>31</v>
      </c>
      <c r="C938" s="4">
        <v>1189833</v>
      </c>
      <c r="D938" s="5">
        <v>44546</v>
      </c>
      <c r="E938" s="4" t="s">
        <v>33</v>
      </c>
      <c r="F938" s="4" t="s">
        <v>51</v>
      </c>
      <c r="G938" s="4" t="s">
        <v>52</v>
      </c>
      <c r="H938" s="4" t="s">
        <v>19</v>
      </c>
      <c r="I938" s="6">
        <v>0.45</v>
      </c>
      <c r="J938" s="7">
        <v>4750</v>
      </c>
      <c r="K938" s="8">
        <f t="shared" si="6"/>
        <v>2137.5</v>
      </c>
      <c r="L938" s="8">
        <f t="shared" si="7"/>
        <v>961.875</v>
      </c>
      <c r="M938" s="9">
        <v>0.45</v>
      </c>
      <c r="O938" s="14"/>
      <c r="P938" s="15"/>
      <c r="Q938" s="10"/>
      <c r="R938" s="11"/>
    </row>
    <row r="939" spans="1:18" ht="15.75" customHeight="1" x14ac:dyDescent="0.25">
      <c r="A939" s="2"/>
      <c r="B939" s="4" t="s">
        <v>31</v>
      </c>
      <c r="C939" s="4">
        <v>1189833</v>
      </c>
      <c r="D939" s="5">
        <v>44546</v>
      </c>
      <c r="E939" s="4" t="s">
        <v>33</v>
      </c>
      <c r="F939" s="4" t="s">
        <v>51</v>
      </c>
      <c r="G939" s="4" t="s">
        <v>52</v>
      </c>
      <c r="H939" s="4" t="s">
        <v>20</v>
      </c>
      <c r="I939" s="6">
        <v>0.45</v>
      </c>
      <c r="J939" s="7">
        <v>4750</v>
      </c>
      <c r="K939" s="8">
        <f t="shared" si="6"/>
        <v>2137.5</v>
      </c>
      <c r="L939" s="8">
        <f t="shared" si="7"/>
        <v>854.99999999999989</v>
      </c>
      <c r="M939" s="9">
        <v>0.39999999999999997</v>
      </c>
      <c r="O939" s="14"/>
      <c r="P939" s="15"/>
      <c r="Q939" s="10"/>
      <c r="R939" s="11"/>
    </row>
    <row r="940" spans="1:18" ht="15.75" customHeight="1" x14ac:dyDescent="0.25">
      <c r="A940" s="2"/>
      <c r="B940" s="4" t="s">
        <v>31</v>
      </c>
      <c r="C940" s="4">
        <v>1189833</v>
      </c>
      <c r="D940" s="5">
        <v>44546</v>
      </c>
      <c r="E940" s="4" t="s">
        <v>33</v>
      </c>
      <c r="F940" s="4" t="s">
        <v>51</v>
      </c>
      <c r="G940" s="4" t="s">
        <v>52</v>
      </c>
      <c r="H940" s="4" t="s">
        <v>21</v>
      </c>
      <c r="I940" s="6">
        <v>0.54999999999999993</v>
      </c>
      <c r="J940" s="7">
        <v>4000</v>
      </c>
      <c r="K940" s="8">
        <f t="shared" si="6"/>
        <v>2199.9999999999995</v>
      </c>
      <c r="L940" s="8">
        <f t="shared" si="7"/>
        <v>1320</v>
      </c>
      <c r="M940" s="9">
        <v>0.60000000000000009</v>
      </c>
      <c r="O940" s="14"/>
      <c r="P940" s="15"/>
      <c r="Q940" s="10"/>
      <c r="R940" s="11"/>
    </row>
    <row r="941" spans="1:18" ht="15.75" customHeight="1" x14ac:dyDescent="0.25">
      <c r="A941" s="2"/>
      <c r="B941" s="4" t="s">
        <v>31</v>
      </c>
      <c r="C941" s="4">
        <v>1189833</v>
      </c>
      <c r="D941" s="5">
        <v>44546</v>
      </c>
      <c r="E941" s="4" t="s">
        <v>33</v>
      </c>
      <c r="F941" s="4" t="s">
        <v>51</v>
      </c>
      <c r="G941" s="4" t="s">
        <v>52</v>
      </c>
      <c r="H941" s="4" t="s">
        <v>22</v>
      </c>
      <c r="I941" s="6">
        <v>0.6</v>
      </c>
      <c r="J941" s="7">
        <v>5000</v>
      </c>
      <c r="K941" s="8">
        <f t="shared" si="6"/>
        <v>3000</v>
      </c>
      <c r="L941" s="8">
        <f t="shared" si="7"/>
        <v>750</v>
      </c>
      <c r="M941" s="9">
        <v>0.25</v>
      </c>
      <c r="O941" s="14"/>
      <c r="P941" s="15"/>
      <c r="Q941" s="10"/>
      <c r="R941" s="11"/>
    </row>
    <row r="942" spans="1:18" ht="15.75" customHeight="1" x14ac:dyDescent="0.25">
      <c r="A942" s="2" t="s">
        <v>39</v>
      </c>
      <c r="B942" s="4" t="s">
        <v>23</v>
      </c>
      <c r="C942" s="4">
        <v>1197831</v>
      </c>
      <c r="D942" s="5">
        <v>44200</v>
      </c>
      <c r="E942" s="4" t="s">
        <v>24</v>
      </c>
      <c r="F942" s="4" t="s">
        <v>53</v>
      </c>
      <c r="G942" s="4" t="s">
        <v>54</v>
      </c>
      <c r="H942" s="4" t="s">
        <v>17</v>
      </c>
      <c r="I942" s="6">
        <v>0.2</v>
      </c>
      <c r="J942" s="7">
        <v>7000</v>
      </c>
      <c r="K942" s="8">
        <f t="shared" si="6"/>
        <v>1400</v>
      </c>
      <c r="L942" s="8">
        <f t="shared" si="7"/>
        <v>489.99999999999994</v>
      </c>
      <c r="M942" s="9">
        <v>0.35</v>
      </c>
      <c r="O942" s="14"/>
      <c r="P942" s="15"/>
      <c r="Q942" s="10"/>
      <c r="R942" s="11"/>
    </row>
    <row r="943" spans="1:18" ht="15.75" customHeight="1" x14ac:dyDescent="0.25">
      <c r="A943" s="2"/>
      <c r="B943" s="4" t="s">
        <v>23</v>
      </c>
      <c r="C943" s="4">
        <v>1197831</v>
      </c>
      <c r="D943" s="5">
        <v>44200</v>
      </c>
      <c r="E943" s="4" t="s">
        <v>24</v>
      </c>
      <c r="F943" s="4" t="s">
        <v>53</v>
      </c>
      <c r="G943" s="4" t="s">
        <v>54</v>
      </c>
      <c r="H943" s="4" t="s">
        <v>18</v>
      </c>
      <c r="I943" s="6">
        <v>0.3</v>
      </c>
      <c r="J943" s="7">
        <v>7000</v>
      </c>
      <c r="K943" s="8">
        <f t="shared" si="6"/>
        <v>2100</v>
      </c>
      <c r="L943" s="8">
        <f t="shared" si="7"/>
        <v>735</v>
      </c>
      <c r="M943" s="9">
        <v>0.35</v>
      </c>
      <c r="O943" s="14"/>
      <c r="P943" s="15"/>
      <c r="Q943" s="10"/>
      <c r="R943" s="11"/>
    </row>
    <row r="944" spans="1:18" ht="15.75" customHeight="1" x14ac:dyDescent="0.25">
      <c r="A944" s="2"/>
      <c r="B944" s="4" t="s">
        <v>23</v>
      </c>
      <c r="C944" s="4">
        <v>1197831</v>
      </c>
      <c r="D944" s="5">
        <v>44200</v>
      </c>
      <c r="E944" s="4" t="s">
        <v>24</v>
      </c>
      <c r="F944" s="4" t="s">
        <v>53</v>
      </c>
      <c r="G944" s="4" t="s">
        <v>54</v>
      </c>
      <c r="H944" s="4" t="s">
        <v>19</v>
      </c>
      <c r="I944" s="6">
        <v>0.3</v>
      </c>
      <c r="J944" s="7">
        <v>5000</v>
      </c>
      <c r="K944" s="8">
        <f t="shared" si="6"/>
        <v>1500</v>
      </c>
      <c r="L944" s="8">
        <f t="shared" si="7"/>
        <v>525</v>
      </c>
      <c r="M944" s="9">
        <v>0.35</v>
      </c>
      <c r="O944" s="14"/>
      <c r="P944" s="15"/>
      <c r="Q944" s="10"/>
      <c r="R944" s="11"/>
    </row>
    <row r="945" spans="1:18" ht="15.75" customHeight="1" x14ac:dyDescent="0.25">
      <c r="A945" s="2"/>
      <c r="B945" s="4" t="s">
        <v>23</v>
      </c>
      <c r="C945" s="4">
        <v>1197831</v>
      </c>
      <c r="D945" s="5">
        <v>44200</v>
      </c>
      <c r="E945" s="4" t="s">
        <v>24</v>
      </c>
      <c r="F945" s="4" t="s">
        <v>53</v>
      </c>
      <c r="G945" s="4" t="s">
        <v>54</v>
      </c>
      <c r="H945" s="4" t="s">
        <v>20</v>
      </c>
      <c r="I945" s="6">
        <v>0.35</v>
      </c>
      <c r="J945" s="7">
        <v>5000</v>
      </c>
      <c r="K945" s="8">
        <f t="shared" si="6"/>
        <v>1750</v>
      </c>
      <c r="L945" s="8">
        <f t="shared" si="7"/>
        <v>787.5</v>
      </c>
      <c r="M945" s="9">
        <v>0.45</v>
      </c>
      <c r="O945" s="14"/>
      <c r="P945" s="15"/>
      <c r="Q945" s="10"/>
      <c r="R945" s="11"/>
    </row>
    <row r="946" spans="1:18" ht="15.75" customHeight="1" x14ac:dyDescent="0.25">
      <c r="A946" s="2"/>
      <c r="B946" s="4" t="s">
        <v>23</v>
      </c>
      <c r="C946" s="4">
        <v>1197831</v>
      </c>
      <c r="D946" s="5">
        <v>44200</v>
      </c>
      <c r="E946" s="4" t="s">
        <v>24</v>
      </c>
      <c r="F946" s="4" t="s">
        <v>53</v>
      </c>
      <c r="G946" s="4" t="s">
        <v>54</v>
      </c>
      <c r="H946" s="4" t="s">
        <v>21</v>
      </c>
      <c r="I946" s="6">
        <v>0.4</v>
      </c>
      <c r="J946" s="7">
        <v>3500</v>
      </c>
      <c r="K946" s="8">
        <f t="shared" si="6"/>
        <v>1400</v>
      </c>
      <c r="L946" s="8">
        <f t="shared" si="7"/>
        <v>420</v>
      </c>
      <c r="M946" s="9">
        <v>0.3</v>
      </c>
      <c r="O946" s="14"/>
      <c r="P946" s="15"/>
      <c r="Q946" s="10"/>
      <c r="R946" s="11"/>
    </row>
    <row r="947" spans="1:18" ht="15.75" customHeight="1" x14ac:dyDescent="0.25">
      <c r="A947" s="2"/>
      <c r="B947" s="4" t="s">
        <v>23</v>
      </c>
      <c r="C947" s="4">
        <v>1197831</v>
      </c>
      <c r="D947" s="5">
        <v>44200</v>
      </c>
      <c r="E947" s="4" t="s">
        <v>24</v>
      </c>
      <c r="F947" s="4" t="s">
        <v>53</v>
      </c>
      <c r="G947" s="4" t="s">
        <v>54</v>
      </c>
      <c r="H947" s="4" t="s">
        <v>22</v>
      </c>
      <c r="I947" s="6">
        <v>0.35</v>
      </c>
      <c r="J947" s="7">
        <v>5000</v>
      </c>
      <c r="K947" s="8">
        <f t="shared" si="6"/>
        <v>1750</v>
      </c>
      <c r="L947" s="8">
        <f t="shared" si="7"/>
        <v>875</v>
      </c>
      <c r="M947" s="9">
        <v>0.5</v>
      </c>
      <c r="O947" s="14"/>
      <c r="P947" s="15"/>
      <c r="Q947" s="10"/>
      <c r="R947" s="11"/>
    </row>
    <row r="948" spans="1:18" ht="15.75" customHeight="1" x14ac:dyDescent="0.25">
      <c r="A948" s="2"/>
      <c r="B948" s="4" t="s">
        <v>23</v>
      </c>
      <c r="C948" s="4">
        <v>1197831</v>
      </c>
      <c r="D948" s="5">
        <v>44230</v>
      </c>
      <c r="E948" s="4" t="s">
        <v>24</v>
      </c>
      <c r="F948" s="4" t="s">
        <v>53</v>
      </c>
      <c r="G948" s="4" t="s">
        <v>54</v>
      </c>
      <c r="H948" s="4" t="s">
        <v>17</v>
      </c>
      <c r="I948" s="6">
        <v>0.25</v>
      </c>
      <c r="J948" s="7">
        <v>6500</v>
      </c>
      <c r="K948" s="8">
        <f t="shared" si="6"/>
        <v>1625</v>
      </c>
      <c r="L948" s="8">
        <f t="shared" si="7"/>
        <v>568.75</v>
      </c>
      <c r="M948" s="9">
        <v>0.35</v>
      </c>
      <c r="O948" s="14"/>
      <c r="P948" s="15"/>
      <c r="Q948" s="10"/>
      <c r="R948" s="11"/>
    </row>
    <row r="949" spans="1:18" ht="15.75" customHeight="1" x14ac:dyDescent="0.25">
      <c r="A949" s="2"/>
      <c r="B949" s="4" t="s">
        <v>23</v>
      </c>
      <c r="C949" s="4">
        <v>1197831</v>
      </c>
      <c r="D949" s="5">
        <v>44230</v>
      </c>
      <c r="E949" s="4" t="s">
        <v>24</v>
      </c>
      <c r="F949" s="4" t="s">
        <v>53</v>
      </c>
      <c r="G949" s="4" t="s">
        <v>54</v>
      </c>
      <c r="H949" s="4" t="s">
        <v>18</v>
      </c>
      <c r="I949" s="6">
        <v>0.35</v>
      </c>
      <c r="J949" s="7">
        <v>6250</v>
      </c>
      <c r="K949" s="8">
        <f t="shared" si="6"/>
        <v>2187.5</v>
      </c>
      <c r="L949" s="8">
        <f t="shared" si="7"/>
        <v>765.625</v>
      </c>
      <c r="M949" s="9">
        <v>0.35</v>
      </c>
      <c r="O949" s="14"/>
      <c r="P949" s="15"/>
      <c r="Q949" s="10"/>
      <c r="R949" s="11"/>
    </row>
    <row r="950" spans="1:18" ht="15.75" customHeight="1" x14ac:dyDescent="0.25">
      <c r="A950" s="2"/>
      <c r="B950" s="4" t="s">
        <v>23</v>
      </c>
      <c r="C950" s="4">
        <v>1197831</v>
      </c>
      <c r="D950" s="5">
        <v>44230</v>
      </c>
      <c r="E950" s="4" t="s">
        <v>24</v>
      </c>
      <c r="F950" s="4" t="s">
        <v>53</v>
      </c>
      <c r="G950" s="4" t="s">
        <v>54</v>
      </c>
      <c r="H950" s="4" t="s">
        <v>19</v>
      </c>
      <c r="I950" s="6">
        <v>0.35</v>
      </c>
      <c r="J950" s="7">
        <v>4500</v>
      </c>
      <c r="K950" s="8">
        <f t="shared" si="6"/>
        <v>1575</v>
      </c>
      <c r="L950" s="8">
        <f t="shared" si="7"/>
        <v>551.25</v>
      </c>
      <c r="M950" s="9">
        <v>0.35</v>
      </c>
      <c r="O950" s="14"/>
      <c r="P950" s="15"/>
      <c r="Q950" s="10"/>
      <c r="R950" s="11"/>
    </row>
    <row r="951" spans="1:18" ht="15.75" customHeight="1" x14ac:dyDescent="0.25">
      <c r="A951" s="2"/>
      <c r="B951" s="4" t="s">
        <v>23</v>
      </c>
      <c r="C951" s="4">
        <v>1197831</v>
      </c>
      <c r="D951" s="5">
        <v>44230</v>
      </c>
      <c r="E951" s="4" t="s">
        <v>24</v>
      </c>
      <c r="F951" s="4" t="s">
        <v>53</v>
      </c>
      <c r="G951" s="4" t="s">
        <v>54</v>
      </c>
      <c r="H951" s="4" t="s">
        <v>20</v>
      </c>
      <c r="I951" s="6">
        <v>0.35</v>
      </c>
      <c r="J951" s="7">
        <v>4000</v>
      </c>
      <c r="K951" s="8">
        <f t="shared" si="6"/>
        <v>1400</v>
      </c>
      <c r="L951" s="8">
        <f t="shared" si="7"/>
        <v>630</v>
      </c>
      <c r="M951" s="9">
        <v>0.45</v>
      </c>
      <c r="O951" s="14"/>
      <c r="P951" s="15"/>
      <c r="Q951" s="10"/>
      <c r="R951" s="11"/>
    </row>
    <row r="952" spans="1:18" ht="15.75" customHeight="1" x14ac:dyDescent="0.25">
      <c r="A952" s="2"/>
      <c r="B952" s="4" t="s">
        <v>23</v>
      </c>
      <c r="C952" s="4">
        <v>1197831</v>
      </c>
      <c r="D952" s="5">
        <v>44230</v>
      </c>
      <c r="E952" s="4" t="s">
        <v>24</v>
      </c>
      <c r="F952" s="4" t="s">
        <v>53</v>
      </c>
      <c r="G952" s="4" t="s">
        <v>54</v>
      </c>
      <c r="H952" s="4" t="s">
        <v>21</v>
      </c>
      <c r="I952" s="6">
        <v>0.4</v>
      </c>
      <c r="J952" s="7">
        <v>2750</v>
      </c>
      <c r="K952" s="8">
        <f t="shared" si="6"/>
        <v>1100</v>
      </c>
      <c r="L952" s="8">
        <f t="shared" si="7"/>
        <v>330</v>
      </c>
      <c r="M952" s="9">
        <v>0.3</v>
      </c>
      <c r="O952" s="14"/>
      <c r="P952" s="15"/>
      <c r="Q952" s="10"/>
      <c r="R952" s="11"/>
    </row>
    <row r="953" spans="1:18" ht="15.75" customHeight="1" x14ac:dyDescent="0.25">
      <c r="A953" s="2"/>
      <c r="B953" s="4" t="s">
        <v>23</v>
      </c>
      <c r="C953" s="4">
        <v>1197831</v>
      </c>
      <c r="D953" s="5">
        <v>44230</v>
      </c>
      <c r="E953" s="4" t="s">
        <v>24</v>
      </c>
      <c r="F953" s="4" t="s">
        <v>53</v>
      </c>
      <c r="G953" s="4" t="s">
        <v>54</v>
      </c>
      <c r="H953" s="4" t="s">
        <v>22</v>
      </c>
      <c r="I953" s="6">
        <v>0.35</v>
      </c>
      <c r="J953" s="7">
        <v>4750</v>
      </c>
      <c r="K953" s="8">
        <f t="shared" si="6"/>
        <v>1662.5</v>
      </c>
      <c r="L953" s="8">
        <f t="shared" si="7"/>
        <v>831.25</v>
      </c>
      <c r="M953" s="9">
        <v>0.5</v>
      </c>
      <c r="O953" s="14"/>
      <c r="P953" s="15"/>
      <c r="Q953" s="10"/>
      <c r="R953" s="11"/>
    </row>
    <row r="954" spans="1:18" ht="15.75" customHeight="1" x14ac:dyDescent="0.25">
      <c r="A954" s="2"/>
      <c r="B954" s="4" t="s">
        <v>23</v>
      </c>
      <c r="C954" s="4">
        <v>1197831</v>
      </c>
      <c r="D954" s="5">
        <v>44260</v>
      </c>
      <c r="E954" s="4" t="s">
        <v>24</v>
      </c>
      <c r="F954" s="4" t="s">
        <v>53</v>
      </c>
      <c r="G954" s="4" t="s">
        <v>54</v>
      </c>
      <c r="H954" s="4" t="s">
        <v>17</v>
      </c>
      <c r="I954" s="6">
        <v>0.3</v>
      </c>
      <c r="J954" s="7">
        <v>6500</v>
      </c>
      <c r="K954" s="8">
        <f t="shared" si="6"/>
        <v>1950</v>
      </c>
      <c r="L954" s="8">
        <f t="shared" si="7"/>
        <v>779.99999999999989</v>
      </c>
      <c r="M954" s="9">
        <v>0.39999999999999997</v>
      </c>
      <c r="O954" s="14"/>
      <c r="P954" s="15"/>
      <c r="Q954" s="10"/>
      <c r="R954" s="11"/>
    </row>
    <row r="955" spans="1:18" ht="15.75" customHeight="1" x14ac:dyDescent="0.25">
      <c r="A955" s="2"/>
      <c r="B955" s="4" t="s">
        <v>23</v>
      </c>
      <c r="C955" s="4">
        <v>1197831</v>
      </c>
      <c r="D955" s="5">
        <v>44260</v>
      </c>
      <c r="E955" s="4" t="s">
        <v>24</v>
      </c>
      <c r="F955" s="4" t="s">
        <v>53</v>
      </c>
      <c r="G955" s="4" t="s">
        <v>54</v>
      </c>
      <c r="H955" s="4" t="s">
        <v>18</v>
      </c>
      <c r="I955" s="6">
        <v>0.4</v>
      </c>
      <c r="J955" s="7">
        <v>6500</v>
      </c>
      <c r="K955" s="8">
        <f t="shared" si="6"/>
        <v>2600</v>
      </c>
      <c r="L955" s="8">
        <f t="shared" si="7"/>
        <v>1040</v>
      </c>
      <c r="M955" s="9">
        <v>0.39999999999999997</v>
      </c>
      <c r="O955" s="14"/>
      <c r="P955" s="15"/>
      <c r="Q955" s="10"/>
      <c r="R955" s="11"/>
    </row>
    <row r="956" spans="1:18" ht="15.75" customHeight="1" x14ac:dyDescent="0.25">
      <c r="A956" s="2"/>
      <c r="B956" s="4" t="s">
        <v>23</v>
      </c>
      <c r="C956" s="4">
        <v>1197831</v>
      </c>
      <c r="D956" s="5">
        <v>44260</v>
      </c>
      <c r="E956" s="4" t="s">
        <v>24</v>
      </c>
      <c r="F956" s="4" t="s">
        <v>53</v>
      </c>
      <c r="G956" s="4" t="s">
        <v>54</v>
      </c>
      <c r="H956" s="4" t="s">
        <v>19</v>
      </c>
      <c r="I956" s="6">
        <v>0.3</v>
      </c>
      <c r="J956" s="7">
        <v>4750</v>
      </c>
      <c r="K956" s="8">
        <f t="shared" si="6"/>
        <v>1425</v>
      </c>
      <c r="L956" s="8">
        <f t="shared" si="7"/>
        <v>570</v>
      </c>
      <c r="M956" s="9">
        <v>0.39999999999999997</v>
      </c>
      <c r="O956" s="14"/>
      <c r="P956" s="15"/>
      <c r="Q956" s="10"/>
      <c r="R956" s="11"/>
    </row>
    <row r="957" spans="1:18" ht="15.75" customHeight="1" x14ac:dyDescent="0.25">
      <c r="A957" s="2"/>
      <c r="B957" s="4" t="s">
        <v>23</v>
      </c>
      <c r="C957" s="4">
        <v>1197831</v>
      </c>
      <c r="D957" s="5">
        <v>44260</v>
      </c>
      <c r="E957" s="4" t="s">
        <v>24</v>
      </c>
      <c r="F957" s="4" t="s">
        <v>53</v>
      </c>
      <c r="G957" s="4" t="s">
        <v>54</v>
      </c>
      <c r="H957" s="4" t="s">
        <v>20</v>
      </c>
      <c r="I957" s="6">
        <v>0.35000000000000003</v>
      </c>
      <c r="J957" s="7">
        <v>3750</v>
      </c>
      <c r="K957" s="8">
        <f t="shared" si="6"/>
        <v>1312.5000000000002</v>
      </c>
      <c r="L957" s="8">
        <f t="shared" si="7"/>
        <v>656.25000000000011</v>
      </c>
      <c r="M957" s="9">
        <v>0.5</v>
      </c>
      <c r="O957" s="14"/>
      <c r="P957" s="15"/>
      <c r="Q957" s="10"/>
      <c r="R957" s="11"/>
    </row>
    <row r="958" spans="1:18" ht="15.75" customHeight="1" x14ac:dyDescent="0.25">
      <c r="A958" s="2"/>
      <c r="B958" s="4" t="s">
        <v>23</v>
      </c>
      <c r="C958" s="4">
        <v>1197831</v>
      </c>
      <c r="D958" s="5">
        <v>44260</v>
      </c>
      <c r="E958" s="4" t="s">
        <v>24</v>
      </c>
      <c r="F958" s="4" t="s">
        <v>53</v>
      </c>
      <c r="G958" s="4" t="s">
        <v>54</v>
      </c>
      <c r="H958" s="4" t="s">
        <v>21</v>
      </c>
      <c r="I958" s="6">
        <v>0.4</v>
      </c>
      <c r="J958" s="7">
        <v>2750</v>
      </c>
      <c r="K958" s="8">
        <f t="shared" si="6"/>
        <v>1100</v>
      </c>
      <c r="L958" s="8">
        <f t="shared" si="7"/>
        <v>385</v>
      </c>
      <c r="M958" s="9">
        <v>0.35</v>
      </c>
      <c r="O958" s="14"/>
      <c r="P958" s="15"/>
      <c r="Q958" s="10"/>
      <c r="R958" s="11"/>
    </row>
    <row r="959" spans="1:18" ht="15.75" customHeight="1" x14ac:dyDescent="0.25">
      <c r="A959" s="2"/>
      <c r="B959" s="4" t="s">
        <v>23</v>
      </c>
      <c r="C959" s="4">
        <v>1197831</v>
      </c>
      <c r="D959" s="5">
        <v>44260</v>
      </c>
      <c r="E959" s="4" t="s">
        <v>24</v>
      </c>
      <c r="F959" s="4" t="s">
        <v>53</v>
      </c>
      <c r="G959" s="4" t="s">
        <v>54</v>
      </c>
      <c r="H959" s="4" t="s">
        <v>22</v>
      </c>
      <c r="I959" s="6">
        <v>0.35000000000000003</v>
      </c>
      <c r="J959" s="7">
        <v>4250</v>
      </c>
      <c r="K959" s="8">
        <f t="shared" si="6"/>
        <v>1487.5000000000002</v>
      </c>
      <c r="L959" s="8">
        <f t="shared" si="7"/>
        <v>818.12500000000023</v>
      </c>
      <c r="M959" s="9">
        <v>0.55000000000000004</v>
      </c>
      <c r="O959" s="14"/>
      <c r="P959" s="15"/>
      <c r="Q959" s="10"/>
      <c r="R959" s="11"/>
    </row>
    <row r="960" spans="1:18" ht="15.75" customHeight="1" x14ac:dyDescent="0.25">
      <c r="A960" s="2"/>
      <c r="B960" s="4" t="s">
        <v>23</v>
      </c>
      <c r="C960" s="4">
        <v>1197831</v>
      </c>
      <c r="D960" s="5">
        <v>44290</v>
      </c>
      <c r="E960" s="4" t="s">
        <v>24</v>
      </c>
      <c r="F960" s="4" t="s">
        <v>53</v>
      </c>
      <c r="G960" s="4" t="s">
        <v>54</v>
      </c>
      <c r="H960" s="4" t="s">
        <v>17</v>
      </c>
      <c r="I960" s="6">
        <v>0.19999999999999998</v>
      </c>
      <c r="J960" s="7">
        <v>6750</v>
      </c>
      <c r="K960" s="8">
        <f t="shared" si="6"/>
        <v>1350</v>
      </c>
      <c r="L960" s="8">
        <f t="shared" si="7"/>
        <v>540</v>
      </c>
      <c r="M960" s="9">
        <v>0.39999999999999997</v>
      </c>
      <c r="O960" s="14"/>
      <c r="P960" s="15"/>
      <c r="Q960" s="10"/>
      <c r="R960" s="11"/>
    </row>
    <row r="961" spans="1:18" ht="15.75" customHeight="1" x14ac:dyDescent="0.25">
      <c r="A961" s="2"/>
      <c r="B961" s="4" t="s">
        <v>23</v>
      </c>
      <c r="C961" s="4">
        <v>1197831</v>
      </c>
      <c r="D961" s="5">
        <v>44290</v>
      </c>
      <c r="E961" s="4" t="s">
        <v>24</v>
      </c>
      <c r="F961" s="4" t="s">
        <v>53</v>
      </c>
      <c r="G961" s="4" t="s">
        <v>54</v>
      </c>
      <c r="H961" s="4" t="s">
        <v>18</v>
      </c>
      <c r="I961" s="6">
        <v>0.25000000000000006</v>
      </c>
      <c r="J961" s="7">
        <v>6750</v>
      </c>
      <c r="K961" s="8">
        <f t="shared" si="6"/>
        <v>1687.5000000000005</v>
      </c>
      <c r="L961" s="8">
        <f t="shared" si="7"/>
        <v>675.00000000000011</v>
      </c>
      <c r="M961" s="9">
        <v>0.39999999999999997</v>
      </c>
      <c r="O961" s="14"/>
      <c r="P961" s="15"/>
      <c r="Q961" s="10"/>
      <c r="R961" s="11"/>
    </row>
    <row r="962" spans="1:18" ht="15.75" customHeight="1" x14ac:dyDescent="0.25">
      <c r="A962" s="2"/>
      <c r="B962" s="4" t="s">
        <v>23</v>
      </c>
      <c r="C962" s="4">
        <v>1197831</v>
      </c>
      <c r="D962" s="5">
        <v>44290</v>
      </c>
      <c r="E962" s="4" t="s">
        <v>24</v>
      </c>
      <c r="F962" s="4" t="s">
        <v>53</v>
      </c>
      <c r="G962" s="4" t="s">
        <v>54</v>
      </c>
      <c r="H962" s="4" t="s">
        <v>19</v>
      </c>
      <c r="I962" s="6">
        <v>0.19999999999999996</v>
      </c>
      <c r="J962" s="7">
        <v>5000</v>
      </c>
      <c r="K962" s="8">
        <f t="shared" si="6"/>
        <v>999.99999999999977</v>
      </c>
      <c r="L962" s="8">
        <f t="shared" si="7"/>
        <v>399.99999999999989</v>
      </c>
      <c r="M962" s="9">
        <v>0.39999999999999997</v>
      </c>
      <c r="O962" s="14"/>
      <c r="P962" s="15"/>
      <c r="Q962" s="10"/>
      <c r="R962" s="11"/>
    </row>
    <row r="963" spans="1:18" ht="15.75" customHeight="1" x14ac:dyDescent="0.25">
      <c r="A963" s="2"/>
      <c r="B963" s="4" t="s">
        <v>23</v>
      </c>
      <c r="C963" s="4">
        <v>1197831</v>
      </c>
      <c r="D963" s="5">
        <v>44290</v>
      </c>
      <c r="E963" s="4" t="s">
        <v>24</v>
      </c>
      <c r="F963" s="4" t="s">
        <v>53</v>
      </c>
      <c r="G963" s="4" t="s">
        <v>54</v>
      </c>
      <c r="H963" s="4" t="s">
        <v>20</v>
      </c>
      <c r="I963" s="6">
        <v>0.25000000000000006</v>
      </c>
      <c r="J963" s="7">
        <v>4000</v>
      </c>
      <c r="K963" s="8">
        <f t="shared" si="6"/>
        <v>1000.0000000000002</v>
      </c>
      <c r="L963" s="8">
        <f t="shared" si="7"/>
        <v>500.00000000000011</v>
      </c>
      <c r="M963" s="9">
        <v>0.5</v>
      </c>
      <c r="O963" s="14"/>
      <c r="P963" s="15"/>
      <c r="Q963" s="10"/>
      <c r="R963" s="11"/>
    </row>
    <row r="964" spans="1:18" ht="15.75" customHeight="1" x14ac:dyDescent="0.25">
      <c r="A964" s="2"/>
      <c r="B964" s="4" t="s">
        <v>23</v>
      </c>
      <c r="C964" s="4">
        <v>1197831</v>
      </c>
      <c r="D964" s="5">
        <v>44290</v>
      </c>
      <c r="E964" s="4" t="s">
        <v>24</v>
      </c>
      <c r="F964" s="4" t="s">
        <v>53</v>
      </c>
      <c r="G964" s="4" t="s">
        <v>54</v>
      </c>
      <c r="H964" s="4" t="s">
        <v>21</v>
      </c>
      <c r="I964" s="6">
        <v>0.3</v>
      </c>
      <c r="J964" s="7">
        <v>3000</v>
      </c>
      <c r="K964" s="8">
        <f t="shared" si="6"/>
        <v>900</v>
      </c>
      <c r="L964" s="8">
        <f t="shared" si="7"/>
        <v>315</v>
      </c>
      <c r="M964" s="9">
        <v>0.35</v>
      </c>
      <c r="O964" s="14"/>
      <c r="P964" s="15"/>
      <c r="Q964" s="10"/>
      <c r="R964" s="11"/>
    </row>
    <row r="965" spans="1:18" ht="15.75" customHeight="1" x14ac:dyDescent="0.25">
      <c r="A965" s="2"/>
      <c r="B965" s="4" t="s">
        <v>23</v>
      </c>
      <c r="C965" s="4">
        <v>1197831</v>
      </c>
      <c r="D965" s="5">
        <v>44290</v>
      </c>
      <c r="E965" s="4" t="s">
        <v>24</v>
      </c>
      <c r="F965" s="4" t="s">
        <v>53</v>
      </c>
      <c r="G965" s="4" t="s">
        <v>54</v>
      </c>
      <c r="H965" s="4" t="s">
        <v>22</v>
      </c>
      <c r="I965" s="6">
        <v>0.25000000000000006</v>
      </c>
      <c r="J965" s="7">
        <v>5750</v>
      </c>
      <c r="K965" s="8">
        <f t="shared" si="6"/>
        <v>1437.5000000000002</v>
      </c>
      <c r="L965" s="8">
        <f t="shared" si="7"/>
        <v>790.62500000000023</v>
      </c>
      <c r="M965" s="9">
        <v>0.55000000000000004</v>
      </c>
      <c r="O965" s="14"/>
      <c r="P965" s="15"/>
      <c r="Q965" s="10"/>
      <c r="R965" s="11"/>
    </row>
    <row r="966" spans="1:18" ht="15.75" customHeight="1" x14ac:dyDescent="0.25">
      <c r="A966" s="2"/>
      <c r="B966" s="4" t="s">
        <v>23</v>
      </c>
      <c r="C966" s="4">
        <v>1197831</v>
      </c>
      <c r="D966" s="5">
        <v>44320</v>
      </c>
      <c r="E966" s="4" t="s">
        <v>24</v>
      </c>
      <c r="F966" s="4" t="s">
        <v>53</v>
      </c>
      <c r="G966" s="4" t="s">
        <v>54</v>
      </c>
      <c r="H966" s="4" t="s">
        <v>17</v>
      </c>
      <c r="I966" s="6">
        <v>0.14999999999999997</v>
      </c>
      <c r="J966" s="7">
        <v>7250</v>
      </c>
      <c r="K966" s="8">
        <f t="shared" si="6"/>
        <v>1087.4999999999998</v>
      </c>
      <c r="L966" s="8">
        <f t="shared" si="7"/>
        <v>434.99999999999989</v>
      </c>
      <c r="M966" s="9">
        <v>0.39999999999999997</v>
      </c>
      <c r="O966" s="14"/>
      <c r="P966" s="15"/>
      <c r="Q966" s="10"/>
      <c r="R966" s="11"/>
    </row>
    <row r="967" spans="1:18" ht="15.75" customHeight="1" x14ac:dyDescent="0.25">
      <c r="A967" s="2"/>
      <c r="B967" s="4" t="s">
        <v>23</v>
      </c>
      <c r="C967" s="4">
        <v>1197831</v>
      </c>
      <c r="D967" s="5">
        <v>44320</v>
      </c>
      <c r="E967" s="4" t="s">
        <v>24</v>
      </c>
      <c r="F967" s="4" t="s">
        <v>53</v>
      </c>
      <c r="G967" s="4" t="s">
        <v>54</v>
      </c>
      <c r="H967" s="4" t="s">
        <v>18</v>
      </c>
      <c r="I967" s="6">
        <v>0.25000000000000006</v>
      </c>
      <c r="J967" s="7">
        <v>7500</v>
      </c>
      <c r="K967" s="8">
        <f t="shared" si="6"/>
        <v>1875.0000000000005</v>
      </c>
      <c r="L967" s="8">
        <f t="shared" si="7"/>
        <v>750.00000000000011</v>
      </c>
      <c r="M967" s="9">
        <v>0.39999999999999997</v>
      </c>
      <c r="O967" s="14"/>
      <c r="P967" s="15"/>
      <c r="Q967" s="10"/>
      <c r="R967" s="11"/>
    </row>
    <row r="968" spans="1:18" ht="15.75" customHeight="1" x14ac:dyDescent="0.25">
      <c r="A968" s="2"/>
      <c r="B968" s="4" t="s">
        <v>23</v>
      </c>
      <c r="C968" s="4">
        <v>1197831</v>
      </c>
      <c r="D968" s="5">
        <v>44320</v>
      </c>
      <c r="E968" s="4" t="s">
        <v>24</v>
      </c>
      <c r="F968" s="4" t="s">
        <v>53</v>
      </c>
      <c r="G968" s="4" t="s">
        <v>54</v>
      </c>
      <c r="H968" s="4" t="s">
        <v>19</v>
      </c>
      <c r="I968" s="6">
        <v>0.19999999999999996</v>
      </c>
      <c r="J968" s="7">
        <v>6000</v>
      </c>
      <c r="K968" s="8">
        <f t="shared" si="6"/>
        <v>1199.9999999999998</v>
      </c>
      <c r="L968" s="8">
        <f t="shared" si="7"/>
        <v>479.99999999999989</v>
      </c>
      <c r="M968" s="9">
        <v>0.39999999999999997</v>
      </c>
      <c r="O968" s="14"/>
      <c r="P968" s="15"/>
      <c r="Q968" s="10"/>
      <c r="R968" s="11"/>
    </row>
    <row r="969" spans="1:18" ht="15.75" customHeight="1" x14ac:dyDescent="0.25">
      <c r="A969" s="2"/>
      <c r="B969" s="4" t="s">
        <v>23</v>
      </c>
      <c r="C969" s="4">
        <v>1197831</v>
      </c>
      <c r="D969" s="5">
        <v>44320</v>
      </c>
      <c r="E969" s="4" t="s">
        <v>24</v>
      </c>
      <c r="F969" s="4" t="s">
        <v>53</v>
      </c>
      <c r="G969" s="4" t="s">
        <v>54</v>
      </c>
      <c r="H969" s="4" t="s">
        <v>20</v>
      </c>
      <c r="I969" s="6">
        <v>0.30000000000000004</v>
      </c>
      <c r="J969" s="7">
        <v>5250</v>
      </c>
      <c r="K969" s="8">
        <f t="shared" si="6"/>
        <v>1575.0000000000002</v>
      </c>
      <c r="L969" s="8">
        <f t="shared" si="7"/>
        <v>787.50000000000011</v>
      </c>
      <c r="M969" s="9">
        <v>0.5</v>
      </c>
      <c r="O969" s="14"/>
      <c r="P969" s="15"/>
      <c r="Q969" s="10"/>
      <c r="R969" s="11"/>
    </row>
    <row r="970" spans="1:18" ht="15.75" customHeight="1" x14ac:dyDescent="0.25">
      <c r="A970" s="2"/>
      <c r="B970" s="4" t="s">
        <v>23</v>
      </c>
      <c r="C970" s="4">
        <v>1197831</v>
      </c>
      <c r="D970" s="5">
        <v>44320</v>
      </c>
      <c r="E970" s="4" t="s">
        <v>24</v>
      </c>
      <c r="F970" s="4" t="s">
        <v>53</v>
      </c>
      <c r="G970" s="4" t="s">
        <v>54</v>
      </c>
      <c r="H970" s="4" t="s">
        <v>21</v>
      </c>
      <c r="I970" s="6">
        <v>0.45</v>
      </c>
      <c r="J970" s="7">
        <v>4250</v>
      </c>
      <c r="K970" s="8">
        <f t="shared" si="6"/>
        <v>1912.5</v>
      </c>
      <c r="L970" s="8">
        <f t="shared" si="7"/>
        <v>669.375</v>
      </c>
      <c r="M970" s="9">
        <v>0.35</v>
      </c>
      <c r="O970" s="14"/>
      <c r="P970" s="15"/>
      <c r="Q970" s="10"/>
      <c r="R970" s="11"/>
    </row>
    <row r="971" spans="1:18" ht="15.75" customHeight="1" x14ac:dyDescent="0.25">
      <c r="A971" s="2"/>
      <c r="B971" s="4" t="s">
        <v>23</v>
      </c>
      <c r="C971" s="4">
        <v>1197831</v>
      </c>
      <c r="D971" s="5">
        <v>44320</v>
      </c>
      <c r="E971" s="4" t="s">
        <v>24</v>
      </c>
      <c r="F971" s="4" t="s">
        <v>53</v>
      </c>
      <c r="G971" s="4" t="s">
        <v>54</v>
      </c>
      <c r="H971" s="4" t="s">
        <v>22</v>
      </c>
      <c r="I971" s="6">
        <v>0.4</v>
      </c>
      <c r="J971" s="7">
        <v>7750</v>
      </c>
      <c r="K971" s="8">
        <f t="shared" si="6"/>
        <v>3100</v>
      </c>
      <c r="L971" s="8">
        <f t="shared" si="7"/>
        <v>1705.0000000000002</v>
      </c>
      <c r="M971" s="9">
        <v>0.55000000000000004</v>
      </c>
      <c r="O971" s="14"/>
      <c r="P971" s="15"/>
      <c r="Q971" s="10"/>
      <c r="R971" s="11"/>
    </row>
    <row r="972" spans="1:18" ht="15.75" customHeight="1" x14ac:dyDescent="0.25">
      <c r="A972" s="2"/>
      <c r="B972" s="4" t="s">
        <v>23</v>
      </c>
      <c r="C972" s="4">
        <v>1197831</v>
      </c>
      <c r="D972" s="5">
        <v>44350</v>
      </c>
      <c r="E972" s="4" t="s">
        <v>24</v>
      </c>
      <c r="F972" s="4" t="s">
        <v>53</v>
      </c>
      <c r="G972" s="4" t="s">
        <v>54</v>
      </c>
      <c r="H972" s="4" t="s">
        <v>17</v>
      </c>
      <c r="I972" s="6">
        <v>0.4</v>
      </c>
      <c r="J972" s="7">
        <v>7750</v>
      </c>
      <c r="K972" s="8">
        <f t="shared" si="6"/>
        <v>3100</v>
      </c>
      <c r="L972" s="8">
        <f t="shared" si="7"/>
        <v>1240</v>
      </c>
      <c r="M972" s="9">
        <v>0.39999999999999997</v>
      </c>
      <c r="O972" s="14"/>
      <c r="P972" s="15"/>
      <c r="Q972" s="10"/>
      <c r="R972" s="11"/>
    </row>
    <row r="973" spans="1:18" ht="15.75" customHeight="1" x14ac:dyDescent="0.25">
      <c r="A973" s="2"/>
      <c r="B973" s="4" t="s">
        <v>23</v>
      </c>
      <c r="C973" s="4">
        <v>1197831</v>
      </c>
      <c r="D973" s="5">
        <v>44350</v>
      </c>
      <c r="E973" s="4" t="s">
        <v>24</v>
      </c>
      <c r="F973" s="4" t="s">
        <v>53</v>
      </c>
      <c r="G973" s="4" t="s">
        <v>54</v>
      </c>
      <c r="H973" s="4" t="s">
        <v>18</v>
      </c>
      <c r="I973" s="6">
        <v>0.45</v>
      </c>
      <c r="J973" s="7">
        <v>7750</v>
      </c>
      <c r="K973" s="8">
        <f t="shared" si="6"/>
        <v>3487.5</v>
      </c>
      <c r="L973" s="8">
        <f t="shared" si="7"/>
        <v>1394.9999999999998</v>
      </c>
      <c r="M973" s="9">
        <v>0.39999999999999997</v>
      </c>
      <c r="O973" s="14"/>
      <c r="P973" s="15"/>
      <c r="Q973" s="10"/>
      <c r="R973" s="11"/>
    </row>
    <row r="974" spans="1:18" ht="15.75" customHeight="1" x14ac:dyDescent="0.25">
      <c r="A974" s="2"/>
      <c r="B974" s="4" t="s">
        <v>23</v>
      </c>
      <c r="C974" s="4">
        <v>1197831</v>
      </c>
      <c r="D974" s="5">
        <v>44350</v>
      </c>
      <c r="E974" s="4" t="s">
        <v>24</v>
      </c>
      <c r="F974" s="4" t="s">
        <v>53</v>
      </c>
      <c r="G974" s="4" t="s">
        <v>54</v>
      </c>
      <c r="H974" s="4" t="s">
        <v>19</v>
      </c>
      <c r="I974" s="6">
        <v>0.4</v>
      </c>
      <c r="J974" s="7">
        <v>6500</v>
      </c>
      <c r="K974" s="8">
        <f t="shared" si="6"/>
        <v>2600</v>
      </c>
      <c r="L974" s="8">
        <f t="shared" si="7"/>
        <v>1040</v>
      </c>
      <c r="M974" s="9">
        <v>0.39999999999999997</v>
      </c>
      <c r="O974" s="14"/>
      <c r="P974" s="15"/>
      <c r="Q974" s="10"/>
      <c r="R974" s="11"/>
    </row>
    <row r="975" spans="1:18" ht="15.75" customHeight="1" x14ac:dyDescent="0.25">
      <c r="A975" s="2"/>
      <c r="B975" s="4" t="s">
        <v>23</v>
      </c>
      <c r="C975" s="4">
        <v>1197831</v>
      </c>
      <c r="D975" s="5">
        <v>44350</v>
      </c>
      <c r="E975" s="4" t="s">
        <v>24</v>
      </c>
      <c r="F975" s="4" t="s">
        <v>53</v>
      </c>
      <c r="G975" s="4" t="s">
        <v>54</v>
      </c>
      <c r="H975" s="4" t="s">
        <v>20</v>
      </c>
      <c r="I975" s="6">
        <v>0.4</v>
      </c>
      <c r="J975" s="7">
        <v>6000</v>
      </c>
      <c r="K975" s="8">
        <f t="shared" si="6"/>
        <v>2400</v>
      </c>
      <c r="L975" s="8">
        <f t="shared" si="7"/>
        <v>1200</v>
      </c>
      <c r="M975" s="9">
        <v>0.5</v>
      </c>
      <c r="O975" s="14"/>
      <c r="P975" s="15"/>
      <c r="Q975" s="10"/>
      <c r="R975" s="11"/>
    </row>
    <row r="976" spans="1:18" ht="15.75" customHeight="1" x14ac:dyDescent="0.25">
      <c r="A976" s="2"/>
      <c r="B976" s="4" t="s">
        <v>23</v>
      </c>
      <c r="C976" s="4">
        <v>1197831</v>
      </c>
      <c r="D976" s="5">
        <v>44350</v>
      </c>
      <c r="E976" s="4" t="s">
        <v>24</v>
      </c>
      <c r="F976" s="4" t="s">
        <v>53</v>
      </c>
      <c r="G976" s="4" t="s">
        <v>54</v>
      </c>
      <c r="H976" s="4" t="s">
        <v>21</v>
      </c>
      <c r="I976" s="6">
        <v>0.45</v>
      </c>
      <c r="J976" s="7">
        <v>5000</v>
      </c>
      <c r="K976" s="8">
        <f t="shared" si="6"/>
        <v>2250</v>
      </c>
      <c r="L976" s="8">
        <f t="shared" si="7"/>
        <v>787.5</v>
      </c>
      <c r="M976" s="9">
        <v>0.35</v>
      </c>
      <c r="O976" s="14"/>
      <c r="P976" s="15"/>
      <c r="Q976" s="10"/>
      <c r="R976" s="11"/>
    </row>
    <row r="977" spans="1:18" ht="15.75" customHeight="1" x14ac:dyDescent="0.25">
      <c r="A977" s="2"/>
      <c r="B977" s="4" t="s">
        <v>23</v>
      </c>
      <c r="C977" s="4">
        <v>1197831</v>
      </c>
      <c r="D977" s="5">
        <v>44350</v>
      </c>
      <c r="E977" s="4" t="s">
        <v>24</v>
      </c>
      <c r="F977" s="4" t="s">
        <v>53</v>
      </c>
      <c r="G977" s="4" t="s">
        <v>54</v>
      </c>
      <c r="H977" s="4" t="s">
        <v>22</v>
      </c>
      <c r="I977" s="6">
        <v>0.5</v>
      </c>
      <c r="J977" s="7">
        <v>8750</v>
      </c>
      <c r="K977" s="8">
        <f t="shared" si="6"/>
        <v>4375</v>
      </c>
      <c r="L977" s="8">
        <f t="shared" si="7"/>
        <v>2406.25</v>
      </c>
      <c r="M977" s="9">
        <v>0.55000000000000004</v>
      </c>
      <c r="O977" s="14"/>
      <c r="P977" s="15"/>
      <c r="Q977" s="10"/>
      <c r="R977" s="11"/>
    </row>
    <row r="978" spans="1:18" ht="15.75" customHeight="1" x14ac:dyDescent="0.25">
      <c r="A978" s="2"/>
      <c r="B978" s="4" t="s">
        <v>23</v>
      </c>
      <c r="C978" s="4">
        <v>1197831</v>
      </c>
      <c r="D978" s="5">
        <v>44382</v>
      </c>
      <c r="E978" s="4" t="s">
        <v>24</v>
      </c>
      <c r="F978" s="4" t="s">
        <v>53</v>
      </c>
      <c r="G978" s="4" t="s">
        <v>54</v>
      </c>
      <c r="H978" s="4" t="s">
        <v>17</v>
      </c>
      <c r="I978" s="6">
        <v>0.4</v>
      </c>
      <c r="J978" s="7">
        <v>8250</v>
      </c>
      <c r="K978" s="8">
        <f t="shared" si="6"/>
        <v>3300</v>
      </c>
      <c r="L978" s="8">
        <f t="shared" si="7"/>
        <v>1484.9999999999998</v>
      </c>
      <c r="M978" s="9">
        <v>0.44999999999999996</v>
      </c>
      <c r="O978" s="14"/>
      <c r="P978" s="15"/>
      <c r="Q978" s="10"/>
      <c r="R978" s="11"/>
    </row>
    <row r="979" spans="1:18" ht="15.75" customHeight="1" x14ac:dyDescent="0.25">
      <c r="A979" s="2"/>
      <c r="B979" s="4" t="s">
        <v>23</v>
      </c>
      <c r="C979" s="4">
        <v>1197831</v>
      </c>
      <c r="D979" s="5">
        <v>44382</v>
      </c>
      <c r="E979" s="4" t="s">
        <v>24</v>
      </c>
      <c r="F979" s="4" t="s">
        <v>53</v>
      </c>
      <c r="G979" s="4" t="s">
        <v>54</v>
      </c>
      <c r="H979" s="4" t="s">
        <v>18</v>
      </c>
      <c r="I979" s="6">
        <v>0.45</v>
      </c>
      <c r="J979" s="7">
        <v>8250</v>
      </c>
      <c r="K979" s="8">
        <f t="shared" si="6"/>
        <v>3712.5</v>
      </c>
      <c r="L979" s="8">
        <f t="shared" si="7"/>
        <v>1670.6249999999998</v>
      </c>
      <c r="M979" s="9">
        <v>0.44999999999999996</v>
      </c>
      <c r="O979" s="14"/>
      <c r="P979" s="15"/>
      <c r="Q979" s="10"/>
      <c r="R979" s="11"/>
    </row>
    <row r="980" spans="1:18" ht="15.75" customHeight="1" x14ac:dyDescent="0.25">
      <c r="A980" s="2"/>
      <c r="B980" s="4" t="s">
        <v>23</v>
      </c>
      <c r="C980" s="4">
        <v>1197831</v>
      </c>
      <c r="D980" s="5">
        <v>44382</v>
      </c>
      <c r="E980" s="4" t="s">
        <v>24</v>
      </c>
      <c r="F980" s="4" t="s">
        <v>53</v>
      </c>
      <c r="G980" s="4" t="s">
        <v>54</v>
      </c>
      <c r="H980" s="4" t="s">
        <v>19</v>
      </c>
      <c r="I980" s="6">
        <v>0.4</v>
      </c>
      <c r="J980" s="7">
        <v>9750</v>
      </c>
      <c r="K980" s="8">
        <f t="shared" si="6"/>
        <v>3900</v>
      </c>
      <c r="L980" s="8">
        <f t="shared" si="7"/>
        <v>1754.9999999999998</v>
      </c>
      <c r="M980" s="9">
        <v>0.44999999999999996</v>
      </c>
      <c r="O980" s="14"/>
      <c r="P980" s="15"/>
      <c r="Q980" s="10"/>
      <c r="R980" s="11"/>
    </row>
    <row r="981" spans="1:18" ht="15.75" customHeight="1" x14ac:dyDescent="0.25">
      <c r="A981" s="2"/>
      <c r="B981" s="4" t="s">
        <v>23</v>
      </c>
      <c r="C981" s="4">
        <v>1197831</v>
      </c>
      <c r="D981" s="5">
        <v>44382</v>
      </c>
      <c r="E981" s="4" t="s">
        <v>24</v>
      </c>
      <c r="F981" s="4" t="s">
        <v>53</v>
      </c>
      <c r="G981" s="4" t="s">
        <v>54</v>
      </c>
      <c r="H981" s="4" t="s">
        <v>20</v>
      </c>
      <c r="I981" s="6">
        <v>0.4</v>
      </c>
      <c r="J981" s="7">
        <v>5750</v>
      </c>
      <c r="K981" s="8">
        <f t="shared" si="6"/>
        <v>2300</v>
      </c>
      <c r="L981" s="8">
        <f t="shared" si="7"/>
        <v>1265</v>
      </c>
      <c r="M981" s="9">
        <v>0.55000000000000004</v>
      </c>
      <c r="O981" s="14"/>
      <c r="P981" s="15"/>
      <c r="Q981" s="10"/>
      <c r="R981" s="11"/>
    </row>
    <row r="982" spans="1:18" ht="15.75" customHeight="1" x14ac:dyDescent="0.25">
      <c r="A982" s="2"/>
      <c r="B982" s="4" t="s">
        <v>23</v>
      </c>
      <c r="C982" s="4">
        <v>1197831</v>
      </c>
      <c r="D982" s="5">
        <v>44382</v>
      </c>
      <c r="E982" s="4" t="s">
        <v>24</v>
      </c>
      <c r="F982" s="4" t="s">
        <v>53</v>
      </c>
      <c r="G982" s="4" t="s">
        <v>54</v>
      </c>
      <c r="H982" s="4" t="s">
        <v>21</v>
      </c>
      <c r="I982" s="6">
        <v>0.45</v>
      </c>
      <c r="J982" s="7">
        <v>5500</v>
      </c>
      <c r="K982" s="8">
        <f t="shared" si="6"/>
        <v>2475</v>
      </c>
      <c r="L982" s="8">
        <f t="shared" si="7"/>
        <v>989.99999999999989</v>
      </c>
      <c r="M982" s="9">
        <v>0.39999999999999997</v>
      </c>
      <c r="O982" s="14"/>
      <c r="P982" s="15"/>
      <c r="Q982" s="10"/>
      <c r="R982" s="11"/>
    </row>
    <row r="983" spans="1:18" ht="15.75" customHeight="1" x14ac:dyDescent="0.25">
      <c r="A983" s="2"/>
      <c r="B983" s="4" t="s">
        <v>23</v>
      </c>
      <c r="C983" s="4">
        <v>1197831</v>
      </c>
      <c r="D983" s="5">
        <v>44382</v>
      </c>
      <c r="E983" s="4" t="s">
        <v>24</v>
      </c>
      <c r="F983" s="4" t="s">
        <v>53</v>
      </c>
      <c r="G983" s="4" t="s">
        <v>54</v>
      </c>
      <c r="H983" s="4" t="s">
        <v>22</v>
      </c>
      <c r="I983" s="6">
        <v>0.54999999999999993</v>
      </c>
      <c r="J983" s="7">
        <v>8250</v>
      </c>
      <c r="K983" s="8">
        <f t="shared" si="6"/>
        <v>4537.4999999999991</v>
      </c>
      <c r="L983" s="8">
        <f t="shared" si="7"/>
        <v>2722.5</v>
      </c>
      <c r="M983" s="9">
        <v>0.60000000000000009</v>
      </c>
      <c r="O983" s="14"/>
      <c r="P983" s="15"/>
      <c r="Q983" s="10"/>
      <c r="R983" s="11"/>
    </row>
    <row r="984" spans="1:18" ht="15.75" customHeight="1" x14ac:dyDescent="0.25">
      <c r="A984" s="2"/>
      <c r="B984" s="4" t="s">
        <v>23</v>
      </c>
      <c r="C984" s="4">
        <v>1197831</v>
      </c>
      <c r="D984" s="5">
        <v>44415</v>
      </c>
      <c r="E984" s="4" t="s">
        <v>24</v>
      </c>
      <c r="F984" s="4" t="s">
        <v>53</v>
      </c>
      <c r="G984" s="4" t="s">
        <v>54</v>
      </c>
      <c r="H984" s="4" t="s">
        <v>17</v>
      </c>
      <c r="I984" s="6">
        <v>0.45</v>
      </c>
      <c r="J984" s="7">
        <v>7750</v>
      </c>
      <c r="K984" s="8">
        <f t="shared" si="6"/>
        <v>3487.5</v>
      </c>
      <c r="L984" s="8">
        <f t="shared" si="7"/>
        <v>1569.3749999999998</v>
      </c>
      <c r="M984" s="9">
        <v>0.44999999999999996</v>
      </c>
      <c r="O984" s="14"/>
      <c r="P984" s="15"/>
      <c r="Q984" s="10"/>
      <c r="R984" s="11"/>
    </row>
    <row r="985" spans="1:18" ht="15.75" customHeight="1" x14ac:dyDescent="0.25">
      <c r="A985" s="2"/>
      <c r="B985" s="4" t="s">
        <v>23</v>
      </c>
      <c r="C985" s="4">
        <v>1197831</v>
      </c>
      <c r="D985" s="5">
        <v>44415</v>
      </c>
      <c r="E985" s="4" t="s">
        <v>24</v>
      </c>
      <c r="F985" s="4" t="s">
        <v>53</v>
      </c>
      <c r="G985" s="4" t="s">
        <v>54</v>
      </c>
      <c r="H985" s="4" t="s">
        <v>18</v>
      </c>
      <c r="I985" s="6">
        <v>0.55000000000000004</v>
      </c>
      <c r="J985" s="7">
        <v>7750</v>
      </c>
      <c r="K985" s="8">
        <f t="shared" si="6"/>
        <v>4262.5</v>
      </c>
      <c r="L985" s="8">
        <f t="shared" si="7"/>
        <v>1918.1249999999998</v>
      </c>
      <c r="M985" s="9">
        <v>0.44999999999999996</v>
      </c>
      <c r="O985" s="14"/>
      <c r="P985" s="15"/>
      <c r="Q985" s="10"/>
      <c r="R985" s="11"/>
    </row>
    <row r="986" spans="1:18" ht="15.75" customHeight="1" x14ac:dyDescent="0.25">
      <c r="A986" s="2"/>
      <c r="B986" s="4" t="s">
        <v>23</v>
      </c>
      <c r="C986" s="4">
        <v>1197831</v>
      </c>
      <c r="D986" s="5">
        <v>44415</v>
      </c>
      <c r="E986" s="4" t="s">
        <v>24</v>
      </c>
      <c r="F986" s="4" t="s">
        <v>53</v>
      </c>
      <c r="G986" s="4" t="s">
        <v>54</v>
      </c>
      <c r="H986" s="4" t="s">
        <v>19</v>
      </c>
      <c r="I986" s="6">
        <v>0.5</v>
      </c>
      <c r="J986" s="7">
        <v>9500</v>
      </c>
      <c r="K986" s="8">
        <f t="shared" si="6"/>
        <v>4750</v>
      </c>
      <c r="L986" s="8">
        <f t="shared" si="7"/>
        <v>2137.5</v>
      </c>
      <c r="M986" s="9">
        <v>0.44999999999999996</v>
      </c>
      <c r="O986" s="14"/>
      <c r="P986" s="15"/>
      <c r="Q986" s="10"/>
      <c r="R986" s="11"/>
    </row>
    <row r="987" spans="1:18" ht="15.75" customHeight="1" x14ac:dyDescent="0.25">
      <c r="A987" s="2"/>
      <c r="B987" s="4" t="s">
        <v>23</v>
      </c>
      <c r="C987" s="4">
        <v>1197831</v>
      </c>
      <c r="D987" s="5">
        <v>44415</v>
      </c>
      <c r="E987" s="4" t="s">
        <v>24</v>
      </c>
      <c r="F987" s="4" t="s">
        <v>53</v>
      </c>
      <c r="G987" s="4" t="s">
        <v>54</v>
      </c>
      <c r="H987" s="4" t="s">
        <v>20</v>
      </c>
      <c r="I987" s="6">
        <v>0.45</v>
      </c>
      <c r="J987" s="7">
        <v>4750</v>
      </c>
      <c r="K987" s="8">
        <f t="shared" si="6"/>
        <v>2137.5</v>
      </c>
      <c r="L987" s="8">
        <f t="shared" si="7"/>
        <v>1175.625</v>
      </c>
      <c r="M987" s="9">
        <v>0.55000000000000004</v>
      </c>
      <c r="O987" s="14"/>
      <c r="P987" s="15"/>
      <c r="Q987" s="10"/>
      <c r="R987" s="11"/>
    </row>
    <row r="988" spans="1:18" ht="15.75" customHeight="1" x14ac:dyDescent="0.25">
      <c r="A988" s="2"/>
      <c r="B988" s="4" t="s">
        <v>23</v>
      </c>
      <c r="C988" s="4">
        <v>1197831</v>
      </c>
      <c r="D988" s="5">
        <v>44415</v>
      </c>
      <c r="E988" s="4" t="s">
        <v>24</v>
      </c>
      <c r="F988" s="4" t="s">
        <v>53</v>
      </c>
      <c r="G988" s="4" t="s">
        <v>54</v>
      </c>
      <c r="H988" s="4" t="s">
        <v>21</v>
      </c>
      <c r="I988" s="6">
        <v>0.5</v>
      </c>
      <c r="J988" s="7">
        <v>4750</v>
      </c>
      <c r="K988" s="8">
        <f t="shared" si="6"/>
        <v>2375</v>
      </c>
      <c r="L988" s="8">
        <f t="shared" si="7"/>
        <v>949.99999999999989</v>
      </c>
      <c r="M988" s="9">
        <v>0.39999999999999997</v>
      </c>
      <c r="O988" s="14"/>
      <c r="P988" s="15"/>
      <c r="Q988" s="10"/>
      <c r="R988" s="11"/>
    </row>
    <row r="989" spans="1:18" ht="15.75" customHeight="1" x14ac:dyDescent="0.25">
      <c r="A989" s="2"/>
      <c r="B989" s="4" t="s">
        <v>23</v>
      </c>
      <c r="C989" s="4">
        <v>1197831</v>
      </c>
      <c r="D989" s="5">
        <v>44415</v>
      </c>
      <c r="E989" s="4" t="s">
        <v>24</v>
      </c>
      <c r="F989" s="4" t="s">
        <v>53</v>
      </c>
      <c r="G989" s="4" t="s">
        <v>54</v>
      </c>
      <c r="H989" s="4" t="s">
        <v>22</v>
      </c>
      <c r="I989" s="6">
        <v>0.54999999999999993</v>
      </c>
      <c r="J989" s="7">
        <v>7250</v>
      </c>
      <c r="K989" s="8">
        <f t="shared" si="6"/>
        <v>3987.4999999999995</v>
      </c>
      <c r="L989" s="8">
        <f t="shared" si="7"/>
        <v>2392.5</v>
      </c>
      <c r="M989" s="9">
        <v>0.60000000000000009</v>
      </c>
      <c r="O989" s="14"/>
      <c r="P989" s="15"/>
      <c r="Q989" s="10"/>
      <c r="R989" s="11"/>
    </row>
    <row r="990" spans="1:18" ht="15.75" customHeight="1" x14ac:dyDescent="0.25">
      <c r="A990" s="2"/>
      <c r="B990" s="4" t="s">
        <v>23</v>
      </c>
      <c r="C990" s="4">
        <v>1197831</v>
      </c>
      <c r="D990" s="5">
        <v>44443</v>
      </c>
      <c r="E990" s="4" t="s">
        <v>24</v>
      </c>
      <c r="F990" s="4" t="s">
        <v>53</v>
      </c>
      <c r="G990" s="4" t="s">
        <v>54</v>
      </c>
      <c r="H990" s="4" t="s">
        <v>17</v>
      </c>
      <c r="I990" s="6">
        <v>0.5</v>
      </c>
      <c r="J990" s="7">
        <v>6750</v>
      </c>
      <c r="K990" s="8">
        <f t="shared" si="6"/>
        <v>3375</v>
      </c>
      <c r="L990" s="8">
        <f t="shared" si="7"/>
        <v>1518.7499999999998</v>
      </c>
      <c r="M990" s="9">
        <v>0.44999999999999996</v>
      </c>
      <c r="O990" s="14"/>
      <c r="P990" s="15"/>
      <c r="Q990" s="10"/>
      <c r="R990" s="11"/>
    </row>
    <row r="991" spans="1:18" ht="15.75" customHeight="1" x14ac:dyDescent="0.25">
      <c r="A991" s="2"/>
      <c r="B991" s="4" t="s">
        <v>23</v>
      </c>
      <c r="C991" s="4">
        <v>1197831</v>
      </c>
      <c r="D991" s="5">
        <v>44443</v>
      </c>
      <c r="E991" s="4" t="s">
        <v>24</v>
      </c>
      <c r="F991" s="4" t="s">
        <v>53</v>
      </c>
      <c r="G991" s="4" t="s">
        <v>54</v>
      </c>
      <c r="H991" s="4" t="s">
        <v>18</v>
      </c>
      <c r="I991" s="6">
        <v>0.5</v>
      </c>
      <c r="J991" s="7">
        <v>6250</v>
      </c>
      <c r="K991" s="8">
        <f t="shared" si="6"/>
        <v>3125</v>
      </c>
      <c r="L991" s="8">
        <f t="shared" si="7"/>
        <v>1406.2499999999998</v>
      </c>
      <c r="M991" s="9">
        <v>0.44999999999999996</v>
      </c>
      <c r="O991" s="14"/>
      <c r="P991" s="15"/>
      <c r="Q991" s="10"/>
      <c r="R991" s="11"/>
    </row>
    <row r="992" spans="1:18" ht="15.75" customHeight="1" x14ac:dyDescent="0.25">
      <c r="A992" s="2"/>
      <c r="B992" s="4" t="s">
        <v>23</v>
      </c>
      <c r="C992" s="4">
        <v>1197831</v>
      </c>
      <c r="D992" s="5">
        <v>44443</v>
      </c>
      <c r="E992" s="4" t="s">
        <v>24</v>
      </c>
      <c r="F992" s="4" t="s">
        <v>53</v>
      </c>
      <c r="G992" s="4" t="s">
        <v>54</v>
      </c>
      <c r="H992" s="4" t="s">
        <v>19</v>
      </c>
      <c r="I992" s="6">
        <v>0.54999999999999993</v>
      </c>
      <c r="J992" s="7">
        <v>6750</v>
      </c>
      <c r="K992" s="8">
        <f t="shared" si="6"/>
        <v>3712.4999999999995</v>
      </c>
      <c r="L992" s="8">
        <f t="shared" si="7"/>
        <v>1670.6249999999995</v>
      </c>
      <c r="M992" s="9">
        <v>0.44999999999999996</v>
      </c>
      <c r="O992" s="14"/>
      <c r="P992" s="15"/>
      <c r="Q992" s="10"/>
      <c r="R992" s="11"/>
    </row>
    <row r="993" spans="1:18" ht="15.75" customHeight="1" x14ac:dyDescent="0.25">
      <c r="A993" s="2"/>
      <c r="B993" s="4" t="s">
        <v>23</v>
      </c>
      <c r="C993" s="4">
        <v>1197831</v>
      </c>
      <c r="D993" s="5">
        <v>44443</v>
      </c>
      <c r="E993" s="4" t="s">
        <v>24</v>
      </c>
      <c r="F993" s="4" t="s">
        <v>53</v>
      </c>
      <c r="G993" s="4" t="s">
        <v>54</v>
      </c>
      <c r="H993" s="4" t="s">
        <v>20</v>
      </c>
      <c r="I993" s="6">
        <v>0.54999999999999993</v>
      </c>
      <c r="J993" s="7">
        <v>4000</v>
      </c>
      <c r="K993" s="8">
        <f t="shared" si="6"/>
        <v>2199.9999999999995</v>
      </c>
      <c r="L993" s="8">
        <f t="shared" si="7"/>
        <v>1209.9999999999998</v>
      </c>
      <c r="M993" s="9">
        <v>0.55000000000000004</v>
      </c>
      <c r="O993" s="14"/>
      <c r="P993" s="15"/>
      <c r="Q993" s="10"/>
      <c r="R993" s="11"/>
    </row>
    <row r="994" spans="1:18" ht="15.75" customHeight="1" x14ac:dyDescent="0.25">
      <c r="A994" s="2"/>
      <c r="B994" s="4" t="s">
        <v>23</v>
      </c>
      <c r="C994" s="4">
        <v>1197831</v>
      </c>
      <c r="D994" s="5">
        <v>44443</v>
      </c>
      <c r="E994" s="4" t="s">
        <v>24</v>
      </c>
      <c r="F994" s="4" t="s">
        <v>53</v>
      </c>
      <c r="G994" s="4" t="s">
        <v>54</v>
      </c>
      <c r="H994" s="4" t="s">
        <v>21</v>
      </c>
      <c r="I994" s="6">
        <v>0.5</v>
      </c>
      <c r="J994" s="7">
        <v>4000</v>
      </c>
      <c r="K994" s="8">
        <f t="shared" si="6"/>
        <v>2000</v>
      </c>
      <c r="L994" s="8">
        <f t="shared" si="7"/>
        <v>799.99999999999989</v>
      </c>
      <c r="M994" s="9">
        <v>0.39999999999999997</v>
      </c>
      <c r="O994" s="14"/>
      <c r="P994" s="15"/>
      <c r="Q994" s="10"/>
      <c r="R994" s="11"/>
    </row>
    <row r="995" spans="1:18" ht="15.75" customHeight="1" x14ac:dyDescent="0.25">
      <c r="A995" s="2"/>
      <c r="B995" s="4" t="s">
        <v>23</v>
      </c>
      <c r="C995" s="4">
        <v>1197831</v>
      </c>
      <c r="D995" s="5">
        <v>44443</v>
      </c>
      <c r="E995" s="4" t="s">
        <v>24</v>
      </c>
      <c r="F995" s="4" t="s">
        <v>53</v>
      </c>
      <c r="G995" s="4" t="s">
        <v>54</v>
      </c>
      <c r="H995" s="4" t="s">
        <v>22</v>
      </c>
      <c r="I995" s="6">
        <v>0.45</v>
      </c>
      <c r="J995" s="7">
        <v>6250</v>
      </c>
      <c r="K995" s="8">
        <f t="shared" si="6"/>
        <v>2812.5</v>
      </c>
      <c r="L995" s="8">
        <f t="shared" si="7"/>
        <v>1687.5000000000002</v>
      </c>
      <c r="M995" s="9">
        <v>0.60000000000000009</v>
      </c>
      <c r="O995" s="14"/>
      <c r="P995" s="15"/>
      <c r="Q995" s="10"/>
      <c r="R995" s="11"/>
    </row>
    <row r="996" spans="1:18" ht="15.75" customHeight="1" x14ac:dyDescent="0.25">
      <c r="A996" s="2"/>
      <c r="B996" s="4" t="s">
        <v>23</v>
      </c>
      <c r="C996" s="4">
        <v>1197831</v>
      </c>
      <c r="D996" s="5">
        <v>44472</v>
      </c>
      <c r="E996" s="4" t="s">
        <v>24</v>
      </c>
      <c r="F996" s="4" t="s">
        <v>53</v>
      </c>
      <c r="G996" s="4" t="s">
        <v>54</v>
      </c>
      <c r="H996" s="4" t="s">
        <v>17</v>
      </c>
      <c r="I996" s="6">
        <v>0.35000000000000003</v>
      </c>
      <c r="J996" s="7">
        <v>5750</v>
      </c>
      <c r="K996" s="8">
        <f t="shared" si="6"/>
        <v>2012.5000000000002</v>
      </c>
      <c r="L996" s="8">
        <f t="shared" si="7"/>
        <v>905.625</v>
      </c>
      <c r="M996" s="9">
        <v>0.44999999999999996</v>
      </c>
      <c r="O996" s="14"/>
      <c r="P996" s="15"/>
      <c r="Q996" s="10"/>
      <c r="R996" s="11"/>
    </row>
    <row r="997" spans="1:18" ht="15.75" customHeight="1" x14ac:dyDescent="0.25">
      <c r="A997" s="2"/>
      <c r="B997" s="4" t="s">
        <v>23</v>
      </c>
      <c r="C997" s="4">
        <v>1197831</v>
      </c>
      <c r="D997" s="5">
        <v>44472</v>
      </c>
      <c r="E997" s="4" t="s">
        <v>24</v>
      </c>
      <c r="F997" s="4" t="s">
        <v>53</v>
      </c>
      <c r="G997" s="4" t="s">
        <v>54</v>
      </c>
      <c r="H997" s="4" t="s">
        <v>18</v>
      </c>
      <c r="I997" s="6">
        <v>0.35000000000000003</v>
      </c>
      <c r="J997" s="7">
        <v>5750</v>
      </c>
      <c r="K997" s="8">
        <f t="shared" si="6"/>
        <v>2012.5000000000002</v>
      </c>
      <c r="L997" s="8">
        <f t="shared" si="7"/>
        <v>905.625</v>
      </c>
      <c r="M997" s="9">
        <v>0.44999999999999996</v>
      </c>
      <c r="O997" s="14"/>
      <c r="P997" s="15"/>
      <c r="Q997" s="10"/>
      <c r="R997" s="11"/>
    </row>
    <row r="998" spans="1:18" ht="15.75" customHeight="1" x14ac:dyDescent="0.25">
      <c r="A998" s="2"/>
      <c r="B998" s="4" t="s">
        <v>23</v>
      </c>
      <c r="C998" s="4">
        <v>1197831</v>
      </c>
      <c r="D998" s="5">
        <v>44472</v>
      </c>
      <c r="E998" s="4" t="s">
        <v>24</v>
      </c>
      <c r="F998" s="4" t="s">
        <v>53</v>
      </c>
      <c r="G998" s="4" t="s">
        <v>54</v>
      </c>
      <c r="H998" s="4" t="s">
        <v>19</v>
      </c>
      <c r="I998" s="6">
        <v>0.4</v>
      </c>
      <c r="J998" s="7">
        <v>5250</v>
      </c>
      <c r="K998" s="8">
        <f t="shared" si="6"/>
        <v>2100</v>
      </c>
      <c r="L998" s="8">
        <f t="shared" si="7"/>
        <v>944.99999999999989</v>
      </c>
      <c r="M998" s="9">
        <v>0.44999999999999996</v>
      </c>
      <c r="O998" s="14"/>
      <c r="P998" s="15"/>
      <c r="Q998" s="10"/>
      <c r="R998" s="11"/>
    </row>
    <row r="999" spans="1:18" ht="15.75" customHeight="1" x14ac:dyDescent="0.25">
      <c r="A999" s="2"/>
      <c r="B999" s="4" t="s">
        <v>23</v>
      </c>
      <c r="C999" s="4">
        <v>1197831</v>
      </c>
      <c r="D999" s="5">
        <v>44472</v>
      </c>
      <c r="E999" s="4" t="s">
        <v>24</v>
      </c>
      <c r="F999" s="4" t="s">
        <v>53</v>
      </c>
      <c r="G999" s="4" t="s">
        <v>54</v>
      </c>
      <c r="H999" s="4" t="s">
        <v>20</v>
      </c>
      <c r="I999" s="6">
        <v>0.4</v>
      </c>
      <c r="J999" s="7">
        <v>3750</v>
      </c>
      <c r="K999" s="8">
        <f t="shared" si="6"/>
        <v>1500</v>
      </c>
      <c r="L999" s="8">
        <f t="shared" si="7"/>
        <v>825.00000000000011</v>
      </c>
      <c r="M999" s="9">
        <v>0.55000000000000004</v>
      </c>
      <c r="O999" s="14"/>
      <c r="P999" s="15"/>
      <c r="Q999" s="10"/>
      <c r="R999" s="11"/>
    </row>
    <row r="1000" spans="1:18" ht="15.75" customHeight="1" x14ac:dyDescent="0.25">
      <c r="A1000" s="2"/>
      <c r="B1000" s="4" t="s">
        <v>23</v>
      </c>
      <c r="C1000" s="4">
        <v>1197831</v>
      </c>
      <c r="D1000" s="5">
        <v>44472</v>
      </c>
      <c r="E1000" s="4" t="s">
        <v>24</v>
      </c>
      <c r="F1000" s="4" t="s">
        <v>53</v>
      </c>
      <c r="G1000" s="4" t="s">
        <v>54</v>
      </c>
      <c r="H1000" s="4" t="s">
        <v>21</v>
      </c>
      <c r="I1000" s="6">
        <v>0.35000000000000003</v>
      </c>
      <c r="J1000" s="7">
        <v>3500</v>
      </c>
      <c r="K1000" s="8">
        <f t="shared" si="6"/>
        <v>1225.0000000000002</v>
      </c>
      <c r="L1000" s="8">
        <f t="shared" si="7"/>
        <v>490.00000000000006</v>
      </c>
      <c r="M1000" s="9">
        <v>0.39999999999999997</v>
      </c>
      <c r="O1000" s="14"/>
      <c r="P1000" s="15"/>
      <c r="Q1000" s="10"/>
      <c r="R1000" s="11"/>
    </row>
    <row r="1001" spans="1:18" ht="15.75" customHeight="1" x14ac:dyDescent="0.25">
      <c r="A1001" s="2"/>
      <c r="B1001" s="4" t="s">
        <v>23</v>
      </c>
      <c r="C1001" s="4">
        <v>1197831</v>
      </c>
      <c r="D1001" s="5">
        <v>44472</v>
      </c>
      <c r="E1001" s="4" t="s">
        <v>24</v>
      </c>
      <c r="F1001" s="4" t="s">
        <v>53</v>
      </c>
      <c r="G1001" s="4" t="s">
        <v>54</v>
      </c>
      <c r="H1001" s="4" t="s">
        <v>22</v>
      </c>
      <c r="I1001" s="6">
        <v>0.45</v>
      </c>
      <c r="J1001" s="7">
        <v>5250</v>
      </c>
      <c r="K1001" s="8">
        <f t="shared" si="6"/>
        <v>2362.5</v>
      </c>
      <c r="L1001" s="8">
        <f t="shared" si="7"/>
        <v>1417.5000000000002</v>
      </c>
      <c r="M1001" s="9">
        <v>0.60000000000000009</v>
      </c>
      <c r="O1001" s="14"/>
      <c r="P1001" s="15"/>
      <c r="Q1001" s="10"/>
      <c r="R1001" s="11"/>
    </row>
    <row r="1002" spans="1:18" ht="15.75" customHeight="1" x14ac:dyDescent="0.25">
      <c r="A1002" s="2"/>
      <c r="B1002" s="4" t="s">
        <v>23</v>
      </c>
      <c r="C1002" s="4">
        <v>1197831</v>
      </c>
      <c r="D1002" s="5">
        <v>44504</v>
      </c>
      <c r="E1002" s="4" t="s">
        <v>24</v>
      </c>
      <c r="F1002" s="4" t="s">
        <v>53</v>
      </c>
      <c r="G1002" s="4" t="s">
        <v>54</v>
      </c>
      <c r="H1002" s="4" t="s">
        <v>17</v>
      </c>
      <c r="I1002" s="6">
        <v>0.30000000000000004</v>
      </c>
      <c r="J1002" s="7">
        <v>6750</v>
      </c>
      <c r="K1002" s="8">
        <f t="shared" si="6"/>
        <v>2025.0000000000002</v>
      </c>
      <c r="L1002" s="8">
        <f t="shared" si="7"/>
        <v>911.25</v>
      </c>
      <c r="M1002" s="9">
        <v>0.44999999999999996</v>
      </c>
      <c r="O1002" s="14"/>
      <c r="P1002" s="15"/>
      <c r="Q1002" s="10"/>
      <c r="R1002" s="11"/>
    </row>
    <row r="1003" spans="1:18" ht="15.75" customHeight="1" x14ac:dyDescent="0.25">
      <c r="A1003" s="2"/>
      <c r="B1003" s="4" t="s">
        <v>23</v>
      </c>
      <c r="C1003" s="4">
        <v>1197831</v>
      </c>
      <c r="D1003" s="5">
        <v>44504</v>
      </c>
      <c r="E1003" s="4" t="s">
        <v>24</v>
      </c>
      <c r="F1003" s="4" t="s">
        <v>53</v>
      </c>
      <c r="G1003" s="4" t="s">
        <v>54</v>
      </c>
      <c r="H1003" s="4" t="s">
        <v>18</v>
      </c>
      <c r="I1003" s="6">
        <v>0.30000000000000004</v>
      </c>
      <c r="J1003" s="7">
        <v>6750</v>
      </c>
      <c r="K1003" s="8">
        <f t="shared" si="6"/>
        <v>2025.0000000000002</v>
      </c>
      <c r="L1003" s="8">
        <f t="shared" si="7"/>
        <v>911.25</v>
      </c>
      <c r="M1003" s="9">
        <v>0.44999999999999996</v>
      </c>
      <c r="O1003" s="14"/>
      <c r="P1003" s="15"/>
      <c r="Q1003" s="10"/>
      <c r="R1003" s="11"/>
    </row>
    <row r="1004" spans="1:18" ht="15.75" customHeight="1" x14ac:dyDescent="0.25">
      <c r="A1004" s="2"/>
      <c r="B1004" s="4" t="s">
        <v>23</v>
      </c>
      <c r="C1004" s="4">
        <v>1197831</v>
      </c>
      <c r="D1004" s="5">
        <v>44504</v>
      </c>
      <c r="E1004" s="4" t="s">
        <v>24</v>
      </c>
      <c r="F1004" s="4" t="s">
        <v>53</v>
      </c>
      <c r="G1004" s="4" t="s">
        <v>54</v>
      </c>
      <c r="H1004" s="4" t="s">
        <v>19</v>
      </c>
      <c r="I1004" s="6">
        <v>0.55000000000000004</v>
      </c>
      <c r="J1004" s="7">
        <v>6000</v>
      </c>
      <c r="K1004" s="8">
        <f t="shared" si="6"/>
        <v>3300.0000000000005</v>
      </c>
      <c r="L1004" s="8">
        <f t="shared" si="7"/>
        <v>1485</v>
      </c>
      <c r="M1004" s="9">
        <v>0.44999999999999996</v>
      </c>
      <c r="O1004" s="14"/>
      <c r="P1004" s="15"/>
      <c r="Q1004" s="10"/>
      <c r="R1004" s="11"/>
    </row>
    <row r="1005" spans="1:18" ht="15.75" customHeight="1" x14ac:dyDescent="0.25">
      <c r="A1005" s="2"/>
      <c r="B1005" s="4" t="s">
        <v>23</v>
      </c>
      <c r="C1005" s="4">
        <v>1197831</v>
      </c>
      <c r="D1005" s="5">
        <v>44504</v>
      </c>
      <c r="E1005" s="4" t="s">
        <v>24</v>
      </c>
      <c r="F1005" s="4" t="s">
        <v>53</v>
      </c>
      <c r="G1005" s="4" t="s">
        <v>54</v>
      </c>
      <c r="H1005" s="4" t="s">
        <v>20</v>
      </c>
      <c r="I1005" s="6">
        <v>0.55000000000000004</v>
      </c>
      <c r="J1005" s="7">
        <v>4750</v>
      </c>
      <c r="K1005" s="8">
        <f t="shared" si="6"/>
        <v>2612.5</v>
      </c>
      <c r="L1005" s="8">
        <f t="shared" si="7"/>
        <v>1436.8750000000002</v>
      </c>
      <c r="M1005" s="9">
        <v>0.55000000000000004</v>
      </c>
      <c r="O1005" s="14"/>
      <c r="P1005" s="15"/>
      <c r="Q1005" s="10"/>
      <c r="R1005" s="11"/>
    </row>
    <row r="1006" spans="1:18" ht="15.75" customHeight="1" x14ac:dyDescent="0.25">
      <c r="A1006" s="2"/>
      <c r="B1006" s="4" t="s">
        <v>23</v>
      </c>
      <c r="C1006" s="4">
        <v>1197831</v>
      </c>
      <c r="D1006" s="5">
        <v>44504</v>
      </c>
      <c r="E1006" s="4" t="s">
        <v>24</v>
      </c>
      <c r="F1006" s="4" t="s">
        <v>53</v>
      </c>
      <c r="G1006" s="4" t="s">
        <v>54</v>
      </c>
      <c r="H1006" s="4" t="s">
        <v>21</v>
      </c>
      <c r="I1006" s="6">
        <v>0.54999999999999993</v>
      </c>
      <c r="J1006" s="7">
        <v>4500</v>
      </c>
      <c r="K1006" s="8">
        <f t="shared" si="6"/>
        <v>2474.9999999999995</v>
      </c>
      <c r="L1006" s="8">
        <f t="shared" si="7"/>
        <v>989.99999999999977</v>
      </c>
      <c r="M1006" s="9">
        <v>0.39999999999999997</v>
      </c>
      <c r="O1006" s="14"/>
      <c r="P1006" s="15"/>
      <c r="Q1006" s="10"/>
      <c r="R1006" s="11"/>
    </row>
    <row r="1007" spans="1:18" ht="15.75" customHeight="1" x14ac:dyDescent="0.25">
      <c r="A1007" s="2"/>
      <c r="B1007" s="4" t="s">
        <v>23</v>
      </c>
      <c r="C1007" s="4">
        <v>1197831</v>
      </c>
      <c r="D1007" s="5">
        <v>44504</v>
      </c>
      <c r="E1007" s="4" t="s">
        <v>24</v>
      </c>
      <c r="F1007" s="4" t="s">
        <v>53</v>
      </c>
      <c r="G1007" s="4" t="s">
        <v>54</v>
      </c>
      <c r="H1007" s="4" t="s">
        <v>22</v>
      </c>
      <c r="I1007" s="6">
        <v>0.65</v>
      </c>
      <c r="J1007" s="7">
        <v>6500</v>
      </c>
      <c r="K1007" s="8">
        <f t="shared" si="6"/>
        <v>4225</v>
      </c>
      <c r="L1007" s="8">
        <f t="shared" si="7"/>
        <v>2535.0000000000005</v>
      </c>
      <c r="M1007" s="9">
        <v>0.60000000000000009</v>
      </c>
      <c r="O1007" s="14"/>
      <c r="P1007" s="15"/>
      <c r="Q1007" s="10"/>
      <c r="R1007" s="11"/>
    </row>
    <row r="1008" spans="1:18" ht="15.75" customHeight="1" x14ac:dyDescent="0.25">
      <c r="A1008" s="2"/>
      <c r="B1008" s="4" t="s">
        <v>23</v>
      </c>
      <c r="C1008" s="4">
        <v>1197831</v>
      </c>
      <c r="D1008" s="5">
        <v>44533</v>
      </c>
      <c r="E1008" s="4" t="s">
        <v>24</v>
      </c>
      <c r="F1008" s="4" t="s">
        <v>53</v>
      </c>
      <c r="G1008" s="4" t="s">
        <v>54</v>
      </c>
      <c r="H1008" s="4" t="s">
        <v>17</v>
      </c>
      <c r="I1008" s="6">
        <v>0.54999999999999993</v>
      </c>
      <c r="J1008" s="7">
        <v>8000</v>
      </c>
      <c r="K1008" s="8">
        <f t="shared" si="6"/>
        <v>4399.9999999999991</v>
      </c>
      <c r="L1008" s="8">
        <f t="shared" si="7"/>
        <v>1979.9999999999993</v>
      </c>
      <c r="M1008" s="9">
        <v>0.44999999999999996</v>
      </c>
      <c r="O1008" s="14"/>
      <c r="P1008" s="15"/>
      <c r="Q1008" s="10"/>
      <c r="R1008" s="11"/>
    </row>
    <row r="1009" spans="1:18" ht="15.75" customHeight="1" x14ac:dyDescent="0.25">
      <c r="A1009" s="2"/>
      <c r="B1009" s="4" t="s">
        <v>23</v>
      </c>
      <c r="C1009" s="4">
        <v>1197831</v>
      </c>
      <c r="D1009" s="5">
        <v>44533</v>
      </c>
      <c r="E1009" s="4" t="s">
        <v>24</v>
      </c>
      <c r="F1009" s="4" t="s">
        <v>53</v>
      </c>
      <c r="G1009" s="4" t="s">
        <v>54</v>
      </c>
      <c r="H1009" s="4" t="s">
        <v>18</v>
      </c>
      <c r="I1009" s="6">
        <v>0.54999999999999993</v>
      </c>
      <c r="J1009" s="7">
        <v>8000</v>
      </c>
      <c r="K1009" s="8">
        <f t="shared" si="6"/>
        <v>4399.9999999999991</v>
      </c>
      <c r="L1009" s="8">
        <f t="shared" si="7"/>
        <v>1979.9999999999993</v>
      </c>
      <c r="M1009" s="9">
        <v>0.44999999999999996</v>
      </c>
      <c r="O1009" s="14"/>
      <c r="P1009" s="15"/>
      <c r="Q1009" s="10"/>
      <c r="R1009" s="11"/>
    </row>
    <row r="1010" spans="1:18" ht="15.75" customHeight="1" x14ac:dyDescent="0.25">
      <c r="A1010" s="2"/>
      <c r="B1010" s="4" t="s">
        <v>23</v>
      </c>
      <c r="C1010" s="4">
        <v>1197831</v>
      </c>
      <c r="D1010" s="5">
        <v>44533</v>
      </c>
      <c r="E1010" s="4" t="s">
        <v>24</v>
      </c>
      <c r="F1010" s="4" t="s">
        <v>53</v>
      </c>
      <c r="G1010" s="4" t="s">
        <v>54</v>
      </c>
      <c r="H1010" s="4" t="s">
        <v>19</v>
      </c>
      <c r="I1010" s="6">
        <v>0.6</v>
      </c>
      <c r="J1010" s="7">
        <v>7000</v>
      </c>
      <c r="K1010" s="8">
        <f t="shared" si="6"/>
        <v>4200</v>
      </c>
      <c r="L1010" s="8">
        <f t="shared" si="7"/>
        <v>1889.9999999999998</v>
      </c>
      <c r="M1010" s="9">
        <v>0.44999999999999996</v>
      </c>
      <c r="O1010" s="14"/>
      <c r="P1010" s="15"/>
      <c r="Q1010" s="10"/>
      <c r="R1010" s="11"/>
    </row>
    <row r="1011" spans="1:18" ht="15.75" customHeight="1" x14ac:dyDescent="0.25">
      <c r="A1011" s="2"/>
      <c r="B1011" s="4" t="s">
        <v>23</v>
      </c>
      <c r="C1011" s="4">
        <v>1197831</v>
      </c>
      <c r="D1011" s="5">
        <v>44533</v>
      </c>
      <c r="E1011" s="4" t="s">
        <v>24</v>
      </c>
      <c r="F1011" s="4" t="s">
        <v>53</v>
      </c>
      <c r="G1011" s="4" t="s">
        <v>54</v>
      </c>
      <c r="H1011" s="4" t="s">
        <v>20</v>
      </c>
      <c r="I1011" s="6">
        <v>0.6</v>
      </c>
      <c r="J1011" s="7">
        <v>5500</v>
      </c>
      <c r="K1011" s="8">
        <f t="shared" si="6"/>
        <v>3300</v>
      </c>
      <c r="L1011" s="8">
        <f t="shared" si="7"/>
        <v>1815.0000000000002</v>
      </c>
      <c r="M1011" s="9">
        <v>0.55000000000000004</v>
      </c>
      <c r="O1011" s="14"/>
      <c r="P1011" s="15"/>
      <c r="Q1011" s="10"/>
      <c r="R1011" s="11"/>
    </row>
    <row r="1012" spans="1:18" ht="15.75" customHeight="1" x14ac:dyDescent="0.25">
      <c r="A1012" s="2"/>
      <c r="B1012" s="4" t="s">
        <v>23</v>
      </c>
      <c r="C1012" s="4">
        <v>1197831</v>
      </c>
      <c r="D1012" s="5">
        <v>44533</v>
      </c>
      <c r="E1012" s="4" t="s">
        <v>24</v>
      </c>
      <c r="F1012" s="4" t="s">
        <v>53</v>
      </c>
      <c r="G1012" s="4" t="s">
        <v>54</v>
      </c>
      <c r="H1012" s="4" t="s">
        <v>21</v>
      </c>
      <c r="I1012" s="6">
        <v>0.54999999999999993</v>
      </c>
      <c r="J1012" s="7">
        <v>5000</v>
      </c>
      <c r="K1012" s="8">
        <f t="shared" si="6"/>
        <v>2749.9999999999995</v>
      </c>
      <c r="L1012" s="8">
        <f t="shared" si="7"/>
        <v>1099.9999999999998</v>
      </c>
      <c r="M1012" s="9">
        <v>0.39999999999999997</v>
      </c>
      <c r="O1012" s="14"/>
      <c r="P1012" s="15"/>
      <c r="Q1012" s="10"/>
      <c r="R1012" s="11"/>
    </row>
    <row r="1013" spans="1:18" ht="15.75" customHeight="1" x14ac:dyDescent="0.25">
      <c r="A1013" s="2"/>
      <c r="B1013" s="4" t="s">
        <v>23</v>
      </c>
      <c r="C1013" s="4">
        <v>1197831</v>
      </c>
      <c r="D1013" s="5">
        <v>44533</v>
      </c>
      <c r="E1013" s="4" t="s">
        <v>24</v>
      </c>
      <c r="F1013" s="4" t="s">
        <v>53</v>
      </c>
      <c r="G1013" s="4" t="s">
        <v>54</v>
      </c>
      <c r="H1013" s="4" t="s">
        <v>22</v>
      </c>
      <c r="I1013" s="6">
        <v>0.65</v>
      </c>
      <c r="J1013" s="7">
        <v>7500</v>
      </c>
      <c r="K1013" s="8">
        <f t="shared" si="6"/>
        <v>4875</v>
      </c>
      <c r="L1013" s="8">
        <f t="shared" si="7"/>
        <v>2925.0000000000005</v>
      </c>
      <c r="M1013" s="9">
        <v>0.60000000000000009</v>
      </c>
      <c r="O1013" s="14"/>
      <c r="P1013" s="15"/>
      <c r="Q1013" s="10"/>
      <c r="R1013" s="11"/>
    </row>
    <row r="1014" spans="1:18" ht="15.75" customHeight="1" x14ac:dyDescent="0.25">
      <c r="A1014" s="2" t="s">
        <v>39</v>
      </c>
      <c r="B1014" s="4" t="s">
        <v>14</v>
      </c>
      <c r="C1014" s="4">
        <v>1185732</v>
      </c>
      <c r="D1014" s="5">
        <v>44207</v>
      </c>
      <c r="E1014" s="4" t="s">
        <v>33</v>
      </c>
      <c r="F1014" s="4" t="s">
        <v>55</v>
      </c>
      <c r="G1014" s="4" t="s">
        <v>56</v>
      </c>
      <c r="H1014" s="4" t="s">
        <v>17</v>
      </c>
      <c r="I1014" s="6">
        <v>0.35</v>
      </c>
      <c r="J1014" s="7">
        <v>4250</v>
      </c>
      <c r="K1014" s="8">
        <f t="shared" si="6"/>
        <v>1487.5</v>
      </c>
      <c r="L1014" s="8">
        <f t="shared" si="7"/>
        <v>595</v>
      </c>
      <c r="M1014" s="9">
        <v>0.4</v>
      </c>
      <c r="O1014" s="14"/>
      <c r="P1014" s="15"/>
      <c r="Q1014" s="10"/>
      <c r="R1014" s="11"/>
    </row>
    <row r="1015" spans="1:18" ht="15.75" customHeight="1" x14ac:dyDescent="0.25">
      <c r="A1015" s="2"/>
      <c r="B1015" s="4" t="s">
        <v>14</v>
      </c>
      <c r="C1015" s="4">
        <v>1185732</v>
      </c>
      <c r="D1015" s="5">
        <v>44207</v>
      </c>
      <c r="E1015" s="4" t="s">
        <v>33</v>
      </c>
      <c r="F1015" s="4" t="s">
        <v>55</v>
      </c>
      <c r="G1015" s="4" t="s">
        <v>56</v>
      </c>
      <c r="H1015" s="4" t="s">
        <v>18</v>
      </c>
      <c r="I1015" s="6">
        <v>0.35</v>
      </c>
      <c r="J1015" s="7">
        <v>2250</v>
      </c>
      <c r="K1015" s="8">
        <f t="shared" si="6"/>
        <v>787.5</v>
      </c>
      <c r="L1015" s="8">
        <f t="shared" si="7"/>
        <v>275.625</v>
      </c>
      <c r="M1015" s="9">
        <v>0.35</v>
      </c>
      <c r="O1015" s="14"/>
      <c r="P1015" s="15"/>
      <c r="Q1015" s="10"/>
      <c r="R1015" s="11"/>
    </row>
    <row r="1016" spans="1:18" ht="15.75" customHeight="1" x14ac:dyDescent="0.25">
      <c r="A1016" s="2"/>
      <c r="B1016" s="4" t="s">
        <v>14</v>
      </c>
      <c r="C1016" s="4">
        <v>1185732</v>
      </c>
      <c r="D1016" s="5">
        <v>44207</v>
      </c>
      <c r="E1016" s="4" t="s">
        <v>33</v>
      </c>
      <c r="F1016" s="4" t="s">
        <v>55</v>
      </c>
      <c r="G1016" s="4" t="s">
        <v>56</v>
      </c>
      <c r="H1016" s="4" t="s">
        <v>19</v>
      </c>
      <c r="I1016" s="6">
        <v>0.25</v>
      </c>
      <c r="J1016" s="7">
        <v>2250</v>
      </c>
      <c r="K1016" s="8">
        <f t="shared" si="6"/>
        <v>562.5</v>
      </c>
      <c r="L1016" s="8">
        <f t="shared" si="7"/>
        <v>196.875</v>
      </c>
      <c r="M1016" s="9">
        <v>0.35</v>
      </c>
      <c r="O1016" s="14"/>
      <c r="P1016" s="15"/>
      <c r="Q1016" s="10"/>
      <c r="R1016" s="11"/>
    </row>
    <row r="1017" spans="1:18" ht="15.75" customHeight="1" x14ac:dyDescent="0.25">
      <c r="A1017" s="2"/>
      <c r="B1017" s="4" t="s">
        <v>14</v>
      </c>
      <c r="C1017" s="4">
        <v>1185732</v>
      </c>
      <c r="D1017" s="5">
        <v>44207</v>
      </c>
      <c r="E1017" s="4" t="s">
        <v>33</v>
      </c>
      <c r="F1017" s="4" t="s">
        <v>55</v>
      </c>
      <c r="G1017" s="4" t="s">
        <v>56</v>
      </c>
      <c r="H1017" s="4" t="s">
        <v>20</v>
      </c>
      <c r="I1017" s="6">
        <v>0.30000000000000004</v>
      </c>
      <c r="J1017" s="7">
        <v>750</v>
      </c>
      <c r="K1017" s="8">
        <f t="shared" si="6"/>
        <v>225.00000000000003</v>
      </c>
      <c r="L1017" s="8">
        <f t="shared" si="7"/>
        <v>90.000000000000014</v>
      </c>
      <c r="M1017" s="9">
        <v>0.4</v>
      </c>
      <c r="O1017" s="14"/>
      <c r="P1017" s="15"/>
      <c r="Q1017" s="10"/>
      <c r="R1017" s="11"/>
    </row>
    <row r="1018" spans="1:18" ht="15.75" customHeight="1" x14ac:dyDescent="0.25">
      <c r="A1018" s="2"/>
      <c r="B1018" s="4" t="s">
        <v>14</v>
      </c>
      <c r="C1018" s="4">
        <v>1185732</v>
      </c>
      <c r="D1018" s="5">
        <v>44207</v>
      </c>
      <c r="E1018" s="4" t="s">
        <v>33</v>
      </c>
      <c r="F1018" s="4" t="s">
        <v>55</v>
      </c>
      <c r="G1018" s="4" t="s">
        <v>56</v>
      </c>
      <c r="H1018" s="4" t="s">
        <v>21</v>
      </c>
      <c r="I1018" s="6">
        <v>0.44999999999999996</v>
      </c>
      <c r="J1018" s="7">
        <v>1250</v>
      </c>
      <c r="K1018" s="8">
        <f t="shared" si="6"/>
        <v>562.5</v>
      </c>
      <c r="L1018" s="8">
        <f t="shared" si="7"/>
        <v>196.875</v>
      </c>
      <c r="M1018" s="9">
        <v>0.35</v>
      </c>
      <c r="O1018" s="14"/>
      <c r="P1018" s="15"/>
      <c r="Q1018" s="10"/>
      <c r="R1018" s="11"/>
    </row>
    <row r="1019" spans="1:18" ht="15.75" customHeight="1" x14ac:dyDescent="0.25">
      <c r="A1019" s="2"/>
      <c r="B1019" s="4" t="s">
        <v>14</v>
      </c>
      <c r="C1019" s="4">
        <v>1185732</v>
      </c>
      <c r="D1019" s="5">
        <v>44207</v>
      </c>
      <c r="E1019" s="4" t="s">
        <v>33</v>
      </c>
      <c r="F1019" s="4" t="s">
        <v>55</v>
      </c>
      <c r="G1019" s="4" t="s">
        <v>56</v>
      </c>
      <c r="H1019" s="4" t="s">
        <v>22</v>
      </c>
      <c r="I1019" s="6">
        <v>0.35</v>
      </c>
      <c r="J1019" s="7">
        <v>2250</v>
      </c>
      <c r="K1019" s="8">
        <f t="shared" si="6"/>
        <v>787.5</v>
      </c>
      <c r="L1019" s="8">
        <f t="shared" si="7"/>
        <v>393.75</v>
      </c>
      <c r="M1019" s="9">
        <v>0.5</v>
      </c>
      <c r="O1019" s="14"/>
      <c r="P1019" s="15"/>
      <c r="Q1019" s="10"/>
      <c r="R1019" s="11"/>
    </row>
    <row r="1020" spans="1:18" ht="15.75" customHeight="1" x14ac:dyDescent="0.25">
      <c r="A1020" s="2"/>
      <c r="B1020" s="4" t="s">
        <v>14</v>
      </c>
      <c r="C1020" s="4">
        <v>1185732</v>
      </c>
      <c r="D1020" s="5">
        <v>44238</v>
      </c>
      <c r="E1020" s="4" t="s">
        <v>33</v>
      </c>
      <c r="F1020" s="4" t="s">
        <v>55</v>
      </c>
      <c r="G1020" s="4" t="s">
        <v>56</v>
      </c>
      <c r="H1020" s="4" t="s">
        <v>17</v>
      </c>
      <c r="I1020" s="6">
        <v>0.35</v>
      </c>
      <c r="J1020" s="7">
        <v>4750</v>
      </c>
      <c r="K1020" s="8">
        <f t="shared" si="6"/>
        <v>1662.5</v>
      </c>
      <c r="L1020" s="8">
        <f t="shared" si="7"/>
        <v>665</v>
      </c>
      <c r="M1020" s="9">
        <v>0.4</v>
      </c>
      <c r="O1020" s="14"/>
      <c r="P1020" s="15"/>
      <c r="Q1020" s="10"/>
      <c r="R1020" s="11"/>
    </row>
    <row r="1021" spans="1:18" ht="15.75" customHeight="1" x14ac:dyDescent="0.25">
      <c r="A1021" s="2"/>
      <c r="B1021" s="4" t="s">
        <v>14</v>
      </c>
      <c r="C1021" s="4">
        <v>1185732</v>
      </c>
      <c r="D1021" s="5">
        <v>44238</v>
      </c>
      <c r="E1021" s="4" t="s">
        <v>33</v>
      </c>
      <c r="F1021" s="4" t="s">
        <v>55</v>
      </c>
      <c r="G1021" s="4" t="s">
        <v>56</v>
      </c>
      <c r="H1021" s="4" t="s">
        <v>18</v>
      </c>
      <c r="I1021" s="6">
        <v>0.35</v>
      </c>
      <c r="J1021" s="7">
        <v>1250</v>
      </c>
      <c r="K1021" s="8">
        <f t="shared" si="6"/>
        <v>437.5</v>
      </c>
      <c r="L1021" s="8">
        <f t="shared" si="7"/>
        <v>153.125</v>
      </c>
      <c r="M1021" s="9">
        <v>0.35</v>
      </c>
      <c r="O1021" s="14"/>
      <c r="P1021" s="15"/>
      <c r="Q1021" s="10"/>
      <c r="R1021" s="11"/>
    </row>
    <row r="1022" spans="1:18" ht="15.75" customHeight="1" x14ac:dyDescent="0.25">
      <c r="A1022" s="2"/>
      <c r="B1022" s="4" t="s">
        <v>14</v>
      </c>
      <c r="C1022" s="4">
        <v>1185732</v>
      </c>
      <c r="D1022" s="5">
        <v>44238</v>
      </c>
      <c r="E1022" s="4" t="s">
        <v>33</v>
      </c>
      <c r="F1022" s="4" t="s">
        <v>55</v>
      </c>
      <c r="G1022" s="4" t="s">
        <v>56</v>
      </c>
      <c r="H1022" s="4" t="s">
        <v>19</v>
      </c>
      <c r="I1022" s="6">
        <v>0.25</v>
      </c>
      <c r="J1022" s="7">
        <v>1750</v>
      </c>
      <c r="K1022" s="8">
        <f t="shared" si="6"/>
        <v>437.5</v>
      </c>
      <c r="L1022" s="8">
        <f t="shared" si="7"/>
        <v>153.125</v>
      </c>
      <c r="M1022" s="9">
        <v>0.35</v>
      </c>
      <c r="O1022" s="14"/>
      <c r="P1022" s="15"/>
      <c r="Q1022" s="10"/>
      <c r="R1022" s="11"/>
    </row>
    <row r="1023" spans="1:18" ht="15.75" customHeight="1" x14ac:dyDescent="0.25">
      <c r="A1023" s="2"/>
      <c r="B1023" s="4" t="s">
        <v>14</v>
      </c>
      <c r="C1023" s="4">
        <v>1185732</v>
      </c>
      <c r="D1023" s="5">
        <v>44238</v>
      </c>
      <c r="E1023" s="4" t="s">
        <v>33</v>
      </c>
      <c r="F1023" s="4" t="s">
        <v>55</v>
      </c>
      <c r="G1023" s="4" t="s">
        <v>56</v>
      </c>
      <c r="H1023" s="4" t="s">
        <v>20</v>
      </c>
      <c r="I1023" s="6">
        <v>0.30000000000000004</v>
      </c>
      <c r="J1023" s="7">
        <v>500</v>
      </c>
      <c r="K1023" s="8">
        <f t="shared" si="6"/>
        <v>150.00000000000003</v>
      </c>
      <c r="L1023" s="8">
        <f t="shared" si="7"/>
        <v>60.000000000000014</v>
      </c>
      <c r="M1023" s="9">
        <v>0.4</v>
      </c>
      <c r="O1023" s="14"/>
      <c r="P1023" s="15"/>
      <c r="Q1023" s="10"/>
      <c r="R1023" s="11"/>
    </row>
    <row r="1024" spans="1:18" ht="15.75" customHeight="1" x14ac:dyDescent="0.25">
      <c r="A1024" s="2"/>
      <c r="B1024" s="4" t="s">
        <v>14</v>
      </c>
      <c r="C1024" s="4">
        <v>1185732</v>
      </c>
      <c r="D1024" s="5">
        <v>44238</v>
      </c>
      <c r="E1024" s="4" t="s">
        <v>33</v>
      </c>
      <c r="F1024" s="4" t="s">
        <v>55</v>
      </c>
      <c r="G1024" s="4" t="s">
        <v>56</v>
      </c>
      <c r="H1024" s="4" t="s">
        <v>21</v>
      </c>
      <c r="I1024" s="6">
        <v>0.44999999999999996</v>
      </c>
      <c r="J1024" s="7">
        <v>1250</v>
      </c>
      <c r="K1024" s="8">
        <f t="shared" si="6"/>
        <v>562.5</v>
      </c>
      <c r="L1024" s="8">
        <f t="shared" si="7"/>
        <v>196.875</v>
      </c>
      <c r="M1024" s="9">
        <v>0.35</v>
      </c>
      <c r="O1024" s="14"/>
      <c r="P1024" s="15"/>
      <c r="Q1024" s="10"/>
      <c r="R1024" s="11"/>
    </row>
    <row r="1025" spans="1:18" ht="15.75" customHeight="1" x14ac:dyDescent="0.25">
      <c r="A1025" s="2"/>
      <c r="B1025" s="4" t="s">
        <v>14</v>
      </c>
      <c r="C1025" s="4">
        <v>1185732</v>
      </c>
      <c r="D1025" s="5">
        <v>44238</v>
      </c>
      <c r="E1025" s="4" t="s">
        <v>33</v>
      </c>
      <c r="F1025" s="4" t="s">
        <v>55</v>
      </c>
      <c r="G1025" s="4" t="s">
        <v>56</v>
      </c>
      <c r="H1025" s="4" t="s">
        <v>22</v>
      </c>
      <c r="I1025" s="6">
        <v>0.35</v>
      </c>
      <c r="J1025" s="7">
        <v>2000</v>
      </c>
      <c r="K1025" s="8">
        <f t="shared" si="6"/>
        <v>700</v>
      </c>
      <c r="L1025" s="8">
        <f t="shared" si="7"/>
        <v>350</v>
      </c>
      <c r="M1025" s="9">
        <v>0.5</v>
      </c>
      <c r="O1025" s="14"/>
      <c r="P1025" s="15"/>
      <c r="Q1025" s="10"/>
      <c r="R1025" s="11"/>
    </row>
    <row r="1026" spans="1:18" ht="15.75" customHeight="1" x14ac:dyDescent="0.25">
      <c r="A1026" s="2"/>
      <c r="B1026" s="4" t="s">
        <v>14</v>
      </c>
      <c r="C1026" s="4">
        <v>1185732</v>
      </c>
      <c r="D1026" s="5">
        <v>44265</v>
      </c>
      <c r="E1026" s="4" t="s">
        <v>33</v>
      </c>
      <c r="F1026" s="4" t="s">
        <v>55</v>
      </c>
      <c r="G1026" s="4" t="s">
        <v>56</v>
      </c>
      <c r="H1026" s="4" t="s">
        <v>17</v>
      </c>
      <c r="I1026" s="6">
        <v>0.4</v>
      </c>
      <c r="J1026" s="7">
        <v>4200</v>
      </c>
      <c r="K1026" s="8">
        <f t="shared" ref="K1026:K1280" si="8">I1026*J1026</f>
        <v>1680</v>
      </c>
      <c r="L1026" s="8">
        <f t="shared" ref="L1026:L1280" si="9">K1026*M1026</f>
        <v>672</v>
      </c>
      <c r="M1026" s="9">
        <v>0.4</v>
      </c>
      <c r="O1026" s="14"/>
      <c r="P1026" s="15"/>
      <c r="Q1026" s="10"/>
      <c r="R1026" s="11"/>
    </row>
    <row r="1027" spans="1:18" ht="15.75" customHeight="1" x14ac:dyDescent="0.25">
      <c r="A1027" s="2"/>
      <c r="B1027" s="4" t="s">
        <v>14</v>
      </c>
      <c r="C1027" s="4">
        <v>1185732</v>
      </c>
      <c r="D1027" s="5">
        <v>44265</v>
      </c>
      <c r="E1027" s="4" t="s">
        <v>33</v>
      </c>
      <c r="F1027" s="4" t="s">
        <v>55</v>
      </c>
      <c r="G1027" s="4" t="s">
        <v>56</v>
      </c>
      <c r="H1027" s="4" t="s">
        <v>18</v>
      </c>
      <c r="I1027" s="6">
        <v>0.4</v>
      </c>
      <c r="J1027" s="7">
        <v>1000</v>
      </c>
      <c r="K1027" s="8">
        <f t="shared" si="8"/>
        <v>400</v>
      </c>
      <c r="L1027" s="8">
        <f t="shared" si="9"/>
        <v>140</v>
      </c>
      <c r="M1027" s="9">
        <v>0.35</v>
      </c>
      <c r="O1027" s="14"/>
      <c r="P1027" s="15"/>
      <c r="Q1027" s="10"/>
      <c r="R1027" s="11"/>
    </row>
    <row r="1028" spans="1:18" ht="15.75" customHeight="1" x14ac:dyDescent="0.25">
      <c r="A1028" s="2"/>
      <c r="B1028" s="4" t="s">
        <v>14</v>
      </c>
      <c r="C1028" s="4">
        <v>1185732</v>
      </c>
      <c r="D1028" s="5">
        <v>44265</v>
      </c>
      <c r="E1028" s="4" t="s">
        <v>33</v>
      </c>
      <c r="F1028" s="4" t="s">
        <v>55</v>
      </c>
      <c r="G1028" s="4" t="s">
        <v>56</v>
      </c>
      <c r="H1028" s="4" t="s">
        <v>19</v>
      </c>
      <c r="I1028" s="6">
        <v>0.30000000000000004</v>
      </c>
      <c r="J1028" s="7">
        <v>1500</v>
      </c>
      <c r="K1028" s="8">
        <f t="shared" si="8"/>
        <v>450.00000000000006</v>
      </c>
      <c r="L1028" s="8">
        <f t="shared" si="9"/>
        <v>157.5</v>
      </c>
      <c r="M1028" s="9">
        <v>0.35</v>
      </c>
      <c r="O1028" s="14"/>
      <c r="P1028" s="15"/>
      <c r="Q1028" s="10"/>
      <c r="R1028" s="11"/>
    </row>
    <row r="1029" spans="1:18" ht="15.75" customHeight="1" x14ac:dyDescent="0.25">
      <c r="A1029" s="2"/>
      <c r="B1029" s="4" t="s">
        <v>14</v>
      </c>
      <c r="C1029" s="4">
        <v>1185732</v>
      </c>
      <c r="D1029" s="5">
        <v>44265</v>
      </c>
      <c r="E1029" s="4" t="s">
        <v>33</v>
      </c>
      <c r="F1029" s="4" t="s">
        <v>55</v>
      </c>
      <c r="G1029" s="4" t="s">
        <v>56</v>
      </c>
      <c r="H1029" s="4" t="s">
        <v>20</v>
      </c>
      <c r="I1029" s="6">
        <v>0.35</v>
      </c>
      <c r="J1029" s="7">
        <v>0</v>
      </c>
      <c r="K1029" s="8">
        <f t="shared" si="8"/>
        <v>0</v>
      </c>
      <c r="L1029" s="8">
        <f t="shared" si="9"/>
        <v>0</v>
      </c>
      <c r="M1029" s="9">
        <v>0.4</v>
      </c>
      <c r="O1029" s="14"/>
      <c r="P1029" s="15"/>
      <c r="Q1029" s="10"/>
      <c r="R1029" s="11"/>
    </row>
    <row r="1030" spans="1:18" ht="15.75" customHeight="1" x14ac:dyDescent="0.25">
      <c r="A1030" s="2"/>
      <c r="B1030" s="4" t="s">
        <v>14</v>
      </c>
      <c r="C1030" s="4">
        <v>1185732</v>
      </c>
      <c r="D1030" s="5">
        <v>44265</v>
      </c>
      <c r="E1030" s="4" t="s">
        <v>33</v>
      </c>
      <c r="F1030" s="4" t="s">
        <v>55</v>
      </c>
      <c r="G1030" s="4" t="s">
        <v>56</v>
      </c>
      <c r="H1030" s="4" t="s">
        <v>21</v>
      </c>
      <c r="I1030" s="6">
        <v>0.5</v>
      </c>
      <c r="J1030" s="7">
        <v>500</v>
      </c>
      <c r="K1030" s="8">
        <f t="shared" si="8"/>
        <v>250</v>
      </c>
      <c r="L1030" s="8">
        <f t="shared" si="9"/>
        <v>87.5</v>
      </c>
      <c r="M1030" s="9">
        <v>0.35</v>
      </c>
      <c r="O1030" s="14"/>
      <c r="P1030" s="15"/>
      <c r="Q1030" s="10"/>
      <c r="R1030" s="11"/>
    </row>
    <row r="1031" spans="1:18" ht="15.75" customHeight="1" x14ac:dyDescent="0.25">
      <c r="A1031" s="2"/>
      <c r="B1031" s="4" t="s">
        <v>14</v>
      </c>
      <c r="C1031" s="4">
        <v>1185732</v>
      </c>
      <c r="D1031" s="5">
        <v>44265</v>
      </c>
      <c r="E1031" s="4" t="s">
        <v>33</v>
      </c>
      <c r="F1031" s="4" t="s">
        <v>55</v>
      </c>
      <c r="G1031" s="4" t="s">
        <v>56</v>
      </c>
      <c r="H1031" s="4" t="s">
        <v>22</v>
      </c>
      <c r="I1031" s="6">
        <v>0.4</v>
      </c>
      <c r="J1031" s="7">
        <v>1500</v>
      </c>
      <c r="K1031" s="8">
        <f t="shared" si="8"/>
        <v>600</v>
      </c>
      <c r="L1031" s="8">
        <f t="shared" si="9"/>
        <v>300</v>
      </c>
      <c r="M1031" s="9">
        <v>0.5</v>
      </c>
      <c r="O1031" s="14"/>
      <c r="P1031" s="15"/>
      <c r="Q1031" s="10"/>
      <c r="R1031" s="11"/>
    </row>
    <row r="1032" spans="1:18" ht="15.75" customHeight="1" x14ac:dyDescent="0.25">
      <c r="A1032" s="2"/>
      <c r="B1032" s="4" t="s">
        <v>14</v>
      </c>
      <c r="C1032" s="4">
        <v>1185732</v>
      </c>
      <c r="D1032" s="5">
        <v>44297</v>
      </c>
      <c r="E1032" s="4" t="s">
        <v>33</v>
      </c>
      <c r="F1032" s="4" t="s">
        <v>55</v>
      </c>
      <c r="G1032" s="4" t="s">
        <v>56</v>
      </c>
      <c r="H1032" s="4" t="s">
        <v>17</v>
      </c>
      <c r="I1032" s="6">
        <v>0.4</v>
      </c>
      <c r="J1032" s="7">
        <v>3750</v>
      </c>
      <c r="K1032" s="8">
        <f t="shared" si="8"/>
        <v>1500</v>
      </c>
      <c r="L1032" s="8">
        <f t="shared" si="9"/>
        <v>600</v>
      </c>
      <c r="M1032" s="9">
        <v>0.4</v>
      </c>
      <c r="O1032" s="14"/>
      <c r="P1032" s="15"/>
      <c r="Q1032" s="10"/>
      <c r="R1032" s="11"/>
    </row>
    <row r="1033" spans="1:18" ht="15.75" customHeight="1" x14ac:dyDescent="0.25">
      <c r="A1033" s="2"/>
      <c r="B1033" s="4" t="s">
        <v>14</v>
      </c>
      <c r="C1033" s="4">
        <v>1185732</v>
      </c>
      <c r="D1033" s="5">
        <v>44297</v>
      </c>
      <c r="E1033" s="4" t="s">
        <v>33</v>
      </c>
      <c r="F1033" s="4" t="s">
        <v>55</v>
      </c>
      <c r="G1033" s="4" t="s">
        <v>56</v>
      </c>
      <c r="H1033" s="4" t="s">
        <v>18</v>
      </c>
      <c r="I1033" s="6">
        <v>0.35000000000000003</v>
      </c>
      <c r="J1033" s="7">
        <v>750</v>
      </c>
      <c r="K1033" s="8">
        <f t="shared" si="8"/>
        <v>262.5</v>
      </c>
      <c r="L1033" s="8">
        <f t="shared" si="9"/>
        <v>91.875</v>
      </c>
      <c r="M1033" s="9">
        <v>0.35</v>
      </c>
      <c r="O1033" s="14"/>
      <c r="P1033" s="15"/>
      <c r="Q1033" s="10"/>
      <c r="R1033" s="11"/>
    </row>
    <row r="1034" spans="1:18" ht="15.75" customHeight="1" x14ac:dyDescent="0.25">
      <c r="A1034" s="2"/>
      <c r="B1034" s="4" t="s">
        <v>14</v>
      </c>
      <c r="C1034" s="4">
        <v>1185732</v>
      </c>
      <c r="D1034" s="5">
        <v>44297</v>
      </c>
      <c r="E1034" s="4" t="s">
        <v>33</v>
      </c>
      <c r="F1034" s="4" t="s">
        <v>55</v>
      </c>
      <c r="G1034" s="4" t="s">
        <v>56</v>
      </c>
      <c r="H1034" s="4" t="s">
        <v>19</v>
      </c>
      <c r="I1034" s="6">
        <v>0.25000000000000006</v>
      </c>
      <c r="J1034" s="7">
        <v>750</v>
      </c>
      <c r="K1034" s="8">
        <f t="shared" si="8"/>
        <v>187.50000000000003</v>
      </c>
      <c r="L1034" s="8">
        <f t="shared" si="9"/>
        <v>65.625</v>
      </c>
      <c r="M1034" s="9">
        <v>0.35</v>
      </c>
      <c r="O1034" s="14"/>
      <c r="P1034" s="15"/>
      <c r="Q1034" s="10"/>
      <c r="R1034" s="11"/>
    </row>
    <row r="1035" spans="1:18" ht="15.75" customHeight="1" x14ac:dyDescent="0.25">
      <c r="A1035" s="2"/>
      <c r="B1035" s="4" t="s">
        <v>14</v>
      </c>
      <c r="C1035" s="4">
        <v>1185732</v>
      </c>
      <c r="D1035" s="5">
        <v>44297</v>
      </c>
      <c r="E1035" s="4" t="s">
        <v>33</v>
      </c>
      <c r="F1035" s="4" t="s">
        <v>55</v>
      </c>
      <c r="G1035" s="4" t="s">
        <v>56</v>
      </c>
      <c r="H1035" s="4" t="s">
        <v>20</v>
      </c>
      <c r="I1035" s="6">
        <v>0.3</v>
      </c>
      <c r="J1035" s="7">
        <v>0</v>
      </c>
      <c r="K1035" s="8">
        <f t="shared" si="8"/>
        <v>0</v>
      </c>
      <c r="L1035" s="8">
        <f t="shared" si="9"/>
        <v>0</v>
      </c>
      <c r="M1035" s="9">
        <v>0.4</v>
      </c>
      <c r="O1035" s="14"/>
      <c r="P1035" s="15"/>
      <c r="Q1035" s="10"/>
      <c r="R1035" s="11"/>
    </row>
    <row r="1036" spans="1:18" ht="15.75" customHeight="1" x14ac:dyDescent="0.25">
      <c r="A1036" s="2"/>
      <c r="B1036" s="4" t="s">
        <v>14</v>
      </c>
      <c r="C1036" s="4">
        <v>1185732</v>
      </c>
      <c r="D1036" s="5">
        <v>44297</v>
      </c>
      <c r="E1036" s="4" t="s">
        <v>33</v>
      </c>
      <c r="F1036" s="4" t="s">
        <v>55</v>
      </c>
      <c r="G1036" s="4" t="s">
        <v>56</v>
      </c>
      <c r="H1036" s="4" t="s">
        <v>21</v>
      </c>
      <c r="I1036" s="6">
        <v>0.45</v>
      </c>
      <c r="J1036" s="7">
        <v>250</v>
      </c>
      <c r="K1036" s="8">
        <f t="shared" si="8"/>
        <v>112.5</v>
      </c>
      <c r="L1036" s="8">
        <f t="shared" si="9"/>
        <v>39.375</v>
      </c>
      <c r="M1036" s="9">
        <v>0.35</v>
      </c>
      <c r="O1036" s="14"/>
      <c r="P1036" s="15"/>
      <c r="Q1036" s="10"/>
      <c r="R1036" s="11"/>
    </row>
    <row r="1037" spans="1:18" ht="15.75" customHeight="1" x14ac:dyDescent="0.25">
      <c r="A1037" s="2"/>
      <c r="B1037" s="4" t="s">
        <v>14</v>
      </c>
      <c r="C1037" s="4">
        <v>1185732</v>
      </c>
      <c r="D1037" s="5">
        <v>44297</v>
      </c>
      <c r="E1037" s="4" t="s">
        <v>33</v>
      </c>
      <c r="F1037" s="4" t="s">
        <v>55</v>
      </c>
      <c r="G1037" s="4" t="s">
        <v>56</v>
      </c>
      <c r="H1037" s="4" t="s">
        <v>22</v>
      </c>
      <c r="I1037" s="6">
        <v>0.35000000000000003</v>
      </c>
      <c r="J1037" s="7">
        <v>1500</v>
      </c>
      <c r="K1037" s="8">
        <f t="shared" si="8"/>
        <v>525</v>
      </c>
      <c r="L1037" s="8">
        <f t="shared" si="9"/>
        <v>262.5</v>
      </c>
      <c r="M1037" s="9">
        <v>0.5</v>
      </c>
      <c r="O1037" s="14"/>
      <c r="P1037" s="15"/>
      <c r="Q1037" s="10"/>
      <c r="R1037" s="11"/>
    </row>
    <row r="1038" spans="1:18" ht="15.75" customHeight="1" x14ac:dyDescent="0.25">
      <c r="A1038" s="2"/>
      <c r="B1038" s="4" t="s">
        <v>14</v>
      </c>
      <c r="C1038" s="4">
        <v>1185732</v>
      </c>
      <c r="D1038" s="5">
        <v>44328</v>
      </c>
      <c r="E1038" s="4" t="s">
        <v>33</v>
      </c>
      <c r="F1038" s="4" t="s">
        <v>55</v>
      </c>
      <c r="G1038" s="4" t="s">
        <v>56</v>
      </c>
      <c r="H1038" s="4" t="s">
        <v>17</v>
      </c>
      <c r="I1038" s="6">
        <v>0.45</v>
      </c>
      <c r="J1038" s="7">
        <v>4200</v>
      </c>
      <c r="K1038" s="8">
        <f t="shared" si="8"/>
        <v>1890</v>
      </c>
      <c r="L1038" s="8">
        <f t="shared" si="9"/>
        <v>756</v>
      </c>
      <c r="M1038" s="9">
        <v>0.4</v>
      </c>
      <c r="O1038" s="14"/>
      <c r="P1038" s="15"/>
      <c r="Q1038" s="10"/>
      <c r="R1038" s="11"/>
    </row>
    <row r="1039" spans="1:18" ht="15.75" customHeight="1" x14ac:dyDescent="0.25">
      <c r="A1039" s="2"/>
      <c r="B1039" s="4" t="s">
        <v>14</v>
      </c>
      <c r="C1039" s="4">
        <v>1185732</v>
      </c>
      <c r="D1039" s="5">
        <v>44328</v>
      </c>
      <c r="E1039" s="4" t="s">
        <v>33</v>
      </c>
      <c r="F1039" s="4" t="s">
        <v>55</v>
      </c>
      <c r="G1039" s="4" t="s">
        <v>56</v>
      </c>
      <c r="H1039" s="4" t="s">
        <v>18</v>
      </c>
      <c r="I1039" s="6">
        <v>0.40000000000000008</v>
      </c>
      <c r="J1039" s="7">
        <v>1250</v>
      </c>
      <c r="K1039" s="8">
        <f t="shared" si="8"/>
        <v>500.00000000000011</v>
      </c>
      <c r="L1039" s="8">
        <f t="shared" si="9"/>
        <v>175.00000000000003</v>
      </c>
      <c r="M1039" s="9">
        <v>0.35</v>
      </c>
      <c r="O1039" s="14"/>
      <c r="P1039" s="15"/>
      <c r="Q1039" s="10"/>
      <c r="R1039" s="11"/>
    </row>
    <row r="1040" spans="1:18" ht="15.75" customHeight="1" x14ac:dyDescent="0.25">
      <c r="A1040" s="2"/>
      <c r="B1040" s="4" t="s">
        <v>14</v>
      </c>
      <c r="C1040" s="4">
        <v>1185732</v>
      </c>
      <c r="D1040" s="5">
        <v>44328</v>
      </c>
      <c r="E1040" s="4" t="s">
        <v>33</v>
      </c>
      <c r="F1040" s="4" t="s">
        <v>55</v>
      </c>
      <c r="G1040" s="4" t="s">
        <v>56</v>
      </c>
      <c r="H1040" s="4" t="s">
        <v>19</v>
      </c>
      <c r="I1040" s="6">
        <v>0.35000000000000003</v>
      </c>
      <c r="J1040" s="7">
        <v>1000</v>
      </c>
      <c r="K1040" s="8">
        <f t="shared" si="8"/>
        <v>350.00000000000006</v>
      </c>
      <c r="L1040" s="8">
        <f t="shared" si="9"/>
        <v>122.50000000000001</v>
      </c>
      <c r="M1040" s="9">
        <v>0.35</v>
      </c>
      <c r="O1040" s="14"/>
      <c r="P1040" s="15"/>
      <c r="Q1040" s="10"/>
      <c r="R1040" s="11"/>
    </row>
    <row r="1041" spans="1:18" ht="15.75" customHeight="1" x14ac:dyDescent="0.25">
      <c r="A1041" s="2"/>
      <c r="B1041" s="4" t="s">
        <v>14</v>
      </c>
      <c r="C1041" s="4">
        <v>1185732</v>
      </c>
      <c r="D1041" s="5">
        <v>44328</v>
      </c>
      <c r="E1041" s="4" t="s">
        <v>33</v>
      </c>
      <c r="F1041" s="4" t="s">
        <v>55</v>
      </c>
      <c r="G1041" s="4" t="s">
        <v>56</v>
      </c>
      <c r="H1041" s="4" t="s">
        <v>20</v>
      </c>
      <c r="I1041" s="6">
        <v>0.35000000000000003</v>
      </c>
      <c r="J1041" s="7">
        <v>250</v>
      </c>
      <c r="K1041" s="8">
        <f t="shared" si="8"/>
        <v>87.500000000000014</v>
      </c>
      <c r="L1041" s="8">
        <f t="shared" si="9"/>
        <v>35.000000000000007</v>
      </c>
      <c r="M1041" s="9">
        <v>0.4</v>
      </c>
      <c r="O1041" s="14"/>
      <c r="P1041" s="15"/>
      <c r="Q1041" s="10"/>
      <c r="R1041" s="11"/>
    </row>
    <row r="1042" spans="1:18" ht="15.75" customHeight="1" x14ac:dyDescent="0.25">
      <c r="A1042" s="2"/>
      <c r="B1042" s="4" t="s">
        <v>14</v>
      </c>
      <c r="C1042" s="4">
        <v>1185732</v>
      </c>
      <c r="D1042" s="5">
        <v>44328</v>
      </c>
      <c r="E1042" s="4" t="s">
        <v>33</v>
      </c>
      <c r="F1042" s="4" t="s">
        <v>55</v>
      </c>
      <c r="G1042" s="4" t="s">
        <v>56</v>
      </c>
      <c r="H1042" s="4" t="s">
        <v>21</v>
      </c>
      <c r="I1042" s="6">
        <v>0.49999999999999994</v>
      </c>
      <c r="J1042" s="7">
        <v>500</v>
      </c>
      <c r="K1042" s="8">
        <f t="shared" si="8"/>
        <v>249.99999999999997</v>
      </c>
      <c r="L1042" s="8">
        <f t="shared" si="9"/>
        <v>87.499999999999986</v>
      </c>
      <c r="M1042" s="9">
        <v>0.35</v>
      </c>
      <c r="O1042" s="14"/>
      <c r="P1042" s="15"/>
      <c r="Q1042" s="10"/>
      <c r="R1042" s="11"/>
    </row>
    <row r="1043" spans="1:18" ht="15.75" customHeight="1" x14ac:dyDescent="0.25">
      <c r="A1043" s="2"/>
      <c r="B1043" s="4" t="s">
        <v>14</v>
      </c>
      <c r="C1043" s="4">
        <v>1185732</v>
      </c>
      <c r="D1043" s="5">
        <v>44328</v>
      </c>
      <c r="E1043" s="4" t="s">
        <v>33</v>
      </c>
      <c r="F1043" s="4" t="s">
        <v>55</v>
      </c>
      <c r="G1043" s="4" t="s">
        <v>56</v>
      </c>
      <c r="H1043" s="4" t="s">
        <v>22</v>
      </c>
      <c r="I1043" s="6">
        <v>0.54999999999999993</v>
      </c>
      <c r="J1043" s="7">
        <v>1500</v>
      </c>
      <c r="K1043" s="8">
        <f t="shared" si="8"/>
        <v>824.99999999999989</v>
      </c>
      <c r="L1043" s="8">
        <f t="shared" si="9"/>
        <v>412.49999999999994</v>
      </c>
      <c r="M1043" s="9">
        <v>0.5</v>
      </c>
      <c r="O1043" s="14"/>
      <c r="P1043" s="15"/>
      <c r="Q1043" s="10"/>
      <c r="R1043" s="11"/>
    </row>
    <row r="1044" spans="1:18" ht="15.75" customHeight="1" x14ac:dyDescent="0.25">
      <c r="A1044" s="2"/>
      <c r="B1044" s="4" t="s">
        <v>14</v>
      </c>
      <c r="C1044" s="4">
        <v>1185732</v>
      </c>
      <c r="D1044" s="5">
        <v>44358</v>
      </c>
      <c r="E1044" s="4" t="s">
        <v>33</v>
      </c>
      <c r="F1044" s="4" t="s">
        <v>55</v>
      </c>
      <c r="G1044" s="4" t="s">
        <v>56</v>
      </c>
      <c r="H1044" s="4" t="s">
        <v>17</v>
      </c>
      <c r="I1044" s="6">
        <v>0.4</v>
      </c>
      <c r="J1044" s="7">
        <v>4000</v>
      </c>
      <c r="K1044" s="8">
        <f t="shared" si="8"/>
        <v>1600</v>
      </c>
      <c r="L1044" s="8">
        <f t="shared" si="9"/>
        <v>640</v>
      </c>
      <c r="M1044" s="9">
        <v>0.4</v>
      </c>
      <c r="O1044" s="14"/>
      <c r="P1044" s="15"/>
      <c r="Q1044" s="10"/>
      <c r="R1044" s="11"/>
    </row>
    <row r="1045" spans="1:18" ht="15.75" customHeight="1" x14ac:dyDescent="0.25">
      <c r="A1045" s="2"/>
      <c r="B1045" s="4" t="s">
        <v>14</v>
      </c>
      <c r="C1045" s="4">
        <v>1185732</v>
      </c>
      <c r="D1045" s="5">
        <v>44358</v>
      </c>
      <c r="E1045" s="4" t="s">
        <v>33</v>
      </c>
      <c r="F1045" s="4" t="s">
        <v>55</v>
      </c>
      <c r="G1045" s="4" t="s">
        <v>56</v>
      </c>
      <c r="H1045" s="4" t="s">
        <v>18</v>
      </c>
      <c r="I1045" s="6">
        <v>0.35000000000000009</v>
      </c>
      <c r="J1045" s="7">
        <v>1500</v>
      </c>
      <c r="K1045" s="8">
        <f t="shared" si="8"/>
        <v>525.00000000000011</v>
      </c>
      <c r="L1045" s="8">
        <f t="shared" si="9"/>
        <v>183.75000000000003</v>
      </c>
      <c r="M1045" s="9">
        <v>0.35</v>
      </c>
      <c r="O1045" s="14"/>
      <c r="P1045" s="15"/>
      <c r="Q1045" s="10"/>
      <c r="R1045" s="11"/>
    </row>
    <row r="1046" spans="1:18" ht="15.75" customHeight="1" x14ac:dyDescent="0.25">
      <c r="A1046" s="2"/>
      <c r="B1046" s="4" t="s">
        <v>14</v>
      </c>
      <c r="C1046" s="4">
        <v>1185732</v>
      </c>
      <c r="D1046" s="5">
        <v>44358</v>
      </c>
      <c r="E1046" s="4" t="s">
        <v>33</v>
      </c>
      <c r="F1046" s="4" t="s">
        <v>55</v>
      </c>
      <c r="G1046" s="4" t="s">
        <v>56</v>
      </c>
      <c r="H1046" s="4" t="s">
        <v>19</v>
      </c>
      <c r="I1046" s="6">
        <v>0.30000000000000004</v>
      </c>
      <c r="J1046" s="7">
        <v>1750</v>
      </c>
      <c r="K1046" s="8">
        <f t="shared" si="8"/>
        <v>525.00000000000011</v>
      </c>
      <c r="L1046" s="8">
        <f t="shared" si="9"/>
        <v>183.75000000000003</v>
      </c>
      <c r="M1046" s="9">
        <v>0.35</v>
      </c>
      <c r="O1046" s="14"/>
      <c r="P1046" s="15"/>
      <c r="Q1046" s="10"/>
      <c r="R1046" s="11"/>
    </row>
    <row r="1047" spans="1:18" ht="15.75" customHeight="1" x14ac:dyDescent="0.25">
      <c r="A1047" s="2"/>
      <c r="B1047" s="4" t="s">
        <v>14</v>
      </c>
      <c r="C1047" s="4">
        <v>1185732</v>
      </c>
      <c r="D1047" s="5">
        <v>44358</v>
      </c>
      <c r="E1047" s="4" t="s">
        <v>33</v>
      </c>
      <c r="F1047" s="4" t="s">
        <v>55</v>
      </c>
      <c r="G1047" s="4" t="s">
        <v>56</v>
      </c>
      <c r="H1047" s="4" t="s">
        <v>20</v>
      </c>
      <c r="I1047" s="6">
        <v>0.30000000000000004</v>
      </c>
      <c r="J1047" s="7">
        <v>1500</v>
      </c>
      <c r="K1047" s="8">
        <f t="shared" si="8"/>
        <v>450.00000000000006</v>
      </c>
      <c r="L1047" s="8">
        <f t="shared" si="9"/>
        <v>180.00000000000003</v>
      </c>
      <c r="M1047" s="9">
        <v>0.4</v>
      </c>
      <c r="O1047" s="14"/>
      <c r="P1047" s="15"/>
      <c r="Q1047" s="10"/>
      <c r="R1047" s="11"/>
    </row>
    <row r="1048" spans="1:18" ht="15.75" customHeight="1" x14ac:dyDescent="0.25">
      <c r="A1048" s="2"/>
      <c r="B1048" s="4" t="s">
        <v>14</v>
      </c>
      <c r="C1048" s="4">
        <v>1185732</v>
      </c>
      <c r="D1048" s="5">
        <v>44358</v>
      </c>
      <c r="E1048" s="4" t="s">
        <v>33</v>
      </c>
      <c r="F1048" s="4" t="s">
        <v>55</v>
      </c>
      <c r="G1048" s="4" t="s">
        <v>56</v>
      </c>
      <c r="H1048" s="4" t="s">
        <v>21</v>
      </c>
      <c r="I1048" s="6">
        <v>0.45</v>
      </c>
      <c r="J1048" s="7">
        <v>1500</v>
      </c>
      <c r="K1048" s="8">
        <f t="shared" si="8"/>
        <v>675</v>
      </c>
      <c r="L1048" s="8">
        <f t="shared" si="9"/>
        <v>236.24999999999997</v>
      </c>
      <c r="M1048" s="9">
        <v>0.35</v>
      </c>
      <c r="O1048" s="14"/>
      <c r="P1048" s="15"/>
      <c r="Q1048" s="10"/>
      <c r="R1048" s="11"/>
    </row>
    <row r="1049" spans="1:18" ht="15.75" customHeight="1" x14ac:dyDescent="0.25">
      <c r="A1049" s="2"/>
      <c r="B1049" s="4" t="s">
        <v>14</v>
      </c>
      <c r="C1049" s="4">
        <v>1185732</v>
      </c>
      <c r="D1049" s="5">
        <v>44358</v>
      </c>
      <c r="E1049" s="4" t="s">
        <v>33</v>
      </c>
      <c r="F1049" s="4" t="s">
        <v>55</v>
      </c>
      <c r="G1049" s="4" t="s">
        <v>56</v>
      </c>
      <c r="H1049" s="4" t="s">
        <v>22</v>
      </c>
      <c r="I1049" s="6">
        <v>0.5</v>
      </c>
      <c r="J1049" s="7">
        <v>3250</v>
      </c>
      <c r="K1049" s="8">
        <f t="shared" si="8"/>
        <v>1625</v>
      </c>
      <c r="L1049" s="8">
        <f t="shared" si="9"/>
        <v>812.5</v>
      </c>
      <c r="M1049" s="9">
        <v>0.5</v>
      </c>
      <c r="O1049" s="14"/>
      <c r="P1049" s="15"/>
      <c r="Q1049" s="10"/>
      <c r="R1049" s="11"/>
    </row>
    <row r="1050" spans="1:18" ht="15.75" customHeight="1" x14ac:dyDescent="0.25">
      <c r="A1050" s="2"/>
      <c r="B1050" s="4" t="s">
        <v>14</v>
      </c>
      <c r="C1050" s="4">
        <v>1185732</v>
      </c>
      <c r="D1050" s="5">
        <v>44387</v>
      </c>
      <c r="E1050" s="4" t="s">
        <v>33</v>
      </c>
      <c r="F1050" s="4" t="s">
        <v>55</v>
      </c>
      <c r="G1050" s="4" t="s">
        <v>56</v>
      </c>
      <c r="H1050" s="4" t="s">
        <v>17</v>
      </c>
      <c r="I1050" s="6">
        <v>0.45</v>
      </c>
      <c r="J1050" s="7">
        <v>5500</v>
      </c>
      <c r="K1050" s="8">
        <f t="shared" si="8"/>
        <v>2475</v>
      </c>
      <c r="L1050" s="8">
        <f t="shared" si="9"/>
        <v>990</v>
      </c>
      <c r="M1050" s="9">
        <v>0.4</v>
      </c>
      <c r="O1050" s="14"/>
      <c r="P1050" s="15"/>
      <c r="Q1050" s="10"/>
      <c r="R1050" s="11"/>
    </row>
    <row r="1051" spans="1:18" ht="15.75" customHeight="1" x14ac:dyDescent="0.25">
      <c r="A1051" s="2"/>
      <c r="B1051" s="4" t="s">
        <v>14</v>
      </c>
      <c r="C1051" s="4">
        <v>1185732</v>
      </c>
      <c r="D1051" s="5">
        <v>44387</v>
      </c>
      <c r="E1051" s="4" t="s">
        <v>33</v>
      </c>
      <c r="F1051" s="4" t="s">
        <v>55</v>
      </c>
      <c r="G1051" s="4" t="s">
        <v>56</v>
      </c>
      <c r="H1051" s="4" t="s">
        <v>18</v>
      </c>
      <c r="I1051" s="6">
        <v>0.40000000000000008</v>
      </c>
      <c r="J1051" s="7">
        <v>3000</v>
      </c>
      <c r="K1051" s="8">
        <f t="shared" si="8"/>
        <v>1200.0000000000002</v>
      </c>
      <c r="L1051" s="8">
        <f t="shared" si="9"/>
        <v>420.00000000000006</v>
      </c>
      <c r="M1051" s="9">
        <v>0.35</v>
      </c>
      <c r="O1051" s="14"/>
      <c r="P1051" s="15"/>
      <c r="Q1051" s="10"/>
      <c r="R1051" s="11"/>
    </row>
    <row r="1052" spans="1:18" ht="15.75" customHeight="1" x14ac:dyDescent="0.25">
      <c r="A1052" s="2"/>
      <c r="B1052" s="4" t="s">
        <v>14</v>
      </c>
      <c r="C1052" s="4">
        <v>1185732</v>
      </c>
      <c r="D1052" s="5">
        <v>44387</v>
      </c>
      <c r="E1052" s="4" t="s">
        <v>33</v>
      </c>
      <c r="F1052" s="4" t="s">
        <v>55</v>
      </c>
      <c r="G1052" s="4" t="s">
        <v>56</v>
      </c>
      <c r="H1052" s="4" t="s">
        <v>19</v>
      </c>
      <c r="I1052" s="6">
        <v>0.35000000000000003</v>
      </c>
      <c r="J1052" s="7">
        <v>2250</v>
      </c>
      <c r="K1052" s="8">
        <f t="shared" si="8"/>
        <v>787.50000000000011</v>
      </c>
      <c r="L1052" s="8">
        <f t="shared" si="9"/>
        <v>275.625</v>
      </c>
      <c r="M1052" s="9">
        <v>0.35</v>
      </c>
      <c r="O1052" s="14"/>
      <c r="P1052" s="15"/>
      <c r="Q1052" s="10"/>
      <c r="R1052" s="11"/>
    </row>
    <row r="1053" spans="1:18" ht="15.75" customHeight="1" x14ac:dyDescent="0.25">
      <c r="A1053" s="2"/>
      <c r="B1053" s="4" t="s">
        <v>14</v>
      </c>
      <c r="C1053" s="4">
        <v>1185732</v>
      </c>
      <c r="D1053" s="5">
        <v>44387</v>
      </c>
      <c r="E1053" s="4" t="s">
        <v>33</v>
      </c>
      <c r="F1053" s="4" t="s">
        <v>55</v>
      </c>
      <c r="G1053" s="4" t="s">
        <v>56</v>
      </c>
      <c r="H1053" s="4" t="s">
        <v>20</v>
      </c>
      <c r="I1053" s="6">
        <v>0.35000000000000003</v>
      </c>
      <c r="J1053" s="7">
        <v>1750</v>
      </c>
      <c r="K1053" s="8">
        <f t="shared" si="8"/>
        <v>612.50000000000011</v>
      </c>
      <c r="L1053" s="8">
        <f t="shared" si="9"/>
        <v>245.00000000000006</v>
      </c>
      <c r="M1053" s="9">
        <v>0.4</v>
      </c>
      <c r="O1053" s="14"/>
      <c r="P1053" s="15"/>
      <c r="Q1053" s="10"/>
      <c r="R1053" s="11"/>
    </row>
    <row r="1054" spans="1:18" ht="15.75" customHeight="1" x14ac:dyDescent="0.25">
      <c r="A1054" s="2"/>
      <c r="B1054" s="4" t="s">
        <v>14</v>
      </c>
      <c r="C1054" s="4">
        <v>1185732</v>
      </c>
      <c r="D1054" s="5">
        <v>44387</v>
      </c>
      <c r="E1054" s="4" t="s">
        <v>33</v>
      </c>
      <c r="F1054" s="4" t="s">
        <v>55</v>
      </c>
      <c r="G1054" s="4" t="s">
        <v>56</v>
      </c>
      <c r="H1054" s="4" t="s">
        <v>21</v>
      </c>
      <c r="I1054" s="6">
        <v>0.45</v>
      </c>
      <c r="J1054" s="7">
        <v>1750</v>
      </c>
      <c r="K1054" s="8">
        <f t="shared" si="8"/>
        <v>787.5</v>
      </c>
      <c r="L1054" s="8">
        <f t="shared" si="9"/>
        <v>275.625</v>
      </c>
      <c r="M1054" s="9">
        <v>0.35</v>
      </c>
      <c r="O1054" s="14"/>
      <c r="P1054" s="15"/>
      <c r="Q1054" s="10"/>
      <c r="R1054" s="11"/>
    </row>
    <row r="1055" spans="1:18" ht="15.75" customHeight="1" x14ac:dyDescent="0.25">
      <c r="A1055" s="2"/>
      <c r="B1055" s="4" t="s">
        <v>14</v>
      </c>
      <c r="C1055" s="4">
        <v>1185732</v>
      </c>
      <c r="D1055" s="5">
        <v>44387</v>
      </c>
      <c r="E1055" s="4" t="s">
        <v>33</v>
      </c>
      <c r="F1055" s="4" t="s">
        <v>55</v>
      </c>
      <c r="G1055" s="4" t="s">
        <v>56</v>
      </c>
      <c r="H1055" s="4" t="s">
        <v>22</v>
      </c>
      <c r="I1055" s="6">
        <v>0.5</v>
      </c>
      <c r="J1055" s="7">
        <v>3500</v>
      </c>
      <c r="K1055" s="8">
        <f t="shared" si="8"/>
        <v>1750</v>
      </c>
      <c r="L1055" s="8">
        <f t="shared" si="9"/>
        <v>875</v>
      </c>
      <c r="M1055" s="9">
        <v>0.5</v>
      </c>
      <c r="O1055" s="14"/>
      <c r="P1055" s="15"/>
      <c r="Q1055" s="10"/>
      <c r="R1055" s="11"/>
    </row>
    <row r="1056" spans="1:18" ht="15.75" customHeight="1" x14ac:dyDescent="0.25">
      <c r="A1056" s="2"/>
      <c r="B1056" s="4" t="s">
        <v>14</v>
      </c>
      <c r="C1056" s="4">
        <v>1185732</v>
      </c>
      <c r="D1056" s="5">
        <v>44419</v>
      </c>
      <c r="E1056" s="4" t="s">
        <v>33</v>
      </c>
      <c r="F1056" s="4" t="s">
        <v>55</v>
      </c>
      <c r="G1056" s="4" t="s">
        <v>56</v>
      </c>
      <c r="H1056" s="4" t="s">
        <v>17</v>
      </c>
      <c r="I1056" s="6">
        <v>0.45</v>
      </c>
      <c r="J1056" s="7">
        <v>5000</v>
      </c>
      <c r="K1056" s="8">
        <f t="shared" si="8"/>
        <v>2250</v>
      </c>
      <c r="L1056" s="8">
        <f t="shared" si="9"/>
        <v>900</v>
      </c>
      <c r="M1056" s="9">
        <v>0.4</v>
      </c>
      <c r="O1056" s="14"/>
      <c r="P1056" s="15"/>
      <c r="Q1056" s="10"/>
      <c r="R1056" s="11"/>
    </row>
    <row r="1057" spans="1:18" ht="15.75" customHeight="1" x14ac:dyDescent="0.25">
      <c r="A1057" s="2"/>
      <c r="B1057" s="4" t="s">
        <v>14</v>
      </c>
      <c r="C1057" s="4">
        <v>1185732</v>
      </c>
      <c r="D1057" s="5">
        <v>44419</v>
      </c>
      <c r="E1057" s="4" t="s">
        <v>33</v>
      </c>
      <c r="F1057" s="4" t="s">
        <v>55</v>
      </c>
      <c r="G1057" s="4" t="s">
        <v>56</v>
      </c>
      <c r="H1057" s="4" t="s">
        <v>18</v>
      </c>
      <c r="I1057" s="6">
        <v>0.45000000000000007</v>
      </c>
      <c r="J1057" s="7">
        <v>2750</v>
      </c>
      <c r="K1057" s="8">
        <f t="shared" si="8"/>
        <v>1237.5000000000002</v>
      </c>
      <c r="L1057" s="8">
        <f t="shared" si="9"/>
        <v>433.12500000000006</v>
      </c>
      <c r="M1057" s="9">
        <v>0.35</v>
      </c>
      <c r="O1057" s="14"/>
      <c r="P1057" s="15"/>
      <c r="Q1057" s="10"/>
      <c r="R1057" s="11"/>
    </row>
    <row r="1058" spans="1:18" ht="15.75" customHeight="1" x14ac:dyDescent="0.25">
      <c r="A1058" s="2"/>
      <c r="B1058" s="4" t="s">
        <v>14</v>
      </c>
      <c r="C1058" s="4">
        <v>1185732</v>
      </c>
      <c r="D1058" s="5">
        <v>44419</v>
      </c>
      <c r="E1058" s="4" t="s">
        <v>33</v>
      </c>
      <c r="F1058" s="4" t="s">
        <v>55</v>
      </c>
      <c r="G1058" s="4" t="s">
        <v>56</v>
      </c>
      <c r="H1058" s="4" t="s">
        <v>19</v>
      </c>
      <c r="I1058" s="6">
        <v>0.4</v>
      </c>
      <c r="J1058" s="7">
        <v>2000</v>
      </c>
      <c r="K1058" s="8">
        <f t="shared" si="8"/>
        <v>800</v>
      </c>
      <c r="L1058" s="8">
        <f t="shared" si="9"/>
        <v>280</v>
      </c>
      <c r="M1058" s="9">
        <v>0.35</v>
      </c>
      <c r="O1058" s="14"/>
      <c r="P1058" s="15"/>
      <c r="Q1058" s="10"/>
      <c r="R1058" s="11"/>
    </row>
    <row r="1059" spans="1:18" ht="15.75" customHeight="1" x14ac:dyDescent="0.25">
      <c r="A1059" s="2"/>
      <c r="B1059" s="4" t="s">
        <v>14</v>
      </c>
      <c r="C1059" s="4">
        <v>1185732</v>
      </c>
      <c r="D1059" s="5">
        <v>44419</v>
      </c>
      <c r="E1059" s="4" t="s">
        <v>33</v>
      </c>
      <c r="F1059" s="4" t="s">
        <v>55</v>
      </c>
      <c r="G1059" s="4" t="s">
        <v>56</v>
      </c>
      <c r="H1059" s="4" t="s">
        <v>20</v>
      </c>
      <c r="I1059" s="6">
        <v>0.30000000000000004</v>
      </c>
      <c r="J1059" s="7">
        <v>1250</v>
      </c>
      <c r="K1059" s="8">
        <f t="shared" si="8"/>
        <v>375.00000000000006</v>
      </c>
      <c r="L1059" s="8">
        <f t="shared" si="9"/>
        <v>150.00000000000003</v>
      </c>
      <c r="M1059" s="9">
        <v>0.4</v>
      </c>
      <c r="O1059" s="14"/>
      <c r="P1059" s="15"/>
      <c r="Q1059" s="10"/>
      <c r="R1059" s="11"/>
    </row>
    <row r="1060" spans="1:18" ht="15.75" customHeight="1" x14ac:dyDescent="0.25">
      <c r="A1060" s="2"/>
      <c r="B1060" s="4" t="s">
        <v>14</v>
      </c>
      <c r="C1060" s="4">
        <v>1185732</v>
      </c>
      <c r="D1060" s="5">
        <v>44419</v>
      </c>
      <c r="E1060" s="4" t="s">
        <v>33</v>
      </c>
      <c r="F1060" s="4" t="s">
        <v>55</v>
      </c>
      <c r="G1060" s="4" t="s">
        <v>56</v>
      </c>
      <c r="H1060" s="4" t="s">
        <v>21</v>
      </c>
      <c r="I1060" s="6">
        <v>0.4</v>
      </c>
      <c r="J1060" s="7">
        <v>1000</v>
      </c>
      <c r="K1060" s="8">
        <f t="shared" si="8"/>
        <v>400</v>
      </c>
      <c r="L1060" s="8">
        <f t="shared" si="9"/>
        <v>140</v>
      </c>
      <c r="M1060" s="9">
        <v>0.35</v>
      </c>
      <c r="O1060" s="14"/>
      <c r="P1060" s="15"/>
      <c r="Q1060" s="10"/>
      <c r="R1060" s="11"/>
    </row>
    <row r="1061" spans="1:18" ht="15.75" customHeight="1" x14ac:dyDescent="0.25">
      <c r="A1061" s="2"/>
      <c r="B1061" s="4" t="s">
        <v>14</v>
      </c>
      <c r="C1061" s="4">
        <v>1185732</v>
      </c>
      <c r="D1061" s="5">
        <v>44419</v>
      </c>
      <c r="E1061" s="4" t="s">
        <v>33</v>
      </c>
      <c r="F1061" s="4" t="s">
        <v>55</v>
      </c>
      <c r="G1061" s="4" t="s">
        <v>56</v>
      </c>
      <c r="H1061" s="4" t="s">
        <v>22</v>
      </c>
      <c r="I1061" s="6">
        <v>0.45</v>
      </c>
      <c r="J1061" s="7">
        <v>2750</v>
      </c>
      <c r="K1061" s="8">
        <f t="shared" si="8"/>
        <v>1237.5</v>
      </c>
      <c r="L1061" s="8">
        <f t="shared" si="9"/>
        <v>618.75</v>
      </c>
      <c r="M1061" s="9">
        <v>0.5</v>
      </c>
      <c r="O1061" s="14"/>
      <c r="P1061" s="15"/>
      <c r="Q1061" s="10"/>
      <c r="R1061" s="11"/>
    </row>
    <row r="1062" spans="1:18" ht="15.75" customHeight="1" x14ac:dyDescent="0.25">
      <c r="A1062" s="2"/>
      <c r="B1062" s="4" t="s">
        <v>14</v>
      </c>
      <c r="C1062" s="4">
        <v>1185732</v>
      </c>
      <c r="D1062" s="5">
        <v>44451</v>
      </c>
      <c r="E1062" s="4" t="s">
        <v>33</v>
      </c>
      <c r="F1062" s="4" t="s">
        <v>55</v>
      </c>
      <c r="G1062" s="4" t="s">
        <v>56</v>
      </c>
      <c r="H1062" s="4" t="s">
        <v>17</v>
      </c>
      <c r="I1062" s="6">
        <v>0.4</v>
      </c>
      <c r="J1062" s="7">
        <v>4000</v>
      </c>
      <c r="K1062" s="8">
        <f t="shared" si="8"/>
        <v>1600</v>
      </c>
      <c r="L1062" s="8">
        <f t="shared" si="9"/>
        <v>640</v>
      </c>
      <c r="M1062" s="9">
        <v>0.4</v>
      </c>
      <c r="O1062" s="14"/>
      <c r="P1062" s="15"/>
      <c r="Q1062" s="10"/>
      <c r="R1062" s="11"/>
    </row>
    <row r="1063" spans="1:18" ht="15.75" customHeight="1" x14ac:dyDescent="0.25">
      <c r="A1063" s="2"/>
      <c r="B1063" s="4" t="s">
        <v>14</v>
      </c>
      <c r="C1063" s="4">
        <v>1185732</v>
      </c>
      <c r="D1063" s="5">
        <v>44451</v>
      </c>
      <c r="E1063" s="4" t="s">
        <v>33</v>
      </c>
      <c r="F1063" s="4" t="s">
        <v>55</v>
      </c>
      <c r="G1063" s="4" t="s">
        <v>56</v>
      </c>
      <c r="H1063" s="4" t="s">
        <v>18</v>
      </c>
      <c r="I1063" s="6">
        <v>0.35000000000000009</v>
      </c>
      <c r="J1063" s="7">
        <v>2000</v>
      </c>
      <c r="K1063" s="8">
        <f t="shared" si="8"/>
        <v>700.00000000000023</v>
      </c>
      <c r="L1063" s="8">
        <f t="shared" si="9"/>
        <v>245.00000000000006</v>
      </c>
      <c r="M1063" s="9">
        <v>0.35</v>
      </c>
      <c r="O1063" s="14"/>
      <c r="P1063" s="15"/>
      <c r="Q1063" s="10"/>
      <c r="R1063" s="11"/>
    </row>
    <row r="1064" spans="1:18" ht="15.75" customHeight="1" x14ac:dyDescent="0.25">
      <c r="A1064" s="2"/>
      <c r="B1064" s="4" t="s">
        <v>14</v>
      </c>
      <c r="C1064" s="4">
        <v>1185732</v>
      </c>
      <c r="D1064" s="5">
        <v>44451</v>
      </c>
      <c r="E1064" s="4" t="s">
        <v>33</v>
      </c>
      <c r="F1064" s="4" t="s">
        <v>55</v>
      </c>
      <c r="G1064" s="4" t="s">
        <v>56</v>
      </c>
      <c r="H1064" s="4" t="s">
        <v>19</v>
      </c>
      <c r="I1064" s="6">
        <v>0.2</v>
      </c>
      <c r="J1064" s="7">
        <v>1000</v>
      </c>
      <c r="K1064" s="8">
        <f t="shared" si="8"/>
        <v>200</v>
      </c>
      <c r="L1064" s="8">
        <f t="shared" si="9"/>
        <v>70</v>
      </c>
      <c r="M1064" s="9">
        <v>0.35</v>
      </c>
      <c r="O1064" s="14"/>
      <c r="P1064" s="15"/>
      <c r="Q1064" s="10"/>
      <c r="R1064" s="11"/>
    </row>
    <row r="1065" spans="1:18" ht="15.75" customHeight="1" x14ac:dyDescent="0.25">
      <c r="A1065" s="2"/>
      <c r="B1065" s="4" t="s">
        <v>14</v>
      </c>
      <c r="C1065" s="4">
        <v>1185732</v>
      </c>
      <c r="D1065" s="5">
        <v>44451</v>
      </c>
      <c r="E1065" s="4" t="s">
        <v>33</v>
      </c>
      <c r="F1065" s="4" t="s">
        <v>55</v>
      </c>
      <c r="G1065" s="4" t="s">
        <v>56</v>
      </c>
      <c r="H1065" s="4" t="s">
        <v>20</v>
      </c>
      <c r="I1065" s="6">
        <v>0.2</v>
      </c>
      <c r="J1065" s="7">
        <v>750</v>
      </c>
      <c r="K1065" s="8">
        <f t="shared" si="8"/>
        <v>150</v>
      </c>
      <c r="L1065" s="8">
        <f t="shared" si="9"/>
        <v>60</v>
      </c>
      <c r="M1065" s="9">
        <v>0.4</v>
      </c>
      <c r="O1065" s="14"/>
      <c r="P1065" s="15"/>
      <c r="Q1065" s="10"/>
      <c r="R1065" s="11"/>
    </row>
    <row r="1066" spans="1:18" ht="15.75" customHeight="1" x14ac:dyDescent="0.25">
      <c r="A1066" s="2"/>
      <c r="B1066" s="4" t="s">
        <v>14</v>
      </c>
      <c r="C1066" s="4">
        <v>1185732</v>
      </c>
      <c r="D1066" s="5">
        <v>44451</v>
      </c>
      <c r="E1066" s="4" t="s">
        <v>33</v>
      </c>
      <c r="F1066" s="4" t="s">
        <v>55</v>
      </c>
      <c r="G1066" s="4" t="s">
        <v>56</v>
      </c>
      <c r="H1066" s="4" t="s">
        <v>21</v>
      </c>
      <c r="I1066" s="6">
        <v>0.3</v>
      </c>
      <c r="J1066" s="7">
        <v>750</v>
      </c>
      <c r="K1066" s="8">
        <f t="shared" si="8"/>
        <v>225</v>
      </c>
      <c r="L1066" s="8">
        <f t="shared" si="9"/>
        <v>78.75</v>
      </c>
      <c r="M1066" s="9">
        <v>0.35</v>
      </c>
      <c r="O1066" s="14"/>
      <c r="P1066" s="15"/>
      <c r="Q1066" s="10"/>
      <c r="R1066" s="11"/>
    </row>
    <row r="1067" spans="1:18" ht="15.75" customHeight="1" x14ac:dyDescent="0.25">
      <c r="A1067" s="2"/>
      <c r="B1067" s="4" t="s">
        <v>14</v>
      </c>
      <c r="C1067" s="4">
        <v>1185732</v>
      </c>
      <c r="D1067" s="5">
        <v>44451</v>
      </c>
      <c r="E1067" s="4" t="s">
        <v>33</v>
      </c>
      <c r="F1067" s="4" t="s">
        <v>55</v>
      </c>
      <c r="G1067" s="4" t="s">
        <v>56</v>
      </c>
      <c r="H1067" s="4" t="s">
        <v>22</v>
      </c>
      <c r="I1067" s="6">
        <v>0.35000000000000003</v>
      </c>
      <c r="J1067" s="7">
        <v>1500</v>
      </c>
      <c r="K1067" s="8">
        <f t="shared" si="8"/>
        <v>525</v>
      </c>
      <c r="L1067" s="8">
        <f t="shared" si="9"/>
        <v>262.5</v>
      </c>
      <c r="M1067" s="9">
        <v>0.5</v>
      </c>
      <c r="O1067" s="14"/>
      <c r="P1067" s="15"/>
      <c r="Q1067" s="10"/>
      <c r="R1067" s="11"/>
    </row>
    <row r="1068" spans="1:18" ht="15.75" customHeight="1" x14ac:dyDescent="0.25">
      <c r="A1068" s="2"/>
      <c r="B1068" s="4" t="s">
        <v>14</v>
      </c>
      <c r="C1068" s="4">
        <v>1185732</v>
      </c>
      <c r="D1068" s="5">
        <v>44480</v>
      </c>
      <c r="E1068" s="4" t="s">
        <v>33</v>
      </c>
      <c r="F1068" s="4" t="s">
        <v>55</v>
      </c>
      <c r="G1068" s="4" t="s">
        <v>56</v>
      </c>
      <c r="H1068" s="4" t="s">
        <v>17</v>
      </c>
      <c r="I1068" s="6">
        <v>0.39999999999999997</v>
      </c>
      <c r="J1068" s="7">
        <v>3250</v>
      </c>
      <c r="K1068" s="8">
        <f t="shared" si="8"/>
        <v>1300</v>
      </c>
      <c r="L1068" s="8">
        <f t="shared" si="9"/>
        <v>520</v>
      </c>
      <c r="M1068" s="9">
        <v>0.4</v>
      </c>
      <c r="O1068" s="14"/>
      <c r="P1068" s="15"/>
      <c r="Q1068" s="10"/>
      <c r="R1068" s="11"/>
    </row>
    <row r="1069" spans="1:18" ht="15.75" customHeight="1" x14ac:dyDescent="0.25">
      <c r="A1069" s="2"/>
      <c r="B1069" s="4" t="s">
        <v>14</v>
      </c>
      <c r="C1069" s="4">
        <v>1185732</v>
      </c>
      <c r="D1069" s="5">
        <v>44480</v>
      </c>
      <c r="E1069" s="4" t="s">
        <v>33</v>
      </c>
      <c r="F1069" s="4" t="s">
        <v>55</v>
      </c>
      <c r="G1069" s="4" t="s">
        <v>56</v>
      </c>
      <c r="H1069" s="4" t="s">
        <v>18</v>
      </c>
      <c r="I1069" s="6">
        <v>0.3</v>
      </c>
      <c r="J1069" s="7">
        <v>1500</v>
      </c>
      <c r="K1069" s="8">
        <f t="shared" si="8"/>
        <v>450</v>
      </c>
      <c r="L1069" s="8">
        <f t="shared" si="9"/>
        <v>157.5</v>
      </c>
      <c r="M1069" s="9">
        <v>0.35</v>
      </c>
      <c r="O1069" s="14"/>
      <c r="P1069" s="15"/>
      <c r="Q1069" s="10"/>
      <c r="R1069" s="11"/>
    </row>
    <row r="1070" spans="1:18" ht="15.75" customHeight="1" x14ac:dyDescent="0.25">
      <c r="A1070" s="2"/>
      <c r="B1070" s="4" t="s">
        <v>14</v>
      </c>
      <c r="C1070" s="4">
        <v>1185732</v>
      </c>
      <c r="D1070" s="5">
        <v>44480</v>
      </c>
      <c r="E1070" s="4" t="s">
        <v>33</v>
      </c>
      <c r="F1070" s="4" t="s">
        <v>55</v>
      </c>
      <c r="G1070" s="4" t="s">
        <v>56</v>
      </c>
      <c r="H1070" s="4" t="s">
        <v>19</v>
      </c>
      <c r="I1070" s="6">
        <v>0.3</v>
      </c>
      <c r="J1070" s="7">
        <v>500</v>
      </c>
      <c r="K1070" s="8">
        <f t="shared" si="8"/>
        <v>150</v>
      </c>
      <c r="L1070" s="8">
        <f t="shared" si="9"/>
        <v>52.5</v>
      </c>
      <c r="M1070" s="9">
        <v>0.35</v>
      </c>
      <c r="O1070" s="14"/>
      <c r="P1070" s="15"/>
      <c r="Q1070" s="10"/>
      <c r="R1070" s="11"/>
    </row>
    <row r="1071" spans="1:18" ht="15.75" customHeight="1" x14ac:dyDescent="0.25">
      <c r="A1071" s="2"/>
      <c r="B1071" s="4" t="s">
        <v>14</v>
      </c>
      <c r="C1071" s="4">
        <v>1185732</v>
      </c>
      <c r="D1071" s="5">
        <v>44480</v>
      </c>
      <c r="E1071" s="4" t="s">
        <v>33</v>
      </c>
      <c r="F1071" s="4" t="s">
        <v>55</v>
      </c>
      <c r="G1071" s="4" t="s">
        <v>56</v>
      </c>
      <c r="H1071" s="4" t="s">
        <v>20</v>
      </c>
      <c r="I1071" s="6">
        <v>0.3</v>
      </c>
      <c r="J1071" s="7">
        <v>250</v>
      </c>
      <c r="K1071" s="8">
        <f t="shared" si="8"/>
        <v>75</v>
      </c>
      <c r="L1071" s="8">
        <f t="shared" si="9"/>
        <v>30</v>
      </c>
      <c r="M1071" s="9">
        <v>0.4</v>
      </c>
      <c r="O1071" s="14"/>
      <c r="P1071" s="15"/>
      <c r="Q1071" s="10"/>
      <c r="R1071" s="11"/>
    </row>
    <row r="1072" spans="1:18" ht="15.75" customHeight="1" x14ac:dyDescent="0.25">
      <c r="A1072" s="2"/>
      <c r="B1072" s="4" t="s">
        <v>14</v>
      </c>
      <c r="C1072" s="4">
        <v>1185732</v>
      </c>
      <c r="D1072" s="5">
        <v>44480</v>
      </c>
      <c r="E1072" s="4" t="s">
        <v>33</v>
      </c>
      <c r="F1072" s="4" t="s">
        <v>55</v>
      </c>
      <c r="G1072" s="4" t="s">
        <v>56</v>
      </c>
      <c r="H1072" s="4" t="s">
        <v>21</v>
      </c>
      <c r="I1072" s="6">
        <v>0.39999999999999997</v>
      </c>
      <c r="J1072" s="7">
        <v>250</v>
      </c>
      <c r="K1072" s="8">
        <f t="shared" si="8"/>
        <v>99.999999999999986</v>
      </c>
      <c r="L1072" s="8">
        <f t="shared" si="9"/>
        <v>34.999999999999993</v>
      </c>
      <c r="M1072" s="9">
        <v>0.35</v>
      </c>
      <c r="O1072" s="14"/>
      <c r="P1072" s="15"/>
      <c r="Q1072" s="10"/>
      <c r="R1072" s="11"/>
    </row>
    <row r="1073" spans="1:18" ht="15.75" customHeight="1" x14ac:dyDescent="0.25">
      <c r="A1073" s="2"/>
      <c r="B1073" s="4" t="s">
        <v>14</v>
      </c>
      <c r="C1073" s="4">
        <v>1185732</v>
      </c>
      <c r="D1073" s="5">
        <v>44480</v>
      </c>
      <c r="E1073" s="4" t="s">
        <v>33</v>
      </c>
      <c r="F1073" s="4" t="s">
        <v>55</v>
      </c>
      <c r="G1073" s="4" t="s">
        <v>56</v>
      </c>
      <c r="H1073" s="4" t="s">
        <v>22</v>
      </c>
      <c r="I1073" s="6">
        <v>0.4499999999999999</v>
      </c>
      <c r="J1073" s="7">
        <v>1500</v>
      </c>
      <c r="K1073" s="8">
        <f t="shared" si="8"/>
        <v>674.99999999999989</v>
      </c>
      <c r="L1073" s="8">
        <f t="shared" si="9"/>
        <v>337.49999999999994</v>
      </c>
      <c r="M1073" s="9">
        <v>0.5</v>
      </c>
      <c r="O1073" s="14"/>
      <c r="P1073" s="15"/>
      <c r="Q1073" s="10"/>
      <c r="R1073" s="11"/>
    </row>
    <row r="1074" spans="1:18" ht="15.75" customHeight="1" x14ac:dyDescent="0.25">
      <c r="A1074" s="2"/>
      <c r="B1074" s="4" t="s">
        <v>14</v>
      </c>
      <c r="C1074" s="4">
        <v>1185732</v>
      </c>
      <c r="D1074" s="5">
        <v>44511</v>
      </c>
      <c r="E1074" s="4" t="s">
        <v>33</v>
      </c>
      <c r="F1074" s="4" t="s">
        <v>55</v>
      </c>
      <c r="G1074" s="4" t="s">
        <v>56</v>
      </c>
      <c r="H1074" s="4" t="s">
        <v>17</v>
      </c>
      <c r="I1074" s="6">
        <v>0.4</v>
      </c>
      <c r="J1074" s="7">
        <v>3000</v>
      </c>
      <c r="K1074" s="8">
        <f t="shared" si="8"/>
        <v>1200</v>
      </c>
      <c r="L1074" s="8">
        <f t="shared" si="9"/>
        <v>480</v>
      </c>
      <c r="M1074" s="9">
        <v>0.4</v>
      </c>
      <c r="O1074" s="14"/>
      <c r="P1074" s="15"/>
      <c r="Q1074" s="10"/>
      <c r="R1074" s="11"/>
    </row>
    <row r="1075" spans="1:18" ht="15.75" customHeight="1" x14ac:dyDescent="0.25">
      <c r="A1075" s="2"/>
      <c r="B1075" s="4" t="s">
        <v>14</v>
      </c>
      <c r="C1075" s="4">
        <v>1185732</v>
      </c>
      <c r="D1075" s="5">
        <v>44511</v>
      </c>
      <c r="E1075" s="4" t="s">
        <v>33</v>
      </c>
      <c r="F1075" s="4" t="s">
        <v>55</v>
      </c>
      <c r="G1075" s="4" t="s">
        <v>56</v>
      </c>
      <c r="H1075" s="4" t="s">
        <v>18</v>
      </c>
      <c r="I1075" s="6">
        <v>0.30000000000000004</v>
      </c>
      <c r="J1075" s="7">
        <v>1500</v>
      </c>
      <c r="K1075" s="8">
        <f t="shared" si="8"/>
        <v>450.00000000000006</v>
      </c>
      <c r="L1075" s="8">
        <f t="shared" si="9"/>
        <v>157.5</v>
      </c>
      <c r="M1075" s="9">
        <v>0.35</v>
      </c>
      <c r="O1075" s="14"/>
      <c r="P1075" s="15"/>
      <c r="Q1075" s="10"/>
      <c r="R1075" s="11"/>
    </row>
    <row r="1076" spans="1:18" ht="15.75" customHeight="1" x14ac:dyDescent="0.25">
      <c r="A1076" s="2"/>
      <c r="B1076" s="4" t="s">
        <v>14</v>
      </c>
      <c r="C1076" s="4">
        <v>1185732</v>
      </c>
      <c r="D1076" s="5">
        <v>44511</v>
      </c>
      <c r="E1076" s="4" t="s">
        <v>33</v>
      </c>
      <c r="F1076" s="4" t="s">
        <v>55</v>
      </c>
      <c r="G1076" s="4" t="s">
        <v>56</v>
      </c>
      <c r="H1076" s="4" t="s">
        <v>19</v>
      </c>
      <c r="I1076" s="6">
        <v>0.30000000000000004</v>
      </c>
      <c r="J1076" s="7">
        <v>950</v>
      </c>
      <c r="K1076" s="8">
        <f t="shared" si="8"/>
        <v>285.00000000000006</v>
      </c>
      <c r="L1076" s="8">
        <f t="shared" si="9"/>
        <v>99.750000000000014</v>
      </c>
      <c r="M1076" s="9">
        <v>0.35</v>
      </c>
      <c r="O1076" s="14"/>
      <c r="P1076" s="15"/>
      <c r="Q1076" s="10"/>
      <c r="R1076" s="11"/>
    </row>
    <row r="1077" spans="1:18" ht="15.75" customHeight="1" x14ac:dyDescent="0.25">
      <c r="A1077" s="2"/>
      <c r="B1077" s="4" t="s">
        <v>14</v>
      </c>
      <c r="C1077" s="4">
        <v>1185732</v>
      </c>
      <c r="D1077" s="5">
        <v>44511</v>
      </c>
      <c r="E1077" s="4" t="s">
        <v>33</v>
      </c>
      <c r="F1077" s="4" t="s">
        <v>55</v>
      </c>
      <c r="G1077" s="4" t="s">
        <v>56</v>
      </c>
      <c r="H1077" s="4" t="s">
        <v>20</v>
      </c>
      <c r="I1077" s="6">
        <v>0.30000000000000004</v>
      </c>
      <c r="J1077" s="7">
        <v>1250</v>
      </c>
      <c r="K1077" s="8">
        <f t="shared" si="8"/>
        <v>375.00000000000006</v>
      </c>
      <c r="L1077" s="8">
        <f t="shared" si="9"/>
        <v>150.00000000000003</v>
      </c>
      <c r="M1077" s="9">
        <v>0.4</v>
      </c>
      <c r="O1077" s="14"/>
      <c r="P1077" s="15"/>
      <c r="Q1077" s="10"/>
      <c r="R1077" s="11"/>
    </row>
    <row r="1078" spans="1:18" ht="15.75" customHeight="1" x14ac:dyDescent="0.25">
      <c r="A1078" s="2"/>
      <c r="B1078" s="4" t="s">
        <v>14</v>
      </c>
      <c r="C1078" s="4">
        <v>1185732</v>
      </c>
      <c r="D1078" s="5">
        <v>44511</v>
      </c>
      <c r="E1078" s="4" t="s">
        <v>33</v>
      </c>
      <c r="F1078" s="4" t="s">
        <v>55</v>
      </c>
      <c r="G1078" s="4" t="s">
        <v>56</v>
      </c>
      <c r="H1078" s="4" t="s">
        <v>21</v>
      </c>
      <c r="I1078" s="6">
        <v>0.49999999999999994</v>
      </c>
      <c r="J1078" s="7">
        <v>1000</v>
      </c>
      <c r="K1078" s="8">
        <f t="shared" si="8"/>
        <v>499.99999999999994</v>
      </c>
      <c r="L1078" s="8">
        <f t="shared" si="9"/>
        <v>174.99999999999997</v>
      </c>
      <c r="M1078" s="9">
        <v>0.35</v>
      </c>
      <c r="O1078" s="14"/>
      <c r="P1078" s="15"/>
      <c r="Q1078" s="10"/>
      <c r="R1078" s="11"/>
    </row>
    <row r="1079" spans="1:18" ht="15.75" customHeight="1" x14ac:dyDescent="0.25">
      <c r="A1079" s="2"/>
      <c r="B1079" s="4" t="s">
        <v>14</v>
      </c>
      <c r="C1079" s="4">
        <v>1185732</v>
      </c>
      <c r="D1079" s="5">
        <v>44511</v>
      </c>
      <c r="E1079" s="4" t="s">
        <v>33</v>
      </c>
      <c r="F1079" s="4" t="s">
        <v>55</v>
      </c>
      <c r="G1079" s="4" t="s">
        <v>56</v>
      </c>
      <c r="H1079" s="4" t="s">
        <v>22</v>
      </c>
      <c r="I1079" s="6">
        <v>0.54999999999999982</v>
      </c>
      <c r="J1079" s="7">
        <v>2000</v>
      </c>
      <c r="K1079" s="8">
        <f t="shared" si="8"/>
        <v>1099.9999999999995</v>
      </c>
      <c r="L1079" s="8">
        <f t="shared" si="9"/>
        <v>549.99999999999977</v>
      </c>
      <c r="M1079" s="9">
        <v>0.5</v>
      </c>
      <c r="O1079" s="14"/>
      <c r="P1079" s="15"/>
      <c r="Q1079" s="10"/>
      <c r="R1079" s="11"/>
    </row>
    <row r="1080" spans="1:18" ht="15.75" customHeight="1" x14ac:dyDescent="0.25">
      <c r="A1080" s="2"/>
      <c r="B1080" s="4" t="s">
        <v>14</v>
      </c>
      <c r="C1080" s="4">
        <v>1185732</v>
      </c>
      <c r="D1080" s="5">
        <v>44540</v>
      </c>
      <c r="E1080" s="4" t="s">
        <v>33</v>
      </c>
      <c r="F1080" s="4" t="s">
        <v>55</v>
      </c>
      <c r="G1080" s="4" t="s">
        <v>56</v>
      </c>
      <c r="H1080" s="4" t="s">
        <v>17</v>
      </c>
      <c r="I1080" s="6">
        <v>0.49999999999999994</v>
      </c>
      <c r="J1080" s="7">
        <v>4500</v>
      </c>
      <c r="K1080" s="8">
        <f t="shared" si="8"/>
        <v>2249.9999999999995</v>
      </c>
      <c r="L1080" s="8">
        <f t="shared" si="9"/>
        <v>899.99999999999989</v>
      </c>
      <c r="M1080" s="9">
        <v>0.4</v>
      </c>
      <c r="O1080" s="14"/>
      <c r="P1080" s="15"/>
      <c r="Q1080" s="10"/>
      <c r="R1080" s="11"/>
    </row>
    <row r="1081" spans="1:18" ht="15.75" customHeight="1" x14ac:dyDescent="0.25">
      <c r="A1081" s="2"/>
      <c r="B1081" s="4" t="s">
        <v>14</v>
      </c>
      <c r="C1081" s="4">
        <v>1185732</v>
      </c>
      <c r="D1081" s="5">
        <v>44540</v>
      </c>
      <c r="E1081" s="4" t="s">
        <v>33</v>
      </c>
      <c r="F1081" s="4" t="s">
        <v>55</v>
      </c>
      <c r="G1081" s="4" t="s">
        <v>56</v>
      </c>
      <c r="H1081" s="4" t="s">
        <v>18</v>
      </c>
      <c r="I1081" s="6">
        <v>0.4</v>
      </c>
      <c r="J1081" s="7">
        <v>2500</v>
      </c>
      <c r="K1081" s="8">
        <f t="shared" si="8"/>
        <v>1000</v>
      </c>
      <c r="L1081" s="8">
        <f t="shared" si="9"/>
        <v>350</v>
      </c>
      <c r="M1081" s="9">
        <v>0.35</v>
      </c>
      <c r="O1081" s="14"/>
      <c r="P1081" s="15"/>
      <c r="Q1081" s="10"/>
      <c r="R1081" s="11"/>
    </row>
    <row r="1082" spans="1:18" ht="15.75" customHeight="1" x14ac:dyDescent="0.25">
      <c r="A1082" s="2"/>
      <c r="B1082" s="4" t="s">
        <v>14</v>
      </c>
      <c r="C1082" s="4">
        <v>1185732</v>
      </c>
      <c r="D1082" s="5">
        <v>44540</v>
      </c>
      <c r="E1082" s="4" t="s">
        <v>33</v>
      </c>
      <c r="F1082" s="4" t="s">
        <v>55</v>
      </c>
      <c r="G1082" s="4" t="s">
        <v>56</v>
      </c>
      <c r="H1082" s="4" t="s">
        <v>19</v>
      </c>
      <c r="I1082" s="6">
        <v>0.4</v>
      </c>
      <c r="J1082" s="7">
        <v>2000</v>
      </c>
      <c r="K1082" s="8">
        <f t="shared" si="8"/>
        <v>800</v>
      </c>
      <c r="L1082" s="8">
        <f t="shared" si="9"/>
        <v>280</v>
      </c>
      <c r="M1082" s="9">
        <v>0.35</v>
      </c>
      <c r="O1082" s="14"/>
      <c r="P1082" s="15"/>
      <c r="Q1082" s="10"/>
      <c r="R1082" s="11"/>
    </row>
    <row r="1083" spans="1:18" ht="15.75" customHeight="1" x14ac:dyDescent="0.25">
      <c r="A1083" s="2"/>
      <c r="B1083" s="4" t="s">
        <v>14</v>
      </c>
      <c r="C1083" s="4">
        <v>1185732</v>
      </c>
      <c r="D1083" s="5">
        <v>44540</v>
      </c>
      <c r="E1083" s="4" t="s">
        <v>33</v>
      </c>
      <c r="F1083" s="4" t="s">
        <v>55</v>
      </c>
      <c r="G1083" s="4" t="s">
        <v>56</v>
      </c>
      <c r="H1083" s="4" t="s">
        <v>20</v>
      </c>
      <c r="I1083" s="6">
        <v>0.4</v>
      </c>
      <c r="J1083" s="7">
        <v>1500</v>
      </c>
      <c r="K1083" s="8">
        <f t="shared" si="8"/>
        <v>600</v>
      </c>
      <c r="L1083" s="8">
        <f t="shared" si="9"/>
        <v>240</v>
      </c>
      <c r="M1083" s="9">
        <v>0.4</v>
      </c>
      <c r="O1083" s="14"/>
      <c r="P1083" s="15"/>
      <c r="Q1083" s="10"/>
      <c r="R1083" s="11"/>
    </row>
    <row r="1084" spans="1:18" ht="15.75" customHeight="1" x14ac:dyDescent="0.25">
      <c r="A1084" s="2"/>
      <c r="B1084" s="4" t="s">
        <v>14</v>
      </c>
      <c r="C1084" s="4">
        <v>1185732</v>
      </c>
      <c r="D1084" s="5">
        <v>44540</v>
      </c>
      <c r="E1084" s="4" t="s">
        <v>33</v>
      </c>
      <c r="F1084" s="4" t="s">
        <v>55</v>
      </c>
      <c r="G1084" s="4" t="s">
        <v>56</v>
      </c>
      <c r="H1084" s="4" t="s">
        <v>21</v>
      </c>
      <c r="I1084" s="6">
        <v>0.49999999999999994</v>
      </c>
      <c r="J1084" s="7">
        <v>1500</v>
      </c>
      <c r="K1084" s="8">
        <f t="shared" si="8"/>
        <v>749.99999999999989</v>
      </c>
      <c r="L1084" s="8">
        <f t="shared" si="9"/>
        <v>262.49999999999994</v>
      </c>
      <c r="M1084" s="9">
        <v>0.35</v>
      </c>
      <c r="O1084" s="14"/>
      <c r="P1084" s="15"/>
      <c r="Q1084" s="10"/>
      <c r="R1084" s="11"/>
    </row>
    <row r="1085" spans="1:18" ht="15.75" customHeight="1" x14ac:dyDescent="0.25">
      <c r="A1085" s="2"/>
      <c r="B1085" s="4" t="s">
        <v>14</v>
      </c>
      <c r="C1085" s="4">
        <v>1185732</v>
      </c>
      <c r="D1085" s="5">
        <v>44540</v>
      </c>
      <c r="E1085" s="4" t="s">
        <v>33</v>
      </c>
      <c r="F1085" s="4" t="s">
        <v>55</v>
      </c>
      <c r="G1085" s="4" t="s">
        <v>56</v>
      </c>
      <c r="H1085" s="4" t="s">
        <v>22</v>
      </c>
      <c r="I1085" s="6">
        <v>0.54999999999999982</v>
      </c>
      <c r="J1085" s="7">
        <v>2500</v>
      </c>
      <c r="K1085" s="8">
        <f t="shared" si="8"/>
        <v>1374.9999999999995</v>
      </c>
      <c r="L1085" s="8">
        <f t="shared" si="9"/>
        <v>687.49999999999977</v>
      </c>
      <c r="M1085" s="9">
        <v>0.5</v>
      </c>
      <c r="O1085" s="14"/>
      <c r="P1085" s="15"/>
      <c r="Q1085" s="10"/>
      <c r="R1085" s="11"/>
    </row>
    <row r="1086" spans="1:18" ht="15.75" customHeight="1" x14ac:dyDescent="0.25">
      <c r="A1086" s="2" t="s">
        <v>39</v>
      </c>
      <c r="B1086" s="4" t="s">
        <v>23</v>
      </c>
      <c r="C1086" s="4">
        <v>1197831</v>
      </c>
      <c r="D1086" s="5">
        <v>44198</v>
      </c>
      <c r="E1086" s="4" t="s">
        <v>24</v>
      </c>
      <c r="F1086" s="4" t="s">
        <v>57</v>
      </c>
      <c r="G1086" s="4" t="s">
        <v>58</v>
      </c>
      <c r="H1086" s="4" t="s">
        <v>17</v>
      </c>
      <c r="I1086" s="6">
        <v>0.2</v>
      </c>
      <c r="J1086" s="7">
        <v>6750</v>
      </c>
      <c r="K1086" s="8">
        <f t="shared" si="8"/>
        <v>1350</v>
      </c>
      <c r="L1086" s="8">
        <f t="shared" si="9"/>
        <v>540</v>
      </c>
      <c r="M1086" s="9">
        <v>0.39999999999999997</v>
      </c>
      <c r="O1086" s="14"/>
      <c r="P1086" s="15"/>
      <c r="Q1086" s="10"/>
      <c r="R1086" s="11"/>
    </row>
    <row r="1087" spans="1:18" ht="15.75" customHeight="1" x14ac:dyDescent="0.25">
      <c r="A1087" s="2"/>
      <c r="B1087" s="4" t="s">
        <v>23</v>
      </c>
      <c r="C1087" s="4">
        <v>1197831</v>
      </c>
      <c r="D1087" s="5">
        <v>44198</v>
      </c>
      <c r="E1087" s="4" t="s">
        <v>24</v>
      </c>
      <c r="F1087" s="4" t="s">
        <v>57</v>
      </c>
      <c r="G1087" s="4" t="s">
        <v>58</v>
      </c>
      <c r="H1087" s="4" t="s">
        <v>18</v>
      </c>
      <c r="I1087" s="6">
        <v>0.3</v>
      </c>
      <c r="J1087" s="7">
        <v>6750</v>
      </c>
      <c r="K1087" s="8">
        <f t="shared" si="8"/>
        <v>2025</v>
      </c>
      <c r="L1087" s="8">
        <f t="shared" si="9"/>
        <v>809.99999999999989</v>
      </c>
      <c r="M1087" s="9">
        <v>0.39999999999999997</v>
      </c>
      <c r="O1087" s="14"/>
      <c r="P1087" s="15"/>
      <c r="Q1087" s="10"/>
      <c r="R1087" s="11"/>
    </row>
    <row r="1088" spans="1:18" ht="15.75" customHeight="1" x14ac:dyDescent="0.25">
      <c r="A1088" s="2"/>
      <c r="B1088" s="4" t="s">
        <v>23</v>
      </c>
      <c r="C1088" s="4">
        <v>1197831</v>
      </c>
      <c r="D1088" s="5">
        <v>44198</v>
      </c>
      <c r="E1088" s="4" t="s">
        <v>24</v>
      </c>
      <c r="F1088" s="4" t="s">
        <v>57</v>
      </c>
      <c r="G1088" s="4" t="s">
        <v>58</v>
      </c>
      <c r="H1088" s="4" t="s">
        <v>19</v>
      </c>
      <c r="I1088" s="6">
        <v>0.3</v>
      </c>
      <c r="J1088" s="7">
        <v>4750</v>
      </c>
      <c r="K1088" s="8">
        <f t="shared" si="8"/>
        <v>1425</v>
      </c>
      <c r="L1088" s="8">
        <f t="shared" si="9"/>
        <v>570</v>
      </c>
      <c r="M1088" s="9">
        <v>0.39999999999999997</v>
      </c>
      <c r="O1088" s="14"/>
      <c r="P1088" s="15"/>
      <c r="Q1088" s="10"/>
      <c r="R1088" s="11"/>
    </row>
    <row r="1089" spans="1:18" ht="15.75" customHeight="1" x14ac:dyDescent="0.25">
      <c r="A1089" s="2"/>
      <c r="B1089" s="4" t="s">
        <v>23</v>
      </c>
      <c r="C1089" s="4">
        <v>1197831</v>
      </c>
      <c r="D1089" s="5">
        <v>44198</v>
      </c>
      <c r="E1089" s="4" t="s">
        <v>24</v>
      </c>
      <c r="F1089" s="4" t="s">
        <v>57</v>
      </c>
      <c r="G1089" s="4" t="s">
        <v>58</v>
      </c>
      <c r="H1089" s="4" t="s">
        <v>20</v>
      </c>
      <c r="I1089" s="6">
        <v>0.35</v>
      </c>
      <c r="J1089" s="7">
        <v>4750</v>
      </c>
      <c r="K1089" s="8">
        <f t="shared" si="8"/>
        <v>1662.5</v>
      </c>
      <c r="L1089" s="8">
        <f t="shared" si="9"/>
        <v>831.25</v>
      </c>
      <c r="M1089" s="9">
        <v>0.5</v>
      </c>
      <c r="O1089" s="14"/>
      <c r="P1089" s="15"/>
      <c r="Q1089" s="10"/>
      <c r="R1089" s="11"/>
    </row>
    <row r="1090" spans="1:18" ht="15.75" customHeight="1" x14ac:dyDescent="0.25">
      <c r="A1090" s="2"/>
      <c r="B1090" s="4" t="s">
        <v>23</v>
      </c>
      <c r="C1090" s="4">
        <v>1197831</v>
      </c>
      <c r="D1090" s="5">
        <v>44198</v>
      </c>
      <c r="E1090" s="4" t="s">
        <v>24</v>
      </c>
      <c r="F1090" s="4" t="s">
        <v>57</v>
      </c>
      <c r="G1090" s="4" t="s">
        <v>58</v>
      </c>
      <c r="H1090" s="4" t="s">
        <v>21</v>
      </c>
      <c r="I1090" s="6">
        <v>0.4</v>
      </c>
      <c r="J1090" s="7">
        <v>3250</v>
      </c>
      <c r="K1090" s="8">
        <f t="shared" si="8"/>
        <v>1300</v>
      </c>
      <c r="L1090" s="8">
        <f t="shared" si="9"/>
        <v>454.99999999999994</v>
      </c>
      <c r="M1090" s="9">
        <v>0.35</v>
      </c>
      <c r="O1090" s="14"/>
      <c r="P1090" s="15"/>
      <c r="Q1090" s="10"/>
      <c r="R1090" s="11"/>
    </row>
    <row r="1091" spans="1:18" ht="15.75" customHeight="1" x14ac:dyDescent="0.25">
      <c r="A1091" s="2"/>
      <c r="B1091" s="4" t="s">
        <v>23</v>
      </c>
      <c r="C1091" s="4">
        <v>1197831</v>
      </c>
      <c r="D1091" s="5">
        <v>44198</v>
      </c>
      <c r="E1091" s="4" t="s">
        <v>24</v>
      </c>
      <c r="F1091" s="4" t="s">
        <v>57</v>
      </c>
      <c r="G1091" s="4" t="s">
        <v>58</v>
      </c>
      <c r="H1091" s="4" t="s">
        <v>22</v>
      </c>
      <c r="I1091" s="6">
        <v>0.35</v>
      </c>
      <c r="J1091" s="7">
        <v>4750</v>
      </c>
      <c r="K1091" s="8">
        <f t="shared" si="8"/>
        <v>1662.5</v>
      </c>
      <c r="L1091" s="8">
        <f t="shared" si="9"/>
        <v>914.37500000000011</v>
      </c>
      <c r="M1091" s="9">
        <v>0.55000000000000004</v>
      </c>
      <c r="O1091" s="14"/>
      <c r="P1091" s="15"/>
      <c r="Q1091" s="10"/>
      <c r="R1091" s="11"/>
    </row>
    <row r="1092" spans="1:18" ht="15.75" customHeight="1" x14ac:dyDescent="0.25">
      <c r="A1092" s="2"/>
      <c r="B1092" s="4" t="s">
        <v>23</v>
      </c>
      <c r="C1092" s="4">
        <v>1197831</v>
      </c>
      <c r="D1092" s="5">
        <v>44228</v>
      </c>
      <c r="E1092" s="4" t="s">
        <v>24</v>
      </c>
      <c r="F1092" s="4" t="s">
        <v>57</v>
      </c>
      <c r="G1092" s="4" t="s">
        <v>58</v>
      </c>
      <c r="H1092" s="4" t="s">
        <v>17</v>
      </c>
      <c r="I1092" s="6">
        <v>0.25</v>
      </c>
      <c r="J1092" s="7">
        <v>6250</v>
      </c>
      <c r="K1092" s="8">
        <f t="shared" si="8"/>
        <v>1562.5</v>
      </c>
      <c r="L1092" s="8">
        <f t="shared" si="9"/>
        <v>625</v>
      </c>
      <c r="M1092" s="9">
        <v>0.39999999999999997</v>
      </c>
      <c r="O1092" s="14"/>
      <c r="P1092" s="15"/>
      <c r="Q1092" s="10"/>
      <c r="R1092" s="11"/>
    </row>
    <row r="1093" spans="1:18" ht="15.75" customHeight="1" x14ac:dyDescent="0.25">
      <c r="A1093" s="2"/>
      <c r="B1093" s="4" t="s">
        <v>23</v>
      </c>
      <c r="C1093" s="4">
        <v>1197831</v>
      </c>
      <c r="D1093" s="5">
        <v>44228</v>
      </c>
      <c r="E1093" s="4" t="s">
        <v>24</v>
      </c>
      <c r="F1093" s="4" t="s">
        <v>57</v>
      </c>
      <c r="G1093" s="4" t="s">
        <v>58</v>
      </c>
      <c r="H1093" s="4" t="s">
        <v>18</v>
      </c>
      <c r="I1093" s="6">
        <v>0.35</v>
      </c>
      <c r="J1093" s="7">
        <v>6000</v>
      </c>
      <c r="K1093" s="8">
        <f t="shared" si="8"/>
        <v>2100</v>
      </c>
      <c r="L1093" s="8">
        <f t="shared" si="9"/>
        <v>839.99999999999989</v>
      </c>
      <c r="M1093" s="9">
        <v>0.39999999999999997</v>
      </c>
      <c r="O1093" s="14"/>
      <c r="P1093" s="15"/>
      <c r="Q1093" s="10"/>
      <c r="R1093" s="11"/>
    </row>
    <row r="1094" spans="1:18" ht="15.75" customHeight="1" x14ac:dyDescent="0.25">
      <c r="A1094" s="2"/>
      <c r="B1094" s="4" t="s">
        <v>23</v>
      </c>
      <c r="C1094" s="4">
        <v>1197831</v>
      </c>
      <c r="D1094" s="5">
        <v>44228</v>
      </c>
      <c r="E1094" s="4" t="s">
        <v>24</v>
      </c>
      <c r="F1094" s="4" t="s">
        <v>57</v>
      </c>
      <c r="G1094" s="4" t="s">
        <v>58</v>
      </c>
      <c r="H1094" s="4" t="s">
        <v>19</v>
      </c>
      <c r="I1094" s="6">
        <v>0.35</v>
      </c>
      <c r="J1094" s="7">
        <v>4250</v>
      </c>
      <c r="K1094" s="8">
        <f t="shared" si="8"/>
        <v>1487.5</v>
      </c>
      <c r="L1094" s="8">
        <f t="shared" si="9"/>
        <v>595</v>
      </c>
      <c r="M1094" s="9">
        <v>0.39999999999999997</v>
      </c>
      <c r="O1094" s="14"/>
      <c r="P1094" s="15"/>
      <c r="Q1094" s="10"/>
      <c r="R1094" s="11"/>
    </row>
    <row r="1095" spans="1:18" ht="15.75" customHeight="1" x14ac:dyDescent="0.25">
      <c r="A1095" s="2"/>
      <c r="B1095" s="4" t="s">
        <v>23</v>
      </c>
      <c r="C1095" s="4">
        <v>1197831</v>
      </c>
      <c r="D1095" s="5">
        <v>44228</v>
      </c>
      <c r="E1095" s="4" t="s">
        <v>24</v>
      </c>
      <c r="F1095" s="4" t="s">
        <v>57</v>
      </c>
      <c r="G1095" s="4" t="s">
        <v>58</v>
      </c>
      <c r="H1095" s="4" t="s">
        <v>20</v>
      </c>
      <c r="I1095" s="6">
        <v>0.35</v>
      </c>
      <c r="J1095" s="7">
        <v>3750</v>
      </c>
      <c r="K1095" s="8">
        <f t="shared" si="8"/>
        <v>1312.5</v>
      </c>
      <c r="L1095" s="8">
        <f t="shared" si="9"/>
        <v>656.25</v>
      </c>
      <c r="M1095" s="9">
        <v>0.5</v>
      </c>
      <c r="O1095" s="14"/>
      <c r="P1095" s="15"/>
      <c r="Q1095" s="10"/>
      <c r="R1095" s="11"/>
    </row>
    <row r="1096" spans="1:18" ht="15.75" customHeight="1" x14ac:dyDescent="0.25">
      <c r="A1096" s="2"/>
      <c r="B1096" s="4" t="s">
        <v>23</v>
      </c>
      <c r="C1096" s="4">
        <v>1197831</v>
      </c>
      <c r="D1096" s="5">
        <v>44228</v>
      </c>
      <c r="E1096" s="4" t="s">
        <v>24</v>
      </c>
      <c r="F1096" s="4" t="s">
        <v>57</v>
      </c>
      <c r="G1096" s="4" t="s">
        <v>58</v>
      </c>
      <c r="H1096" s="4" t="s">
        <v>21</v>
      </c>
      <c r="I1096" s="6">
        <v>0.4</v>
      </c>
      <c r="J1096" s="7">
        <v>2500</v>
      </c>
      <c r="K1096" s="8">
        <f t="shared" si="8"/>
        <v>1000</v>
      </c>
      <c r="L1096" s="8">
        <f t="shared" si="9"/>
        <v>350</v>
      </c>
      <c r="M1096" s="9">
        <v>0.35</v>
      </c>
      <c r="O1096" s="14"/>
      <c r="P1096" s="15"/>
      <c r="Q1096" s="10"/>
      <c r="R1096" s="11"/>
    </row>
    <row r="1097" spans="1:18" ht="15.75" customHeight="1" x14ac:dyDescent="0.25">
      <c r="A1097" s="2"/>
      <c r="B1097" s="4" t="s">
        <v>23</v>
      </c>
      <c r="C1097" s="4">
        <v>1197831</v>
      </c>
      <c r="D1097" s="5">
        <v>44228</v>
      </c>
      <c r="E1097" s="4" t="s">
        <v>24</v>
      </c>
      <c r="F1097" s="4" t="s">
        <v>57</v>
      </c>
      <c r="G1097" s="4" t="s">
        <v>58</v>
      </c>
      <c r="H1097" s="4" t="s">
        <v>22</v>
      </c>
      <c r="I1097" s="6">
        <v>0.35</v>
      </c>
      <c r="J1097" s="7">
        <v>4500</v>
      </c>
      <c r="K1097" s="8">
        <f t="shared" si="8"/>
        <v>1575</v>
      </c>
      <c r="L1097" s="8">
        <f t="shared" si="9"/>
        <v>866.25000000000011</v>
      </c>
      <c r="M1097" s="9">
        <v>0.55000000000000004</v>
      </c>
      <c r="O1097" s="14"/>
      <c r="P1097" s="15"/>
      <c r="Q1097" s="10"/>
      <c r="R1097" s="11"/>
    </row>
    <row r="1098" spans="1:18" ht="15.75" customHeight="1" x14ac:dyDescent="0.25">
      <c r="A1098" s="2"/>
      <c r="B1098" s="4" t="s">
        <v>23</v>
      </c>
      <c r="C1098" s="4">
        <v>1197831</v>
      </c>
      <c r="D1098" s="5">
        <v>44258</v>
      </c>
      <c r="E1098" s="4" t="s">
        <v>24</v>
      </c>
      <c r="F1098" s="4" t="s">
        <v>57</v>
      </c>
      <c r="G1098" s="4" t="s">
        <v>58</v>
      </c>
      <c r="H1098" s="4" t="s">
        <v>17</v>
      </c>
      <c r="I1098" s="6">
        <v>0.3</v>
      </c>
      <c r="J1098" s="7">
        <v>6250</v>
      </c>
      <c r="K1098" s="8">
        <f t="shared" si="8"/>
        <v>1875</v>
      </c>
      <c r="L1098" s="8">
        <f t="shared" si="9"/>
        <v>843.74999999999989</v>
      </c>
      <c r="M1098" s="9">
        <v>0.44999999999999996</v>
      </c>
      <c r="O1098" s="14"/>
      <c r="P1098" s="15"/>
      <c r="Q1098" s="10"/>
      <c r="R1098" s="11"/>
    </row>
    <row r="1099" spans="1:18" ht="15.75" customHeight="1" x14ac:dyDescent="0.25">
      <c r="A1099" s="2"/>
      <c r="B1099" s="4" t="s">
        <v>23</v>
      </c>
      <c r="C1099" s="4">
        <v>1197831</v>
      </c>
      <c r="D1099" s="5">
        <v>44258</v>
      </c>
      <c r="E1099" s="4" t="s">
        <v>24</v>
      </c>
      <c r="F1099" s="4" t="s">
        <v>57</v>
      </c>
      <c r="G1099" s="4" t="s">
        <v>58</v>
      </c>
      <c r="H1099" s="4" t="s">
        <v>18</v>
      </c>
      <c r="I1099" s="6">
        <v>0.4</v>
      </c>
      <c r="J1099" s="7">
        <v>6250</v>
      </c>
      <c r="K1099" s="8">
        <f t="shared" si="8"/>
        <v>2500</v>
      </c>
      <c r="L1099" s="8">
        <f t="shared" si="9"/>
        <v>1125</v>
      </c>
      <c r="M1099" s="9">
        <v>0.44999999999999996</v>
      </c>
      <c r="O1099" s="14"/>
      <c r="P1099" s="15"/>
      <c r="Q1099" s="10"/>
      <c r="R1099" s="11"/>
    </row>
    <row r="1100" spans="1:18" ht="15.75" customHeight="1" x14ac:dyDescent="0.25">
      <c r="A1100" s="2"/>
      <c r="B1100" s="4" t="s">
        <v>23</v>
      </c>
      <c r="C1100" s="4">
        <v>1197831</v>
      </c>
      <c r="D1100" s="5">
        <v>44258</v>
      </c>
      <c r="E1100" s="4" t="s">
        <v>24</v>
      </c>
      <c r="F1100" s="4" t="s">
        <v>57</v>
      </c>
      <c r="G1100" s="4" t="s">
        <v>58</v>
      </c>
      <c r="H1100" s="4" t="s">
        <v>19</v>
      </c>
      <c r="I1100" s="6">
        <v>0.3</v>
      </c>
      <c r="J1100" s="7">
        <v>4500</v>
      </c>
      <c r="K1100" s="8">
        <f t="shared" si="8"/>
        <v>1350</v>
      </c>
      <c r="L1100" s="8">
        <f t="shared" si="9"/>
        <v>607.49999999999989</v>
      </c>
      <c r="M1100" s="9">
        <v>0.44999999999999996</v>
      </c>
      <c r="O1100" s="14"/>
      <c r="P1100" s="15"/>
      <c r="Q1100" s="10"/>
      <c r="R1100" s="11"/>
    </row>
    <row r="1101" spans="1:18" ht="15.75" customHeight="1" x14ac:dyDescent="0.25">
      <c r="A1101" s="2"/>
      <c r="B1101" s="4" t="s">
        <v>23</v>
      </c>
      <c r="C1101" s="4">
        <v>1197831</v>
      </c>
      <c r="D1101" s="5">
        <v>44258</v>
      </c>
      <c r="E1101" s="4" t="s">
        <v>24</v>
      </c>
      <c r="F1101" s="4" t="s">
        <v>57</v>
      </c>
      <c r="G1101" s="4" t="s">
        <v>58</v>
      </c>
      <c r="H1101" s="4" t="s">
        <v>20</v>
      </c>
      <c r="I1101" s="6">
        <v>0.35000000000000003</v>
      </c>
      <c r="J1101" s="7">
        <v>3500</v>
      </c>
      <c r="K1101" s="8">
        <f t="shared" si="8"/>
        <v>1225.0000000000002</v>
      </c>
      <c r="L1101" s="8">
        <f t="shared" si="9"/>
        <v>673.75000000000023</v>
      </c>
      <c r="M1101" s="9">
        <v>0.55000000000000004</v>
      </c>
      <c r="O1101" s="14"/>
      <c r="P1101" s="15"/>
      <c r="Q1101" s="10"/>
      <c r="R1101" s="11"/>
    </row>
    <row r="1102" spans="1:18" ht="15.75" customHeight="1" x14ac:dyDescent="0.25">
      <c r="A1102" s="2"/>
      <c r="B1102" s="4" t="s">
        <v>23</v>
      </c>
      <c r="C1102" s="4">
        <v>1197831</v>
      </c>
      <c r="D1102" s="5">
        <v>44258</v>
      </c>
      <c r="E1102" s="4" t="s">
        <v>24</v>
      </c>
      <c r="F1102" s="4" t="s">
        <v>57</v>
      </c>
      <c r="G1102" s="4" t="s">
        <v>58</v>
      </c>
      <c r="H1102" s="4" t="s">
        <v>21</v>
      </c>
      <c r="I1102" s="6">
        <v>0.4</v>
      </c>
      <c r="J1102" s="7">
        <v>2500</v>
      </c>
      <c r="K1102" s="8">
        <f t="shared" si="8"/>
        <v>1000</v>
      </c>
      <c r="L1102" s="8">
        <f t="shared" si="9"/>
        <v>399.99999999999994</v>
      </c>
      <c r="M1102" s="9">
        <v>0.39999999999999997</v>
      </c>
      <c r="O1102" s="14"/>
      <c r="P1102" s="15"/>
      <c r="Q1102" s="10"/>
      <c r="R1102" s="11"/>
    </row>
    <row r="1103" spans="1:18" ht="15.75" customHeight="1" x14ac:dyDescent="0.25">
      <c r="A1103" s="2"/>
      <c r="B1103" s="4" t="s">
        <v>23</v>
      </c>
      <c r="C1103" s="4">
        <v>1197831</v>
      </c>
      <c r="D1103" s="5">
        <v>44258</v>
      </c>
      <c r="E1103" s="4" t="s">
        <v>24</v>
      </c>
      <c r="F1103" s="4" t="s">
        <v>57</v>
      </c>
      <c r="G1103" s="4" t="s">
        <v>58</v>
      </c>
      <c r="H1103" s="4" t="s">
        <v>22</v>
      </c>
      <c r="I1103" s="6">
        <v>0.35000000000000003</v>
      </c>
      <c r="J1103" s="7">
        <v>4000</v>
      </c>
      <c r="K1103" s="8">
        <f t="shared" si="8"/>
        <v>1400.0000000000002</v>
      </c>
      <c r="L1103" s="8">
        <f t="shared" si="9"/>
        <v>840.00000000000023</v>
      </c>
      <c r="M1103" s="9">
        <v>0.60000000000000009</v>
      </c>
      <c r="O1103" s="14"/>
      <c r="P1103" s="15"/>
      <c r="Q1103" s="10"/>
      <c r="R1103" s="11"/>
    </row>
    <row r="1104" spans="1:18" ht="15.75" customHeight="1" x14ac:dyDescent="0.25">
      <c r="A1104" s="2"/>
      <c r="B1104" s="4" t="s">
        <v>23</v>
      </c>
      <c r="C1104" s="4">
        <v>1197831</v>
      </c>
      <c r="D1104" s="5">
        <v>44288</v>
      </c>
      <c r="E1104" s="4" t="s">
        <v>24</v>
      </c>
      <c r="F1104" s="4" t="s">
        <v>57</v>
      </c>
      <c r="G1104" s="4" t="s">
        <v>58</v>
      </c>
      <c r="H1104" s="4" t="s">
        <v>17</v>
      </c>
      <c r="I1104" s="6">
        <v>0.19999999999999998</v>
      </c>
      <c r="J1104" s="7">
        <v>6500</v>
      </c>
      <c r="K1104" s="8">
        <f t="shared" si="8"/>
        <v>1300</v>
      </c>
      <c r="L1104" s="8">
        <f t="shared" si="9"/>
        <v>584.99999999999989</v>
      </c>
      <c r="M1104" s="9">
        <v>0.44999999999999996</v>
      </c>
      <c r="O1104" s="14"/>
      <c r="P1104" s="15"/>
      <c r="Q1104" s="10"/>
      <c r="R1104" s="11"/>
    </row>
    <row r="1105" spans="1:18" ht="15.75" customHeight="1" x14ac:dyDescent="0.25">
      <c r="A1105" s="2"/>
      <c r="B1105" s="4" t="s">
        <v>23</v>
      </c>
      <c r="C1105" s="4">
        <v>1197831</v>
      </c>
      <c r="D1105" s="5">
        <v>44288</v>
      </c>
      <c r="E1105" s="4" t="s">
        <v>24</v>
      </c>
      <c r="F1105" s="4" t="s">
        <v>57</v>
      </c>
      <c r="G1105" s="4" t="s">
        <v>58</v>
      </c>
      <c r="H1105" s="4" t="s">
        <v>18</v>
      </c>
      <c r="I1105" s="6">
        <v>0.20000000000000007</v>
      </c>
      <c r="J1105" s="7">
        <v>6500</v>
      </c>
      <c r="K1105" s="8">
        <f t="shared" si="8"/>
        <v>1300.0000000000005</v>
      </c>
      <c r="L1105" s="8">
        <f t="shared" si="9"/>
        <v>585.00000000000011</v>
      </c>
      <c r="M1105" s="9">
        <v>0.44999999999999996</v>
      </c>
      <c r="O1105" s="14"/>
      <c r="P1105" s="15"/>
      <c r="Q1105" s="10"/>
      <c r="R1105" s="11"/>
    </row>
    <row r="1106" spans="1:18" ht="15.75" customHeight="1" x14ac:dyDescent="0.25">
      <c r="A1106" s="2"/>
      <c r="B1106" s="4" t="s">
        <v>23</v>
      </c>
      <c r="C1106" s="4">
        <v>1197831</v>
      </c>
      <c r="D1106" s="5">
        <v>44288</v>
      </c>
      <c r="E1106" s="4" t="s">
        <v>24</v>
      </c>
      <c r="F1106" s="4" t="s">
        <v>57</v>
      </c>
      <c r="G1106" s="4" t="s">
        <v>58</v>
      </c>
      <c r="H1106" s="4" t="s">
        <v>19</v>
      </c>
      <c r="I1106" s="6">
        <v>0.14999999999999997</v>
      </c>
      <c r="J1106" s="7">
        <v>4750</v>
      </c>
      <c r="K1106" s="8">
        <f t="shared" si="8"/>
        <v>712.49999999999989</v>
      </c>
      <c r="L1106" s="8">
        <f t="shared" si="9"/>
        <v>320.62499999999994</v>
      </c>
      <c r="M1106" s="9">
        <v>0.44999999999999996</v>
      </c>
      <c r="O1106" s="14"/>
      <c r="P1106" s="15"/>
      <c r="Q1106" s="10"/>
      <c r="R1106" s="11"/>
    </row>
    <row r="1107" spans="1:18" ht="15.75" customHeight="1" x14ac:dyDescent="0.25">
      <c r="A1107" s="2"/>
      <c r="B1107" s="4" t="s">
        <v>23</v>
      </c>
      <c r="C1107" s="4">
        <v>1197831</v>
      </c>
      <c r="D1107" s="5">
        <v>44288</v>
      </c>
      <c r="E1107" s="4" t="s">
        <v>24</v>
      </c>
      <c r="F1107" s="4" t="s">
        <v>57</v>
      </c>
      <c r="G1107" s="4" t="s">
        <v>58</v>
      </c>
      <c r="H1107" s="4" t="s">
        <v>20</v>
      </c>
      <c r="I1107" s="6">
        <v>0.20000000000000007</v>
      </c>
      <c r="J1107" s="7">
        <v>3750</v>
      </c>
      <c r="K1107" s="8">
        <f t="shared" si="8"/>
        <v>750.00000000000023</v>
      </c>
      <c r="L1107" s="8">
        <f t="shared" si="9"/>
        <v>412.50000000000017</v>
      </c>
      <c r="M1107" s="9">
        <v>0.55000000000000004</v>
      </c>
      <c r="O1107" s="14"/>
      <c r="P1107" s="15"/>
      <c r="Q1107" s="10"/>
      <c r="R1107" s="11"/>
    </row>
    <row r="1108" spans="1:18" ht="15.75" customHeight="1" x14ac:dyDescent="0.25">
      <c r="A1108" s="2"/>
      <c r="B1108" s="4" t="s">
        <v>23</v>
      </c>
      <c r="C1108" s="4">
        <v>1197831</v>
      </c>
      <c r="D1108" s="5">
        <v>44288</v>
      </c>
      <c r="E1108" s="4" t="s">
        <v>24</v>
      </c>
      <c r="F1108" s="4" t="s">
        <v>57</v>
      </c>
      <c r="G1108" s="4" t="s">
        <v>58</v>
      </c>
      <c r="H1108" s="4" t="s">
        <v>21</v>
      </c>
      <c r="I1108" s="6">
        <v>0.25</v>
      </c>
      <c r="J1108" s="7">
        <v>2750</v>
      </c>
      <c r="K1108" s="8">
        <f t="shared" si="8"/>
        <v>687.5</v>
      </c>
      <c r="L1108" s="8">
        <f t="shared" si="9"/>
        <v>275</v>
      </c>
      <c r="M1108" s="9">
        <v>0.39999999999999997</v>
      </c>
      <c r="O1108" s="14"/>
      <c r="P1108" s="15"/>
      <c r="Q1108" s="10"/>
      <c r="R1108" s="11"/>
    </row>
    <row r="1109" spans="1:18" ht="15.75" customHeight="1" x14ac:dyDescent="0.25">
      <c r="A1109" s="2"/>
      <c r="B1109" s="4" t="s">
        <v>23</v>
      </c>
      <c r="C1109" s="4">
        <v>1197831</v>
      </c>
      <c r="D1109" s="5">
        <v>44288</v>
      </c>
      <c r="E1109" s="4" t="s">
        <v>24</v>
      </c>
      <c r="F1109" s="4" t="s">
        <v>57</v>
      </c>
      <c r="G1109" s="4" t="s">
        <v>58</v>
      </c>
      <c r="H1109" s="4" t="s">
        <v>22</v>
      </c>
      <c r="I1109" s="6">
        <v>0.20000000000000007</v>
      </c>
      <c r="J1109" s="7">
        <v>5500</v>
      </c>
      <c r="K1109" s="8">
        <f t="shared" si="8"/>
        <v>1100.0000000000005</v>
      </c>
      <c r="L1109" s="8">
        <f t="shared" si="9"/>
        <v>660.00000000000034</v>
      </c>
      <c r="M1109" s="9">
        <v>0.60000000000000009</v>
      </c>
      <c r="O1109" s="14"/>
      <c r="P1109" s="15"/>
      <c r="Q1109" s="10"/>
      <c r="R1109" s="11"/>
    </row>
    <row r="1110" spans="1:18" ht="15.75" customHeight="1" x14ac:dyDescent="0.25">
      <c r="A1110" s="2"/>
      <c r="B1110" s="4" t="s">
        <v>23</v>
      </c>
      <c r="C1110" s="4">
        <v>1197831</v>
      </c>
      <c r="D1110" s="5">
        <v>44318</v>
      </c>
      <c r="E1110" s="4" t="s">
        <v>24</v>
      </c>
      <c r="F1110" s="4" t="s">
        <v>57</v>
      </c>
      <c r="G1110" s="4" t="s">
        <v>58</v>
      </c>
      <c r="H1110" s="4" t="s">
        <v>17</v>
      </c>
      <c r="I1110" s="6">
        <v>9.9999999999999964E-2</v>
      </c>
      <c r="J1110" s="7">
        <v>7000</v>
      </c>
      <c r="K1110" s="8">
        <f t="shared" si="8"/>
        <v>699.99999999999977</v>
      </c>
      <c r="L1110" s="8">
        <f t="shared" si="9"/>
        <v>314.99999999999989</v>
      </c>
      <c r="M1110" s="9">
        <v>0.44999999999999996</v>
      </c>
      <c r="O1110" s="14"/>
      <c r="P1110" s="15"/>
      <c r="Q1110" s="10"/>
      <c r="R1110" s="11"/>
    </row>
    <row r="1111" spans="1:18" ht="15.75" customHeight="1" x14ac:dyDescent="0.25">
      <c r="A1111" s="2"/>
      <c r="B1111" s="4" t="s">
        <v>23</v>
      </c>
      <c r="C1111" s="4">
        <v>1197831</v>
      </c>
      <c r="D1111" s="5">
        <v>44318</v>
      </c>
      <c r="E1111" s="4" t="s">
        <v>24</v>
      </c>
      <c r="F1111" s="4" t="s">
        <v>57</v>
      </c>
      <c r="G1111" s="4" t="s">
        <v>58</v>
      </c>
      <c r="H1111" s="4" t="s">
        <v>18</v>
      </c>
      <c r="I1111" s="6">
        <v>0.20000000000000007</v>
      </c>
      <c r="J1111" s="7">
        <v>7250</v>
      </c>
      <c r="K1111" s="8">
        <f t="shared" si="8"/>
        <v>1450.0000000000005</v>
      </c>
      <c r="L1111" s="8">
        <f t="shared" si="9"/>
        <v>652.50000000000011</v>
      </c>
      <c r="M1111" s="9">
        <v>0.44999999999999996</v>
      </c>
      <c r="O1111" s="14"/>
      <c r="P1111" s="15"/>
      <c r="Q1111" s="10"/>
      <c r="R1111" s="11"/>
    </row>
    <row r="1112" spans="1:18" ht="15.75" customHeight="1" x14ac:dyDescent="0.25">
      <c r="A1112" s="2"/>
      <c r="B1112" s="4" t="s">
        <v>23</v>
      </c>
      <c r="C1112" s="4">
        <v>1197831</v>
      </c>
      <c r="D1112" s="5">
        <v>44318</v>
      </c>
      <c r="E1112" s="4" t="s">
        <v>24</v>
      </c>
      <c r="F1112" s="4" t="s">
        <v>57</v>
      </c>
      <c r="G1112" s="4" t="s">
        <v>58</v>
      </c>
      <c r="H1112" s="4" t="s">
        <v>19</v>
      </c>
      <c r="I1112" s="6">
        <v>0.14999999999999997</v>
      </c>
      <c r="J1112" s="7">
        <v>5750</v>
      </c>
      <c r="K1112" s="8">
        <f t="shared" si="8"/>
        <v>862.49999999999977</v>
      </c>
      <c r="L1112" s="8">
        <f t="shared" si="9"/>
        <v>388.12499999999989</v>
      </c>
      <c r="M1112" s="9">
        <v>0.44999999999999996</v>
      </c>
      <c r="O1112" s="14"/>
      <c r="P1112" s="15"/>
      <c r="Q1112" s="10"/>
      <c r="R1112" s="11"/>
    </row>
    <row r="1113" spans="1:18" ht="15.75" customHeight="1" x14ac:dyDescent="0.25">
      <c r="A1113" s="2"/>
      <c r="B1113" s="4" t="s">
        <v>23</v>
      </c>
      <c r="C1113" s="4">
        <v>1197831</v>
      </c>
      <c r="D1113" s="5">
        <v>44318</v>
      </c>
      <c r="E1113" s="4" t="s">
        <v>24</v>
      </c>
      <c r="F1113" s="4" t="s">
        <v>57</v>
      </c>
      <c r="G1113" s="4" t="s">
        <v>58</v>
      </c>
      <c r="H1113" s="4" t="s">
        <v>20</v>
      </c>
      <c r="I1113" s="6">
        <v>0.35000000000000003</v>
      </c>
      <c r="J1113" s="7">
        <v>5000</v>
      </c>
      <c r="K1113" s="8">
        <f t="shared" si="8"/>
        <v>1750.0000000000002</v>
      </c>
      <c r="L1113" s="8">
        <f t="shared" si="9"/>
        <v>962.50000000000023</v>
      </c>
      <c r="M1113" s="9">
        <v>0.55000000000000004</v>
      </c>
      <c r="O1113" s="14"/>
      <c r="P1113" s="15"/>
      <c r="Q1113" s="10"/>
      <c r="R1113" s="11"/>
    </row>
    <row r="1114" spans="1:18" ht="15.75" customHeight="1" x14ac:dyDescent="0.25">
      <c r="A1114" s="2"/>
      <c r="B1114" s="4" t="s">
        <v>23</v>
      </c>
      <c r="C1114" s="4">
        <v>1197831</v>
      </c>
      <c r="D1114" s="5">
        <v>44318</v>
      </c>
      <c r="E1114" s="4" t="s">
        <v>24</v>
      </c>
      <c r="F1114" s="4" t="s">
        <v>57</v>
      </c>
      <c r="G1114" s="4" t="s">
        <v>58</v>
      </c>
      <c r="H1114" s="4" t="s">
        <v>21</v>
      </c>
      <c r="I1114" s="6">
        <v>0.5</v>
      </c>
      <c r="J1114" s="7">
        <v>4000</v>
      </c>
      <c r="K1114" s="8">
        <f t="shared" si="8"/>
        <v>2000</v>
      </c>
      <c r="L1114" s="8">
        <f t="shared" si="9"/>
        <v>799.99999999999989</v>
      </c>
      <c r="M1114" s="9">
        <v>0.39999999999999997</v>
      </c>
      <c r="O1114" s="14"/>
      <c r="P1114" s="15"/>
      <c r="Q1114" s="10"/>
      <c r="R1114" s="11"/>
    </row>
    <row r="1115" spans="1:18" ht="15.75" customHeight="1" x14ac:dyDescent="0.25">
      <c r="A1115" s="2"/>
      <c r="B1115" s="4" t="s">
        <v>23</v>
      </c>
      <c r="C1115" s="4">
        <v>1197831</v>
      </c>
      <c r="D1115" s="5">
        <v>44318</v>
      </c>
      <c r="E1115" s="4" t="s">
        <v>24</v>
      </c>
      <c r="F1115" s="4" t="s">
        <v>57</v>
      </c>
      <c r="G1115" s="4" t="s">
        <v>58</v>
      </c>
      <c r="H1115" s="4" t="s">
        <v>22</v>
      </c>
      <c r="I1115" s="6">
        <v>0.45</v>
      </c>
      <c r="J1115" s="7">
        <v>7500</v>
      </c>
      <c r="K1115" s="8">
        <f t="shared" si="8"/>
        <v>3375</v>
      </c>
      <c r="L1115" s="8">
        <f t="shared" si="9"/>
        <v>2025.0000000000002</v>
      </c>
      <c r="M1115" s="9">
        <v>0.60000000000000009</v>
      </c>
      <c r="O1115" s="14"/>
      <c r="P1115" s="15"/>
      <c r="Q1115" s="10"/>
      <c r="R1115" s="11"/>
    </row>
    <row r="1116" spans="1:18" ht="15.75" customHeight="1" x14ac:dyDescent="0.25">
      <c r="A1116" s="2"/>
      <c r="B1116" s="4" t="s">
        <v>23</v>
      </c>
      <c r="C1116" s="4">
        <v>1197831</v>
      </c>
      <c r="D1116" s="5">
        <v>44348</v>
      </c>
      <c r="E1116" s="4" t="s">
        <v>24</v>
      </c>
      <c r="F1116" s="4" t="s">
        <v>57</v>
      </c>
      <c r="G1116" s="4" t="s">
        <v>58</v>
      </c>
      <c r="H1116" s="4" t="s">
        <v>17</v>
      </c>
      <c r="I1116" s="6">
        <v>0.45</v>
      </c>
      <c r="J1116" s="7">
        <v>7500</v>
      </c>
      <c r="K1116" s="8">
        <f t="shared" si="8"/>
        <v>3375</v>
      </c>
      <c r="L1116" s="8">
        <f t="shared" si="9"/>
        <v>1518.7499999999998</v>
      </c>
      <c r="M1116" s="9">
        <v>0.44999999999999996</v>
      </c>
      <c r="O1116" s="14"/>
      <c r="P1116" s="15"/>
      <c r="Q1116" s="10"/>
      <c r="R1116" s="11"/>
    </row>
    <row r="1117" spans="1:18" ht="15.75" customHeight="1" x14ac:dyDescent="0.25">
      <c r="A1117" s="2"/>
      <c r="B1117" s="4" t="s">
        <v>23</v>
      </c>
      <c r="C1117" s="4">
        <v>1197831</v>
      </c>
      <c r="D1117" s="5">
        <v>44348</v>
      </c>
      <c r="E1117" s="4" t="s">
        <v>24</v>
      </c>
      <c r="F1117" s="4" t="s">
        <v>57</v>
      </c>
      <c r="G1117" s="4" t="s">
        <v>58</v>
      </c>
      <c r="H1117" s="4" t="s">
        <v>18</v>
      </c>
      <c r="I1117" s="6">
        <v>0.5</v>
      </c>
      <c r="J1117" s="7">
        <v>7500</v>
      </c>
      <c r="K1117" s="8">
        <f t="shared" si="8"/>
        <v>3750</v>
      </c>
      <c r="L1117" s="8">
        <f t="shared" si="9"/>
        <v>1687.4999999999998</v>
      </c>
      <c r="M1117" s="9">
        <v>0.44999999999999996</v>
      </c>
      <c r="O1117" s="14"/>
      <c r="P1117" s="15"/>
      <c r="Q1117" s="10"/>
      <c r="R1117" s="11"/>
    </row>
    <row r="1118" spans="1:18" ht="15.75" customHeight="1" x14ac:dyDescent="0.25">
      <c r="A1118" s="2"/>
      <c r="B1118" s="4" t="s">
        <v>23</v>
      </c>
      <c r="C1118" s="4">
        <v>1197831</v>
      </c>
      <c r="D1118" s="5">
        <v>44348</v>
      </c>
      <c r="E1118" s="4" t="s">
        <v>24</v>
      </c>
      <c r="F1118" s="4" t="s">
        <v>57</v>
      </c>
      <c r="G1118" s="4" t="s">
        <v>58</v>
      </c>
      <c r="H1118" s="4" t="s">
        <v>19</v>
      </c>
      <c r="I1118" s="6">
        <v>0.45</v>
      </c>
      <c r="J1118" s="7">
        <v>6500</v>
      </c>
      <c r="K1118" s="8">
        <f t="shared" si="8"/>
        <v>2925</v>
      </c>
      <c r="L1118" s="8">
        <f t="shared" si="9"/>
        <v>1316.2499999999998</v>
      </c>
      <c r="M1118" s="9">
        <v>0.44999999999999996</v>
      </c>
      <c r="O1118" s="14"/>
      <c r="P1118" s="15"/>
      <c r="Q1118" s="10"/>
      <c r="R1118" s="11"/>
    </row>
    <row r="1119" spans="1:18" ht="15.75" customHeight="1" x14ac:dyDescent="0.25">
      <c r="A1119" s="2"/>
      <c r="B1119" s="4" t="s">
        <v>23</v>
      </c>
      <c r="C1119" s="4">
        <v>1197831</v>
      </c>
      <c r="D1119" s="5">
        <v>44348</v>
      </c>
      <c r="E1119" s="4" t="s">
        <v>24</v>
      </c>
      <c r="F1119" s="4" t="s">
        <v>57</v>
      </c>
      <c r="G1119" s="4" t="s">
        <v>58</v>
      </c>
      <c r="H1119" s="4" t="s">
        <v>20</v>
      </c>
      <c r="I1119" s="6">
        <v>0.45</v>
      </c>
      <c r="J1119" s="7">
        <v>6000</v>
      </c>
      <c r="K1119" s="8">
        <f t="shared" si="8"/>
        <v>2700</v>
      </c>
      <c r="L1119" s="8">
        <f t="shared" si="9"/>
        <v>1485.0000000000002</v>
      </c>
      <c r="M1119" s="9">
        <v>0.55000000000000004</v>
      </c>
      <c r="O1119" s="14"/>
      <c r="P1119" s="15"/>
      <c r="Q1119" s="10"/>
      <c r="R1119" s="11"/>
    </row>
    <row r="1120" spans="1:18" ht="15.75" customHeight="1" x14ac:dyDescent="0.25">
      <c r="A1120" s="2"/>
      <c r="B1120" s="4" t="s">
        <v>23</v>
      </c>
      <c r="C1120" s="4">
        <v>1197831</v>
      </c>
      <c r="D1120" s="5">
        <v>44348</v>
      </c>
      <c r="E1120" s="4" t="s">
        <v>24</v>
      </c>
      <c r="F1120" s="4" t="s">
        <v>57</v>
      </c>
      <c r="G1120" s="4" t="s">
        <v>58</v>
      </c>
      <c r="H1120" s="4" t="s">
        <v>21</v>
      </c>
      <c r="I1120" s="6">
        <v>0.5</v>
      </c>
      <c r="J1120" s="7">
        <v>5000</v>
      </c>
      <c r="K1120" s="8">
        <f t="shared" si="8"/>
        <v>2500</v>
      </c>
      <c r="L1120" s="8">
        <f t="shared" si="9"/>
        <v>999.99999999999989</v>
      </c>
      <c r="M1120" s="9">
        <v>0.39999999999999997</v>
      </c>
      <c r="O1120" s="14"/>
      <c r="P1120" s="15"/>
      <c r="Q1120" s="10"/>
      <c r="R1120" s="11"/>
    </row>
    <row r="1121" spans="1:18" ht="15.75" customHeight="1" x14ac:dyDescent="0.25">
      <c r="A1121" s="2"/>
      <c r="B1121" s="4" t="s">
        <v>23</v>
      </c>
      <c r="C1121" s="4">
        <v>1197831</v>
      </c>
      <c r="D1121" s="5">
        <v>44348</v>
      </c>
      <c r="E1121" s="4" t="s">
        <v>24</v>
      </c>
      <c r="F1121" s="4" t="s">
        <v>57</v>
      </c>
      <c r="G1121" s="4" t="s">
        <v>58</v>
      </c>
      <c r="H1121" s="4" t="s">
        <v>22</v>
      </c>
      <c r="I1121" s="6">
        <v>0.55000000000000004</v>
      </c>
      <c r="J1121" s="7">
        <v>8750</v>
      </c>
      <c r="K1121" s="8">
        <f t="shared" si="8"/>
        <v>4812.5</v>
      </c>
      <c r="L1121" s="8">
        <f t="shared" si="9"/>
        <v>2887.5000000000005</v>
      </c>
      <c r="M1121" s="9">
        <v>0.60000000000000009</v>
      </c>
      <c r="O1121" s="14"/>
      <c r="P1121" s="15"/>
      <c r="Q1121" s="10"/>
      <c r="R1121" s="11"/>
    </row>
    <row r="1122" spans="1:18" ht="15.75" customHeight="1" x14ac:dyDescent="0.25">
      <c r="A1122" s="2"/>
      <c r="B1122" s="4" t="s">
        <v>23</v>
      </c>
      <c r="C1122" s="4">
        <v>1197831</v>
      </c>
      <c r="D1122" s="5">
        <v>44380</v>
      </c>
      <c r="E1122" s="4" t="s">
        <v>24</v>
      </c>
      <c r="F1122" s="4" t="s">
        <v>57</v>
      </c>
      <c r="G1122" s="4" t="s">
        <v>58</v>
      </c>
      <c r="H1122" s="4" t="s">
        <v>17</v>
      </c>
      <c r="I1122" s="6">
        <v>0.45</v>
      </c>
      <c r="J1122" s="7">
        <v>8250</v>
      </c>
      <c r="K1122" s="8">
        <f t="shared" si="8"/>
        <v>3712.5</v>
      </c>
      <c r="L1122" s="8">
        <f t="shared" si="9"/>
        <v>1856.2499999999998</v>
      </c>
      <c r="M1122" s="9">
        <v>0.49999999999999994</v>
      </c>
      <c r="O1122" s="14"/>
      <c r="P1122" s="15"/>
      <c r="Q1122" s="10"/>
      <c r="R1122" s="11"/>
    </row>
    <row r="1123" spans="1:18" ht="15.75" customHeight="1" x14ac:dyDescent="0.25">
      <c r="A1123" s="2"/>
      <c r="B1123" s="4" t="s">
        <v>23</v>
      </c>
      <c r="C1123" s="4">
        <v>1197831</v>
      </c>
      <c r="D1123" s="5">
        <v>44380</v>
      </c>
      <c r="E1123" s="4" t="s">
        <v>24</v>
      </c>
      <c r="F1123" s="4" t="s">
        <v>57</v>
      </c>
      <c r="G1123" s="4" t="s">
        <v>58</v>
      </c>
      <c r="H1123" s="4" t="s">
        <v>18</v>
      </c>
      <c r="I1123" s="6">
        <v>0.5</v>
      </c>
      <c r="J1123" s="7">
        <v>8250</v>
      </c>
      <c r="K1123" s="8">
        <f t="shared" si="8"/>
        <v>4125</v>
      </c>
      <c r="L1123" s="8">
        <f t="shared" si="9"/>
        <v>2062.4999999999995</v>
      </c>
      <c r="M1123" s="9">
        <v>0.49999999999999994</v>
      </c>
      <c r="O1123" s="14"/>
      <c r="P1123" s="15"/>
      <c r="Q1123" s="10"/>
      <c r="R1123" s="11"/>
    </row>
    <row r="1124" spans="1:18" ht="15.75" customHeight="1" x14ac:dyDescent="0.25">
      <c r="A1124" s="2"/>
      <c r="B1124" s="4" t="s">
        <v>23</v>
      </c>
      <c r="C1124" s="4">
        <v>1197831</v>
      </c>
      <c r="D1124" s="5">
        <v>44380</v>
      </c>
      <c r="E1124" s="4" t="s">
        <v>24</v>
      </c>
      <c r="F1124" s="4" t="s">
        <v>57</v>
      </c>
      <c r="G1124" s="4" t="s">
        <v>58</v>
      </c>
      <c r="H1124" s="4" t="s">
        <v>19</v>
      </c>
      <c r="I1124" s="6">
        <v>0.45</v>
      </c>
      <c r="J1124" s="7">
        <v>9750</v>
      </c>
      <c r="K1124" s="8">
        <f t="shared" si="8"/>
        <v>4387.5</v>
      </c>
      <c r="L1124" s="8">
        <f t="shared" si="9"/>
        <v>2193.7499999999995</v>
      </c>
      <c r="M1124" s="9">
        <v>0.49999999999999994</v>
      </c>
      <c r="O1124" s="14"/>
      <c r="P1124" s="15"/>
      <c r="Q1124" s="10"/>
      <c r="R1124" s="11"/>
    </row>
    <row r="1125" spans="1:18" ht="15.75" customHeight="1" x14ac:dyDescent="0.25">
      <c r="A1125" s="2"/>
      <c r="B1125" s="4" t="s">
        <v>23</v>
      </c>
      <c r="C1125" s="4">
        <v>1197831</v>
      </c>
      <c r="D1125" s="5">
        <v>44380</v>
      </c>
      <c r="E1125" s="4" t="s">
        <v>24</v>
      </c>
      <c r="F1125" s="4" t="s">
        <v>57</v>
      </c>
      <c r="G1125" s="4" t="s">
        <v>58</v>
      </c>
      <c r="H1125" s="4" t="s">
        <v>20</v>
      </c>
      <c r="I1125" s="6">
        <v>0.45</v>
      </c>
      <c r="J1125" s="7">
        <v>5750</v>
      </c>
      <c r="K1125" s="8">
        <f t="shared" si="8"/>
        <v>2587.5</v>
      </c>
      <c r="L1125" s="8">
        <f t="shared" si="9"/>
        <v>1552.5000000000002</v>
      </c>
      <c r="M1125" s="9">
        <v>0.60000000000000009</v>
      </c>
      <c r="O1125" s="14"/>
      <c r="P1125" s="15"/>
      <c r="Q1125" s="10"/>
      <c r="R1125" s="11"/>
    </row>
    <row r="1126" spans="1:18" ht="15.75" customHeight="1" x14ac:dyDescent="0.25">
      <c r="A1126" s="2"/>
      <c r="B1126" s="4" t="s">
        <v>23</v>
      </c>
      <c r="C1126" s="4">
        <v>1197831</v>
      </c>
      <c r="D1126" s="5">
        <v>44380</v>
      </c>
      <c r="E1126" s="4" t="s">
        <v>24</v>
      </c>
      <c r="F1126" s="4" t="s">
        <v>57</v>
      </c>
      <c r="G1126" s="4" t="s">
        <v>58</v>
      </c>
      <c r="H1126" s="4" t="s">
        <v>21</v>
      </c>
      <c r="I1126" s="6">
        <v>0.5</v>
      </c>
      <c r="J1126" s="7">
        <v>5250</v>
      </c>
      <c r="K1126" s="8">
        <f t="shared" si="8"/>
        <v>2625</v>
      </c>
      <c r="L1126" s="8">
        <f t="shared" si="9"/>
        <v>1181.2499999999998</v>
      </c>
      <c r="M1126" s="9">
        <v>0.44999999999999996</v>
      </c>
      <c r="O1126" s="14"/>
      <c r="P1126" s="15"/>
      <c r="Q1126" s="10"/>
      <c r="R1126" s="11"/>
    </row>
    <row r="1127" spans="1:18" ht="15.75" customHeight="1" x14ac:dyDescent="0.25">
      <c r="A1127" s="2"/>
      <c r="B1127" s="4" t="s">
        <v>23</v>
      </c>
      <c r="C1127" s="4">
        <v>1197831</v>
      </c>
      <c r="D1127" s="5">
        <v>44380</v>
      </c>
      <c r="E1127" s="4" t="s">
        <v>24</v>
      </c>
      <c r="F1127" s="4" t="s">
        <v>57</v>
      </c>
      <c r="G1127" s="4" t="s">
        <v>58</v>
      </c>
      <c r="H1127" s="4" t="s">
        <v>22</v>
      </c>
      <c r="I1127" s="6">
        <v>0.6</v>
      </c>
      <c r="J1127" s="7">
        <v>8000</v>
      </c>
      <c r="K1127" s="8">
        <f t="shared" si="8"/>
        <v>4800</v>
      </c>
      <c r="L1127" s="8">
        <f t="shared" si="9"/>
        <v>3120.0000000000005</v>
      </c>
      <c r="M1127" s="9">
        <v>0.65000000000000013</v>
      </c>
      <c r="O1127" s="14"/>
      <c r="P1127" s="15"/>
      <c r="Q1127" s="10"/>
      <c r="R1127" s="11"/>
    </row>
    <row r="1128" spans="1:18" ht="15.75" customHeight="1" x14ac:dyDescent="0.25">
      <c r="A1128" s="2"/>
      <c r="B1128" s="4" t="s">
        <v>23</v>
      </c>
      <c r="C1128" s="4">
        <v>1197831</v>
      </c>
      <c r="D1128" s="5">
        <v>44413</v>
      </c>
      <c r="E1128" s="4" t="s">
        <v>24</v>
      </c>
      <c r="F1128" s="4" t="s">
        <v>57</v>
      </c>
      <c r="G1128" s="4" t="s">
        <v>58</v>
      </c>
      <c r="H1128" s="4" t="s">
        <v>17</v>
      </c>
      <c r="I1128" s="6">
        <v>0.4</v>
      </c>
      <c r="J1128" s="7">
        <v>7500</v>
      </c>
      <c r="K1128" s="8">
        <f t="shared" si="8"/>
        <v>3000</v>
      </c>
      <c r="L1128" s="8">
        <f t="shared" si="9"/>
        <v>1499.9999999999998</v>
      </c>
      <c r="M1128" s="9">
        <v>0.49999999999999994</v>
      </c>
      <c r="O1128" s="14"/>
      <c r="P1128" s="15"/>
      <c r="Q1128" s="10"/>
      <c r="R1128" s="11"/>
    </row>
    <row r="1129" spans="1:18" ht="15.75" customHeight="1" x14ac:dyDescent="0.25">
      <c r="A1129" s="2"/>
      <c r="B1129" s="4" t="s">
        <v>23</v>
      </c>
      <c r="C1129" s="4">
        <v>1197831</v>
      </c>
      <c r="D1129" s="5">
        <v>44413</v>
      </c>
      <c r="E1129" s="4" t="s">
        <v>24</v>
      </c>
      <c r="F1129" s="4" t="s">
        <v>57</v>
      </c>
      <c r="G1129" s="4" t="s">
        <v>58</v>
      </c>
      <c r="H1129" s="4" t="s">
        <v>18</v>
      </c>
      <c r="I1129" s="6">
        <v>0.55000000000000004</v>
      </c>
      <c r="J1129" s="7">
        <v>7500</v>
      </c>
      <c r="K1129" s="8">
        <f t="shared" si="8"/>
        <v>4125</v>
      </c>
      <c r="L1129" s="8">
        <f t="shared" si="9"/>
        <v>2062.4999999999995</v>
      </c>
      <c r="M1129" s="9">
        <v>0.49999999999999994</v>
      </c>
      <c r="O1129" s="14"/>
      <c r="P1129" s="15"/>
      <c r="Q1129" s="10"/>
      <c r="R1129" s="11"/>
    </row>
    <row r="1130" spans="1:18" ht="15.75" customHeight="1" x14ac:dyDescent="0.25">
      <c r="A1130" s="2"/>
      <c r="B1130" s="4" t="s">
        <v>23</v>
      </c>
      <c r="C1130" s="4">
        <v>1197831</v>
      </c>
      <c r="D1130" s="5">
        <v>44413</v>
      </c>
      <c r="E1130" s="4" t="s">
        <v>24</v>
      </c>
      <c r="F1130" s="4" t="s">
        <v>57</v>
      </c>
      <c r="G1130" s="4" t="s">
        <v>58</v>
      </c>
      <c r="H1130" s="4" t="s">
        <v>19</v>
      </c>
      <c r="I1130" s="6">
        <v>0.55000000000000004</v>
      </c>
      <c r="J1130" s="7">
        <v>9250</v>
      </c>
      <c r="K1130" s="8">
        <f t="shared" si="8"/>
        <v>5087.5</v>
      </c>
      <c r="L1130" s="8">
        <f t="shared" si="9"/>
        <v>2543.7499999999995</v>
      </c>
      <c r="M1130" s="9">
        <v>0.49999999999999994</v>
      </c>
      <c r="O1130" s="14"/>
      <c r="P1130" s="15"/>
      <c r="Q1130" s="10"/>
      <c r="R1130" s="11"/>
    </row>
    <row r="1131" spans="1:18" ht="15.75" customHeight="1" x14ac:dyDescent="0.25">
      <c r="A1131" s="2"/>
      <c r="B1131" s="4" t="s">
        <v>23</v>
      </c>
      <c r="C1131" s="4">
        <v>1197831</v>
      </c>
      <c r="D1131" s="5">
        <v>44413</v>
      </c>
      <c r="E1131" s="4" t="s">
        <v>24</v>
      </c>
      <c r="F1131" s="4" t="s">
        <v>57</v>
      </c>
      <c r="G1131" s="4" t="s">
        <v>58</v>
      </c>
      <c r="H1131" s="4" t="s">
        <v>20</v>
      </c>
      <c r="I1131" s="6">
        <v>0.5</v>
      </c>
      <c r="J1131" s="7">
        <v>4250</v>
      </c>
      <c r="K1131" s="8">
        <f t="shared" si="8"/>
        <v>2125</v>
      </c>
      <c r="L1131" s="8">
        <f t="shared" si="9"/>
        <v>1275.0000000000002</v>
      </c>
      <c r="M1131" s="9">
        <v>0.60000000000000009</v>
      </c>
      <c r="O1131" s="14"/>
      <c r="P1131" s="15"/>
      <c r="Q1131" s="10"/>
      <c r="R1131" s="11"/>
    </row>
    <row r="1132" spans="1:18" ht="15.75" customHeight="1" x14ac:dyDescent="0.25">
      <c r="A1132" s="2"/>
      <c r="B1132" s="4" t="s">
        <v>23</v>
      </c>
      <c r="C1132" s="4">
        <v>1197831</v>
      </c>
      <c r="D1132" s="5">
        <v>44413</v>
      </c>
      <c r="E1132" s="4" t="s">
        <v>24</v>
      </c>
      <c r="F1132" s="4" t="s">
        <v>57</v>
      </c>
      <c r="G1132" s="4" t="s">
        <v>58</v>
      </c>
      <c r="H1132" s="4" t="s">
        <v>21</v>
      </c>
      <c r="I1132" s="6">
        <v>0.55000000000000004</v>
      </c>
      <c r="J1132" s="7">
        <v>4250</v>
      </c>
      <c r="K1132" s="8">
        <f t="shared" si="8"/>
        <v>2337.5</v>
      </c>
      <c r="L1132" s="8">
        <f t="shared" si="9"/>
        <v>1051.875</v>
      </c>
      <c r="M1132" s="9">
        <v>0.44999999999999996</v>
      </c>
      <c r="O1132" s="14"/>
      <c r="P1132" s="15"/>
      <c r="Q1132" s="10"/>
      <c r="R1132" s="11"/>
    </row>
    <row r="1133" spans="1:18" ht="15.75" customHeight="1" x14ac:dyDescent="0.25">
      <c r="A1133" s="2"/>
      <c r="B1133" s="4" t="s">
        <v>23</v>
      </c>
      <c r="C1133" s="4">
        <v>1197831</v>
      </c>
      <c r="D1133" s="5">
        <v>44413</v>
      </c>
      <c r="E1133" s="4" t="s">
        <v>24</v>
      </c>
      <c r="F1133" s="4" t="s">
        <v>57</v>
      </c>
      <c r="G1133" s="4" t="s">
        <v>58</v>
      </c>
      <c r="H1133" s="4" t="s">
        <v>22</v>
      </c>
      <c r="I1133" s="6">
        <v>0.6</v>
      </c>
      <c r="J1133" s="7">
        <v>6750</v>
      </c>
      <c r="K1133" s="8">
        <f t="shared" si="8"/>
        <v>4050</v>
      </c>
      <c r="L1133" s="8">
        <f t="shared" si="9"/>
        <v>2632.5000000000005</v>
      </c>
      <c r="M1133" s="9">
        <v>0.65000000000000013</v>
      </c>
      <c r="O1133" s="14"/>
      <c r="P1133" s="15"/>
      <c r="Q1133" s="10"/>
      <c r="R1133" s="11"/>
    </row>
    <row r="1134" spans="1:18" ht="15.75" customHeight="1" x14ac:dyDescent="0.25">
      <c r="A1134" s="2"/>
      <c r="B1134" s="4" t="s">
        <v>23</v>
      </c>
      <c r="C1134" s="4">
        <v>1197831</v>
      </c>
      <c r="D1134" s="5">
        <v>44441</v>
      </c>
      <c r="E1134" s="4" t="s">
        <v>24</v>
      </c>
      <c r="F1134" s="4" t="s">
        <v>57</v>
      </c>
      <c r="G1134" s="4" t="s">
        <v>58</v>
      </c>
      <c r="H1134" s="4" t="s">
        <v>17</v>
      </c>
      <c r="I1134" s="6">
        <v>0.55000000000000004</v>
      </c>
      <c r="J1134" s="7">
        <v>6250</v>
      </c>
      <c r="K1134" s="8">
        <f t="shared" si="8"/>
        <v>3437.5000000000005</v>
      </c>
      <c r="L1134" s="8">
        <f t="shared" si="9"/>
        <v>1718.75</v>
      </c>
      <c r="M1134" s="9">
        <v>0.49999999999999994</v>
      </c>
      <c r="O1134" s="14"/>
      <c r="P1134" s="15"/>
      <c r="Q1134" s="10"/>
      <c r="R1134" s="11"/>
    </row>
    <row r="1135" spans="1:18" ht="15.75" customHeight="1" x14ac:dyDescent="0.25">
      <c r="A1135" s="2"/>
      <c r="B1135" s="4" t="s">
        <v>23</v>
      </c>
      <c r="C1135" s="4">
        <v>1197831</v>
      </c>
      <c r="D1135" s="5">
        <v>44441</v>
      </c>
      <c r="E1135" s="4" t="s">
        <v>24</v>
      </c>
      <c r="F1135" s="4" t="s">
        <v>57</v>
      </c>
      <c r="G1135" s="4" t="s">
        <v>58</v>
      </c>
      <c r="H1135" s="4" t="s">
        <v>18</v>
      </c>
      <c r="I1135" s="6">
        <v>0.55000000000000004</v>
      </c>
      <c r="J1135" s="7">
        <v>5750</v>
      </c>
      <c r="K1135" s="8">
        <f t="shared" si="8"/>
        <v>3162.5000000000005</v>
      </c>
      <c r="L1135" s="8">
        <f t="shared" si="9"/>
        <v>1581.25</v>
      </c>
      <c r="M1135" s="9">
        <v>0.49999999999999994</v>
      </c>
      <c r="O1135" s="14"/>
      <c r="P1135" s="15"/>
      <c r="Q1135" s="10"/>
      <c r="R1135" s="11"/>
    </row>
    <row r="1136" spans="1:18" ht="15.75" customHeight="1" x14ac:dyDescent="0.25">
      <c r="A1136" s="2"/>
      <c r="B1136" s="4" t="s">
        <v>23</v>
      </c>
      <c r="C1136" s="4">
        <v>1197831</v>
      </c>
      <c r="D1136" s="5">
        <v>44441</v>
      </c>
      <c r="E1136" s="4" t="s">
        <v>24</v>
      </c>
      <c r="F1136" s="4" t="s">
        <v>57</v>
      </c>
      <c r="G1136" s="4" t="s">
        <v>58</v>
      </c>
      <c r="H1136" s="4" t="s">
        <v>19</v>
      </c>
      <c r="I1136" s="6">
        <v>0.6</v>
      </c>
      <c r="J1136" s="7">
        <v>6250</v>
      </c>
      <c r="K1136" s="8">
        <f t="shared" si="8"/>
        <v>3750</v>
      </c>
      <c r="L1136" s="8">
        <f t="shared" si="9"/>
        <v>1874.9999999999998</v>
      </c>
      <c r="M1136" s="9">
        <v>0.49999999999999994</v>
      </c>
      <c r="O1136" s="14"/>
      <c r="P1136" s="15"/>
      <c r="Q1136" s="10"/>
      <c r="R1136" s="11"/>
    </row>
    <row r="1137" spans="1:18" ht="15.75" customHeight="1" x14ac:dyDescent="0.25">
      <c r="A1137" s="2"/>
      <c r="B1137" s="4" t="s">
        <v>23</v>
      </c>
      <c r="C1137" s="4">
        <v>1197831</v>
      </c>
      <c r="D1137" s="5">
        <v>44441</v>
      </c>
      <c r="E1137" s="4" t="s">
        <v>24</v>
      </c>
      <c r="F1137" s="4" t="s">
        <v>57</v>
      </c>
      <c r="G1137" s="4" t="s">
        <v>58</v>
      </c>
      <c r="H1137" s="4" t="s">
        <v>20</v>
      </c>
      <c r="I1137" s="6">
        <v>0.6</v>
      </c>
      <c r="J1137" s="7">
        <v>3500</v>
      </c>
      <c r="K1137" s="8">
        <f t="shared" si="8"/>
        <v>2100</v>
      </c>
      <c r="L1137" s="8">
        <f t="shared" si="9"/>
        <v>1260.0000000000002</v>
      </c>
      <c r="M1137" s="9">
        <v>0.60000000000000009</v>
      </c>
      <c r="O1137" s="14"/>
      <c r="P1137" s="15"/>
      <c r="Q1137" s="10"/>
      <c r="R1137" s="11"/>
    </row>
    <row r="1138" spans="1:18" ht="15.75" customHeight="1" x14ac:dyDescent="0.25">
      <c r="A1138" s="2"/>
      <c r="B1138" s="4" t="s">
        <v>23</v>
      </c>
      <c r="C1138" s="4">
        <v>1197831</v>
      </c>
      <c r="D1138" s="5">
        <v>44441</v>
      </c>
      <c r="E1138" s="4" t="s">
        <v>24</v>
      </c>
      <c r="F1138" s="4" t="s">
        <v>57</v>
      </c>
      <c r="G1138" s="4" t="s">
        <v>58</v>
      </c>
      <c r="H1138" s="4" t="s">
        <v>21</v>
      </c>
      <c r="I1138" s="6">
        <v>0.45</v>
      </c>
      <c r="J1138" s="7">
        <v>3500</v>
      </c>
      <c r="K1138" s="8">
        <f t="shared" si="8"/>
        <v>1575</v>
      </c>
      <c r="L1138" s="8">
        <f t="shared" si="9"/>
        <v>708.74999999999989</v>
      </c>
      <c r="M1138" s="9">
        <v>0.44999999999999996</v>
      </c>
      <c r="O1138" s="14"/>
      <c r="P1138" s="15"/>
      <c r="Q1138" s="10"/>
      <c r="R1138" s="11"/>
    </row>
    <row r="1139" spans="1:18" ht="15.75" customHeight="1" x14ac:dyDescent="0.25">
      <c r="A1139" s="2"/>
      <c r="B1139" s="4" t="s">
        <v>23</v>
      </c>
      <c r="C1139" s="4">
        <v>1197831</v>
      </c>
      <c r="D1139" s="5">
        <v>44441</v>
      </c>
      <c r="E1139" s="4" t="s">
        <v>24</v>
      </c>
      <c r="F1139" s="4" t="s">
        <v>57</v>
      </c>
      <c r="G1139" s="4" t="s">
        <v>58</v>
      </c>
      <c r="H1139" s="4" t="s">
        <v>22</v>
      </c>
      <c r="I1139" s="6">
        <v>0.4</v>
      </c>
      <c r="J1139" s="7">
        <v>5750</v>
      </c>
      <c r="K1139" s="8">
        <f t="shared" si="8"/>
        <v>2300</v>
      </c>
      <c r="L1139" s="8">
        <f t="shared" si="9"/>
        <v>1495.0000000000002</v>
      </c>
      <c r="M1139" s="9">
        <v>0.65000000000000013</v>
      </c>
      <c r="O1139" s="14"/>
      <c r="P1139" s="15"/>
      <c r="Q1139" s="10"/>
      <c r="R1139" s="11"/>
    </row>
    <row r="1140" spans="1:18" ht="15.75" customHeight="1" x14ac:dyDescent="0.25">
      <c r="A1140" s="2"/>
      <c r="B1140" s="4" t="s">
        <v>23</v>
      </c>
      <c r="C1140" s="4">
        <v>1197831</v>
      </c>
      <c r="D1140" s="5">
        <v>44470</v>
      </c>
      <c r="E1140" s="4" t="s">
        <v>24</v>
      </c>
      <c r="F1140" s="4" t="s">
        <v>57</v>
      </c>
      <c r="G1140" s="4" t="s">
        <v>58</v>
      </c>
      <c r="H1140" s="4" t="s">
        <v>17</v>
      </c>
      <c r="I1140" s="6">
        <v>0.30000000000000004</v>
      </c>
      <c r="J1140" s="7">
        <v>5250</v>
      </c>
      <c r="K1140" s="8">
        <f t="shared" si="8"/>
        <v>1575.0000000000002</v>
      </c>
      <c r="L1140" s="8">
        <f t="shared" si="9"/>
        <v>787.5</v>
      </c>
      <c r="M1140" s="9">
        <v>0.49999999999999994</v>
      </c>
      <c r="O1140" s="14"/>
      <c r="P1140" s="15"/>
      <c r="Q1140" s="10"/>
      <c r="R1140" s="11"/>
    </row>
    <row r="1141" spans="1:18" ht="15.75" customHeight="1" x14ac:dyDescent="0.25">
      <c r="A1141" s="2"/>
      <c r="B1141" s="4" t="s">
        <v>23</v>
      </c>
      <c r="C1141" s="4">
        <v>1197831</v>
      </c>
      <c r="D1141" s="5">
        <v>44470</v>
      </c>
      <c r="E1141" s="4" t="s">
        <v>24</v>
      </c>
      <c r="F1141" s="4" t="s">
        <v>57</v>
      </c>
      <c r="G1141" s="4" t="s">
        <v>58</v>
      </c>
      <c r="H1141" s="4" t="s">
        <v>18</v>
      </c>
      <c r="I1141" s="6">
        <v>0.30000000000000004</v>
      </c>
      <c r="J1141" s="7">
        <v>5250</v>
      </c>
      <c r="K1141" s="8">
        <f t="shared" si="8"/>
        <v>1575.0000000000002</v>
      </c>
      <c r="L1141" s="8">
        <f t="shared" si="9"/>
        <v>787.5</v>
      </c>
      <c r="M1141" s="9">
        <v>0.49999999999999994</v>
      </c>
      <c r="O1141" s="14"/>
      <c r="P1141" s="15"/>
      <c r="Q1141" s="10"/>
      <c r="R1141" s="11"/>
    </row>
    <row r="1142" spans="1:18" ht="15.75" customHeight="1" x14ac:dyDescent="0.25">
      <c r="A1142" s="2"/>
      <c r="B1142" s="4" t="s">
        <v>23</v>
      </c>
      <c r="C1142" s="4">
        <v>1197831</v>
      </c>
      <c r="D1142" s="5">
        <v>44470</v>
      </c>
      <c r="E1142" s="4" t="s">
        <v>24</v>
      </c>
      <c r="F1142" s="4" t="s">
        <v>57</v>
      </c>
      <c r="G1142" s="4" t="s">
        <v>58</v>
      </c>
      <c r="H1142" s="4" t="s">
        <v>19</v>
      </c>
      <c r="I1142" s="6">
        <v>0.35000000000000003</v>
      </c>
      <c r="J1142" s="7">
        <v>4750</v>
      </c>
      <c r="K1142" s="8">
        <f t="shared" si="8"/>
        <v>1662.5000000000002</v>
      </c>
      <c r="L1142" s="8">
        <f t="shared" si="9"/>
        <v>831.25</v>
      </c>
      <c r="M1142" s="9">
        <v>0.49999999999999994</v>
      </c>
      <c r="O1142" s="14"/>
      <c r="P1142" s="15"/>
      <c r="Q1142" s="10"/>
      <c r="R1142" s="11"/>
    </row>
    <row r="1143" spans="1:18" ht="15.75" customHeight="1" x14ac:dyDescent="0.25">
      <c r="A1143" s="2"/>
      <c r="B1143" s="4" t="s">
        <v>23</v>
      </c>
      <c r="C1143" s="4">
        <v>1197831</v>
      </c>
      <c r="D1143" s="5">
        <v>44470</v>
      </c>
      <c r="E1143" s="4" t="s">
        <v>24</v>
      </c>
      <c r="F1143" s="4" t="s">
        <v>57</v>
      </c>
      <c r="G1143" s="4" t="s">
        <v>58</v>
      </c>
      <c r="H1143" s="4" t="s">
        <v>20</v>
      </c>
      <c r="I1143" s="6">
        <v>0.35000000000000003</v>
      </c>
      <c r="J1143" s="7">
        <v>3250</v>
      </c>
      <c r="K1143" s="8">
        <f t="shared" si="8"/>
        <v>1137.5</v>
      </c>
      <c r="L1143" s="8">
        <f t="shared" si="9"/>
        <v>682.50000000000011</v>
      </c>
      <c r="M1143" s="9">
        <v>0.60000000000000009</v>
      </c>
      <c r="O1143" s="14"/>
      <c r="P1143" s="15"/>
      <c r="Q1143" s="10"/>
      <c r="R1143" s="11"/>
    </row>
    <row r="1144" spans="1:18" ht="15.75" customHeight="1" x14ac:dyDescent="0.25">
      <c r="A1144" s="2"/>
      <c r="B1144" s="4" t="s">
        <v>23</v>
      </c>
      <c r="C1144" s="4">
        <v>1197831</v>
      </c>
      <c r="D1144" s="5">
        <v>44470</v>
      </c>
      <c r="E1144" s="4" t="s">
        <v>24</v>
      </c>
      <c r="F1144" s="4" t="s">
        <v>57</v>
      </c>
      <c r="G1144" s="4" t="s">
        <v>58</v>
      </c>
      <c r="H1144" s="4" t="s">
        <v>21</v>
      </c>
      <c r="I1144" s="6">
        <v>0.30000000000000004</v>
      </c>
      <c r="J1144" s="7">
        <v>3000</v>
      </c>
      <c r="K1144" s="8">
        <f t="shared" si="8"/>
        <v>900.00000000000011</v>
      </c>
      <c r="L1144" s="8">
        <f t="shared" si="9"/>
        <v>405</v>
      </c>
      <c r="M1144" s="9">
        <v>0.44999999999999996</v>
      </c>
      <c r="O1144" s="14"/>
      <c r="P1144" s="15"/>
      <c r="Q1144" s="10"/>
      <c r="R1144" s="11"/>
    </row>
    <row r="1145" spans="1:18" ht="15.75" customHeight="1" x14ac:dyDescent="0.25">
      <c r="A1145" s="2"/>
      <c r="B1145" s="4" t="s">
        <v>23</v>
      </c>
      <c r="C1145" s="4">
        <v>1197831</v>
      </c>
      <c r="D1145" s="5">
        <v>44470</v>
      </c>
      <c r="E1145" s="4" t="s">
        <v>24</v>
      </c>
      <c r="F1145" s="4" t="s">
        <v>57</v>
      </c>
      <c r="G1145" s="4" t="s">
        <v>58</v>
      </c>
      <c r="H1145" s="4" t="s">
        <v>22</v>
      </c>
      <c r="I1145" s="6">
        <v>0.4</v>
      </c>
      <c r="J1145" s="7">
        <v>4750</v>
      </c>
      <c r="K1145" s="8">
        <f t="shared" si="8"/>
        <v>1900</v>
      </c>
      <c r="L1145" s="8">
        <f t="shared" si="9"/>
        <v>1235.0000000000002</v>
      </c>
      <c r="M1145" s="9">
        <v>0.65000000000000013</v>
      </c>
      <c r="O1145" s="14"/>
      <c r="P1145" s="15"/>
      <c r="Q1145" s="10"/>
      <c r="R1145" s="11"/>
    </row>
    <row r="1146" spans="1:18" ht="15.75" customHeight="1" x14ac:dyDescent="0.25">
      <c r="A1146" s="2"/>
      <c r="B1146" s="4" t="s">
        <v>23</v>
      </c>
      <c r="C1146" s="4">
        <v>1197831</v>
      </c>
      <c r="D1146" s="5">
        <v>44502</v>
      </c>
      <c r="E1146" s="4" t="s">
        <v>24</v>
      </c>
      <c r="F1146" s="4" t="s">
        <v>57</v>
      </c>
      <c r="G1146" s="4" t="s">
        <v>58</v>
      </c>
      <c r="H1146" s="4" t="s">
        <v>17</v>
      </c>
      <c r="I1146" s="6">
        <v>0.20000000000000004</v>
      </c>
      <c r="J1146" s="7">
        <v>6250</v>
      </c>
      <c r="K1146" s="8">
        <f t="shared" si="8"/>
        <v>1250.0000000000002</v>
      </c>
      <c r="L1146" s="8">
        <f t="shared" si="9"/>
        <v>625</v>
      </c>
      <c r="M1146" s="9">
        <v>0.49999999999999994</v>
      </c>
      <c r="O1146" s="14"/>
      <c r="P1146" s="15"/>
      <c r="Q1146" s="10"/>
      <c r="R1146" s="11"/>
    </row>
    <row r="1147" spans="1:18" ht="15.75" customHeight="1" x14ac:dyDescent="0.25">
      <c r="A1147" s="2"/>
      <c r="B1147" s="4" t="s">
        <v>23</v>
      </c>
      <c r="C1147" s="4">
        <v>1197831</v>
      </c>
      <c r="D1147" s="5">
        <v>44502</v>
      </c>
      <c r="E1147" s="4" t="s">
        <v>24</v>
      </c>
      <c r="F1147" s="4" t="s">
        <v>57</v>
      </c>
      <c r="G1147" s="4" t="s">
        <v>58</v>
      </c>
      <c r="H1147" s="4" t="s">
        <v>18</v>
      </c>
      <c r="I1147" s="6">
        <v>0.20000000000000004</v>
      </c>
      <c r="J1147" s="7">
        <v>6250</v>
      </c>
      <c r="K1147" s="8">
        <f t="shared" si="8"/>
        <v>1250.0000000000002</v>
      </c>
      <c r="L1147" s="8">
        <f t="shared" si="9"/>
        <v>625</v>
      </c>
      <c r="M1147" s="9">
        <v>0.49999999999999994</v>
      </c>
      <c r="O1147" s="14"/>
      <c r="P1147" s="15"/>
      <c r="Q1147" s="10"/>
      <c r="R1147" s="11"/>
    </row>
    <row r="1148" spans="1:18" ht="15.75" customHeight="1" x14ac:dyDescent="0.25">
      <c r="A1148" s="2"/>
      <c r="B1148" s="4" t="s">
        <v>23</v>
      </c>
      <c r="C1148" s="4">
        <v>1197831</v>
      </c>
      <c r="D1148" s="5">
        <v>44502</v>
      </c>
      <c r="E1148" s="4" t="s">
        <v>24</v>
      </c>
      <c r="F1148" s="4" t="s">
        <v>57</v>
      </c>
      <c r="G1148" s="4" t="s">
        <v>58</v>
      </c>
      <c r="H1148" s="4" t="s">
        <v>19</v>
      </c>
      <c r="I1148" s="6">
        <v>0.45000000000000007</v>
      </c>
      <c r="J1148" s="7">
        <v>5750</v>
      </c>
      <c r="K1148" s="8">
        <f t="shared" si="8"/>
        <v>2587.5000000000005</v>
      </c>
      <c r="L1148" s="8">
        <f t="shared" si="9"/>
        <v>1293.75</v>
      </c>
      <c r="M1148" s="9">
        <v>0.49999999999999994</v>
      </c>
      <c r="O1148" s="14"/>
      <c r="P1148" s="15"/>
      <c r="Q1148" s="10"/>
      <c r="R1148" s="11"/>
    </row>
    <row r="1149" spans="1:18" ht="15.75" customHeight="1" x14ac:dyDescent="0.25">
      <c r="A1149" s="2"/>
      <c r="B1149" s="4" t="s">
        <v>23</v>
      </c>
      <c r="C1149" s="4">
        <v>1197831</v>
      </c>
      <c r="D1149" s="5">
        <v>44502</v>
      </c>
      <c r="E1149" s="4" t="s">
        <v>24</v>
      </c>
      <c r="F1149" s="4" t="s">
        <v>57</v>
      </c>
      <c r="G1149" s="4" t="s">
        <v>58</v>
      </c>
      <c r="H1149" s="4" t="s">
        <v>20</v>
      </c>
      <c r="I1149" s="6">
        <v>0.45000000000000007</v>
      </c>
      <c r="J1149" s="7">
        <v>4500</v>
      </c>
      <c r="K1149" s="8">
        <f t="shared" si="8"/>
        <v>2025.0000000000002</v>
      </c>
      <c r="L1149" s="8">
        <f t="shared" si="9"/>
        <v>1215.0000000000002</v>
      </c>
      <c r="M1149" s="9">
        <v>0.60000000000000009</v>
      </c>
      <c r="O1149" s="14"/>
      <c r="P1149" s="15"/>
      <c r="Q1149" s="10"/>
      <c r="R1149" s="11"/>
    </row>
    <row r="1150" spans="1:18" ht="15.75" customHeight="1" x14ac:dyDescent="0.25">
      <c r="A1150" s="2"/>
      <c r="B1150" s="4" t="s">
        <v>23</v>
      </c>
      <c r="C1150" s="4">
        <v>1197831</v>
      </c>
      <c r="D1150" s="5">
        <v>44502</v>
      </c>
      <c r="E1150" s="4" t="s">
        <v>24</v>
      </c>
      <c r="F1150" s="4" t="s">
        <v>57</v>
      </c>
      <c r="G1150" s="4" t="s">
        <v>58</v>
      </c>
      <c r="H1150" s="4" t="s">
        <v>21</v>
      </c>
      <c r="I1150" s="6">
        <v>0.49999999999999994</v>
      </c>
      <c r="J1150" s="7">
        <v>4250</v>
      </c>
      <c r="K1150" s="8">
        <f t="shared" si="8"/>
        <v>2124.9999999999995</v>
      </c>
      <c r="L1150" s="8">
        <f t="shared" si="9"/>
        <v>956.24999999999966</v>
      </c>
      <c r="M1150" s="9">
        <v>0.44999999999999996</v>
      </c>
      <c r="O1150" s="14"/>
      <c r="P1150" s="15"/>
      <c r="Q1150" s="10"/>
      <c r="R1150" s="11"/>
    </row>
    <row r="1151" spans="1:18" ht="15.75" customHeight="1" x14ac:dyDescent="0.25">
      <c r="A1151" s="2"/>
      <c r="B1151" s="4" t="s">
        <v>23</v>
      </c>
      <c r="C1151" s="4">
        <v>1197831</v>
      </c>
      <c r="D1151" s="5">
        <v>44502</v>
      </c>
      <c r="E1151" s="4" t="s">
        <v>24</v>
      </c>
      <c r="F1151" s="4" t="s">
        <v>57</v>
      </c>
      <c r="G1151" s="4" t="s">
        <v>58</v>
      </c>
      <c r="H1151" s="4" t="s">
        <v>22</v>
      </c>
      <c r="I1151" s="6">
        <v>0.6</v>
      </c>
      <c r="J1151" s="7">
        <v>6250</v>
      </c>
      <c r="K1151" s="8">
        <f t="shared" si="8"/>
        <v>3750</v>
      </c>
      <c r="L1151" s="8">
        <f t="shared" si="9"/>
        <v>2437.5000000000005</v>
      </c>
      <c r="M1151" s="9">
        <v>0.65000000000000013</v>
      </c>
      <c r="O1151" s="14"/>
      <c r="P1151" s="15"/>
      <c r="Q1151" s="10"/>
      <c r="R1151" s="11"/>
    </row>
    <row r="1152" spans="1:18" ht="15.75" customHeight="1" x14ac:dyDescent="0.25">
      <c r="A1152" s="2"/>
      <c r="B1152" s="4" t="s">
        <v>23</v>
      </c>
      <c r="C1152" s="4">
        <v>1197831</v>
      </c>
      <c r="D1152" s="5">
        <v>44531</v>
      </c>
      <c r="E1152" s="4" t="s">
        <v>24</v>
      </c>
      <c r="F1152" s="4" t="s">
        <v>57</v>
      </c>
      <c r="G1152" s="4" t="s">
        <v>58</v>
      </c>
      <c r="H1152" s="4" t="s">
        <v>17</v>
      </c>
      <c r="I1152" s="6">
        <v>0.6</v>
      </c>
      <c r="J1152" s="7">
        <v>7750</v>
      </c>
      <c r="K1152" s="8">
        <f t="shared" si="8"/>
        <v>4650</v>
      </c>
      <c r="L1152" s="8">
        <f t="shared" si="9"/>
        <v>2324.9999999999995</v>
      </c>
      <c r="M1152" s="9">
        <v>0.49999999999999994</v>
      </c>
      <c r="O1152" s="14"/>
      <c r="P1152" s="15"/>
      <c r="Q1152" s="10"/>
      <c r="R1152" s="11"/>
    </row>
    <row r="1153" spans="1:18" ht="15.75" customHeight="1" x14ac:dyDescent="0.25">
      <c r="A1153" s="2"/>
      <c r="B1153" s="4" t="s">
        <v>23</v>
      </c>
      <c r="C1153" s="4">
        <v>1197831</v>
      </c>
      <c r="D1153" s="5">
        <v>44531</v>
      </c>
      <c r="E1153" s="4" t="s">
        <v>24</v>
      </c>
      <c r="F1153" s="4" t="s">
        <v>57</v>
      </c>
      <c r="G1153" s="4" t="s">
        <v>58</v>
      </c>
      <c r="H1153" s="4" t="s">
        <v>18</v>
      </c>
      <c r="I1153" s="6">
        <v>0.6</v>
      </c>
      <c r="J1153" s="7">
        <v>7750</v>
      </c>
      <c r="K1153" s="8">
        <f t="shared" si="8"/>
        <v>4650</v>
      </c>
      <c r="L1153" s="8">
        <f t="shared" si="9"/>
        <v>2324.9999999999995</v>
      </c>
      <c r="M1153" s="9">
        <v>0.49999999999999994</v>
      </c>
      <c r="O1153" s="14"/>
      <c r="P1153" s="15"/>
      <c r="Q1153" s="10"/>
      <c r="R1153" s="11"/>
    </row>
    <row r="1154" spans="1:18" ht="15.75" customHeight="1" x14ac:dyDescent="0.25">
      <c r="A1154" s="2"/>
      <c r="B1154" s="4" t="s">
        <v>23</v>
      </c>
      <c r="C1154" s="4">
        <v>1197831</v>
      </c>
      <c r="D1154" s="5">
        <v>44531</v>
      </c>
      <c r="E1154" s="4" t="s">
        <v>24</v>
      </c>
      <c r="F1154" s="4" t="s">
        <v>57</v>
      </c>
      <c r="G1154" s="4" t="s">
        <v>58</v>
      </c>
      <c r="H1154" s="4" t="s">
        <v>19</v>
      </c>
      <c r="I1154" s="6">
        <v>0.65</v>
      </c>
      <c r="J1154" s="7">
        <v>7000</v>
      </c>
      <c r="K1154" s="8">
        <f t="shared" si="8"/>
        <v>4550</v>
      </c>
      <c r="L1154" s="8">
        <f t="shared" si="9"/>
        <v>2274.9999999999995</v>
      </c>
      <c r="M1154" s="9">
        <v>0.49999999999999994</v>
      </c>
      <c r="O1154" s="14"/>
      <c r="P1154" s="15"/>
      <c r="Q1154" s="10"/>
      <c r="R1154" s="11"/>
    </row>
    <row r="1155" spans="1:18" ht="15.75" customHeight="1" x14ac:dyDescent="0.25">
      <c r="A1155" s="2"/>
      <c r="B1155" s="4" t="s">
        <v>23</v>
      </c>
      <c r="C1155" s="4">
        <v>1197831</v>
      </c>
      <c r="D1155" s="5">
        <v>44531</v>
      </c>
      <c r="E1155" s="4" t="s">
        <v>24</v>
      </c>
      <c r="F1155" s="4" t="s">
        <v>57</v>
      </c>
      <c r="G1155" s="4" t="s">
        <v>58</v>
      </c>
      <c r="H1155" s="4" t="s">
        <v>20</v>
      </c>
      <c r="I1155" s="6">
        <v>0.65</v>
      </c>
      <c r="J1155" s="7">
        <v>5500</v>
      </c>
      <c r="K1155" s="8">
        <f t="shared" si="8"/>
        <v>3575</v>
      </c>
      <c r="L1155" s="8">
        <f t="shared" si="9"/>
        <v>2145.0000000000005</v>
      </c>
      <c r="M1155" s="9">
        <v>0.60000000000000009</v>
      </c>
      <c r="O1155" s="14"/>
      <c r="P1155" s="15"/>
      <c r="Q1155" s="10"/>
      <c r="R1155" s="11"/>
    </row>
    <row r="1156" spans="1:18" ht="15.75" customHeight="1" x14ac:dyDescent="0.25">
      <c r="A1156" s="2"/>
      <c r="B1156" s="4" t="s">
        <v>23</v>
      </c>
      <c r="C1156" s="4">
        <v>1197831</v>
      </c>
      <c r="D1156" s="5">
        <v>44531</v>
      </c>
      <c r="E1156" s="4" t="s">
        <v>24</v>
      </c>
      <c r="F1156" s="4" t="s">
        <v>57</v>
      </c>
      <c r="G1156" s="4" t="s">
        <v>58</v>
      </c>
      <c r="H1156" s="4" t="s">
        <v>21</v>
      </c>
      <c r="I1156" s="6">
        <v>0.6</v>
      </c>
      <c r="J1156" s="7">
        <v>5000</v>
      </c>
      <c r="K1156" s="8">
        <f t="shared" si="8"/>
        <v>3000</v>
      </c>
      <c r="L1156" s="8">
        <f t="shared" si="9"/>
        <v>1349.9999999999998</v>
      </c>
      <c r="M1156" s="9">
        <v>0.44999999999999996</v>
      </c>
      <c r="O1156" s="14"/>
      <c r="P1156" s="15"/>
      <c r="Q1156" s="10"/>
      <c r="R1156" s="11"/>
    </row>
    <row r="1157" spans="1:18" ht="15.75" customHeight="1" x14ac:dyDescent="0.25">
      <c r="A1157" s="2"/>
      <c r="B1157" s="4" t="s">
        <v>23</v>
      </c>
      <c r="C1157" s="4">
        <v>1197831</v>
      </c>
      <c r="D1157" s="5">
        <v>44531</v>
      </c>
      <c r="E1157" s="4" t="s">
        <v>24</v>
      </c>
      <c r="F1157" s="4" t="s">
        <v>57</v>
      </c>
      <c r="G1157" s="4" t="s">
        <v>58</v>
      </c>
      <c r="H1157" s="4" t="s">
        <v>22</v>
      </c>
      <c r="I1157" s="6">
        <v>0.70000000000000007</v>
      </c>
      <c r="J1157" s="7">
        <v>7500</v>
      </c>
      <c r="K1157" s="8">
        <f t="shared" si="8"/>
        <v>5250.0000000000009</v>
      </c>
      <c r="L1157" s="8">
        <f t="shared" si="9"/>
        <v>3412.5000000000014</v>
      </c>
      <c r="M1157" s="9">
        <v>0.65000000000000013</v>
      </c>
      <c r="O1157" s="14"/>
      <c r="P1157" s="15"/>
      <c r="Q1157" s="10"/>
      <c r="R1157" s="11"/>
    </row>
    <row r="1158" spans="1:18" ht="15.75" customHeight="1" x14ac:dyDescent="0.25">
      <c r="A1158" s="2" t="s">
        <v>39</v>
      </c>
      <c r="B1158" s="4" t="s">
        <v>14</v>
      </c>
      <c r="C1158" s="4">
        <v>1185732</v>
      </c>
      <c r="D1158" s="5">
        <v>44217</v>
      </c>
      <c r="E1158" s="4" t="s">
        <v>15</v>
      </c>
      <c r="F1158" s="4" t="s">
        <v>59</v>
      </c>
      <c r="G1158" s="4" t="s">
        <v>60</v>
      </c>
      <c r="H1158" s="4" t="s">
        <v>17</v>
      </c>
      <c r="I1158" s="6">
        <v>0.4</v>
      </c>
      <c r="J1158" s="7">
        <v>4500</v>
      </c>
      <c r="K1158" s="8">
        <f t="shared" si="8"/>
        <v>1800</v>
      </c>
      <c r="L1158" s="8">
        <f t="shared" si="9"/>
        <v>630</v>
      </c>
      <c r="M1158" s="9">
        <v>0.35</v>
      </c>
      <c r="O1158" s="14"/>
      <c r="P1158" s="15"/>
      <c r="Q1158" s="10"/>
      <c r="R1158" s="11"/>
    </row>
    <row r="1159" spans="1:18" ht="15.75" customHeight="1" x14ac:dyDescent="0.25">
      <c r="A1159" s="2"/>
      <c r="B1159" s="4" t="s">
        <v>14</v>
      </c>
      <c r="C1159" s="4">
        <v>1185732</v>
      </c>
      <c r="D1159" s="5">
        <v>44217</v>
      </c>
      <c r="E1159" s="4" t="s">
        <v>15</v>
      </c>
      <c r="F1159" s="4" t="s">
        <v>59</v>
      </c>
      <c r="G1159" s="4" t="s">
        <v>60</v>
      </c>
      <c r="H1159" s="4" t="s">
        <v>18</v>
      </c>
      <c r="I1159" s="6">
        <v>0.4</v>
      </c>
      <c r="J1159" s="7">
        <v>2500</v>
      </c>
      <c r="K1159" s="8">
        <f t="shared" si="8"/>
        <v>1000</v>
      </c>
      <c r="L1159" s="8">
        <f t="shared" si="9"/>
        <v>350</v>
      </c>
      <c r="M1159" s="9">
        <v>0.35</v>
      </c>
      <c r="O1159" s="14"/>
      <c r="P1159" s="15"/>
      <c r="Q1159" s="10"/>
      <c r="R1159" s="11"/>
    </row>
    <row r="1160" spans="1:18" ht="15.75" customHeight="1" x14ac:dyDescent="0.25">
      <c r="A1160" s="2"/>
      <c r="B1160" s="4" t="s">
        <v>14</v>
      </c>
      <c r="C1160" s="4">
        <v>1185732</v>
      </c>
      <c r="D1160" s="5">
        <v>44217</v>
      </c>
      <c r="E1160" s="4" t="s">
        <v>15</v>
      </c>
      <c r="F1160" s="4" t="s">
        <v>59</v>
      </c>
      <c r="G1160" s="4" t="s">
        <v>60</v>
      </c>
      <c r="H1160" s="4" t="s">
        <v>19</v>
      </c>
      <c r="I1160" s="6">
        <v>0.30000000000000004</v>
      </c>
      <c r="J1160" s="7">
        <v>2500</v>
      </c>
      <c r="K1160" s="8">
        <f t="shared" si="8"/>
        <v>750.00000000000011</v>
      </c>
      <c r="L1160" s="8">
        <f t="shared" si="9"/>
        <v>300</v>
      </c>
      <c r="M1160" s="9">
        <v>0.39999999999999997</v>
      </c>
      <c r="O1160" s="14"/>
      <c r="P1160" s="15"/>
      <c r="Q1160" s="10"/>
      <c r="R1160" s="11"/>
    </row>
    <row r="1161" spans="1:18" ht="15.75" customHeight="1" x14ac:dyDescent="0.25">
      <c r="A1161" s="2"/>
      <c r="B1161" s="4" t="s">
        <v>14</v>
      </c>
      <c r="C1161" s="4">
        <v>1185732</v>
      </c>
      <c r="D1161" s="5">
        <v>44217</v>
      </c>
      <c r="E1161" s="4" t="s">
        <v>15</v>
      </c>
      <c r="F1161" s="4" t="s">
        <v>59</v>
      </c>
      <c r="G1161" s="4" t="s">
        <v>60</v>
      </c>
      <c r="H1161" s="4" t="s">
        <v>20</v>
      </c>
      <c r="I1161" s="6">
        <v>0.35</v>
      </c>
      <c r="J1161" s="7">
        <v>1000</v>
      </c>
      <c r="K1161" s="8">
        <f t="shared" si="8"/>
        <v>350</v>
      </c>
      <c r="L1161" s="8">
        <f t="shared" si="9"/>
        <v>105</v>
      </c>
      <c r="M1161" s="9">
        <v>0.3</v>
      </c>
      <c r="O1161" s="14"/>
      <c r="P1161" s="15"/>
      <c r="Q1161" s="10"/>
      <c r="R1161" s="11"/>
    </row>
    <row r="1162" spans="1:18" ht="15.75" customHeight="1" x14ac:dyDescent="0.25">
      <c r="A1162" s="2"/>
      <c r="B1162" s="4" t="s">
        <v>14</v>
      </c>
      <c r="C1162" s="4">
        <v>1185732</v>
      </c>
      <c r="D1162" s="5">
        <v>44217</v>
      </c>
      <c r="E1162" s="4" t="s">
        <v>15</v>
      </c>
      <c r="F1162" s="4" t="s">
        <v>59</v>
      </c>
      <c r="G1162" s="4" t="s">
        <v>60</v>
      </c>
      <c r="H1162" s="4" t="s">
        <v>21</v>
      </c>
      <c r="I1162" s="6">
        <v>0.5</v>
      </c>
      <c r="J1162" s="7">
        <v>1500</v>
      </c>
      <c r="K1162" s="8">
        <f t="shared" si="8"/>
        <v>750</v>
      </c>
      <c r="L1162" s="8">
        <f t="shared" si="9"/>
        <v>187.5</v>
      </c>
      <c r="M1162" s="9">
        <v>0.25</v>
      </c>
      <c r="O1162" s="14"/>
      <c r="P1162" s="15"/>
      <c r="Q1162" s="10"/>
      <c r="R1162" s="11"/>
    </row>
    <row r="1163" spans="1:18" ht="15.75" customHeight="1" x14ac:dyDescent="0.25">
      <c r="A1163" s="2"/>
      <c r="B1163" s="4" t="s">
        <v>14</v>
      </c>
      <c r="C1163" s="4">
        <v>1185732</v>
      </c>
      <c r="D1163" s="5">
        <v>44217</v>
      </c>
      <c r="E1163" s="4" t="s">
        <v>15</v>
      </c>
      <c r="F1163" s="4" t="s">
        <v>59</v>
      </c>
      <c r="G1163" s="4" t="s">
        <v>60</v>
      </c>
      <c r="H1163" s="4" t="s">
        <v>22</v>
      </c>
      <c r="I1163" s="6">
        <v>0.4</v>
      </c>
      <c r="J1163" s="7">
        <v>2500</v>
      </c>
      <c r="K1163" s="8">
        <f t="shared" si="8"/>
        <v>1000</v>
      </c>
      <c r="L1163" s="8">
        <f t="shared" si="9"/>
        <v>400</v>
      </c>
      <c r="M1163" s="9">
        <v>0.4</v>
      </c>
      <c r="O1163" s="14"/>
      <c r="P1163" s="15"/>
      <c r="Q1163" s="10"/>
      <c r="R1163" s="11"/>
    </row>
    <row r="1164" spans="1:18" ht="15.75" customHeight="1" x14ac:dyDescent="0.25">
      <c r="A1164" s="2"/>
      <c r="B1164" s="4" t="s">
        <v>14</v>
      </c>
      <c r="C1164" s="4">
        <v>1185732</v>
      </c>
      <c r="D1164" s="5">
        <v>44246</v>
      </c>
      <c r="E1164" s="4" t="s">
        <v>15</v>
      </c>
      <c r="F1164" s="4" t="s">
        <v>59</v>
      </c>
      <c r="G1164" s="4" t="s">
        <v>60</v>
      </c>
      <c r="H1164" s="4" t="s">
        <v>17</v>
      </c>
      <c r="I1164" s="6">
        <v>0.4</v>
      </c>
      <c r="J1164" s="7">
        <v>5000</v>
      </c>
      <c r="K1164" s="8">
        <f t="shared" si="8"/>
        <v>2000</v>
      </c>
      <c r="L1164" s="8">
        <f t="shared" si="9"/>
        <v>700</v>
      </c>
      <c r="M1164" s="9">
        <v>0.35</v>
      </c>
      <c r="O1164" s="14"/>
      <c r="P1164" s="15"/>
      <c r="Q1164" s="10"/>
      <c r="R1164" s="11"/>
    </row>
    <row r="1165" spans="1:18" ht="15.75" customHeight="1" x14ac:dyDescent="0.25">
      <c r="A1165" s="2"/>
      <c r="B1165" s="4" t="s">
        <v>14</v>
      </c>
      <c r="C1165" s="4">
        <v>1185732</v>
      </c>
      <c r="D1165" s="5">
        <v>44246</v>
      </c>
      <c r="E1165" s="4" t="s">
        <v>15</v>
      </c>
      <c r="F1165" s="4" t="s">
        <v>59</v>
      </c>
      <c r="G1165" s="4" t="s">
        <v>60</v>
      </c>
      <c r="H1165" s="4" t="s">
        <v>18</v>
      </c>
      <c r="I1165" s="6">
        <v>0.4</v>
      </c>
      <c r="J1165" s="7">
        <v>1500</v>
      </c>
      <c r="K1165" s="8">
        <f t="shared" si="8"/>
        <v>600</v>
      </c>
      <c r="L1165" s="8">
        <f t="shared" si="9"/>
        <v>210</v>
      </c>
      <c r="M1165" s="9">
        <v>0.35</v>
      </c>
      <c r="O1165" s="14"/>
      <c r="P1165" s="15"/>
      <c r="Q1165" s="10"/>
      <c r="R1165" s="11"/>
    </row>
    <row r="1166" spans="1:18" ht="15.75" customHeight="1" x14ac:dyDescent="0.25">
      <c r="A1166" s="2"/>
      <c r="B1166" s="4" t="s">
        <v>14</v>
      </c>
      <c r="C1166" s="4">
        <v>1185732</v>
      </c>
      <c r="D1166" s="5">
        <v>44246</v>
      </c>
      <c r="E1166" s="4" t="s">
        <v>15</v>
      </c>
      <c r="F1166" s="4" t="s">
        <v>59</v>
      </c>
      <c r="G1166" s="4" t="s">
        <v>60</v>
      </c>
      <c r="H1166" s="4" t="s">
        <v>19</v>
      </c>
      <c r="I1166" s="6">
        <v>0.30000000000000004</v>
      </c>
      <c r="J1166" s="7">
        <v>2000</v>
      </c>
      <c r="K1166" s="8">
        <f t="shared" si="8"/>
        <v>600.00000000000011</v>
      </c>
      <c r="L1166" s="8">
        <f t="shared" si="9"/>
        <v>240.00000000000003</v>
      </c>
      <c r="M1166" s="9">
        <v>0.39999999999999997</v>
      </c>
      <c r="O1166" s="14"/>
      <c r="P1166" s="15"/>
      <c r="Q1166" s="10"/>
      <c r="R1166" s="11"/>
    </row>
    <row r="1167" spans="1:18" ht="15.75" customHeight="1" x14ac:dyDescent="0.25">
      <c r="A1167" s="2"/>
      <c r="B1167" s="4" t="s">
        <v>14</v>
      </c>
      <c r="C1167" s="4">
        <v>1185732</v>
      </c>
      <c r="D1167" s="5">
        <v>44246</v>
      </c>
      <c r="E1167" s="4" t="s">
        <v>15</v>
      </c>
      <c r="F1167" s="4" t="s">
        <v>59</v>
      </c>
      <c r="G1167" s="4" t="s">
        <v>60</v>
      </c>
      <c r="H1167" s="4" t="s">
        <v>20</v>
      </c>
      <c r="I1167" s="6">
        <v>0.35</v>
      </c>
      <c r="J1167" s="7">
        <v>750</v>
      </c>
      <c r="K1167" s="8">
        <f t="shared" si="8"/>
        <v>262.5</v>
      </c>
      <c r="L1167" s="8">
        <f t="shared" si="9"/>
        <v>78.75</v>
      </c>
      <c r="M1167" s="9">
        <v>0.3</v>
      </c>
      <c r="O1167" s="14"/>
      <c r="P1167" s="15"/>
      <c r="Q1167" s="10"/>
      <c r="R1167" s="11"/>
    </row>
    <row r="1168" spans="1:18" ht="15.75" customHeight="1" x14ac:dyDescent="0.25">
      <c r="A1168" s="2"/>
      <c r="B1168" s="4" t="s">
        <v>14</v>
      </c>
      <c r="C1168" s="4">
        <v>1185732</v>
      </c>
      <c r="D1168" s="5">
        <v>44246</v>
      </c>
      <c r="E1168" s="4" t="s">
        <v>15</v>
      </c>
      <c r="F1168" s="4" t="s">
        <v>59</v>
      </c>
      <c r="G1168" s="4" t="s">
        <v>60</v>
      </c>
      <c r="H1168" s="4" t="s">
        <v>21</v>
      </c>
      <c r="I1168" s="6">
        <v>0.5</v>
      </c>
      <c r="J1168" s="7">
        <v>1500</v>
      </c>
      <c r="K1168" s="8">
        <f t="shared" si="8"/>
        <v>750</v>
      </c>
      <c r="L1168" s="8">
        <f t="shared" si="9"/>
        <v>187.5</v>
      </c>
      <c r="M1168" s="9">
        <v>0.25</v>
      </c>
      <c r="O1168" s="14"/>
      <c r="P1168" s="15"/>
      <c r="Q1168" s="10"/>
      <c r="R1168" s="11"/>
    </row>
    <row r="1169" spans="1:18" ht="15.75" customHeight="1" x14ac:dyDescent="0.25">
      <c r="A1169" s="2"/>
      <c r="B1169" s="4" t="s">
        <v>14</v>
      </c>
      <c r="C1169" s="4">
        <v>1185732</v>
      </c>
      <c r="D1169" s="5">
        <v>44246</v>
      </c>
      <c r="E1169" s="4" t="s">
        <v>15</v>
      </c>
      <c r="F1169" s="4" t="s">
        <v>59</v>
      </c>
      <c r="G1169" s="4" t="s">
        <v>60</v>
      </c>
      <c r="H1169" s="4" t="s">
        <v>22</v>
      </c>
      <c r="I1169" s="6">
        <v>0.4</v>
      </c>
      <c r="J1169" s="7">
        <v>2500</v>
      </c>
      <c r="K1169" s="8">
        <f t="shared" si="8"/>
        <v>1000</v>
      </c>
      <c r="L1169" s="8">
        <f t="shared" si="9"/>
        <v>400</v>
      </c>
      <c r="M1169" s="9">
        <v>0.4</v>
      </c>
      <c r="O1169" s="14"/>
      <c r="P1169" s="15"/>
      <c r="Q1169" s="10"/>
      <c r="R1169" s="11"/>
    </row>
    <row r="1170" spans="1:18" ht="15.75" customHeight="1" x14ac:dyDescent="0.25">
      <c r="A1170" s="2"/>
      <c r="B1170" s="4" t="s">
        <v>14</v>
      </c>
      <c r="C1170" s="4">
        <v>1185732</v>
      </c>
      <c r="D1170" s="5">
        <v>44272</v>
      </c>
      <c r="E1170" s="4" t="s">
        <v>15</v>
      </c>
      <c r="F1170" s="4" t="s">
        <v>59</v>
      </c>
      <c r="G1170" s="4" t="s">
        <v>60</v>
      </c>
      <c r="H1170" s="4" t="s">
        <v>17</v>
      </c>
      <c r="I1170" s="6">
        <v>0.4</v>
      </c>
      <c r="J1170" s="7">
        <v>4700</v>
      </c>
      <c r="K1170" s="8">
        <f t="shared" si="8"/>
        <v>1880</v>
      </c>
      <c r="L1170" s="8">
        <f t="shared" si="9"/>
        <v>658</v>
      </c>
      <c r="M1170" s="9">
        <v>0.35</v>
      </c>
      <c r="O1170" s="14"/>
      <c r="P1170" s="15"/>
      <c r="Q1170" s="10"/>
      <c r="R1170" s="11"/>
    </row>
    <row r="1171" spans="1:18" ht="15.75" customHeight="1" x14ac:dyDescent="0.25">
      <c r="A1171" s="2"/>
      <c r="B1171" s="4" t="s">
        <v>14</v>
      </c>
      <c r="C1171" s="4">
        <v>1185732</v>
      </c>
      <c r="D1171" s="5">
        <v>44272</v>
      </c>
      <c r="E1171" s="4" t="s">
        <v>15</v>
      </c>
      <c r="F1171" s="4" t="s">
        <v>59</v>
      </c>
      <c r="G1171" s="4" t="s">
        <v>60</v>
      </c>
      <c r="H1171" s="4" t="s">
        <v>18</v>
      </c>
      <c r="I1171" s="6">
        <v>0.4</v>
      </c>
      <c r="J1171" s="7">
        <v>1750</v>
      </c>
      <c r="K1171" s="8">
        <f t="shared" si="8"/>
        <v>700</v>
      </c>
      <c r="L1171" s="8">
        <f t="shared" si="9"/>
        <v>244.99999999999997</v>
      </c>
      <c r="M1171" s="9">
        <v>0.35</v>
      </c>
      <c r="O1171" s="14"/>
      <c r="P1171" s="15"/>
      <c r="Q1171" s="10"/>
      <c r="R1171" s="11"/>
    </row>
    <row r="1172" spans="1:18" ht="15.75" customHeight="1" x14ac:dyDescent="0.25">
      <c r="A1172" s="2"/>
      <c r="B1172" s="4" t="s">
        <v>14</v>
      </c>
      <c r="C1172" s="4">
        <v>1185732</v>
      </c>
      <c r="D1172" s="5">
        <v>44272</v>
      </c>
      <c r="E1172" s="4" t="s">
        <v>15</v>
      </c>
      <c r="F1172" s="4" t="s">
        <v>59</v>
      </c>
      <c r="G1172" s="4" t="s">
        <v>60</v>
      </c>
      <c r="H1172" s="4" t="s">
        <v>19</v>
      </c>
      <c r="I1172" s="6">
        <v>0.30000000000000004</v>
      </c>
      <c r="J1172" s="7">
        <v>2000</v>
      </c>
      <c r="K1172" s="8">
        <f t="shared" si="8"/>
        <v>600.00000000000011</v>
      </c>
      <c r="L1172" s="8">
        <f t="shared" si="9"/>
        <v>240.00000000000003</v>
      </c>
      <c r="M1172" s="9">
        <v>0.39999999999999997</v>
      </c>
      <c r="O1172" s="14"/>
      <c r="P1172" s="15"/>
      <c r="Q1172" s="10"/>
      <c r="R1172" s="11"/>
    </row>
    <row r="1173" spans="1:18" ht="15.75" customHeight="1" x14ac:dyDescent="0.25">
      <c r="A1173" s="2"/>
      <c r="B1173" s="4" t="s">
        <v>14</v>
      </c>
      <c r="C1173" s="4">
        <v>1185732</v>
      </c>
      <c r="D1173" s="5">
        <v>44272</v>
      </c>
      <c r="E1173" s="4" t="s">
        <v>15</v>
      </c>
      <c r="F1173" s="4" t="s">
        <v>59</v>
      </c>
      <c r="G1173" s="4" t="s">
        <v>60</v>
      </c>
      <c r="H1173" s="4" t="s">
        <v>20</v>
      </c>
      <c r="I1173" s="6">
        <v>0.35</v>
      </c>
      <c r="J1173" s="7">
        <v>500</v>
      </c>
      <c r="K1173" s="8">
        <f t="shared" si="8"/>
        <v>175</v>
      </c>
      <c r="L1173" s="8">
        <f t="shared" si="9"/>
        <v>52.5</v>
      </c>
      <c r="M1173" s="9">
        <v>0.3</v>
      </c>
      <c r="O1173" s="14"/>
      <c r="P1173" s="15"/>
      <c r="Q1173" s="10"/>
      <c r="R1173" s="11"/>
    </row>
    <row r="1174" spans="1:18" ht="15.75" customHeight="1" x14ac:dyDescent="0.25">
      <c r="A1174" s="2"/>
      <c r="B1174" s="4" t="s">
        <v>14</v>
      </c>
      <c r="C1174" s="4">
        <v>1185732</v>
      </c>
      <c r="D1174" s="5">
        <v>44272</v>
      </c>
      <c r="E1174" s="4" t="s">
        <v>15</v>
      </c>
      <c r="F1174" s="4" t="s">
        <v>59</v>
      </c>
      <c r="G1174" s="4" t="s">
        <v>60</v>
      </c>
      <c r="H1174" s="4" t="s">
        <v>21</v>
      </c>
      <c r="I1174" s="6">
        <v>0.5</v>
      </c>
      <c r="J1174" s="7">
        <v>1000</v>
      </c>
      <c r="K1174" s="8">
        <f t="shared" si="8"/>
        <v>500</v>
      </c>
      <c r="L1174" s="8">
        <f t="shared" si="9"/>
        <v>125</v>
      </c>
      <c r="M1174" s="9">
        <v>0.25</v>
      </c>
      <c r="O1174" s="14"/>
      <c r="P1174" s="15"/>
      <c r="Q1174" s="10"/>
      <c r="R1174" s="11"/>
    </row>
    <row r="1175" spans="1:18" ht="15.75" customHeight="1" x14ac:dyDescent="0.25">
      <c r="A1175" s="2"/>
      <c r="B1175" s="4" t="s">
        <v>14</v>
      </c>
      <c r="C1175" s="4">
        <v>1185732</v>
      </c>
      <c r="D1175" s="5">
        <v>44272</v>
      </c>
      <c r="E1175" s="4" t="s">
        <v>15</v>
      </c>
      <c r="F1175" s="4" t="s">
        <v>59</v>
      </c>
      <c r="G1175" s="4" t="s">
        <v>60</v>
      </c>
      <c r="H1175" s="4" t="s">
        <v>22</v>
      </c>
      <c r="I1175" s="6">
        <v>0.4</v>
      </c>
      <c r="J1175" s="7">
        <v>2000</v>
      </c>
      <c r="K1175" s="8">
        <f t="shared" si="8"/>
        <v>800</v>
      </c>
      <c r="L1175" s="8">
        <f t="shared" si="9"/>
        <v>320</v>
      </c>
      <c r="M1175" s="9">
        <v>0.4</v>
      </c>
      <c r="O1175" s="14"/>
      <c r="P1175" s="15"/>
      <c r="Q1175" s="10"/>
      <c r="R1175" s="11"/>
    </row>
    <row r="1176" spans="1:18" ht="15.75" customHeight="1" x14ac:dyDescent="0.25">
      <c r="A1176" s="2"/>
      <c r="B1176" s="4" t="s">
        <v>14</v>
      </c>
      <c r="C1176" s="4">
        <v>1185732</v>
      </c>
      <c r="D1176" s="5">
        <v>44304</v>
      </c>
      <c r="E1176" s="4" t="s">
        <v>15</v>
      </c>
      <c r="F1176" s="4" t="s">
        <v>59</v>
      </c>
      <c r="G1176" s="4" t="s">
        <v>60</v>
      </c>
      <c r="H1176" s="4" t="s">
        <v>17</v>
      </c>
      <c r="I1176" s="6">
        <v>0.4</v>
      </c>
      <c r="J1176" s="7">
        <v>4500</v>
      </c>
      <c r="K1176" s="8">
        <f t="shared" si="8"/>
        <v>1800</v>
      </c>
      <c r="L1176" s="8">
        <f t="shared" si="9"/>
        <v>630</v>
      </c>
      <c r="M1176" s="9">
        <v>0.35</v>
      </c>
      <c r="O1176" s="14"/>
      <c r="P1176" s="15"/>
      <c r="Q1176" s="10"/>
      <c r="R1176" s="11"/>
    </row>
    <row r="1177" spans="1:18" ht="15.75" customHeight="1" x14ac:dyDescent="0.25">
      <c r="A1177" s="2"/>
      <c r="B1177" s="4" t="s">
        <v>14</v>
      </c>
      <c r="C1177" s="4">
        <v>1185732</v>
      </c>
      <c r="D1177" s="5">
        <v>44304</v>
      </c>
      <c r="E1177" s="4" t="s">
        <v>15</v>
      </c>
      <c r="F1177" s="4" t="s">
        <v>59</v>
      </c>
      <c r="G1177" s="4" t="s">
        <v>60</v>
      </c>
      <c r="H1177" s="4" t="s">
        <v>18</v>
      </c>
      <c r="I1177" s="6">
        <v>0.4</v>
      </c>
      <c r="J1177" s="7">
        <v>1500</v>
      </c>
      <c r="K1177" s="8">
        <f t="shared" si="8"/>
        <v>600</v>
      </c>
      <c r="L1177" s="8">
        <f t="shared" si="9"/>
        <v>210</v>
      </c>
      <c r="M1177" s="9">
        <v>0.35</v>
      </c>
      <c r="O1177" s="14"/>
      <c r="P1177" s="15"/>
      <c r="Q1177" s="10"/>
      <c r="R1177" s="11"/>
    </row>
    <row r="1178" spans="1:18" ht="15.75" customHeight="1" x14ac:dyDescent="0.25">
      <c r="A1178" s="2"/>
      <c r="B1178" s="4" t="s">
        <v>14</v>
      </c>
      <c r="C1178" s="4">
        <v>1185732</v>
      </c>
      <c r="D1178" s="5">
        <v>44304</v>
      </c>
      <c r="E1178" s="4" t="s">
        <v>15</v>
      </c>
      <c r="F1178" s="4" t="s">
        <v>59</v>
      </c>
      <c r="G1178" s="4" t="s">
        <v>60</v>
      </c>
      <c r="H1178" s="4" t="s">
        <v>19</v>
      </c>
      <c r="I1178" s="6">
        <v>0.30000000000000004</v>
      </c>
      <c r="J1178" s="7">
        <v>1500</v>
      </c>
      <c r="K1178" s="8">
        <f t="shared" si="8"/>
        <v>450.00000000000006</v>
      </c>
      <c r="L1178" s="8">
        <f t="shared" si="9"/>
        <v>180</v>
      </c>
      <c r="M1178" s="9">
        <v>0.39999999999999997</v>
      </c>
      <c r="O1178" s="14"/>
      <c r="P1178" s="15"/>
      <c r="Q1178" s="10"/>
      <c r="R1178" s="11"/>
    </row>
    <row r="1179" spans="1:18" ht="15.75" customHeight="1" x14ac:dyDescent="0.25">
      <c r="A1179" s="2"/>
      <c r="B1179" s="4" t="s">
        <v>14</v>
      </c>
      <c r="C1179" s="4">
        <v>1185732</v>
      </c>
      <c r="D1179" s="5">
        <v>44304</v>
      </c>
      <c r="E1179" s="4" t="s">
        <v>15</v>
      </c>
      <c r="F1179" s="4" t="s">
        <v>59</v>
      </c>
      <c r="G1179" s="4" t="s">
        <v>60</v>
      </c>
      <c r="H1179" s="4" t="s">
        <v>20</v>
      </c>
      <c r="I1179" s="6">
        <v>0.35</v>
      </c>
      <c r="J1179" s="7">
        <v>750</v>
      </c>
      <c r="K1179" s="8">
        <f t="shared" si="8"/>
        <v>262.5</v>
      </c>
      <c r="L1179" s="8">
        <f t="shared" si="9"/>
        <v>78.75</v>
      </c>
      <c r="M1179" s="9">
        <v>0.3</v>
      </c>
      <c r="O1179" s="14"/>
      <c r="P1179" s="15"/>
      <c r="Q1179" s="10"/>
      <c r="R1179" s="11"/>
    </row>
    <row r="1180" spans="1:18" ht="15.75" customHeight="1" x14ac:dyDescent="0.25">
      <c r="A1180" s="2"/>
      <c r="B1180" s="4" t="s">
        <v>14</v>
      </c>
      <c r="C1180" s="4">
        <v>1185732</v>
      </c>
      <c r="D1180" s="5">
        <v>44304</v>
      </c>
      <c r="E1180" s="4" t="s">
        <v>15</v>
      </c>
      <c r="F1180" s="4" t="s">
        <v>59</v>
      </c>
      <c r="G1180" s="4" t="s">
        <v>60</v>
      </c>
      <c r="H1180" s="4" t="s">
        <v>21</v>
      </c>
      <c r="I1180" s="6">
        <v>0.5</v>
      </c>
      <c r="J1180" s="7">
        <v>750</v>
      </c>
      <c r="K1180" s="8">
        <f t="shared" si="8"/>
        <v>375</v>
      </c>
      <c r="L1180" s="8">
        <f t="shared" si="9"/>
        <v>93.75</v>
      </c>
      <c r="M1180" s="9">
        <v>0.25</v>
      </c>
      <c r="O1180" s="14"/>
      <c r="P1180" s="15"/>
      <c r="Q1180" s="10"/>
      <c r="R1180" s="11"/>
    </row>
    <row r="1181" spans="1:18" ht="15.75" customHeight="1" x14ac:dyDescent="0.25">
      <c r="A1181" s="2"/>
      <c r="B1181" s="4" t="s">
        <v>14</v>
      </c>
      <c r="C1181" s="4">
        <v>1185732</v>
      </c>
      <c r="D1181" s="5">
        <v>44304</v>
      </c>
      <c r="E1181" s="4" t="s">
        <v>15</v>
      </c>
      <c r="F1181" s="4" t="s">
        <v>59</v>
      </c>
      <c r="G1181" s="4" t="s">
        <v>60</v>
      </c>
      <c r="H1181" s="4" t="s">
        <v>22</v>
      </c>
      <c r="I1181" s="6">
        <v>0.4</v>
      </c>
      <c r="J1181" s="7">
        <v>2250</v>
      </c>
      <c r="K1181" s="8">
        <f t="shared" si="8"/>
        <v>900</v>
      </c>
      <c r="L1181" s="8">
        <f t="shared" si="9"/>
        <v>360</v>
      </c>
      <c r="M1181" s="9">
        <v>0.4</v>
      </c>
      <c r="O1181" s="14"/>
      <c r="P1181" s="15"/>
      <c r="Q1181" s="10"/>
      <c r="R1181" s="11"/>
    </row>
    <row r="1182" spans="1:18" ht="15.75" customHeight="1" x14ac:dyDescent="0.25">
      <c r="A1182" s="2"/>
      <c r="B1182" s="4" t="s">
        <v>14</v>
      </c>
      <c r="C1182" s="4">
        <v>1185732</v>
      </c>
      <c r="D1182" s="5">
        <v>44333</v>
      </c>
      <c r="E1182" s="4" t="s">
        <v>15</v>
      </c>
      <c r="F1182" s="4" t="s">
        <v>59</v>
      </c>
      <c r="G1182" s="4" t="s">
        <v>60</v>
      </c>
      <c r="H1182" s="4" t="s">
        <v>17</v>
      </c>
      <c r="I1182" s="6">
        <v>0.54999999999999993</v>
      </c>
      <c r="J1182" s="7">
        <v>4950</v>
      </c>
      <c r="K1182" s="8">
        <f t="shared" si="8"/>
        <v>2722.4999999999995</v>
      </c>
      <c r="L1182" s="8">
        <f t="shared" si="9"/>
        <v>952.87499999999977</v>
      </c>
      <c r="M1182" s="9">
        <v>0.35</v>
      </c>
      <c r="O1182" s="14"/>
      <c r="P1182" s="15"/>
      <c r="Q1182" s="10"/>
      <c r="R1182" s="11"/>
    </row>
    <row r="1183" spans="1:18" ht="15.75" customHeight="1" x14ac:dyDescent="0.25">
      <c r="A1183" s="2"/>
      <c r="B1183" s="4" t="s">
        <v>14</v>
      </c>
      <c r="C1183" s="4">
        <v>1185732</v>
      </c>
      <c r="D1183" s="5">
        <v>44333</v>
      </c>
      <c r="E1183" s="4" t="s">
        <v>15</v>
      </c>
      <c r="F1183" s="4" t="s">
        <v>59</v>
      </c>
      <c r="G1183" s="4" t="s">
        <v>60</v>
      </c>
      <c r="H1183" s="4" t="s">
        <v>18</v>
      </c>
      <c r="I1183" s="6">
        <v>0.5</v>
      </c>
      <c r="J1183" s="7">
        <v>2000</v>
      </c>
      <c r="K1183" s="8">
        <f t="shared" si="8"/>
        <v>1000</v>
      </c>
      <c r="L1183" s="8">
        <f t="shared" si="9"/>
        <v>350</v>
      </c>
      <c r="M1183" s="9">
        <v>0.35</v>
      </c>
      <c r="O1183" s="14"/>
      <c r="P1183" s="15"/>
      <c r="Q1183" s="10"/>
      <c r="R1183" s="11"/>
    </row>
    <row r="1184" spans="1:18" ht="15.75" customHeight="1" x14ac:dyDescent="0.25">
      <c r="A1184" s="2"/>
      <c r="B1184" s="4" t="s">
        <v>14</v>
      </c>
      <c r="C1184" s="4">
        <v>1185732</v>
      </c>
      <c r="D1184" s="5">
        <v>44333</v>
      </c>
      <c r="E1184" s="4" t="s">
        <v>15</v>
      </c>
      <c r="F1184" s="4" t="s">
        <v>59</v>
      </c>
      <c r="G1184" s="4" t="s">
        <v>60</v>
      </c>
      <c r="H1184" s="4" t="s">
        <v>19</v>
      </c>
      <c r="I1184" s="6">
        <v>0.45</v>
      </c>
      <c r="J1184" s="7">
        <v>1750</v>
      </c>
      <c r="K1184" s="8">
        <f t="shared" si="8"/>
        <v>787.5</v>
      </c>
      <c r="L1184" s="8">
        <f t="shared" si="9"/>
        <v>315</v>
      </c>
      <c r="M1184" s="9">
        <v>0.39999999999999997</v>
      </c>
      <c r="O1184" s="14"/>
      <c r="P1184" s="15"/>
      <c r="Q1184" s="10"/>
      <c r="R1184" s="11"/>
    </row>
    <row r="1185" spans="1:18" ht="15.75" customHeight="1" x14ac:dyDescent="0.25">
      <c r="A1185" s="2"/>
      <c r="B1185" s="4" t="s">
        <v>14</v>
      </c>
      <c r="C1185" s="4">
        <v>1185732</v>
      </c>
      <c r="D1185" s="5">
        <v>44333</v>
      </c>
      <c r="E1185" s="4" t="s">
        <v>15</v>
      </c>
      <c r="F1185" s="4" t="s">
        <v>59</v>
      </c>
      <c r="G1185" s="4" t="s">
        <v>60</v>
      </c>
      <c r="H1185" s="4" t="s">
        <v>20</v>
      </c>
      <c r="I1185" s="6">
        <v>0.45</v>
      </c>
      <c r="J1185" s="7">
        <v>1250</v>
      </c>
      <c r="K1185" s="8">
        <f t="shared" si="8"/>
        <v>562.5</v>
      </c>
      <c r="L1185" s="8">
        <f t="shared" si="9"/>
        <v>168.75</v>
      </c>
      <c r="M1185" s="9">
        <v>0.3</v>
      </c>
      <c r="O1185" s="14"/>
      <c r="P1185" s="15"/>
      <c r="Q1185" s="10"/>
      <c r="R1185" s="11"/>
    </row>
    <row r="1186" spans="1:18" ht="15.75" customHeight="1" x14ac:dyDescent="0.25">
      <c r="A1186" s="2"/>
      <c r="B1186" s="4" t="s">
        <v>14</v>
      </c>
      <c r="C1186" s="4">
        <v>1185732</v>
      </c>
      <c r="D1186" s="5">
        <v>44333</v>
      </c>
      <c r="E1186" s="4" t="s">
        <v>15</v>
      </c>
      <c r="F1186" s="4" t="s">
        <v>59</v>
      </c>
      <c r="G1186" s="4" t="s">
        <v>60</v>
      </c>
      <c r="H1186" s="4" t="s">
        <v>21</v>
      </c>
      <c r="I1186" s="6">
        <v>0.54999999999999993</v>
      </c>
      <c r="J1186" s="7">
        <v>1500</v>
      </c>
      <c r="K1186" s="8">
        <f t="shared" si="8"/>
        <v>824.99999999999989</v>
      </c>
      <c r="L1186" s="8">
        <f t="shared" si="9"/>
        <v>206.24999999999997</v>
      </c>
      <c r="M1186" s="9">
        <v>0.25</v>
      </c>
      <c r="O1186" s="14"/>
      <c r="P1186" s="15"/>
      <c r="Q1186" s="10"/>
      <c r="R1186" s="11"/>
    </row>
    <row r="1187" spans="1:18" ht="15.75" customHeight="1" x14ac:dyDescent="0.25">
      <c r="A1187" s="2"/>
      <c r="B1187" s="4" t="s">
        <v>14</v>
      </c>
      <c r="C1187" s="4">
        <v>1185732</v>
      </c>
      <c r="D1187" s="5">
        <v>44333</v>
      </c>
      <c r="E1187" s="4" t="s">
        <v>15</v>
      </c>
      <c r="F1187" s="4" t="s">
        <v>59</v>
      </c>
      <c r="G1187" s="4" t="s">
        <v>60</v>
      </c>
      <c r="H1187" s="4" t="s">
        <v>22</v>
      </c>
      <c r="I1187" s="6">
        <v>0.6</v>
      </c>
      <c r="J1187" s="7">
        <v>2750</v>
      </c>
      <c r="K1187" s="8">
        <f t="shared" si="8"/>
        <v>1650</v>
      </c>
      <c r="L1187" s="8">
        <f t="shared" si="9"/>
        <v>660</v>
      </c>
      <c r="M1187" s="9">
        <v>0.4</v>
      </c>
      <c r="O1187" s="14"/>
      <c r="P1187" s="15"/>
      <c r="Q1187" s="10"/>
      <c r="R1187" s="11"/>
    </row>
    <row r="1188" spans="1:18" ht="15.75" customHeight="1" x14ac:dyDescent="0.25">
      <c r="A1188" s="2"/>
      <c r="B1188" s="4" t="s">
        <v>14</v>
      </c>
      <c r="C1188" s="4">
        <v>1185732</v>
      </c>
      <c r="D1188" s="5">
        <v>44366</v>
      </c>
      <c r="E1188" s="4" t="s">
        <v>15</v>
      </c>
      <c r="F1188" s="4" t="s">
        <v>59</v>
      </c>
      <c r="G1188" s="4" t="s">
        <v>60</v>
      </c>
      <c r="H1188" s="4" t="s">
        <v>17</v>
      </c>
      <c r="I1188" s="6">
        <v>0.54999999999999993</v>
      </c>
      <c r="J1188" s="7">
        <v>5250</v>
      </c>
      <c r="K1188" s="8">
        <f t="shared" si="8"/>
        <v>2887.4999999999995</v>
      </c>
      <c r="L1188" s="8">
        <f t="shared" si="9"/>
        <v>1010.6249999999998</v>
      </c>
      <c r="M1188" s="9">
        <v>0.35</v>
      </c>
      <c r="O1188" s="14"/>
      <c r="P1188" s="15"/>
      <c r="Q1188" s="10"/>
      <c r="R1188" s="11"/>
    </row>
    <row r="1189" spans="1:18" ht="15.75" customHeight="1" x14ac:dyDescent="0.25">
      <c r="A1189" s="2"/>
      <c r="B1189" s="4" t="s">
        <v>14</v>
      </c>
      <c r="C1189" s="4">
        <v>1185732</v>
      </c>
      <c r="D1189" s="5">
        <v>44366</v>
      </c>
      <c r="E1189" s="4" t="s">
        <v>15</v>
      </c>
      <c r="F1189" s="4" t="s">
        <v>59</v>
      </c>
      <c r="G1189" s="4" t="s">
        <v>60</v>
      </c>
      <c r="H1189" s="4" t="s">
        <v>18</v>
      </c>
      <c r="I1189" s="6">
        <v>0.5</v>
      </c>
      <c r="J1189" s="7">
        <v>2750</v>
      </c>
      <c r="K1189" s="8">
        <f t="shared" si="8"/>
        <v>1375</v>
      </c>
      <c r="L1189" s="8">
        <f t="shared" si="9"/>
        <v>481.24999999999994</v>
      </c>
      <c r="M1189" s="9">
        <v>0.35</v>
      </c>
      <c r="O1189" s="14"/>
      <c r="P1189" s="15"/>
      <c r="Q1189" s="10"/>
      <c r="R1189" s="11"/>
    </row>
    <row r="1190" spans="1:18" ht="15.75" customHeight="1" x14ac:dyDescent="0.25">
      <c r="A1190" s="2"/>
      <c r="B1190" s="4" t="s">
        <v>14</v>
      </c>
      <c r="C1190" s="4">
        <v>1185732</v>
      </c>
      <c r="D1190" s="5">
        <v>44366</v>
      </c>
      <c r="E1190" s="4" t="s">
        <v>15</v>
      </c>
      <c r="F1190" s="4" t="s">
        <v>59</v>
      </c>
      <c r="G1190" s="4" t="s">
        <v>60</v>
      </c>
      <c r="H1190" s="4" t="s">
        <v>19</v>
      </c>
      <c r="I1190" s="6">
        <v>0.45</v>
      </c>
      <c r="J1190" s="7">
        <v>2000</v>
      </c>
      <c r="K1190" s="8">
        <f t="shared" si="8"/>
        <v>900</v>
      </c>
      <c r="L1190" s="8">
        <f t="shared" si="9"/>
        <v>359.99999999999994</v>
      </c>
      <c r="M1190" s="9">
        <v>0.39999999999999997</v>
      </c>
      <c r="O1190" s="14"/>
      <c r="P1190" s="15"/>
      <c r="Q1190" s="10"/>
      <c r="R1190" s="11"/>
    </row>
    <row r="1191" spans="1:18" ht="15.75" customHeight="1" x14ac:dyDescent="0.25">
      <c r="A1191" s="2"/>
      <c r="B1191" s="4" t="s">
        <v>14</v>
      </c>
      <c r="C1191" s="4">
        <v>1185732</v>
      </c>
      <c r="D1191" s="5">
        <v>44366</v>
      </c>
      <c r="E1191" s="4" t="s">
        <v>15</v>
      </c>
      <c r="F1191" s="4" t="s">
        <v>59</v>
      </c>
      <c r="G1191" s="4" t="s">
        <v>60</v>
      </c>
      <c r="H1191" s="4" t="s">
        <v>20</v>
      </c>
      <c r="I1191" s="6">
        <v>0.45</v>
      </c>
      <c r="J1191" s="7">
        <v>1750</v>
      </c>
      <c r="K1191" s="8">
        <f t="shared" si="8"/>
        <v>787.5</v>
      </c>
      <c r="L1191" s="8">
        <f t="shared" si="9"/>
        <v>236.25</v>
      </c>
      <c r="M1191" s="9">
        <v>0.3</v>
      </c>
      <c r="O1191" s="14"/>
      <c r="P1191" s="15"/>
      <c r="Q1191" s="10"/>
      <c r="R1191" s="11"/>
    </row>
    <row r="1192" spans="1:18" ht="15.75" customHeight="1" x14ac:dyDescent="0.25">
      <c r="A1192" s="2"/>
      <c r="B1192" s="4" t="s">
        <v>14</v>
      </c>
      <c r="C1192" s="4">
        <v>1185732</v>
      </c>
      <c r="D1192" s="5">
        <v>44366</v>
      </c>
      <c r="E1192" s="4" t="s">
        <v>15</v>
      </c>
      <c r="F1192" s="4" t="s">
        <v>59</v>
      </c>
      <c r="G1192" s="4" t="s">
        <v>60</v>
      </c>
      <c r="H1192" s="4" t="s">
        <v>21</v>
      </c>
      <c r="I1192" s="6">
        <v>0.54999999999999993</v>
      </c>
      <c r="J1192" s="7">
        <v>1750</v>
      </c>
      <c r="K1192" s="8">
        <f t="shared" si="8"/>
        <v>962.49999999999989</v>
      </c>
      <c r="L1192" s="8">
        <f t="shared" si="9"/>
        <v>240.62499999999997</v>
      </c>
      <c r="M1192" s="9">
        <v>0.25</v>
      </c>
      <c r="O1192" s="14"/>
      <c r="P1192" s="15"/>
      <c r="Q1192" s="10"/>
      <c r="R1192" s="11"/>
    </row>
    <row r="1193" spans="1:18" ht="15.75" customHeight="1" x14ac:dyDescent="0.25">
      <c r="A1193" s="2"/>
      <c r="B1193" s="4" t="s">
        <v>14</v>
      </c>
      <c r="C1193" s="4">
        <v>1185732</v>
      </c>
      <c r="D1193" s="5">
        <v>44366</v>
      </c>
      <c r="E1193" s="4" t="s">
        <v>15</v>
      </c>
      <c r="F1193" s="4" t="s">
        <v>59</v>
      </c>
      <c r="G1193" s="4" t="s">
        <v>60</v>
      </c>
      <c r="H1193" s="4" t="s">
        <v>22</v>
      </c>
      <c r="I1193" s="6">
        <v>0.6</v>
      </c>
      <c r="J1193" s="7">
        <v>3250</v>
      </c>
      <c r="K1193" s="8">
        <f t="shared" si="8"/>
        <v>1950</v>
      </c>
      <c r="L1193" s="8">
        <f t="shared" si="9"/>
        <v>780</v>
      </c>
      <c r="M1193" s="9">
        <v>0.4</v>
      </c>
      <c r="O1193" s="14"/>
      <c r="P1193" s="15"/>
      <c r="Q1193" s="10"/>
      <c r="R1193" s="11"/>
    </row>
    <row r="1194" spans="1:18" ht="15.75" customHeight="1" x14ac:dyDescent="0.25">
      <c r="A1194" s="2"/>
      <c r="B1194" s="4" t="s">
        <v>14</v>
      </c>
      <c r="C1194" s="4">
        <v>1185732</v>
      </c>
      <c r="D1194" s="5">
        <v>44394</v>
      </c>
      <c r="E1194" s="4" t="s">
        <v>15</v>
      </c>
      <c r="F1194" s="4" t="s">
        <v>59</v>
      </c>
      <c r="G1194" s="4" t="s">
        <v>60</v>
      </c>
      <c r="H1194" s="4" t="s">
        <v>17</v>
      </c>
      <c r="I1194" s="6">
        <v>0.54999999999999993</v>
      </c>
      <c r="J1194" s="7">
        <v>5500</v>
      </c>
      <c r="K1194" s="8">
        <f t="shared" si="8"/>
        <v>3024.9999999999995</v>
      </c>
      <c r="L1194" s="8">
        <f t="shared" si="9"/>
        <v>1058.7499999999998</v>
      </c>
      <c r="M1194" s="9">
        <v>0.35</v>
      </c>
      <c r="O1194" s="14"/>
      <c r="P1194" s="15"/>
      <c r="Q1194" s="10"/>
      <c r="R1194" s="11"/>
    </row>
    <row r="1195" spans="1:18" ht="15.75" customHeight="1" x14ac:dyDescent="0.25">
      <c r="A1195" s="2"/>
      <c r="B1195" s="4" t="s">
        <v>14</v>
      </c>
      <c r="C1195" s="4">
        <v>1185732</v>
      </c>
      <c r="D1195" s="5">
        <v>44394</v>
      </c>
      <c r="E1195" s="4" t="s">
        <v>15</v>
      </c>
      <c r="F1195" s="4" t="s">
        <v>59</v>
      </c>
      <c r="G1195" s="4" t="s">
        <v>60</v>
      </c>
      <c r="H1195" s="4" t="s">
        <v>18</v>
      </c>
      <c r="I1195" s="6">
        <v>0.5</v>
      </c>
      <c r="J1195" s="7">
        <v>3000</v>
      </c>
      <c r="K1195" s="8">
        <f t="shared" si="8"/>
        <v>1500</v>
      </c>
      <c r="L1195" s="8">
        <f t="shared" si="9"/>
        <v>525</v>
      </c>
      <c r="M1195" s="9">
        <v>0.35</v>
      </c>
      <c r="O1195" s="14"/>
      <c r="P1195" s="15"/>
      <c r="Q1195" s="10"/>
      <c r="R1195" s="11"/>
    </row>
    <row r="1196" spans="1:18" ht="15.75" customHeight="1" x14ac:dyDescent="0.25">
      <c r="A1196" s="2"/>
      <c r="B1196" s="4" t="s">
        <v>14</v>
      </c>
      <c r="C1196" s="4">
        <v>1185732</v>
      </c>
      <c r="D1196" s="5">
        <v>44394</v>
      </c>
      <c r="E1196" s="4" t="s">
        <v>15</v>
      </c>
      <c r="F1196" s="4" t="s">
        <v>59</v>
      </c>
      <c r="G1196" s="4" t="s">
        <v>60</v>
      </c>
      <c r="H1196" s="4" t="s">
        <v>19</v>
      </c>
      <c r="I1196" s="6">
        <v>0.45</v>
      </c>
      <c r="J1196" s="7">
        <v>2250</v>
      </c>
      <c r="K1196" s="8">
        <f t="shared" si="8"/>
        <v>1012.5</v>
      </c>
      <c r="L1196" s="8">
        <f t="shared" si="9"/>
        <v>404.99999999999994</v>
      </c>
      <c r="M1196" s="9">
        <v>0.39999999999999997</v>
      </c>
      <c r="O1196" s="14"/>
      <c r="P1196" s="15"/>
      <c r="Q1196" s="10"/>
      <c r="R1196" s="11"/>
    </row>
    <row r="1197" spans="1:18" ht="15.75" customHeight="1" x14ac:dyDescent="0.25">
      <c r="A1197" s="2"/>
      <c r="B1197" s="4" t="s">
        <v>14</v>
      </c>
      <c r="C1197" s="4">
        <v>1185732</v>
      </c>
      <c r="D1197" s="5">
        <v>44394</v>
      </c>
      <c r="E1197" s="4" t="s">
        <v>15</v>
      </c>
      <c r="F1197" s="4" t="s">
        <v>59</v>
      </c>
      <c r="G1197" s="4" t="s">
        <v>60</v>
      </c>
      <c r="H1197" s="4" t="s">
        <v>20</v>
      </c>
      <c r="I1197" s="6">
        <v>0.45</v>
      </c>
      <c r="J1197" s="7">
        <v>1750</v>
      </c>
      <c r="K1197" s="8">
        <f t="shared" si="8"/>
        <v>787.5</v>
      </c>
      <c r="L1197" s="8">
        <f t="shared" si="9"/>
        <v>236.25</v>
      </c>
      <c r="M1197" s="9">
        <v>0.3</v>
      </c>
      <c r="O1197" s="14"/>
      <c r="P1197" s="15"/>
      <c r="Q1197" s="10"/>
      <c r="R1197" s="11"/>
    </row>
    <row r="1198" spans="1:18" ht="15.75" customHeight="1" x14ac:dyDescent="0.25">
      <c r="A1198" s="2"/>
      <c r="B1198" s="4" t="s">
        <v>14</v>
      </c>
      <c r="C1198" s="4">
        <v>1185732</v>
      </c>
      <c r="D1198" s="5">
        <v>44394</v>
      </c>
      <c r="E1198" s="4" t="s">
        <v>15</v>
      </c>
      <c r="F1198" s="4" t="s">
        <v>59</v>
      </c>
      <c r="G1198" s="4" t="s">
        <v>60</v>
      </c>
      <c r="H1198" s="4" t="s">
        <v>21</v>
      </c>
      <c r="I1198" s="6">
        <v>0.54999999999999993</v>
      </c>
      <c r="J1198" s="7">
        <v>2000</v>
      </c>
      <c r="K1198" s="8">
        <f t="shared" si="8"/>
        <v>1099.9999999999998</v>
      </c>
      <c r="L1198" s="8">
        <f t="shared" si="9"/>
        <v>274.99999999999994</v>
      </c>
      <c r="M1198" s="9">
        <v>0.25</v>
      </c>
      <c r="O1198" s="14"/>
      <c r="P1198" s="15"/>
      <c r="Q1198" s="10"/>
      <c r="R1198" s="11"/>
    </row>
    <row r="1199" spans="1:18" ht="15.75" customHeight="1" x14ac:dyDescent="0.25">
      <c r="A1199" s="2"/>
      <c r="B1199" s="4" t="s">
        <v>14</v>
      </c>
      <c r="C1199" s="4">
        <v>1185732</v>
      </c>
      <c r="D1199" s="5">
        <v>44394</v>
      </c>
      <c r="E1199" s="4" t="s">
        <v>15</v>
      </c>
      <c r="F1199" s="4" t="s">
        <v>59</v>
      </c>
      <c r="G1199" s="4" t="s">
        <v>60</v>
      </c>
      <c r="H1199" s="4" t="s">
        <v>22</v>
      </c>
      <c r="I1199" s="6">
        <v>0.6</v>
      </c>
      <c r="J1199" s="7">
        <v>3750</v>
      </c>
      <c r="K1199" s="8">
        <f t="shared" si="8"/>
        <v>2250</v>
      </c>
      <c r="L1199" s="8">
        <f t="shared" si="9"/>
        <v>900</v>
      </c>
      <c r="M1199" s="9">
        <v>0.4</v>
      </c>
      <c r="O1199" s="14"/>
      <c r="P1199" s="15"/>
      <c r="Q1199" s="10"/>
      <c r="R1199" s="11"/>
    </row>
    <row r="1200" spans="1:18" ht="15.75" customHeight="1" x14ac:dyDescent="0.25">
      <c r="A1200" s="2"/>
      <c r="B1200" s="4" t="s">
        <v>14</v>
      </c>
      <c r="C1200" s="4">
        <v>1185732</v>
      </c>
      <c r="D1200" s="5">
        <v>44426</v>
      </c>
      <c r="E1200" s="4" t="s">
        <v>15</v>
      </c>
      <c r="F1200" s="4" t="s">
        <v>59</v>
      </c>
      <c r="G1200" s="4" t="s">
        <v>60</v>
      </c>
      <c r="H1200" s="4" t="s">
        <v>17</v>
      </c>
      <c r="I1200" s="6">
        <v>0.54999999999999993</v>
      </c>
      <c r="J1200" s="7">
        <v>5250</v>
      </c>
      <c r="K1200" s="8">
        <f t="shared" si="8"/>
        <v>2887.4999999999995</v>
      </c>
      <c r="L1200" s="8">
        <f t="shared" si="9"/>
        <v>1010.6249999999998</v>
      </c>
      <c r="M1200" s="9">
        <v>0.35</v>
      </c>
      <c r="O1200" s="14"/>
      <c r="P1200" s="15"/>
      <c r="Q1200" s="10"/>
      <c r="R1200" s="11"/>
    </row>
    <row r="1201" spans="1:18" ht="15.75" customHeight="1" x14ac:dyDescent="0.25">
      <c r="A1201" s="2"/>
      <c r="B1201" s="4" t="s">
        <v>14</v>
      </c>
      <c r="C1201" s="4">
        <v>1185732</v>
      </c>
      <c r="D1201" s="5">
        <v>44426</v>
      </c>
      <c r="E1201" s="4" t="s">
        <v>15</v>
      </c>
      <c r="F1201" s="4" t="s">
        <v>59</v>
      </c>
      <c r="G1201" s="4" t="s">
        <v>60</v>
      </c>
      <c r="H1201" s="4" t="s">
        <v>18</v>
      </c>
      <c r="I1201" s="6">
        <v>0.5</v>
      </c>
      <c r="J1201" s="7">
        <v>3000</v>
      </c>
      <c r="K1201" s="8">
        <f t="shared" si="8"/>
        <v>1500</v>
      </c>
      <c r="L1201" s="8">
        <f t="shared" si="9"/>
        <v>525</v>
      </c>
      <c r="M1201" s="9">
        <v>0.35</v>
      </c>
      <c r="O1201" s="14"/>
      <c r="P1201" s="15"/>
      <c r="Q1201" s="10"/>
      <c r="R1201" s="11"/>
    </row>
    <row r="1202" spans="1:18" ht="15.75" customHeight="1" x14ac:dyDescent="0.25">
      <c r="A1202" s="2"/>
      <c r="B1202" s="4" t="s">
        <v>14</v>
      </c>
      <c r="C1202" s="4">
        <v>1185732</v>
      </c>
      <c r="D1202" s="5">
        <v>44426</v>
      </c>
      <c r="E1202" s="4" t="s">
        <v>15</v>
      </c>
      <c r="F1202" s="4" t="s">
        <v>59</v>
      </c>
      <c r="G1202" s="4" t="s">
        <v>60</v>
      </c>
      <c r="H1202" s="4" t="s">
        <v>19</v>
      </c>
      <c r="I1202" s="6">
        <v>0.45</v>
      </c>
      <c r="J1202" s="7">
        <v>2250</v>
      </c>
      <c r="K1202" s="8">
        <f t="shared" si="8"/>
        <v>1012.5</v>
      </c>
      <c r="L1202" s="8">
        <f t="shared" si="9"/>
        <v>404.99999999999994</v>
      </c>
      <c r="M1202" s="9">
        <v>0.39999999999999997</v>
      </c>
      <c r="O1202" s="14"/>
      <c r="P1202" s="15"/>
      <c r="Q1202" s="10"/>
      <c r="R1202" s="11"/>
    </row>
    <row r="1203" spans="1:18" ht="15.75" customHeight="1" x14ac:dyDescent="0.25">
      <c r="A1203" s="2"/>
      <c r="B1203" s="4" t="s">
        <v>14</v>
      </c>
      <c r="C1203" s="4">
        <v>1185732</v>
      </c>
      <c r="D1203" s="5">
        <v>44426</v>
      </c>
      <c r="E1203" s="4" t="s">
        <v>15</v>
      </c>
      <c r="F1203" s="4" t="s">
        <v>59</v>
      </c>
      <c r="G1203" s="4" t="s">
        <v>60</v>
      </c>
      <c r="H1203" s="4" t="s">
        <v>20</v>
      </c>
      <c r="I1203" s="6">
        <v>0.45</v>
      </c>
      <c r="J1203" s="7">
        <v>1750</v>
      </c>
      <c r="K1203" s="8">
        <f t="shared" si="8"/>
        <v>787.5</v>
      </c>
      <c r="L1203" s="8">
        <f t="shared" si="9"/>
        <v>236.25</v>
      </c>
      <c r="M1203" s="9">
        <v>0.3</v>
      </c>
      <c r="O1203" s="14"/>
      <c r="P1203" s="15"/>
      <c r="Q1203" s="10"/>
      <c r="R1203" s="11"/>
    </row>
    <row r="1204" spans="1:18" ht="15.75" customHeight="1" x14ac:dyDescent="0.25">
      <c r="A1204" s="2"/>
      <c r="B1204" s="4" t="s">
        <v>14</v>
      </c>
      <c r="C1204" s="4">
        <v>1185732</v>
      </c>
      <c r="D1204" s="5">
        <v>44426</v>
      </c>
      <c r="E1204" s="4" t="s">
        <v>15</v>
      </c>
      <c r="F1204" s="4" t="s">
        <v>59</v>
      </c>
      <c r="G1204" s="4" t="s">
        <v>60</v>
      </c>
      <c r="H1204" s="4" t="s">
        <v>21</v>
      </c>
      <c r="I1204" s="6">
        <v>0.54999999999999993</v>
      </c>
      <c r="J1204" s="7">
        <v>1500</v>
      </c>
      <c r="K1204" s="8">
        <f t="shared" si="8"/>
        <v>824.99999999999989</v>
      </c>
      <c r="L1204" s="8">
        <f t="shared" si="9"/>
        <v>206.24999999999997</v>
      </c>
      <c r="M1204" s="9">
        <v>0.25</v>
      </c>
      <c r="O1204" s="14"/>
      <c r="P1204" s="15"/>
      <c r="Q1204" s="10"/>
      <c r="R1204" s="11"/>
    </row>
    <row r="1205" spans="1:18" ht="15.75" customHeight="1" x14ac:dyDescent="0.25">
      <c r="A1205" s="2"/>
      <c r="B1205" s="4" t="s">
        <v>14</v>
      </c>
      <c r="C1205" s="4">
        <v>1185732</v>
      </c>
      <c r="D1205" s="5">
        <v>44426</v>
      </c>
      <c r="E1205" s="4" t="s">
        <v>15</v>
      </c>
      <c r="F1205" s="4" t="s">
        <v>59</v>
      </c>
      <c r="G1205" s="4" t="s">
        <v>60</v>
      </c>
      <c r="H1205" s="4" t="s">
        <v>22</v>
      </c>
      <c r="I1205" s="6">
        <v>0.6</v>
      </c>
      <c r="J1205" s="7">
        <v>3250</v>
      </c>
      <c r="K1205" s="8">
        <f t="shared" si="8"/>
        <v>1950</v>
      </c>
      <c r="L1205" s="8">
        <f t="shared" si="9"/>
        <v>780</v>
      </c>
      <c r="M1205" s="9">
        <v>0.4</v>
      </c>
      <c r="O1205" s="14"/>
      <c r="P1205" s="15"/>
      <c r="Q1205" s="10"/>
      <c r="R1205" s="11"/>
    </row>
    <row r="1206" spans="1:18" ht="15.75" customHeight="1" x14ac:dyDescent="0.25">
      <c r="A1206" s="2"/>
      <c r="B1206" s="4" t="s">
        <v>14</v>
      </c>
      <c r="C1206" s="4">
        <v>1185732</v>
      </c>
      <c r="D1206" s="5">
        <v>44456</v>
      </c>
      <c r="E1206" s="4" t="s">
        <v>15</v>
      </c>
      <c r="F1206" s="4" t="s">
        <v>59</v>
      </c>
      <c r="G1206" s="4" t="s">
        <v>60</v>
      </c>
      <c r="H1206" s="4" t="s">
        <v>17</v>
      </c>
      <c r="I1206" s="6">
        <v>0.54999999999999993</v>
      </c>
      <c r="J1206" s="7">
        <v>4500</v>
      </c>
      <c r="K1206" s="8">
        <f t="shared" si="8"/>
        <v>2474.9999999999995</v>
      </c>
      <c r="L1206" s="8">
        <f t="shared" si="9"/>
        <v>866.24999999999977</v>
      </c>
      <c r="M1206" s="9">
        <v>0.35</v>
      </c>
      <c r="O1206" s="14"/>
      <c r="P1206" s="15"/>
      <c r="Q1206" s="10"/>
      <c r="R1206" s="11"/>
    </row>
    <row r="1207" spans="1:18" ht="15.75" customHeight="1" x14ac:dyDescent="0.25">
      <c r="A1207" s="2"/>
      <c r="B1207" s="4" t="s">
        <v>14</v>
      </c>
      <c r="C1207" s="4">
        <v>1185732</v>
      </c>
      <c r="D1207" s="5">
        <v>44456</v>
      </c>
      <c r="E1207" s="4" t="s">
        <v>15</v>
      </c>
      <c r="F1207" s="4" t="s">
        <v>59</v>
      </c>
      <c r="G1207" s="4" t="s">
        <v>60</v>
      </c>
      <c r="H1207" s="4" t="s">
        <v>18</v>
      </c>
      <c r="I1207" s="6">
        <v>0.5</v>
      </c>
      <c r="J1207" s="7">
        <v>2500</v>
      </c>
      <c r="K1207" s="8">
        <f t="shared" si="8"/>
        <v>1250</v>
      </c>
      <c r="L1207" s="8">
        <f t="shared" si="9"/>
        <v>437.5</v>
      </c>
      <c r="M1207" s="9">
        <v>0.35</v>
      </c>
      <c r="O1207" s="14"/>
      <c r="P1207" s="15"/>
      <c r="Q1207" s="10"/>
      <c r="R1207" s="11"/>
    </row>
    <row r="1208" spans="1:18" ht="15.75" customHeight="1" x14ac:dyDescent="0.25">
      <c r="A1208" s="2"/>
      <c r="B1208" s="4" t="s">
        <v>14</v>
      </c>
      <c r="C1208" s="4">
        <v>1185732</v>
      </c>
      <c r="D1208" s="5">
        <v>44456</v>
      </c>
      <c r="E1208" s="4" t="s">
        <v>15</v>
      </c>
      <c r="F1208" s="4" t="s">
        <v>59</v>
      </c>
      <c r="G1208" s="4" t="s">
        <v>60</v>
      </c>
      <c r="H1208" s="4" t="s">
        <v>19</v>
      </c>
      <c r="I1208" s="6">
        <v>0.45</v>
      </c>
      <c r="J1208" s="7">
        <v>1500</v>
      </c>
      <c r="K1208" s="8">
        <f t="shared" si="8"/>
        <v>675</v>
      </c>
      <c r="L1208" s="8">
        <f t="shared" si="9"/>
        <v>270</v>
      </c>
      <c r="M1208" s="9">
        <v>0.39999999999999997</v>
      </c>
      <c r="O1208" s="14"/>
      <c r="P1208" s="15"/>
      <c r="Q1208" s="10"/>
      <c r="R1208" s="11"/>
    </row>
    <row r="1209" spans="1:18" ht="15.75" customHeight="1" x14ac:dyDescent="0.25">
      <c r="A1209" s="2"/>
      <c r="B1209" s="4" t="s">
        <v>14</v>
      </c>
      <c r="C1209" s="4">
        <v>1185732</v>
      </c>
      <c r="D1209" s="5">
        <v>44456</v>
      </c>
      <c r="E1209" s="4" t="s">
        <v>15</v>
      </c>
      <c r="F1209" s="4" t="s">
        <v>59</v>
      </c>
      <c r="G1209" s="4" t="s">
        <v>60</v>
      </c>
      <c r="H1209" s="4" t="s">
        <v>20</v>
      </c>
      <c r="I1209" s="6">
        <v>0.45</v>
      </c>
      <c r="J1209" s="7">
        <v>1250</v>
      </c>
      <c r="K1209" s="8">
        <f t="shared" si="8"/>
        <v>562.5</v>
      </c>
      <c r="L1209" s="8">
        <f t="shared" si="9"/>
        <v>168.75</v>
      </c>
      <c r="M1209" s="9">
        <v>0.3</v>
      </c>
      <c r="O1209" s="14"/>
      <c r="P1209" s="15"/>
      <c r="Q1209" s="10"/>
      <c r="R1209" s="11"/>
    </row>
    <row r="1210" spans="1:18" ht="15.75" customHeight="1" x14ac:dyDescent="0.25">
      <c r="A1210" s="2"/>
      <c r="B1210" s="4" t="s">
        <v>14</v>
      </c>
      <c r="C1210" s="4">
        <v>1185732</v>
      </c>
      <c r="D1210" s="5">
        <v>44456</v>
      </c>
      <c r="E1210" s="4" t="s">
        <v>15</v>
      </c>
      <c r="F1210" s="4" t="s">
        <v>59</v>
      </c>
      <c r="G1210" s="4" t="s">
        <v>60</v>
      </c>
      <c r="H1210" s="4" t="s">
        <v>21</v>
      </c>
      <c r="I1210" s="6">
        <v>0.54999999999999993</v>
      </c>
      <c r="J1210" s="7">
        <v>1250</v>
      </c>
      <c r="K1210" s="8">
        <f t="shared" si="8"/>
        <v>687.49999999999989</v>
      </c>
      <c r="L1210" s="8">
        <f t="shared" si="9"/>
        <v>171.87499999999997</v>
      </c>
      <c r="M1210" s="9">
        <v>0.25</v>
      </c>
      <c r="O1210" s="14"/>
      <c r="P1210" s="15"/>
      <c r="Q1210" s="10"/>
      <c r="R1210" s="11"/>
    </row>
    <row r="1211" spans="1:18" ht="15.75" customHeight="1" x14ac:dyDescent="0.25">
      <c r="A1211" s="2"/>
      <c r="B1211" s="4" t="s">
        <v>14</v>
      </c>
      <c r="C1211" s="4">
        <v>1185732</v>
      </c>
      <c r="D1211" s="5">
        <v>44456</v>
      </c>
      <c r="E1211" s="4" t="s">
        <v>15</v>
      </c>
      <c r="F1211" s="4" t="s">
        <v>59</v>
      </c>
      <c r="G1211" s="4" t="s">
        <v>60</v>
      </c>
      <c r="H1211" s="4" t="s">
        <v>22</v>
      </c>
      <c r="I1211" s="6">
        <v>0.6</v>
      </c>
      <c r="J1211" s="7">
        <v>2250</v>
      </c>
      <c r="K1211" s="8">
        <f t="shared" si="8"/>
        <v>1350</v>
      </c>
      <c r="L1211" s="8">
        <f t="shared" si="9"/>
        <v>540</v>
      </c>
      <c r="M1211" s="9">
        <v>0.4</v>
      </c>
      <c r="O1211" s="14"/>
      <c r="P1211" s="15"/>
      <c r="Q1211" s="10"/>
      <c r="R1211" s="11"/>
    </row>
    <row r="1212" spans="1:18" ht="15.75" customHeight="1" x14ac:dyDescent="0.25">
      <c r="A1212" s="2"/>
      <c r="B1212" s="4" t="s">
        <v>14</v>
      </c>
      <c r="C1212" s="4">
        <v>1185732</v>
      </c>
      <c r="D1212" s="5">
        <v>44488</v>
      </c>
      <c r="E1212" s="4" t="s">
        <v>15</v>
      </c>
      <c r="F1212" s="4" t="s">
        <v>59</v>
      </c>
      <c r="G1212" s="4" t="s">
        <v>60</v>
      </c>
      <c r="H1212" s="4" t="s">
        <v>17</v>
      </c>
      <c r="I1212" s="6">
        <v>0.6</v>
      </c>
      <c r="J1212" s="7">
        <v>4000</v>
      </c>
      <c r="K1212" s="8">
        <f t="shared" si="8"/>
        <v>2400</v>
      </c>
      <c r="L1212" s="8">
        <f t="shared" si="9"/>
        <v>840</v>
      </c>
      <c r="M1212" s="9">
        <v>0.35</v>
      </c>
      <c r="O1212" s="14"/>
      <c r="P1212" s="15"/>
      <c r="Q1212" s="10"/>
      <c r="R1212" s="11"/>
    </row>
    <row r="1213" spans="1:18" ht="15.75" customHeight="1" x14ac:dyDescent="0.25">
      <c r="A1213" s="2"/>
      <c r="B1213" s="4" t="s">
        <v>14</v>
      </c>
      <c r="C1213" s="4">
        <v>1185732</v>
      </c>
      <c r="D1213" s="5">
        <v>44488</v>
      </c>
      <c r="E1213" s="4" t="s">
        <v>15</v>
      </c>
      <c r="F1213" s="4" t="s">
        <v>59</v>
      </c>
      <c r="G1213" s="4" t="s">
        <v>60</v>
      </c>
      <c r="H1213" s="4" t="s">
        <v>18</v>
      </c>
      <c r="I1213" s="6">
        <v>0.55000000000000004</v>
      </c>
      <c r="J1213" s="7">
        <v>2250</v>
      </c>
      <c r="K1213" s="8">
        <f t="shared" si="8"/>
        <v>1237.5</v>
      </c>
      <c r="L1213" s="8">
        <f t="shared" si="9"/>
        <v>433.125</v>
      </c>
      <c r="M1213" s="9">
        <v>0.35</v>
      </c>
      <c r="O1213" s="14"/>
      <c r="P1213" s="15"/>
      <c r="Q1213" s="10"/>
      <c r="R1213" s="11"/>
    </row>
    <row r="1214" spans="1:18" ht="15.75" customHeight="1" x14ac:dyDescent="0.25">
      <c r="A1214" s="2"/>
      <c r="B1214" s="4" t="s">
        <v>14</v>
      </c>
      <c r="C1214" s="4">
        <v>1185732</v>
      </c>
      <c r="D1214" s="5">
        <v>44488</v>
      </c>
      <c r="E1214" s="4" t="s">
        <v>15</v>
      </c>
      <c r="F1214" s="4" t="s">
        <v>59</v>
      </c>
      <c r="G1214" s="4" t="s">
        <v>60</v>
      </c>
      <c r="H1214" s="4" t="s">
        <v>19</v>
      </c>
      <c r="I1214" s="6">
        <v>0.55000000000000004</v>
      </c>
      <c r="J1214" s="7">
        <v>1250</v>
      </c>
      <c r="K1214" s="8">
        <f t="shared" si="8"/>
        <v>687.5</v>
      </c>
      <c r="L1214" s="8">
        <f t="shared" si="9"/>
        <v>275</v>
      </c>
      <c r="M1214" s="9">
        <v>0.39999999999999997</v>
      </c>
      <c r="O1214" s="14"/>
      <c r="P1214" s="15"/>
      <c r="Q1214" s="10"/>
      <c r="R1214" s="11"/>
    </row>
    <row r="1215" spans="1:18" ht="15.75" customHeight="1" x14ac:dyDescent="0.25">
      <c r="A1215" s="2"/>
      <c r="B1215" s="4" t="s">
        <v>14</v>
      </c>
      <c r="C1215" s="4">
        <v>1185732</v>
      </c>
      <c r="D1215" s="5">
        <v>44488</v>
      </c>
      <c r="E1215" s="4" t="s">
        <v>15</v>
      </c>
      <c r="F1215" s="4" t="s">
        <v>59</v>
      </c>
      <c r="G1215" s="4" t="s">
        <v>60</v>
      </c>
      <c r="H1215" s="4" t="s">
        <v>20</v>
      </c>
      <c r="I1215" s="6">
        <v>0.55000000000000004</v>
      </c>
      <c r="J1215" s="7">
        <v>1000</v>
      </c>
      <c r="K1215" s="8">
        <f t="shared" si="8"/>
        <v>550</v>
      </c>
      <c r="L1215" s="8">
        <f t="shared" si="9"/>
        <v>165</v>
      </c>
      <c r="M1215" s="9">
        <v>0.3</v>
      </c>
      <c r="O1215" s="14"/>
      <c r="P1215" s="15"/>
      <c r="Q1215" s="10"/>
      <c r="R1215" s="11"/>
    </row>
    <row r="1216" spans="1:18" ht="15.75" customHeight="1" x14ac:dyDescent="0.25">
      <c r="A1216" s="2"/>
      <c r="B1216" s="4" t="s">
        <v>14</v>
      </c>
      <c r="C1216" s="4">
        <v>1185732</v>
      </c>
      <c r="D1216" s="5">
        <v>44488</v>
      </c>
      <c r="E1216" s="4" t="s">
        <v>15</v>
      </c>
      <c r="F1216" s="4" t="s">
        <v>59</v>
      </c>
      <c r="G1216" s="4" t="s">
        <v>60</v>
      </c>
      <c r="H1216" s="4" t="s">
        <v>21</v>
      </c>
      <c r="I1216" s="6">
        <v>0.65</v>
      </c>
      <c r="J1216" s="7">
        <v>1000</v>
      </c>
      <c r="K1216" s="8">
        <f t="shared" si="8"/>
        <v>650</v>
      </c>
      <c r="L1216" s="8">
        <f t="shared" si="9"/>
        <v>162.5</v>
      </c>
      <c r="M1216" s="9">
        <v>0.25</v>
      </c>
      <c r="O1216" s="14"/>
      <c r="P1216" s="15"/>
      <c r="Q1216" s="10"/>
      <c r="R1216" s="11"/>
    </row>
    <row r="1217" spans="1:18" ht="15.75" customHeight="1" x14ac:dyDescent="0.25">
      <c r="A1217" s="2"/>
      <c r="B1217" s="4" t="s">
        <v>14</v>
      </c>
      <c r="C1217" s="4">
        <v>1185732</v>
      </c>
      <c r="D1217" s="5">
        <v>44488</v>
      </c>
      <c r="E1217" s="4" t="s">
        <v>15</v>
      </c>
      <c r="F1217" s="4" t="s">
        <v>59</v>
      </c>
      <c r="G1217" s="4" t="s">
        <v>60</v>
      </c>
      <c r="H1217" s="4" t="s">
        <v>22</v>
      </c>
      <c r="I1217" s="6">
        <v>0.7</v>
      </c>
      <c r="J1217" s="7">
        <v>2250</v>
      </c>
      <c r="K1217" s="8">
        <f t="shared" si="8"/>
        <v>1575</v>
      </c>
      <c r="L1217" s="8">
        <f t="shared" si="9"/>
        <v>630</v>
      </c>
      <c r="M1217" s="9">
        <v>0.4</v>
      </c>
      <c r="O1217" s="14"/>
      <c r="P1217" s="15"/>
      <c r="Q1217" s="10"/>
      <c r="R1217" s="11"/>
    </row>
    <row r="1218" spans="1:18" ht="15.75" customHeight="1" x14ac:dyDescent="0.25">
      <c r="A1218" s="2"/>
      <c r="B1218" s="4" t="s">
        <v>14</v>
      </c>
      <c r="C1218" s="4">
        <v>1185732</v>
      </c>
      <c r="D1218" s="5">
        <v>44518</v>
      </c>
      <c r="E1218" s="4" t="s">
        <v>15</v>
      </c>
      <c r="F1218" s="4" t="s">
        <v>59</v>
      </c>
      <c r="G1218" s="4" t="s">
        <v>60</v>
      </c>
      <c r="H1218" s="4" t="s">
        <v>17</v>
      </c>
      <c r="I1218" s="6">
        <v>0.65</v>
      </c>
      <c r="J1218" s="7">
        <v>3750</v>
      </c>
      <c r="K1218" s="8">
        <f t="shared" si="8"/>
        <v>2437.5</v>
      </c>
      <c r="L1218" s="8">
        <f t="shared" si="9"/>
        <v>853.125</v>
      </c>
      <c r="M1218" s="9">
        <v>0.35</v>
      </c>
      <c r="O1218" s="14"/>
      <c r="P1218" s="15"/>
      <c r="Q1218" s="10"/>
      <c r="R1218" s="11"/>
    </row>
    <row r="1219" spans="1:18" ht="15.75" customHeight="1" x14ac:dyDescent="0.25">
      <c r="A1219" s="2"/>
      <c r="B1219" s="4" t="s">
        <v>14</v>
      </c>
      <c r="C1219" s="4">
        <v>1185732</v>
      </c>
      <c r="D1219" s="5">
        <v>44518</v>
      </c>
      <c r="E1219" s="4" t="s">
        <v>15</v>
      </c>
      <c r="F1219" s="4" t="s">
        <v>59</v>
      </c>
      <c r="G1219" s="4" t="s">
        <v>60</v>
      </c>
      <c r="H1219" s="4" t="s">
        <v>18</v>
      </c>
      <c r="I1219" s="6">
        <v>0.55000000000000004</v>
      </c>
      <c r="J1219" s="7">
        <v>2000</v>
      </c>
      <c r="K1219" s="8">
        <f t="shared" si="8"/>
        <v>1100</v>
      </c>
      <c r="L1219" s="8">
        <f t="shared" si="9"/>
        <v>385</v>
      </c>
      <c r="M1219" s="9">
        <v>0.35</v>
      </c>
      <c r="O1219" s="14"/>
      <c r="P1219" s="15"/>
      <c r="Q1219" s="10"/>
      <c r="R1219" s="11"/>
    </row>
    <row r="1220" spans="1:18" ht="15.75" customHeight="1" x14ac:dyDescent="0.25">
      <c r="A1220" s="2"/>
      <c r="B1220" s="4" t="s">
        <v>14</v>
      </c>
      <c r="C1220" s="4">
        <v>1185732</v>
      </c>
      <c r="D1220" s="5">
        <v>44518</v>
      </c>
      <c r="E1220" s="4" t="s">
        <v>15</v>
      </c>
      <c r="F1220" s="4" t="s">
        <v>59</v>
      </c>
      <c r="G1220" s="4" t="s">
        <v>60</v>
      </c>
      <c r="H1220" s="4" t="s">
        <v>19</v>
      </c>
      <c r="I1220" s="6">
        <v>0.55000000000000004</v>
      </c>
      <c r="J1220" s="7">
        <v>1950</v>
      </c>
      <c r="K1220" s="8">
        <f t="shared" si="8"/>
        <v>1072.5</v>
      </c>
      <c r="L1220" s="8">
        <f t="shared" si="9"/>
        <v>428.99999999999994</v>
      </c>
      <c r="M1220" s="9">
        <v>0.39999999999999997</v>
      </c>
      <c r="O1220" s="14"/>
      <c r="P1220" s="15"/>
      <c r="Q1220" s="10"/>
      <c r="R1220" s="11"/>
    </row>
    <row r="1221" spans="1:18" ht="15.75" customHeight="1" x14ac:dyDescent="0.25">
      <c r="A1221" s="2"/>
      <c r="B1221" s="4" t="s">
        <v>14</v>
      </c>
      <c r="C1221" s="4">
        <v>1185732</v>
      </c>
      <c r="D1221" s="5">
        <v>44518</v>
      </c>
      <c r="E1221" s="4" t="s">
        <v>15</v>
      </c>
      <c r="F1221" s="4" t="s">
        <v>59</v>
      </c>
      <c r="G1221" s="4" t="s">
        <v>60</v>
      </c>
      <c r="H1221" s="4" t="s">
        <v>20</v>
      </c>
      <c r="I1221" s="6">
        <v>0.55000000000000004</v>
      </c>
      <c r="J1221" s="7">
        <v>1750</v>
      </c>
      <c r="K1221" s="8">
        <f t="shared" si="8"/>
        <v>962.50000000000011</v>
      </c>
      <c r="L1221" s="8">
        <f t="shared" si="9"/>
        <v>288.75</v>
      </c>
      <c r="M1221" s="9">
        <v>0.3</v>
      </c>
      <c r="O1221" s="14"/>
      <c r="P1221" s="15"/>
      <c r="Q1221" s="10"/>
      <c r="R1221" s="11"/>
    </row>
    <row r="1222" spans="1:18" ht="15.75" customHeight="1" x14ac:dyDescent="0.25">
      <c r="A1222" s="2"/>
      <c r="B1222" s="4" t="s">
        <v>14</v>
      </c>
      <c r="C1222" s="4">
        <v>1185732</v>
      </c>
      <c r="D1222" s="5">
        <v>44518</v>
      </c>
      <c r="E1222" s="4" t="s">
        <v>15</v>
      </c>
      <c r="F1222" s="4" t="s">
        <v>59</v>
      </c>
      <c r="G1222" s="4" t="s">
        <v>60</v>
      </c>
      <c r="H1222" s="4" t="s">
        <v>21</v>
      </c>
      <c r="I1222" s="6">
        <v>0.65</v>
      </c>
      <c r="J1222" s="7">
        <v>1500</v>
      </c>
      <c r="K1222" s="8">
        <f t="shared" si="8"/>
        <v>975</v>
      </c>
      <c r="L1222" s="8">
        <f t="shared" si="9"/>
        <v>243.75</v>
      </c>
      <c r="M1222" s="9">
        <v>0.25</v>
      </c>
      <c r="O1222" s="14"/>
      <c r="P1222" s="15"/>
      <c r="Q1222" s="10"/>
      <c r="R1222" s="11"/>
    </row>
    <row r="1223" spans="1:18" ht="15.75" customHeight="1" x14ac:dyDescent="0.25">
      <c r="A1223" s="2"/>
      <c r="B1223" s="4" t="s">
        <v>14</v>
      </c>
      <c r="C1223" s="4">
        <v>1185732</v>
      </c>
      <c r="D1223" s="5">
        <v>44518</v>
      </c>
      <c r="E1223" s="4" t="s">
        <v>15</v>
      </c>
      <c r="F1223" s="4" t="s">
        <v>59</v>
      </c>
      <c r="G1223" s="4" t="s">
        <v>60</v>
      </c>
      <c r="H1223" s="4" t="s">
        <v>22</v>
      </c>
      <c r="I1223" s="6">
        <v>0.7</v>
      </c>
      <c r="J1223" s="7">
        <v>2500</v>
      </c>
      <c r="K1223" s="8">
        <f t="shared" si="8"/>
        <v>1750</v>
      </c>
      <c r="L1223" s="8">
        <f t="shared" si="9"/>
        <v>700</v>
      </c>
      <c r="M1223" s="9">
        <v>0.4</v>
      </c>
      <c r="O1223" s="14"/>
      <c r="P1223" s="15"/>
      <c r="Q1223" s="10"/>
      <c r="R1223" s="11"/>
    </row>
    <row r="1224" spans="1:18" ht="15.75" customHeight="1" x14ac:dyDescent="0.25">
      <c r="A1224" s="2"/>
      <c r="B1224" s="4" t="s">
        <v>14</v>
      </c>
      <c r="C1224" s="4">
        <v>1185732</v>
      </c>
      <c r="D1224" s="5">
        <v>44547</v>
      </c>
      <c r="E1224" s="4" t="s">
        <v>15</v>
      </c>
      <c r="F1224" s="4" t="s">
        <v>59</v>
      </c>
      <c r="G1224" s="4" t="s">
        <v>60</v>
      </c>
      <c r="H1224" s="4" t="s">
        <v>17</v>
      </c>
      <c r="I1224" s="6">
        <v>0.65</v>
      </c>
      <c r="J1224" s="7">
        <v>4750</v>
      </c>
      <c r="K1224" s="8">
        <f t="shared" si="8"/>
        <v>3087.5</v>
      </c>
      <c r="L1224" s="8">
        <f t="shared" si="9"/>
        <v>1080.625</v>
      </c>
      <c r="M1224" s="9">
        <v>0.35</v>
      </c>
      <c r="O1224" s="14"/>
      <c r="P1224" s="15"/>
      <c r="Q1224" s="10"/>
      <c r="R1224" s="11"/>
    </row>
    <row r="1225" spans="1:18" ht="15.75" customHeight="1" x14ac:dyDescent="0.25">
      <c r="A1225" s="2"/>
      <c r="B1225" s="4" t="s">
        <v>14</v>
      </c>
      <c r="C1225" s="4">
        <v>1185732</v>
      </c>
      <c r="D1225" s="5">
        <v>44547</v>
      </c>
      <c r="E1225" s="4" t="s">
        <v>15</v>
      </c>
      <c r="F1225" s="4" t="s">
        <v>59</v>
      </c>
      <c r="G1225" s="4" t="s">
        <v>60</v>
      </c>
      <c r="H1225" s="4" t="s">
        <v>18</v>
      </c>
      <c r="I1225" s="6">
        <v>0.55000000000000004</v>
      </c>
      <c r="J1225" s="7">
        <v>2750</v>
      </c>
      <c r="K1225" s="8">
        <f t="shared" si="8"/>
        <v>1512.5000000000002</v>
      </c>
      <c r="L1225" s="8">
        <f t="shared" si="9"/>
        <v>529.375</v>
      </c>
      <c r="M1225" s="9">
        <v>0.35</v>
      </c>
      <c r="O1225" s="14"/>
      <c r="P1225" s="15"/>
      <c r="Q1225" s="10"/>
      <c r="R1225" s="11"/>
    </row>
    <row r="1226" spans="1:18" ht="15.75" customHeight="1" x14ac:dyDescent="0.25">
      <c r="A1226" s="2"/>
      <c r="B1226" s="4" t="s">
        <v>14</v>
      </c>
      <c r="C1226" s="4">
        <v>1185732</v>
      </c>
      <c r="D1226" s="5">
        <v>44547</v>
      </c>
      <c r="E1226" s="4" t="s">
        <v>15</v>
      </c>
      <c r="F1226" s="4" t="s">
        <v>59</v>
      </c>
      <c r="G1226" s="4" t="s">
        <v>60</v>
      </c>
      <c r="H1226" s="4" t="s">
        <v>19</v>
      </c>
      <c r="I1226" s="6">
        <v>0.55000000000000004</v>
      </c>
      <c r="J1226" s="7">
        <v>2500</v>
      </c>
      <c r="K1226" s="8">
        <f t="shared" si="8"/>
        <v>1375</v>
      </c>
      <c r="L1226" s="8">
        <f t="shared" si="9"/>
        <v>550</v>
      </c>
      <c r="M1226" s="9">
        <v>0.39999999999999997</v>
      </c>
      <c r="O1226" s="14"/>
      <c r="P1226" s="15"/>
      <c r="Q1226" s="10"/>
      <c r="R1226" s="11"/>
    </row>
    <row r="1227" spans="1:18" ht="15.75" customHeight="1" x14ac:dyDescent="0.25">
      <c r="A1227" s="2"/>
      <c r="B1227" s="4" t="s">
        <v>14</v>
      </c>
      <c r="C1227" s="4">
        <v>1185732</v>
      </c>
      <c r="D1227" s="5">
        <v>44547</v>
      </c>
      <c r="E1227" s="4" t="s">
        <v>15</v>
      </c>
      <c r="F1227" s="4" t="s">
        <v>59</v>
      </c>
      <c r="G1227" s="4" t="s">
        <v>60</v>
      </c>
      <c r="H1227" s="4" t="s">
        <v>20</v>
      </c>
      <c r="I1227" s="6">
        <v>0.55000000000000004</v>
      </c>
      <c r="J1227" s="7">
        <v>2000</v>
      </c>
      <c r="K1227" s="8">
        <f t="shared" si="8"/>
        <v>1100</v>
      </c>
      <c r="L1227" s="8">
        <f t="shared" si="9"/>
        <v>330</v>
      </c>
      <c r="M1227" s="9">
        <v>0.3</v>
      </c>
      <c r="O1227" s="14"/>
      <c r="P1227" s="15"/>
      <c r="Q1227" s="10"/>
      <c r="R1227" s="11"/>
    </row>
    <row r="1228" spans="1:18" ht="15.75" customHeight="1" x14ac:dyDescent="0.25">
      <c r="A1228" s="2"/>
      <c r="B1228" s="4" t="s">
        <v>14</v>
      </c>
      <c r="C1228" s="4">
        <v>1185732</v>
      </c>
      <c r="D1228" s="5">
        <v>44547</v>
      </c>
      <c r="E1228" s="4" t="s">
        <v>15</v>
      </c>
      <c r="F1228" s="4" t="s">
        <v>59</v>
      </c>
      <c r="G1228" s="4" t="s">
        <v>60</v>
      </c>
      <c r="H1228" s="4" t="s">
        <v>21</v>
      </c>
      <c r="I1228" s="6">
        <v>0.65</v>
      </c>
      <c r="J1228" s="7">
        <v>2000</v>
      </c>
      <c r="K1228" s="8">
        <f t="shared" si="8"/>
        <v>1300</v>
      </c>
      <c r="L1228" s="8">
        <f t="shared" si="9"/>
        <v>325</v>
      </c>
      <c r="M1228" s="9">
        <v>0.25</v>
      </c>
      <c r="O1228" s="14"/>
      <c r="P1228" s="15"/>
      <c r="Q1228" s="10"/>
      <c r="R1228" s="11"/>
    </row>
    <row r="1229" spans="1:18" ht="15.75" customHeight="1" x14ac:dyDescent="0.25">
      <c r="A1229" s="2"/>
      <c r="B1229" s="4" t="s">
        <v>14</v>
      </c>
      <c r="C1229" s="4">
        <v>1185732</v>
      </c>
      <c r="D1229" s="5">
        <v>44547</v>
      </c>
      <c r="E1229" s="4" t="s">
        <v>15</v>
      </c>
      <c r="F1229" s="4" t="s">
        <v>59</v>
      </c>
      <c r="G1229" s="4" t="s">
        <v>60</v>
      </c>
      <c r="H1229" s="4" t="s">
        <v>22</v>
      </c>
      <c r="I1229" s="6">
        <v>0.7</v>
      </c>
      <c r="J1229" s="7">
        <v>3000</v>
      </c>
      <c r="K1229" s="8">
        <f t="shared" si="8"/>
        <v>2100</v>
      </c>
      <c r="L1229" s="8">
        <f t="shared" si="9"/>
        <v>840</v>
      </c>
      <c r="M1229" s="9">
        <v>0.4</v>
      </c>
      <c r="O1229" s="14"/>
      <c r="P1229" s="15"/>
      <c r="Q1229" s="10"/>
      <c r="R1229" s="11"/>
    </row>
    <row r="1230" spans="1:18" ht="15.75" customHeight="1" x14ac:dyDescent="0.25">
      <c r="A1230" s="2" t="s">
        <v>39</v>
      </c>
      <c r="B1230" s="4" t="s">
        <v>27</v>
      </c>
      <c r="C1230" s="4">
        <v>1128299</v>
      </c>
      <c r="D1230" s="5">
        <v>44206</v>
      </c>
      <c r="E1230" s="4" t="s">
        <v>28</v>
      </c>
      <c r="F1230" s="4" t="s">
        <v>61</v>
      </c>
      <c r="G1230" s="4" t="s">
        <v>62</v>
      </c>
      <c r="H1230" s="4" t="s">
        <v>17</v>
      </c>
      <c r="I1230" s="6">
        <v>0.35000000000000003</v>
      </c>
      <c r="J1230" s="7">
        <v>3750</v>
      </c>
      <c r="K1230" s="8">
        <f t="shared" si="8"/>
        <v>1312.5000000000002</v>
      </c>
      <c r="L1230" s="8">
        <f t="shared" si="9"/>
        <v>328.12500000000006</v>
      </c>
      <c r="M1230" s="9">
        <v>0.25</v>
      </c>
      <c r="O1230" s="14"/>
      <c r="P1230" s="15"/>
      <c r="Q1230" s="10"/>
      <c r="R1230" s="11"/>
    </row>
    <row r="1231" spans="1:18" ht="15.75" customHeight="1" x14ac:dyDescent="0.25">
      <c r="A1231" s="2"/>
      <c r="B1231" s="4" t="s">
        <v>27</v>
      </c>
      <c r="C1231" s="4">
        <v>1128299</v>
      </c>
      <c r="D1231" s="5">
        <v>44206</v>
      </c>
      <c r="E1231" s="4" t="s">
        <v>28</v>
      </c>
      <c r="F1231" s="4" t="s">
        <v>61</v>
      </c>
      <c r="G1231" s="4" t="s">
        <v>62</v>
      </c>
      <c r="H1231" s="4" t="s">
        <v>18</v>
      </c>
      <c r="I1231" s="6">
        <v>0.45</v>
      </c>
      <c r="J1231" s="7">
        <v>3750</v>
      </c>
      <c r="K1231" s="8">
        <f t="shared" si="8"/>
        <v>1687.5</v>
      </c>
      <c r="L1231" s="8">
        <f t="shared" si="9"/>
        <v>337.5</v>
      </c>
      <c r="M1231" s="9">
        <v>0.2</v>
      </c>
      <c r="O1231" s="14"/>
      <c r="P1231" s="15"/>
      <c r="Q1231" s="10"/>
      <c r="R1231" s="11"/>
    </row>
    <row r="1232" spans="1:18" ht="15.75" customHeight="1" x14ac:dyDescent="0.25">
      <c r="A1232" s="2"/>
      <c r="B1232" s="4" t="s">
        <v>27</v>
      </c>
      <c r="C1232" s="4">
        <v>1128299</v>
      </c>
      <c r="D1232" s="5">
        <v>44206</v>
      </c>
      <c r="E1232" s="4" t="s">
        <v>28</v>
      </c>
      <c r="F1232" s="4" t="s">
        <v>61</v>
      </c>
      <c r="G1232" s="4" t="s">
        <v>62</v>
      </c>
      <c r="H1232" s="4" t="s">
        <v>19</v>
      </c>
      <c r="I1232" s="6">
        <v>0.45</v>
      </c>
      <c r="J1232" s="7">
        <v>3750</v>
      </c>
      <c r="K1232" s="8">
        <f t="shared" si="8"/>
        <v>1687.5</v>
      </c>
      <c r="L1232" s="8">
        <f t="shared" si="9"/>
        <v>421.875</v>
      </c>
      <c r="M1232" s="9">
        <v>0.25</v>
      </c>
      <c r="O1232" s="14"/>
      <c r="P1232" s="15"/>
      <c r="Q1232" s="10"/>
      <c r="R1232" s="11"/>
    </row>
    <row r="1233" spans="1:18" ht="15.75" customHeight="1" x14ac:dyDescent="0.25">
      <c r="A1233" s="2"/>
      <c r="B1233" s="4" t="s">
        <v>27</v>
      </c>
      <c r="C1233" s="4">
        <v>1128299</v>
      </c>
      <c r="D1233" s="5">
        <v>44206</v>
      </c>
      <c r="E1233" s="4" t="s">
        <v>28</v>
      </c>
      <c r="F1233" s="4" t="s">
        <v>61</v>
      </c>
      <c r="G1233" s="4" t="s">
        <v>62</v>
      </c>
      <c r="H1233" s="4" t="s">
        <v>20</v>
      </c>
      <c r="I1233" s="6">
        <v>0.45</v>
      </c>
      <c r="J1233" s="7">
        <v>2250</v>
      </c>
      <c r="K1233" s="8">
        <f t="shared" si="8"/>
        <v>1012.5</v>
      </c>
      <c r="L1233" s="8">
        <f t="shared" si="9"/>
        <v>253.125</v>
      </c>
      <c r="M1233" s="9">
        <v>0.25</v>
      </c>
      <c r="O1233" s="14"/>
      <c r="P1233" s="15"/>
      <c r="Q1233" s="10"/>
      <c r="R1233" s="11"/>
    </row>
    <row r="1234" spans="1:18" ht="15.75" customHeight="1" x14ac:dyDescent="0.25">
      <c r="A1234" s="2"/>
      <c r="B1234" s="4" t="s">
        <v>27</v>
      </c>
      <c r="C1234" s="4">
        <v>1128299</v>
      </c>
      <c r="D1234" s="5">
        <v>44206</v>
      </c>
      <c r="E1234" s="4" t="s">
        <v>28</v>
      </c>
      <c r="F1234" s="4" t="s">
        <v>61</v>
      </c>
      <c r="G1234" s="4" t="s">
        <v>62</v>
      </c>
      <c r="H1234" s="4" t="s">
        <v>21</v>
      </c>
      <c r="I1234" s="6">
        <v>0.5</v>
      </c>
      <c r="J1234" s="7">
        <v>1750</v>
      </c>
      <c r="K1234" s="8">
        <f t="shared" si="8"/>
        <v>875</v>
      </c>
      <c r="L1234" s="8">
        <f t="shared" si="9"/>
        <v>131.25</v>
      </c>
      <c r="M1234" s="9">
        <v>0.15</v>
      </c>
      <c r="O1234" s="14"/>
      <c r="P1234" s="15"/>
      <c r="Q1234" s="10"/>
      <c r="R1234" s="11"/>
    </row>
    <row r="1235" spans="1:18" ht="15.75" customHeight="1" x14ac:dyDescent="0.25">
      <c r="A1235" s="2"/>
      <c r="B1235" s="4" t="s">
        <v>27</v>
      </c>
      <c r="C1235" s="4">
        <v>1128299</v>
      </c>
      <c r="D1235" s="5">
        <v>44206</v>
      </c>
      <c r="E1235" s="4" t="s">
        <v>28</v>
      </c>
      <c r="F1235" s="4" t="s">
        <v>61</v>
      </c>
      <c r="G1235" s="4" t="s">
        <v>62</v>
      </c>
      <c r="H1235" s="4" t="s">
        <v>22</v>
      </c>
      <c r="I1235" s="6">
        <v>0.45</v>
      </c>
      <c r="J1235" s="7">
        <v>4250</v>
      </c>
      <c r="K1235" s="8">
        <f t="shared" si="8"/>
        <v>1912.5</v>
      </c>
      <c r="L1235" s="8">
        <f t="shared" si="9"/>
        <v>765</v>
      </c>
      <c r="M1235" s="9">
        <v>0.4</v>
      </c>
      <c r="O1235" s="14"/>
      <c r="P1235" s="15"/>
      <c r="Q1235" s="10"/>
      <c r="R1235" s="11"/>
    </row>
    <row r="1236" spans="1:18" ht="15.75" customHeight="1" x14ac:dyDescent="0.25">
      <c r="A1236" s="2"/>
      <c r="B1236" s="4" t="s">
        <v>27</v>
      </c>
      <c r="C1236" s="4">
        <v>1128299</v>
      </c>
      <c r="D1236" s="5">
        <v>44237</v>
      </c>
      <c r="E1236" s="4" t="s">
        <v>28</v>
      </c>
      <c r="F1236" s="4" t="s">
        <v>61</v>
      </c>
      <c r="G1236" s="4" t="s">
        <v>62</v>
      </c>
      <c r="H1236" s="4" t="s">
        <v>17</v>
      </c>
      <c r="I1236" s="6">
        <v>0.35000000000000003</v>
      </c>
      <c r="J1236" s="7">
        <v>4750</v>
      </c>
      <c r="K1236" s="8">
        <f t="shared" si="8"/>
        <v>1662.5000000000002</v>
      </c>
      <c r="L1236" s="8">
        <f t="shared" si="9"/>
        <v>415.62500000000006</v>
      </c>
      <c r="M1236" s="9">
        <v>0.25</v>
      </c>
      <c r="O1236" s="14"/>
      <c r="P1236" s="15"/>
      <c r="Q1236" s="10"/>
      <c r="R1236" s="11"/>
    </row>
    <row r="1237" spans="1:18" ht="15.75" customHeight="1" x14ac:dyDescent="0.25">
      <c r="A1237" s="2"/>
      <c r="B1237" s="4" t="s">
        <v>27</v>
      </c>
      <c r="C1237" s="4">
        <v>1128299</v>
      </c>
      <c r="D1237" s="5">
        <v>44237</v>
      </c>
      <c r="E1237" s="4" t="s">
        <v>28</v>
      </c>
      <c r="F1237" s="4" t="s">
        <v>61</v>
      </c>
      <c r="G1237" s="4" t="s">
        <v>62</v>
      </c>
      <c r="H1237" s="4" t="s">
        <v>18</v>
      </c>
      <c r="I1237" s="6">
        <v>0.45</v>
      </c>
      <c r="J1237" s="7">
        <v>3750</v>
      </c>
      <c r="K1237" s="8">
        <f t="shared" si="8"/>
        <v>1687.5</v>
      </c>
      <c r="L1237" s="8">
        <f t="shared" si="9"/>
        <v>337.5</v>
      </c>
      <c r="M1237" s="9">
        <v>0.2</v>
      </c>
      <c r="O1237" s="14"/>
      <c r="P1237" s="15"/>
      <c r="Q1237" s="10"/>
      <c r="R1237" s="11"/>
    </row>
    <row r="1238" spans="1:18" ht="15.75" customHeight="1" x14ac:dyDescent="0.25">
      <c r="A1238" s="2"/>
      <c r="B1238" s="4" t="s">
        <v>27</v>
      </c>
      <c r="C1238" s="4">
        <v>1128299</v>
      </c>
      <c r="D1238" s="5">
        <v>44237</v>
      </c>
      <c r="E1238" s="4" t="s">
        <v>28</v>
      </c>
      <c r="F1238" s="4" t="s">
        <v>61</v>
      </c>
      <c r="G1238" s="4" t="s">
        <v>62</v>
      </c>
      <c r="H1238" s="4" t="s">
        <v>19</v>
      </c>
      <c r="I1238" s="6">
        <v>0.45</v>
      </c>
      <c r="J1238" s="7">
        <v>3750</v>
      </c>
      <c r="K1238" s="8">
        <f t="shared" si="8"/>
        <v>1687.5</v>
      </c>
      <c r="L1238" s="8">
        <f t="shared" si="9"/>
        <v>421.875</v>
      </c>
      <c r="M1238" s="9">
        <v>0.25</v>
      </c>
      <c r="O1238" s="14"/>
      <c r="P1238" s="15"/>
      <c r="Q1238" s="10"/>
      <c r="R1238" s="11"/>
    </row>
    <row r="1239" spans="1:18" ht="15.75" customHeight="1" x14ac:dyDescent="0.25">
      <c r="A1239" s="2"/>
      <c r="B1239" s="4" t="s">
        <v>27</v>
      </c>
      <c r="C1239" s="4">
        <v>1128299</v>
      </c>
      <c r="D1239" s="5">
        <v>44237</v>
      </c>
      <c r="E1239" s="4" t="s">
        <v>28</v>
      </c>
      <c r="F1239" s="4" t="s">
        <v>61</v>
      </c>
      <c r="G1239" s="4" t="s">
        <v>62</v>
      </c>
      <c r="H1239" s="4" t="s">
        <v>20</v>
      </c>
      <c r="I1239" s="6">
        <v>0.45</v>
      </c>
      <c r="J1239" s="7">
        <v>2250</v>
      </c>
      <c r="K1239" s="8">
        <f t="shared" si="8"/>
        <v>1012.5</v>
      </c>
      <c r="L1239" s="8">
        <f t="shared" si="9"/>
        <v>253.125</v>
      </c>
      <c r="M1239" s="9">
        <v>0.25</v>
      </c>
      <c r="O1239" s="14"/>
      <c r="P1239" s="15"/>
      <c r="Q1239" s="10"/>
      <c r="R1239" s="11"/>
    </row>
    <row r="1240" spans="1:18" ht="15.75" customHeight="1" x14ac:dyDescent="0.25">
      <c r="A1240" s="2"/>
      <c r="B1240" s="4" t="s">
        <v>27</v>
      </c>
      <c r="C1240" s="4">
        <v>1128299</v>
      </c>
      <c r="D1240" s="5">
        <v>44237</v>
      </c>
      <c r="E1240" s="4" t="s">
        <v>28</v>
      </c>
      <c r="F1240" s="4" t="s">
        <v>61</v>
      </c>
      <c r="G1240" s="4" t="s">
        <v>62</v>
      </c>
      <c r="H1240" s="4" t="s">
        <v>21</v>
      </c>
      <c r="I1240" s="6">
        <v>0.5</v>
      </c>
      <c r="J1240" s="7">
        <v>1500</v>
      </c>
      <c r="K1240" s="8">
        <f t="shared" si="8"/>
        <v>750</v>
      </c>
      <c r="L1240" s="8">
        <f t="shared" si="9"/>
        <v>112.5</v>
      </c>
      <c r="M1240" s="9">
        <v>0.15</v>
      </c>
      <c r="O1240" s="14"/>
      <c r="P1240" s="15"/>
      <c r="Q1240" s="10"/>
      <c r="R1240" s="11"/>
    </row>
    <row r="1241" spans="1:18" ht="15.75" customHeight="1" x14ac:dyDescent="0.25">
      <c r="A1241" s="2"/>
      <c r="B1241" s="4" t="s">
        <v>27</v>
      </c>
      <c r="C1241" s="4">
        <v>1128299</v>
      </c>
      <c r="D1241" s="5">
        <v>44237</v>
      </c>
      <c r="E1241" s="4" t="s">
        <v>28</v>
      </c>
      <c r="F1241" s="4" t="s">
        <v>61</v>
      </c>
      <c r="G1241" s="4" t="s">
        <v>62</v>
      </c>
      <c r="H1241" s="4" t="s">
        <v>22</v>
      </c>
      <c r="I1241" s="6">
        <v>0.45</v>
      </c>
      <c r="J1241" s="7">
        <v>3500</v>
      </c>
      <c r="K1241" s="8">
        <f t="shared" si="8"/>
        <v>1575</v>
      </c>
      <c r="L1241" s="8">
        <f t="shared" si="9"/>
        <v>630</v>
      </c>
      <c r="M1241" s="9">
        <v>0.4</v>
      </c>
      <c r="O1241" s="14"/>
      <c r="P1241" s="15"/>
      <c r="Q1241" s="10"/>
      <c r="R1241" s="11"/>
    </row>
    <row r="1242" spans="1:18" ht="15.75" customHeight="1" x14ac:dyDescent="0.25">
      <c r="A1242" s="2"/>
      <c r="B1242" s="4" t="s">
        <v>27</v>
      </c>
      <c r="C1242" s="4">
        <v>1128299</v>
      </c>
      <c r="D1242" s="5">
        <v>44264</v>
      </c>
      <c r="E1242" s="4" t="s">
        <v>28</v>
      </c>
      <c r="F1242" s="4" t="s">
        <v>61</v>
      </c>
      <c r="G1242" s="4" t="s">
        <v>62</v>
      </c>
      <c r="H1242" s="4" t="s">
        <v>17</v>
      </c>
      <c r="I1242" s="6">
        <v>0.45</v>
      </c>
      <c r="J1242" s="7">
        <v>5000</v>
      </c>
      <c r="K1242" s="8">
        <f t="shared" si="8"/>
        <v>2250</v>
      </c>
      <c r="L1242" s="8">
        <f t="shared" si="9"/>
        <v>562.5</v>
      </c>
      <c r="M1242" s="9">
        <v>0.25</v>
      </c>
      <c r="O1242" s="14"/>
      <c r="P1242" s="15"/>
      <c r="Q1242" s="10"/>
      <c r="R1242" s="11"/>
    </row>
    <row r="1243" spans="1:18" ht="15.75" customHeight="1" x14ac:dyDescent="0.25">
      <c r="A1243" s="2"/>
      <c r="B1243" s="4" t="s">
        <v>27</v>
      </c>
      <c r="C1243" s="4">
        <v>1128299</v>
      </c>
      <c r="D1243" s="5">
        <v>44264</v>
      </c>
      <c r="E1243" s="4" t="s">
        <v>28</v>
      </c>
      <c r="F1243" s="4" t="s">
        <v>61</v>
      </c>
      <c r="G1243" s="4" t="s">
        <v>62</v>
      </c>
      <c r="H1243" s="4" t="s">
        <v>18</v>
      </c>
      <c r="I1243" s="6">
        <v>0.54999999999999993</v>
      </c>
      <c r="J1243" s="7">
        <v>3500</v>
      </c>
      <c r="K1243" s="8">
        <f t="shared" si="8"/>
        <v>1924.9999999999998</v>
      </c>
      <c r="L1243" s="8">
        <f t="shared" si="9"/>
        <v>385</v>
      </c>
      <c r="M1243" s="9">
        <v>0.2</v>
      </c>
      <c r="O1243" s="14"/>
      <c r="P1243" s="15"/>
      <c r="Q1243" s="10"/>
      <c r="R1243" s="11"/>
    </row>
    <row r="1244" spans="1:18" ht="15.75" customHeight="1" x14ac:dyDescent="0.25">
      <c r="A1244" s="2"/>
      <c r="B1244" s="4" t="s">
        <v>27</v>
      </c>
      <c r="C1244" s="4">
        <v>1128299</v>
      </c>
      <c r="D1244" s="5">
        <v>44264</v>
      </c>
      <c r="E1244" s="4" t="s">
        <v>28</v>
      </c>
      <c r="F1244" s="4" t="s">
        <v>61</v>
      </c>
      <c r="G1244" s="4" t="s">
        <v>62</v>
      </c>
      <c r="H1244" s="4" t="s">
        <v>19</v>
      </c>
      <c r="I1244" s="6">
        <v>0.59999999999999987</v>
      </c>
      <c r="J1244" s="7">
        <v>3750</v>
      </c>
      <c r="K1244" s="8">
        <f t="shared" si="8"/>
        <v>2249.9999999999995</v>
      </c>
      <c r="L1244" s="8">
        <f t="shared" si="9"/>
        <v>562.49999999999989</v>
      </c>
      <c r="M1244" s="9">
        <v>0.25</v>
      </c>
      <c r="O1244" s="14"/>
      <c r="P1244" s="15"/>
      <c r="Q1244" s="10"/>
      <c r="R1244" s="11"/>
    </row>
    <row r="1245" spans="1:18" ht="15.75" customHeight="1" x14ac:dyDescent="0.25">
      <c r="A1245" s="2"/>
      <c r="B1245" s="4" t="s">
        <v>27</v>
      </c>
      <c r="C1245" s="4">
        <v>1128299</v>
      </c>
      <c r="D1245" s="5">
        <v>44264</v>
      </c>
      <c r="E1245" s="4" t="s">
        <v>28</v>
      </c>
      <c r="F1245" s="4" t="s">
        <v>61</v>
      </c>
      <c r="G1245" s="4" t="s">
        <v>62</v>
      </c>
      <c r="H1245" s="4" t="s">
        <v>20</v>
      </c>
      <c r="I1245" s="6">
        <v>0.54999999999999993</v>
      </c>
      <c r="J1245" s="7">
        <v>2750</v>
      </c>
      <c r="K1245" s="8">
        <f t="shared" si="8"/>
        <v>1512.4999999999998</v>
      </c>
      <c r="L1245" s="8">
        <f t="shared" si="9"/>
        <v>378.12499999999994</v>
      </c>
      <c r="M1245" s="9">
        <v>0.25</v>
      </c>
      <c r="O1245" s="14"/>
      <c r="P1245" s="15"/>
      <c r="Q1245" s="10"/>
      <c r="R1245" s="11"/>
    </row>
    <row r="1246" spans="1:18" ht="15.75" customHeight="1" x14ac:dyDescent="0.25">
      <c r="A1246" s="2"/>
      <c r="B1246" s="4" t="s">
        <v>27</v>
      </c>
      <c r="C1246" s="4">
        <v>1128299</v>
      </c>
      <c r="D1246" s="5">
        <v>44264</v>
      </c>
      <c r="E1246" s="4" t="s">
        <v>28</v>
      </c>
      <c r="F1246" s="4" t="s">
        <v>61</v>
      </c>
      <c r="G1246" s="4" t="s">
        <v>62</v>
      </c>
      <c r="H1246" s="4" t="s">
        <v>21</v>
      </c>
      <c r="I1246" s="6">
        <v>0.6</v>
      </c>
      <c r="J1246" s="7">
        <v>1250</v>
      </c>
      <c r="K1246" s="8">
        <f t="shared" si="8"/>
        <v>750</v>
      </c>
      <c r="L1246" s="8">
        <f t="shared" si="9"/>
        <v>112.5</v>
      </c>
      <c r="M1246" s="9">
        <v>0.15</v>
      </c>
      <c r="O1246" s="14"/>
      <c r="P1246" s="15"/>
      <c r="Q1246" s="10"/>
      <c r="R1246" s="11"/>
    </row>
    <row r="1247" spans="1:18" ht="15.75" customHeight="1" x14ac:dyDescent="0.25">
      <c r="A1247" s="2"/>
      <c r="B1247" s="4" t="s">
        <v>27</v>
      </c>
      <c r="C1247" s="4">
        <v>1128299</v>
      </c>
      <c r="D1247" s="5">
        <v>44264</v>
      </c>
      <c r="E1247" s="4" t="s">
        <v>28</v>
      </c>
      <c r="F1247" s="4" t="s">
        <v>61</v>
      </c>
      <c r="G1247" s="4" t="s">
        <v>62</v>
      </c>
      <c r="H1247" s="4" t="s">
        <v>22</v>
      </c>
      <c r="I1247" s="6">
        <v>0.54999999999999993</v>
      </c>
      <c r="J1247" s="7">
        <v>3250</v>
      </c>
      <c r="K1247" s="8">
        <f t="shared" si="8"/>
        <v>1787.4999999999998</v>
      </c>
      <c r="L1247" s="8">
        <f t="shared" si="9"/>
        <v>715</v>
      </c>
      <c r="M1247" s="9">
        <v>0.4</v>
      </c>
      <c r="O1247" s="14"/>
      <c r="P1247" s="15"/>
      <c r="Q1247" s="10"/>
      <c r="R1247" s="11"/>
    </row>
    <row r="1248" spans="1:18" ht="15.75" customHeight="1" x14ac:dyDescent="0.25">
      <c r="A1248" s="2"/>
      <c r="B1248" s="4" t="s">
        <v>27</v>
      </c>
      <c r="C1248" s="4">
        <v>1128299</v>
      </c>
      <c r="D1248" s="5">
        <v>44296</v>
      </c>
      <c r="E1248" s="4" t="s">
        <v>28</v>
      </c>
      <c r="F1248" s="4" t="s">
        <v>61</v>
      </c>
      <c r="G1248" s="4" t="s">
        <v>62</v>
      </c>
      <c r="H1248" s="4" t="s">
        <v>17</v>
      </c>
      <c r="I1248" s="6">
        <v>0.6</v>
      </c>
      <c r="J1248" s="7">
        <v>5000</v>
      </c>
      <c r="K1248" s="8">
        <f t="shared" si="8"/>
        <v>3000</v>
      </c>
      <c r="L1248" s="8">
        <f t="shared" si="9"/>
        <v>750</v>
      </c>
      <c r="M1248" s="9">
        <v>0.25</v>
      </c>
      <c r="O1248" s="14"/>
      <c r="P1248" s="15"/>
      <c r="Q1248" s="10"/>
      <c r="R1248" s="11"/>
    </row>
    <row r="1249" spans="1:18" ht="15.75" customHeight="1" x14ac:dyDescent="0.25">
      <c r="A1249" s="2"/>
      <c r="B1249" s="4" t="s">
        <v>27</v>
      </c>
      <c r="C1249" s="4">
        <v>1128299</v>
      </c>
      <c r="D1249" s="5">
        <v>44296</v>
      </c>
      <c r="E1249" s="4" t="s">
        <v>28</v>
      </c>
      <c r="F1249" s="4" t="s">
        <v>61</v>
      </c>
      <c r="G1249" s="4" t="s">
        <v>62</v>
      </c>
      <c r="H1249" s="4" t="s">
        <v>18</v>
      </c>
      <c r="I1249" s="6">
        <v>0.65</v>
      </c>
      <c r="J1249" s="7">
        <v>3000</v>
      </c>
      <c r="K1249" s="8">
        <f t="shared" si="8"/>
        <v>1950</v>
      </c>
      <c r="L1249" s="8">
        <f t="shared" si="9"/>
        <v>390</v>
      </c>
      <c r="M1249" s="9">
        <v>0.2</v>
      </c>
      <c r="O1249" s="14"/>
      <c r="P1249" s="15"/>
      <c r="Q1249" s="10"/>
      <c r="R1249" s="11"/>
    </row>
    <row r="1250" spans="1:18" ht="15.75" customHeight="1" x14ac:dyDescent="0.25">
      <c r="A1250" s="2"/>
      <c r="B1250" s="4" t="s">
        <v>27</v>
      </c>
      <c r="C1250" s="4">
        <v>1128299</v>
      </c>
      <c r="D1250" s="5">
        <v>44296</v>
      </c>
      <c r="E1250" s="4" t="s">
        <v>28</v>
      </c>
      <c r="F1250" s="4" t="s">
        <v>61</v>
      </c>
      <c r="G1250" s="4" t="s">
        <v>62</v>
      </c>
      <c r="H1250" s="4" t="s">
        <v>19</v>
      </c>
      <c r="I1250" s="6">
        <v>0.65</v>
      </c>
      <c r="J1250" s="7">
        <v>3500</v>
      </c>
      <c r="K1250" s="8">
        <f t="shared" si="8"/>
        <v>2275</v>
      </c>
      <c r="L1250" s="8">
        <f t="shared" si="9"/>
        <v>568.75</v>
      </c>
      <c r="M1250" s="9">
        <v>0.25</v>
      </c>
      <c r="O1250" s="14"/>
      <c r="P1250" s="15"/>
      <c r="Q1250" s="10"/>
      <c r="R1250" s="11"/>
    </row>
    <row r="1251" spans="1:18" ht="15.75" customHeight="1" x14ac:dyDescent="0.25">
      <c r="A1251" s="2"/>
      <c r="B1251" s="4" t="s">
        <v>27</v>
      </c>
      <c r="C1251" s="4">
        <v>1128299</v>
      </c>
      <c r="D1251" s="5">
        <v>44296</v>
      </c>
      <c r="E1251" s="4" t="s">
        <v>28</v>
      </c>
      <c r="F1251" s="4" t="s">
        <v>61</v>
      </c>
      <c r="G1251" s="4" t="s">
        <v>62</v>
      </c>
      <c r="H1251" s="4" t="s">
        <v>20</v>
      </c>
      <c r="I1251" s="6">
        <v>0.5</v>
      </c>
      <c r="J1251" s="7">
        <v>2500</v>
      </c>
      <c r="K1251" s="8">
        <f t="shared" si="8"/>
        <v>1250</v>
      </c>
      <c r="L1251" s="8">
        <f t="shared" si="9"/>
        <v>312.5</v>
      </c>
      <c r="M1251" s="9">
        <v>0.25</v>
      </c>
      <c r="O1251" s="14"/>
      <c r="P1251" s="15"/>
      <c r="Q1251" s="10"/>
      <c r="R1251" s="11"/>
    </row>
    <row r="1252" spans="1:18" ht="15.75" customHeight="1" x14ac:dyDescent="0.25">
      <c r="A1252" s="2"/>
      <c r="B1252" s="4" t="s">
        <v>27</v>
      </c>
      <c r="C1252" s="4">
        <v>1128299</v>
      </c>
      <c r="D1252" s="5">
        <v>44296</v>
      </c>
      <c r="E1252" s="4" t="s">
        <v>28</v>
      </c>
      <c r="F1252" s="4" t="s">
        <v>61</v>
      </c>
      <c r="G1252" s="4" t="s">
        <v>62</v>
      </c>
      <c r="H1252" s="4" t="s">
        <v>21</v>
      </c>
      <c r="I1252" s="6">
        <v>0.55000000000000004</v>
      </c>
      <c r="J1252" s="7">
        <v>1500</v>
      </c>
      <c r="K1252" s="8">
        <f t="shared" si="8"/>
        <v>825.00000000000011</v>
      </c>
      <c r="L1252" s="8">
        <f t="shared" si="9"/>
        <v>123.75000000000001</v>
      </c>
      <c r="M1252" s="9">
        <v>0.15</v>
      </c>
      <c r="O1252" s="14"/>
      <c r="P1252" s="15"/>
      <c r="Q1252" s="10"/>
      <c r="R1252" s="11"/>
    </row>
    <row r="1253" spans="1:18" ht="15.75" customHeight="1" x14ac:dyDescent="0.25">
      <c r="A1253" s="2"/>
      <c r="B1253" s="4" t="s">
        <v>27</v>
      </c>
      <c r="C1253" s="4">
        <v>1128299</v>
      </c>
      <c r="D1253" s="5">
        <v>44296</v>
      </c>
      <c r="E1253" s="4" t="s">
        <v>28</v>
      </c>
      <c r="F1253" s="4" t="s">
        <v>61</v>
      </c>
      <c r="G1253" s="4" t="s">
        <v>62</v>
      </c>
      <c r="H1253" s="4" t="s">
        <v>22</v>
      </c>
      <c r="I1253" s="6">
        <v>0.70000000000000007</v>
      </c>
      <c r="J1253" s="7">
        <v>3250</v>
      </c>
      <c r="K1253" s="8">
        <f t="shared" si="8"/>
        <v>2275</v>
      </c>
      <c r="L1253" s="8">
        <f t="shared" si="9"/>
        <v>910</v>
      </c>
      <c r="M1253" s="9">
        <v>0.4</v>
      </c>
      <c r="O1253" s="14"/>
      <c r="P1253" s="15"/>
      <c r="Q1253" s="10"/>
      <c r="R1253" s="11"/>
    </row>
    <row r="1254" spans="1:18" ht="15.75" customHeight="1" x14ac:dyDescent="0.25">
      <c r="A1254" s="2"/>
      <c r="B1254" s="4" t="s">
        <v>27</v>
      </c>
      <c r="C1254" s="4">
        <v>1128299</v>
      </c>
      <c r="D1254" s="5">
        <v>44327</v>
      </c>
      <c r="E1254" s="4" t="s">
        <v>28</v>
      </c>
      <c r="F1254" s="4" t="s">
        <v>61</v>
      </c>
      <c r="G1254" s="4" t="s">
        <v>62</v>
      </c>
      <c r="H1254" s="4" t="s">
        <v>17</v>
      </c>
      <c r="I1254" s="6">
        <v>0.54999999999999993</v>
      </c>
      <c r="J1254" s="7">
        <v>5250</v>
      </c>
      <c r="K1254" s="8">
        <f t="shared" si="8"/>
        <v>2887.4999999999995</v>
      </c>
      <c r="L1254" s="8">
        <f t="shared" si="9"/>
        <v>721.87499999999989</v>
      </c>
      <c r="M1254" s="9">
        <v>0.25</v>
      </c>
      <c r="O1254" s="14"/>
      <c r="P1254" s="15"/>
      <c r="Q1254" s="10"/>
      <c r="R1254" s="11"/>
    </row>
    <row r="1255" spans="1:18" ht="15.75" customHeight="1" x14ac:dyDescent="0.25">
      <c r="A1255" s="2"/>
      <c r="B1255" s="4" t="s">
        <v>27</v>
      </c>
      <c r="C1255" s="4">
        <v>1128299</v>
      </c>
      <c r="D1255" s="5">
        <v>44327</v>
      </c>
      <c r="E1255" s="4" t="s">
        <v>28</v>
      </c>
      <c r="F1255" s="4" t="s">
        <v>61</v>
      </c>
      <c r="G1255" s="4" t="s">
        <v>62</v>
      </c>
      <c r="H1255" s="4" t="s">
        <v>18</v>
      </c>
      <c r="I1255" s="6">
        <v>0.6</v>
      </c>
      <c r="J1255" s="7">
        <v>3750</v>
      </c>
      <c r="K1255" s="8">
        <f t="shared" si="8"/>
        <v>2250</v>
      </c>
      <c r="L1255" s="8">
        <f t="shared" si="9"/>
        <v>450</v>
      </c>
      <c r="M1255" s="9">
        <v>0.2</v>
      </c>
      <c r="O1255" s="14"/>
      <c r="P1255" s="15"/>
      <c r="Q1255" s="10"/>
      <c r="R1255" s="11"/>
    </row>
    <row r="1256" spans="1:18" ht="15.75" customHeight="1" x14ac:dyDescent="0.25">
      <c r="A1256" s="2"/>
      <c r="B1256" s="4" t="s">
        <v>27</v>
      </c>
      <c r="C1256" s="4">
        <v>1128299</v>
      </c>
      <c r="D1256" s="5">
        <v>44327</v>
      </c>
      <c r="E1256" s="4" t="s">
        <v>28</v>
      </c>
      <c r="F1256" s="4" t="s">
        <v>61</v>
      </c>
      <c r="G1256" s="4" t="s">
        <v>62</v>
      </c>
      <c r="H1256" s="4" t="s">
        <v>19</v>
      </c>
      <c r="I1256" s="6">
        <v>0.6</v>
      </c>
      <c r="J1256" s="7">
        <v>3750</v>
      </c>
      <c r="K1256" s="8">
        <f t="shared" si="8"/>
        <v>2250</v>
      </c>
      <c r="L1256" s="8">
        <f t="shared" si="9"/>
        <v>562.5</v>
      </c>
      <c r="M1256" s="9">
        <v>0.25</v>
      </c>
      <c r="O1256" s="14"/>
      <c r="P1256" s="15"/>
      <c r="Q1256" s="10"/>
      <c r="R1256" s="11"/>
    </row>
    <row r="1257" spans="1:18" ht="15.75" customHeight="1" x14ac:dyDescent="0.25">
      <c r="A1257" s="2"/>
      <c r="B1257" s="4" t="s">
        <v>27</v>
      </c>
      <c r="C1257" s="4">
        <v>1128299</v>
      </c>
      <c r="D1257" s="5">
        <v>44327</v>
      </c>
      <c r="E1257" s="4" t="s">
        <v>28</v>
      </c>
      <c r="F1257" s="4" t="s">
        <v>61</v>
      </c>
      <c r="G1257" s="4" t="s">
        <v>62</v>
      </c>
      <c r="H1257" s="4" t="s">
        <v>20</v>
      </c>
      <c r="I1257" s="6">
        <v>0.54999999999999993</v>
      </c>
      <c r="J1257" s="7">
        <v>2750</v>
      </c>
      <c r="K1257" s="8">
        <f t="shared" si="8"/>
        <v>1512.4999999999998</v>
      </c>
      <c r="L1257" s="8">
        <f t="shared" si="9"/>
        <v>378.12499999999994</v>
      </c>
      <c r="M1257" s="9">
        <v>0.25</v>
      </c>
      <c r="O1257" s="14"/>
      <c r="P1257" s="15"/>
      <c r="Q1257" s="10"/>
      <c r="R1257" s="11"/>
    </row>
    <row r="1258" spans="1:18" ht="15.75" customHeight="1" x14ac:dyDescent="0.25">
      <c r="A1258" s="2"/>
      <c r="B1258" s="4" t="s">
        <v>27</v>
      </c>
      <c r="C1258" s="4">
        <v>1128299</v>
      </c>
      <c r="D1258" s="5">
        <v>44327</v>
      </c>
      <c r="E1258" s="4" t="s">
        <v>28</v>
      </c>
      <c r="F1258" s="4" t="s">
        <v>61</v>
      </c>
      <c r="G1258" s="4" t="s">
        <v>62</v>
      </c>
      <c r="H1258" s="4" t="s">
        <v>21</v>
      </c>
      <c r="I1258" s="6">
        <v>0.6</v>
      </c>
      <c r="J1258" s="7">
        <v>1750</v>
      </c>
      <c r="K1258" s="8">
        <f t="shared" si="8"/>
        <v>1050</v>
      </c>
      <c r="L1258" s="8">
        <f t="shared" si="9"/>
        <v>157.5</v>
      </c>
      <c r="M1258" s="9">
        <v>0.15</v>
      </c>
      <c r="O1258" s="14"/>
      <c r="P1258" s="15"/>
      <c r="Q1258" s="10"/>
      <c r="R1258" s="11"/>
    </row>
    <row r="1259" spans="1:18" ht="15.75" customHeight="1" x14ac:dyDescent="0.25">
      <c r="A1259" s="2"/>
      <c r="B1259" s="4" t="s">
        <v>27</v>
      </c>
      <c r="C1259" s="4">
        <v>1128299</v>
      </c>
      <c r="D1259" s="5">
        <v>44327</v>
      </c>
      <c r="E1259" s="4" t="s">
        <v>28</v>
      </c>
      <c r="F1259" s="4" t="s">
        <v>61</v>
      </c>
      <c r="G1259" s="4" t="s">
        <v>62</v>
      </c>
      <c r="H1259" s="4" t="s">
        <v>22</v>
      </c>
      <c r="I1259" s="6">
        <v>0.75</v>
      </c>
      <c r="J1259" s="7">
        <v>4750</v>
      </c>
      <c r="K1259" s="8">
        <f t="shared" si="8"/>
        <v>3562.5</v>
      </c>
      <c r="L1259" s="8">
        <f t="shared" si="9"/>
        <v>1425</v>
      </c>
      <c r="M1259" s="9">
        <v>0.4</v>
      </c>
      <c r="O1259" s="14"/>
      <c r="P1259" s="15"/>
      <c r="Q1259" s="10"/>
      <c r="R1259" s="11"/>
    </row>
    <row r="1260" spans="1:18" ht="15.75" customHeight="1" x14ac:dyDescent="0.25">
      <c r="A1260" s="2"/>
      <c r="B1260" s="4" t="s">
        <v>27</v>
      </c>
      <c r="C1260" s="4">
        <v>1128299</v>
      </c>
      <c r="D1260" s="5">
        <v>44357</v>
      </c>
      <c r="E1260" s="4" t="s">
        <v>28</v>
      </c>
      <c r="F1260" s="4" t="s">
        <v>61</v>
      </c>
      <c r="G1260" s="4" t="s">
        <v>62</v>
      </c>
      <c r="H1260" s="4" t="s">
        <v>17</v>
      </c>
      <c r="I1260" s="6">
        <v>0.7</v>
      </c>
      <c r="J1260" s="7">
        <v>7250</v>
      </c>
      <c r="K1260" s="8">
        <f t="shared" si="8"/>
        <v>5075</v>
      </c>
      <c r="L1260" s="8">
        <f t="shared" si="9"/>
        <v>1268.75</v>
      </c>
      <c r="M1260" s="9">
        <v>0.25</v>
      </c>
      <c r="O1260" s="14"/>
      <c r="P1260" s="15"/>
      <c r="Q1260" s="10"/>
      <c r="R1260" s="11"/>
    </row>
    <row r="1261" spans="1:18" ht="15.75" customHeight="1" x14ac:dyDescent="0.25">
      <c r="A1261" s="2"/>
      <c r="B1261" s="4" t="s">
        <v>27</v>
      </c>
      <c r="C1261" s="4">
        <v>1128299</v>
      </c>
      <c r="D1261" s="5">
        <v>44357</v>
      </c>
      <c r="E1261" s="4" t="s">
        <v>28</v>
      </c>
      <c r="F1261" s="4" t="s">
        <v>61</v>
      </c>
      <c r="G1261" s="4" t="s">
        <v>62</v>
      </c>
      <c r="H1261" s="4" t="s">
        <v>18</v>
      </c>
      <c r="I1261" s="6">
        <v>0.75</v>
      </c>
      <c r="J1261" s="7">
        <v>6000</v>
      </c>
      <c r="K1261" s="8">
        <f t="shared" si="8"/>
        <v>4500</v>
      </c>
      <c r="L1261" s="8">
        <f t="shared" si="9"/>
        <v>900</v>
      </c>
      <c r="M1261" s="9">
        <v>0.2</v>
      </c>
      <c r="O1261" s="14"/>
      <c r="P1261" s="15"/>
      <c r="Q1261" s="10"/>
      <c r="R1261" s="11"/>
    </row>
    <row r="1262" spans="1:18" ht="15.75" customHeight="1" x14ac:dyDescent="0.25">
      <c r="A1262" s="2"/>
      <c r="B1262" s="4" t="s">
        <v>27</v>
      </c>
      <c r="C1262" s="4">
        <v>1128299</v>
      </c>
      <c r="D1262" s="5">
        <v>44357</v>
      </c>
      <c r="E1262" s="4" t="s">
        <v>28</v>
      </c>
      <c r="F1262" s="4" t="s">
        <v>61</v>
      </c>
      <c r="G1262" s="4" t="s">
        <v>62</v>
      </c>
      <c r="H1262" s="4" t="s">
        <v>19</v>
      </c>
      <c r="I1262" s="6">
        <v>0.75</v>
      </c>
      <c r="J1262" s="7">
        <v>6000</v>
      </c>
      <c r="K1262" s="8">
        <f t="shared" si="8"/>
        <v>4500</v>
      </c>
      <c r="L1262" s="8">
        <f t="shared" si="9"/>
        <v>1125</v>
      </c>
      <c r="M1262" s="9">
        <v>0.25</v>
      </c>
      <c r="O1262" s="14"/>
      <c r="P1262" s="15"/>
      <c r="Q1262" s="10"/>
      <c r="R1262" s="11"/>
    </row>
    <row r="1263" spans="1:18" ht="15.75" customHeight="1" x14ac:dyDescent="0.25">
      <c r="A1263" s="2"/>
      <c r="B1263" s="4" t="s">
        <v>27</v>
      </c>
      <c r="C1263" s="4">
        <v>1128299</v>
      </c>
      <c r="D1263" s="5">
        <v>44357</v>
      </c>
      <c r="E1263" s="4" t="s">
        <v>28</v>
      </c>
      <c r="F1263" s="4" t="s">
        <v>61</v>
      </c>
      <c r="G1263" s="4" t="s">
        <v>62</v>
      </c>
      <c r="H1263" s="4" t="s">
        <v>20</v>
      </c>
      <c r="I1263" s="6">
        <v>0.75</v>
      </c>
      <c r="J1263" s="7">
        <v>4750</v>
      </c>
      <c r="K1263" s="8">
        <f t="shared" si="8"/>
        <v>3562.5</v>
      </c>
      <c r="L1263" s="8">
        <f t="shared" si="9"/>
        <v>890.625</v>
      </c>
      <c r="M1263" s="9">
        <v>0.25</v>
      </c>
      <c r="O1263" s="14"/>
      <c r="P1263" s="15"/>
      <c r="Q1263" s="10"/>
      <c r="R1263" s="11"/>
    </row>
    <row r="1264" spans="1:18" ht="15.75" customHeight="1" x14ac:dyDescent="0.25">
      <c r="A1264" s="2"/>
      <c r="B1264" s="4" t="s">
        <v>27</v>
      </c>
      <c r="C1264" s="4">
        <v>1128299</v>
      </c>
      <c r="D1264" s="5">
        <v>44357</v>
      </c>
      <c r="E1264" s="4" t="s">
        <v>28</v>
      </c>
      <c r="F1264" s="4" t="s">
        <v>61</v>
      </c>
      <c r="G1264" s="4" t="s">
        <v>62</v>
      </c>
      <c r="H1264" s="4" t="s">
        <v>21</v>
      </c>
      <c r="I1264" s="6">
        <v>0.85000000000000009</v>
      </c>
      <c r="J1264" s="7">
        <v>3500</v>
      </c>
      <c r="K1264" s="8">
        <f t="shared" si="8"/>
        <v>2975.0000000000005</v>
      </c>
      <c r="L1264" s="8">
        <f t="shared" si="9"/>
        <v>446.25000000000006</v>
      </c>
      <c r="M1264" s="9">
        <v>0.15</v>
      </c>
      <c r="O1264" s="14"/>
      <c r="P1264" s="15"/>
      <c r="Q1264" s="10"/>
      <c r="R1264" s="11"/>
    </row>
    <row r="1265" spans="1:18" ht="15.75" customHeight="1" x14ac:dyDescent="0.25">
      <c r="A1265" s="2"/>
      <c r="B1265" s="4" t="s">
        <v>27</v>
      </c>
      <c r="C1265" s="4">
        <v>1128299</v>
      </c>
      <c r="D1265" s="5">
        <v>44357</v>
      </c>
      <c r="E1265" s="4" t="s">
        <v>28</v>
      </c>
      <c r="F1265" s="4" t="s">
        <v>61</v>
      </c>
      <c r="G1265" s="4" t="s">
        <v>62</v>
      </c>
      <c r="H1265" s="4" t="s">
        <v>22</v>
      </c>
      <c r="I1265" s="6">
        <v>1</v>
      </c>
      <c r="J1265" s="7">
        <v>6500</v>
      </c>
      <c r="K1265" s="8">
        <f t="shared" si="8"/>
        <v>6500</v>
      </c>
      <c r="L1265" s="8">
        <f t="shared" si="9"/>
        <v>2600</v>
      </c>
      <c r="M1265" s="9">
        <v>0.4</v>
      </c>
      <c r="O1265" s="14"/>
      <c r="P1265" s="15"/>
      <c r="Q1265" s="10"/>
      <c r="R1265" s="11"/>
    </row>
    <row r="1266" spans="1:18" ht="15.75" customHeight="1" x14ac:dyDescent="0.25">
      <c r="A1266" s="2"/>
      <c r="B1266" s="4" t="s">
        <v>27</v>
      </c>
      <c r="C1266" s="4">
        <v>1128299</v>
      </c>
      <c r="D1266" s="5">
        <v>44386</v>
      </c>
      <c r="E1266" s="4" t="s">
        <v>28</v>
      </c>
      <c r="F1266" s="4" t="s">
        <v>61</v>
      </c>
      <c r="G1266" s="4" t="s">
        <v>62</v>
      </c>
      <c r="H1266" s="4" t="s">
        <v>17</v>
      </c>
      <c r="I1266" s="6">
        <v>0.8</v>
      </c>
      <c r="J1266" s="7">
        <v>8000</v>
      </c>
      <c r="K1266" s="8">
        <f t="shared" si="8"/>
        <v>6400</v>
      </c>
      <c r="L1266" s="8">
        <f t="shared" si="9"/>
        <v>1600</v>
      </c>
      <c r="M1266" s="9">
        <v>0.25</v>
      </c>
      <c r="O1266" s="14"/>
      <c r="P1266" s="15"/>
      <c r="Q1266" s="10"/>
      <c r="R1266" s="11"/>
    </row>
    <row r="1267" spans="1:18" ht="15.75" customHeight="1" x14ac:dyDescent="0.25">
      <c r="A1267" s="2"/>
      <c r="B1267" s="4" t="s">
        <v>27</v>
      </c>
      <c r="C1267" s="4">
        <v>1128299</v>
      </c>
      <c r="D1267" s="5">
        <v>44386</v>
      </c>
      <c r="E1267" s="4" t="s">
        <v>28</v>
      </c>
      <c r="F1267" s="4" t="s">
        <v>61</v>
      </c>
      <c r="G1267" s="4" t="s">
        <v>62</v>
      </c>
      <c r="H1267" s="4" t="s">
        <v>18</v>
      </c>
      <c r="I1267" s="6">
        <v>0.85000000000000009</v>
      </c>
      <c r="J1267" s="7">
        <v>6500</v>
      </c>
      <c r="K1267" s="8">
        <f t="shared" si="8"/>
        <v>5525.0000000000009</v>
      </c>
      <c r="L1267" s="8">
        <f t="shared" si="9"/>
        <v>1105.0000000000002</v>
      </c>
      <c r="M1267" s="9">
        <v>0.2</v>
      </c>
      <c r="O1267" s="14"/>
      <c r="P1267" s="15"/>
      <c r="Q1267" s="10"/>
      <c r="R1267" s="11"/>
    </row>
    <row r="1268" spans="1:18" ht="15.75" customHeight="1" x14ac:dyDescent="0.25">
      <c r="A1268" s="2"/>
      <c r="B1268" s="4" t="s">
        <v>27</v>
      </c>
      <c r="C1268" s="4">
        <v>1128299</v>
      </c>
      <c r="D1268" s="5">
        <v>44386</v>
      </c>
      <c r="E1268" s="4" t="s">
        <v>28</v>
      </c>
      <c r="F1268" s="4" t="s">
        <v>61</v>
      </c>
      <c r="G1268" s="4" t="s">
        <v>62</v>
      </c>
      <c r="H1268" s="4" t="s">
        <v>19</v>
      </c>
      <c r="I1268" s="6">
        <v>0.85000000000000009</v>
      </c>
      <c r="J1268" s="7">
        <v>6000</v>
      </c>
      <c r="K1268" s="8">
        <f t="shared" si="8"/>
        <v>5100.0000000000009</v>
      </c>
      <c r="L1268" s="8">
        <f t="shared" si="9"/>
        <v>1275.0000000000002</v>
      </c>
      <c r="M1268" s="9">
        <v>0.25</v>
      </c>
      <c r="O1268" s="14"/>
      <c r="P1268" s="15"/>
      <c r="Q1268" s="10"/>
      <c r="R1268" s="11"/>
    </row>
    <row r="1269" spans="1:18" ht="15.75" customHeight="1" x14ac:dyDescent="0.25">
      <c r="A1269" s="2"/>
      <c r="B1269" s="4" t="s">
        <v>27</v>
      </c>
      <c r="C1269" s="4">
        <v>1128299</v>
      </c>
      <c r="D1269" s="5">
        <v>44386</v>
      </c>
      <c r="E1269" s="4" t="s">
        <v>28</v>
      </c>
      <c r="F1269" s="4" t="s">
        <v>61</v>
      </c>
      <c r="G1269" s="4" t="s">
        <v>62</v>
      </c>
      <c r="H1269" s="4" t="s">
        <v>20</v>
      </c>
      <c r="I1269" s="6">
        <v>0.8</v>
      </c>
      <c r="J1269" s="7">
        <v>5000</v>
      </c>
      <c r="K1269" s="8">
        <f t="shared" si="8"/>
        <v>4000</v>
      </c>
      <c r="L1269" s="8">
        <f t="shared" si="9"/>
        <v>1000</v>
      </c>
      <c r="M1269" s="9">
        <v>0.25</v>
      </c>
      <c r="O1269" s="14"/>
      <c r="P1269" s="15"/>
      <c r="Q1269" s="10"/>
      <c r="R1269" s="11"/>
    </row>
    <row r="1270" spans="1:18" ht="15.75" customHeight="1" x14ac:dyDescent="0.25">
      <c r="A1270" s="2"/>
      <c r="B1270" s="4" t="s">
        <v>27</v>
      </c>
      <c r="C1270" s="4">
        <v>1128299</v>
      </c>
      <c r="D1270" s="5">
        <v>44386</v>
      </c>
      <c r="E1270" s="4" t="s">
        <v>28</v>
      </c>
      <c r="F1270" s="4" t="s">
        <v>61</v>
      </c>
      <c r="G1270" s="4" t="s">
        <v>62</v>
      </c>
      <c r="H1270" s="4" t="s">
        <v>21</v>
      </c>
      <c r="I1270" s="6">
        <v>0.85000000000000009</v>
      </c>
      <c r="J1270" s="7">
        <v>5500</v>
      </c>
      <c r="K1270" s="8">
        <f t="shared" si="8"/>
        <v>4675.0000000000009</v>
      </c>
      <c r="L1270" s="8">
        <f t="shared" si="9"/>
        <v>701.25000000000011</v>
      </c>
      <c r="M1270" s="9">
        <v>0.15</v>
      </c>
      <c r="O1270" s="14"/>
      <c r="P1270" s="15"/>
      <c r="Q1270" s="10"/>
      <c r="R1270" s="11"/>
    </row>
    <row r="1271" spans="1:18" ht="15.75" customHeight="1" x14ac:dyDescent="0.25">
      <c r="A1271" s="2"/>
      <c r="B1271" s="4" t="s">
        <v>27</v>
      </c>
      <c r="C1271" s="4">
        <v>1128299</v>
      </c>
      <c r="D1271" s="5">
        <v>44386</v>
      </c>
      <c r="E1271" s="4" t="s">
        <v>28</v>
      </c>
      <c r="F1271" s="4" t="s">
        <v>61</v>
      </c>
      <c r="G1271" s="4" t="s">
        <v>62</v>
      </c>
      <c r="H1271" s="4" t="s">
        <v>22</v>
      </c>
      <c r="I1271" s="6">
        <v>1</v>
      </c>
      <c r="J1271" s="7">
        <v>5500</v>
      </c>
      <c r="K1271" s="8">
        <f t="shared" si="8"/>
        <v>5500</v>
      </c>
      <c r="L1271" s="8">
        <f t="shared" si="9"/>
        <v>2200</v>
      </c>
      <c r="M1271" s="9">
        <v>0.4</v>
      </c>
      <c r="O1271" s="14"/>
      <c r="P1271" s="15"/>
      <c r="Q1271" s="10"/>
      <c r="R1271" s="11"/>
    </row>
    <row r="1272" spans="1:18" ht="15.75" customHeight="1" x14ac:dyDescent="0.25">
      <c r="A1272" s="2"/>
      <c r="B1272" s="4" t="s">
        <v>27</v>
      </c>
      <c r="C1272" s="4">
        <v>1128299</v>
      </c>
      <c r="D1272" s="5">
        <v>44418</v>
      </c>
      <c r="E1272" s="4" t="s">
        <v>28</v>
      </c>
      <c r="F1272" s="4" t="s">
        <v>61</v>
      </c>
      <c r="G1272" s="4" t="s">
        <v>62</v>
      </c>
      <c r="H1272" s="4" t="s">
        <v>17</v>
      </c>
      <c r="I1272" s="6">
        <v>0.85000000000000009</v>
      </c>
      <c r="J1272" s="7">
        <v>7500</v>
      </c>
      <c r="K1272" s="8">
        <f t="shared" si="8"/>
        <v>6375.0000000000009</v>
      </c>
      <c r="L1272" s="8">
        <f t="shared" si="9"/>
        <v>1593.7500000000002</v>
      </c>
      <c r="M1272" s="9">
        <v>0.25</v>
      </c>
      <c r="O1272" s="14"/>
      <c r="P1272" s="15"/>
      <c r="Q1272" s="10"/>
      <c r="R1272" s="11"/>
    </row>
    <row r="1273" spans="1:18" ht="15.75" customHeight="1" x14ac:dyDescent="0.25">
      <c r="A1273" s="2"/>
      <c r="B1273" s="4" t="s">
        <v>27</v>
      </c>
      <c r="C1273" s="4">
        <v>1128299</v>
      </c>
      <c r="D1273" s="5">
        <v>44418</v>
      </c>
      <c r="E1273" s="4" t="s">
        <v>28</v>
      </c>
      <c r="F1273" s="4" t="s">
        <v>61</v>
      </c>
      <c r="G1273" s="4" t="s">
        <v>62</v>
      </c>
      <c r="H1273" s="4" t="s">
        <v>18</v>
      </c>
      <c r="I1273" s="6">
        <v>0.75000000000000011</v>
      </c>
      <c r="J1273" s="7">
        <v>7250</v>
      </c>
      <c r="K1273" s="8">
        <f t="shared" si="8"/>
        <v>5437.5000000000009</v>
      </c>
      <c r="L1273" s="8">
        <f t="shared" si="9"/>
        <v>1087.5000000000002</v>
      </c>
      <c r="M1273" s="9">
        <v>0.2</v>
      </c>
      <c r="O1273" s="14"/>
      <c r="P1273" s="15"/>
      <c r="Q1273" s="10"/>
      <c r="R1273" s="11"/>
    </row>
    <row r="1274" spans="1:18" ht="15.75" customHeight="1" x14ac:dyDescent="0.25">
      <c r="A1274" s="2"/>
      <c r="B1274" s="4" t="s">
        <v>27</v>
      </c>
      <c r="C1274" s="4">
        <v>1128299</v>
      </c>
      <c r="D1274" s="5">
        <v>44418</v>
      </c>
      <c r="E1274" s="4" t="s">
        <v>28</v>
      </c>
      <c r="F1274" s="4" t="s">
        <v>61</v>
      </c>
      <c r="G1274" s="4" t="s">
        <v>62</v>
      </c>
      <c r="H1274" s="4" t="s">
        <v>19</v>
      </c>
      <c r="I1274" s="6">
        <v>0.70000000000000007</v>
      </c>
      <c r="J1274" s="7">
        <v>6000</v>
      </c>
      <c r="K1274" s="8">
        <f t="shared" si="8"/>
        <v>4200</v>
      </c>
      <c r="L1274" s="8">
        <f t="shared" si="9"/>
        <v>1050</v>
      </c>
      <c r="M1274" s="9">
        <v>0.25</v>
      </c>
      <c r="O1274" s="14"/>
      <c r="P1274" s="15"/>
      <c r="Q1274" s="10"/>
      <c r="R1274" s="11"/>
    </row>
    <row r="1275" spans="1:18" ht="15.75" customHeight="1" x14ac:dyDescent="0.25">
      <c r="A1275" s="2"/>
      <c r="B1275" s="4" t="s">
        <v>27</v>
      </c>
      <c r="C1275" s="4">
        <v>1128299</v>
      </c>
      <c r="D1275" s="5">
        <v>44418</v>
      </c>
      <c r="E1275" s="4" t="s">
        <v>28</v>
      </c>
      <c r="F1275" s="4" t="s">
        <v>61</v>
      </c>
      <c r="G1275" s="4" t="s">
        <v>62</v>
      </c>
      <c r="H1275" s="4" t="s">
        <v>20</v>
      </c>
      <c r="I1275" s="6">
        <v>0.70000000000000007</v>
      </c>
      <c r="J1275" s="7">
        <v>5250</v>
      </c>
      <c r="K1275" s="8">
        <f t="shared" si="8"/>
        <v>3675.0000000000005</v>
      </c>
      <c r="L1275" s="8">
        <f t="shared" si="9"/>
        <v>918.75000000000011</v>
      </c>
      <c r="M1275" s="9">
        <v>0.25</v>
      </c>
      <c r="O1275" s="14"/>
      <c r="P1275" s="15"/>
      <c r="Q1275" s="10"/>
      <c r="R1275" s="11"/>
    </row>
    <row r="1276" spans="1:18" ht="15.75" customHeight="1" x14ac:dyDescent="0.25">
      <c r="A1276" s="2"/>
      <c r="B1276" s="4" t="s">
        <v>27</v>
      </c>
      <c r="C1276" s="4">
        <v>1128299</v>
      </c>
      <c r="D1276" s="5">
        <v>44418</v>
      </c>
      <c r="E1276" s="4" t="s">
        <v>28</v>
      </c>
      <c r="F1276" s="4" t="s">
        <v>61</v>
      </c>
      <c r="G1276" s="4" t="s">
        <v>62</v>
      </c>
      <c r="H1276" s="4" t="s">
        <v>21</v>
      </c>
      <c r="I1276" s="6">
        <v>0.7</v>
      </c>
      <c r="J1276" s="7">
        <v>5250</v>
      </c>
      <c r="K1276" s="8">
        <f t="shared" si="8"/>
        <v>3674.9999999999995</v>
      </c>
      <c r="L1276" s="8">
        <f t="shared" si="9"/>
        <v>551.24999999999989</v>
      </c>
      <c r="M1276" s="9">
        <v>0.15</v>
      </c>
      <c r="O1276" s="14"/>
      <c r="P1276" s="15"/>
      <c r="Q1276" s="10"/>
      <c r="R1276" s="11"/>
    </row>
    <row r="1277" spans="1:18" ht="15.75" customHeight="1" x14ac:dyDescent="0.25">
      <c r="A1277" s="2"/>
      <c r="B1277" s="4" t="s">
        <v>27</v>
      </c>
      <c r="C1277" s="4">
        <v>1128299</v>
      </c>
      <c r="D1277" s="5">
        <v>44418</v>
      </c>
      <c r="E1277" s="4" t="s">
        <v>28</v>
      </c>
      <c r="F1277" s="4" t="s">
        <v>61</v>
      </c>
      <c r="G1277" s="4" t="s">
        <v>62</v>
      </c>
      <c r="H1277" s="4" t="s">
        <v>22</v>
      </c>
      <c r="I1277" s="6">
        <v>0.75</v>
      </c>
      <c r="J1277" s="7">
        <v>3500</v>
      </c>
      <c r="K1277" s="8">
        <f t="shared" si="8"/>
        <v>2625</v>
      </c>
      <c r="L1277" s="8">
        <f t="shared" si="9"/>
        <v>1050</v>
      </c>
      <c r="M1277" s="9">
        <v>0.4</v>
      </c>
      <c r="O1277" s="14"/>
      <c r="P1277" s="15"/>
      <c r="Q1277" s="10"/>
      <c r="R1277" s="11"/>
    </row>
    <row r="1278" spans="1:18" ht="15.75" customHeight="1" x14ac:dyDescent="0.25">
      <c r="A1278" s="2"/>
      <c r="B1278" s="4" t="s">
        <v>27</v>
      </c>
      <c r="C1278" s="4">
        <v>1128299</v>
      </c>
      <c r="D1278" s="5">
        <v>44450</v>
      </c>
      <c r="E1278" s="4" t="s">
        <v>28</v>
      </c>
      <c r="F1278" s="4" t="s">
        <v>61</v>
      </c>
      <c r="G1278" s="4" t="s">
        <v>62</v>
      </c>
      <c r="H1278" s="4" t="s">
        <v>17</v>
      </c>
      <c r="I1278" s="6">
        <v>0.65000000000000013</v>
      </c>
      <c r="J1278" s="7">
        <v>5500</v>
      </c>
      <c r="K1278" s="8">
        <f t="shared" si="8"/>
        <v>3575.0000000000009</v>
      </c>
      <c r="L1278" s="8">
        <f t="shared" si="9"/>
        <v>893.75000000000023</v>
      </c>
      <c r="M1278" s="9">
        <v>0.25</v>
      </c>
      <c r="O1278" s="14"/>
      <c r="P1278" s="15"/>
      <c r="Q1278" s="10"/>
      <c r="R1278" s="11"/>
    </row>
    <row r="1279" spans="1:18" ht="15.75" customHeight="1" x14ac:dyDescent="0.25">
      <c r="A1279" s="2"/>
      <c r="B1279" s="4" t="s">
        <v>27</v>
      </c>
      <c r="C1279" s="4">
        <v>1128299</v>
      </c>
      <c r="D1279" s="5">
        <v>44450</v>
      </c>
      <c r="E1279" s="4" t="s">
        <v>28</v>
      </c>
      <c r="F1279" s="4" t="s">
        <v>61</v>
      </c>
      <c r="G1279" s="4" t="s">
        <v>62</v>
      </c>
      <c r="H1279" s="4" t="s">
        <v>18</v>
      </c>
      <c r="I1279" s="6">
        <v>0.70000000000000018</v>
      </c>
      <c r="J1279" s="7">
        <v>5500</v>
      </c>
      <c r="K1279" s="8">
        <f t="shared" si="8"/>
        <v>3850.0000000000009</v>
      </c>
      <c r="L1279" s="8">
        <f t="shared" si="9"/>
        <v>770.00000000000023</v>
      </c>
      <c r="M1279" s="9">
        <v>0.2</v>
      </c>
      <c r="O1279" s="14"/>
      <c r="P1279" s="15"/>
      <c r="Q1279" s="10"/>
      <c r="R1279" s="11"/>
    </row>
    <row r="1280" spans="1:18" ht="15.75" customHeight="1" x14ac:dyDescent="0.25">
      <c r="A1280" s="2"/>
      <c r="B1280" s="4" t="s">
        <v>27</v>
      </c>
      <c r="C1280" s="4">
        <v>1128299</v>
      </c>
      <c r="D1280" s="5">
        <v>44450</v>
      </c>
      <c r="E1280" s="4" t="s">
        <v>28</v>
      </c>
      <c r="F1280" s="4" t="s">
        <v>61</v>
      </c>
      <c r="G1280" s="4" t="s">
        <v>62</v>
      </c>
      <c r="H1280" s="4" t="s">
        <v>19</v>
      </c>
      <c r="I1280" s="6">
        <v>0.65000000000000013</v>
      </c>
      <c r="J1280" s="7">
        <v>3750</v>
      </c>
      <c r="K1280" s="8">
        <f t="shared" si="8"/>
        <v>2437.5000000000005</v>
      </c>
      <c r="L1280" s="8">
        <f t="shared" si="9"/>
        <v>609.37500000000011</v>
      </c>
      <c r="M1280" s="9">
        <v>0.25</v>
      </c>
      <c r="O1280" s="14"/>
      <c r="P1280" s="15"/>
      <c r="Q1280" s="10"/>
      <c r="R1280" s="11"/>
    </row>
    <row r="1281" spans="1:18" ht="15.75" customHeight="1" x14ac:dyDescent="0.25">
      <c r="A1281" s="2"/>
      <c r="B1281" s="4" t="s">
        <v>27</v>
      </c>
      <c r="C1281" s="4">
        <v>1128299</v>
      </c>
      <c r="D1281" s="5">
        <v>44450</v>
      </c>
      <c r="E1281" s="4" t="s">
        <v>28</v>
      </c>
      <c r="F1281" s="4" t="s">
        <v>61</v>
      </c>
      <c r="G1281" s="4" t="s">
        <v>62</v>
      </c>
      <c r="H1281" s="4" t="s">
        <v>20</v>
      </c>
      <c r="I1281" s="6">
        <v>0.65000000000000013</v>
      </c>
      <c r="J1281" s="7">
        <v>3250</v>
      </c>
      <c r="K1281" s="8">
        <f t="shared" ref="K1281:K1535" si="10">I1281*J1281</f>
        <v>2112.5000000000005</v>
      </c>
      <c r="L1281" s="8">
        <f t="shared" ref="L1281:L1535" si="11">K1281*M1281</f>
        <v>528.12500000000011</v>
      </c>
      <c r="M1281" s="9">
        <v>0.25</v>
      </c>
      <c r="O1281" s="14"/>
      <c r="P1281" s="15"/>
      <c r="Q1281" s="10"/>
      <c r="R1281" s="11"/>
    </row>
    <row r="1282" spans="1:18" ht="15.75" customHeight="1" x14ac:dyDescent="0.25">
      <c r="A1282" s="2"/>
      <c r="B1282" s="4" t="s">
        <v>27</v>
      </c>
      <c r="C1282" s="4">
        <v>1128299</v>
      </c>
      <c r="D1282" s="5">
        <v>44450</v>
      </c>
      <c r="E1282" s="4" t="s">
        <v>28</v>
      </c>
      <c r="F1282" s="4" t="s">
        <v>61</v>
      </c>
      <c r="G1282" s="4" t="s">
        <v>62</v>
      </c>
      <c r="H1282" s="4" t="s">
        <v>21</v>
      </c>
      <c r="I1282" s="6">
        <v>0.75000000000000011</v>
      </c>
      <c r="J1282" s="7">
        <v>3500</v>
      </c>
      <c r="K1282" s="8">
        <f t="shared" si="10"/>
        <v>2625.0000000000005</v>
      </c>
      <c r="L1282" s="8">
        <f t="shared" si="11"/>
        <v>393.75000000000006</v>
      </c>
      <c r="M1282" s="9">
        <v>0.15</v>
      </c>
      <c r="O1282" s="14"/>
      <c r="P1282" s="15"/>
      <c r="Q1282" s="10"/>
      <c r="R1282" s="11"/>
    </row>
    <row r="1283" spans="1:18" ht="15.75" customHeight="1" x14ac:dyDescent="0.25">
      <c r="A1283" s="2"/>
      <c r="B1283" s="4" t="s">
        <v>27</v>
      </c>
      <c r="C1283" s="4">
        <v>1128299</v>
      </c>
      <c r="D1283" s="5">
        <v>44450</v>
      </c>
      <c r="E1283" s="4" t="s">
        <v>28</v>
      </c>
      <c r="F1283" s="4" t="s">
        <v>61</v>
      </c>
      <c r="G1283" s="4" t="s">
        <v>62</v>
      </c>
      <c r="H1283" s="4" t="s">
        <v>22</v>
      </c>
      <c r="I1283" s="6">
        <v>0.6</v>
      </c>
      <c r="J1283" s="7">
        <v>3750</v>
      </c>
      <c r="K1283" s="8">
        <f t="shared" si="10"/>
        <v>2250</v>
      </c>
      <c r="L1283" s="8">
        <f t="shared" si="11"/>
        <v>900</v>
      </c>
      <c r="M1283" s="9">
        <v>0.4</v>
      </c>
      <c r="O1283" s="14"/>
      <c r="P1283" s="15"/>
      <c r="Q1283" s="10"/>
      <c r="R1283" s="11"/>
    </row>
    <row r="1284" spans="1:18" ht="15.75" customHeight="1" x14ac:dyDescent="0.25">
      <c r="A1284" s="2"/>
      <c r="B1284" s="4" t="s">
        <v>27</v>
      </c>
      <c r="C1284" s="4">
        <v>1128299</v>
      </c>
      <c r="D1284" s="5">
        <v>44479</v>
      </c>
      <c r="E1284" s="4" t="s">
        <v>28</v>
      </c>
      <c r="F1284" s="4" t="s">
        <v>61</v>
      </c>
      <c r="G1284" s="4" t="s">
        <v>62</v>
      </c>
      <c r="H1284" s="4" t="s">
        <v>17</v>
      </c>
      <c r="I1284" s="6">
        <v>0.55000000000000004</v>
      </c>
      <c r="J1284" s="7">
        <v>4750</v>
      </c>
      <c r="K1284" s="8">
        <f t="shared" si="10"/>
        <v>2612.5</v>
      </c>
      <c r="L1284" s="8">
        <f t="shared" si="11"/>
        <v>653.125</v>
      </c>
      <c r="M1284" s="9">
        <v>0.25</v>
      </c>
      <c r="O1284" s="14"/>
      <c r="P1284" s="15"/>
      <c r="Q1284" s="10"/>
      <c r="R1284" s="11"/>
    </row>
    <row r="1285" spans="1:18" ht="15.75" customHeight="1" x14ac:dyDescent="0.25">
      <c r="A1285" s="2"/>
      <c r="B1285" s="4" t="s">
        <v>27</v>
      </c>
      <c r="C1285" s="4">
        <v>1128299</v>
      </c>
      <c r="D1285" s="5">
        <v>44479</v>
      </c>
      <c r="E1285" s="4" t="s">
        <v>28</v>
      </c>
      <c r="F1285" s="4" t="s">
        <v>61</v>
      </c>
      <c r="G1285" s="4" t="s">
        <v>62</v>
      </c>
      <c r="H1285" s="4" t="s">
        <v>18</v>
      </c>
      <c r="I1285" s="6">
        <v>0.65000000000000013</v>
      </c>
      <c r="J1285" s="7">
        <v>4750</v>
      </c>
      <c r="K1285" s="8">
        <f t="shared" si="10"/>
        <v>3087.5000000000005</v>
      </c>
      <c r="L1285" s="8">
        <f t="shared" si="11"/>
        <v>617.50000000000011</v>
      </c>
      <c r="M1285" s="9">
        <v>0.2</v>
      </c>
      <c r="O1285" s="14"/>
      <c r="P1285" s="15"/>
      <c r="Q1285" s="10"/>
      <c r="R1285" s="11"/>
    </row>
    <row r="1286" spans="1:18" ht="15.75" customHeight="1" x14ac:dyDescent="0.25">
      <c r="A1286" s="2"/>
      <c r="B1286" s="4" t="s">
        <v>27</v>
      </c>
      <c r="C1286" s="4">
        <v>1128299</v>
      </c>
      <c r="D1286" s="5">
        <v>44479</v>
      </c>
      <c r="E1286" s="4" t="s">
        <v>28</v>
      </c>
      <c r="F1286" s="4" t="s">
        <v>61</v>
      </c>
      <c r="G1286" s="4" t="s">
        <v>62</v>
      </c>
      <c r="H1286" s="4" t="s">
        <v>19</v>
      </c>
      <c r="I1286" s="6">
        <v>0.60000000000000009</v>
      </c>
      <c r="J1286" s="7">
        <v>3000</v>
      </c>
      <c r="K1286" s="8">
        <f t="shared" si="10"/>
        <v>1800.0000000000002</v>
      </c>
      <c r="L1286" s="8">
        <f t="shared" si="11"/>
        <v>450.00000000000006</v>
      </c>
      <c r="M1286" s="9">
        <v>0.25</v>
      </c>
      <c r="O1286" s="14"/>
      <c r="P1286" s="15"/>
      <c r="Q1286" s="10"/>
      <c r="R1286" s="11"/>
    </row>
    <row r="1287" spans="1:18" ht="15.75" customHeight="1" x14ac:dyDescent="0.25">
      <c r="A1287" s="2"/>
      <c r="B1287" s="4" t="s">
        <v>27</v>
      </c>
      <c r="C1287" s="4">
        <v>1128299</v>
      </c>
      <c r="D1287" s="5">
        <v>44479</v>
      </c>
      <c r="E1287" s="4" t="s">
        <v>28</v>
      </c>
      <c r="F1287" s="4" t="s">
        <v>61</v>
      </c>
      <c r="G1287" s="4" t="s">
        <v>62</v>
      </c>
      <c r="H1287" s="4" t="s">
        <v>20</v>
      </c>
      <c r="I1287" s="6">
        <v>0.55000000000000004</v>
      </c>
      <c r="J1287" s="7">
        <v>2750</v>
      </c>
      <c r="K1287" s="8">
        <f t="shared" si="10"/>
        <v>1512.5000000000002</v>
      </c>
      <c r="L1287" s="8">
        <f t="shared" si="11"/>
        <v>378.12500000000006</v>
      </c>
      <c r="M1287" s="9">
        <v>0.25</v>
      </c>
      <c r="O1287" s="14"/>
      <c r="P1287" s="15"/>
      <c r="Q1287" s="10"/>
      <c r="R1287" s="11"/>
    </row>
    <row r="1288" spans="1:18" ht="15.75" customHeight="1" x14ac:dyDescent="0.25">
      <c r="A1288" s="2"/>
      <c r="B1288" s="4" t="s">
        <v>27</v>
      </c>
      <c r="C1288" s="4">
        <v>1128299</v>
      </c>
      <c r="D1288" s="5">
        <v>44479</v>
      </c>
      <c r="E1288" s="4" t="s">
        <v>28</v>
      </c>
      <c r="F1288" s="4" t="s">
        <v>61</v>
      </c>
      <c r="G1288" s="4" t="s">
        <v>62</v>
      </c>
      <c r="H1288" s="4" t="s">
        <v>21</v>
      </c>
      <c r="I1288" s="6">
        <v>0.65</v>
      </c>
      <c r="J1288" s="7">
        <v>2500</v>
      </c>
      <c r="K1288" s="8">
        <f t="shared" si="10"/>
        <v>1625</v>
      </c>
      <c r="L1288" s="8">
        <f t="shared" si="11"/>
        <v>243.75</v>
      </c>
      <c r="M1288" s="9">
        <v>0.15</v>
      </c>
      <c r="O1288" s="14"/>
      <c r="P1288" s="15"/>
      <c r="Q1288" s="10"/>
      <c r="R1288" s="11"/>
    </row>
    <row r="1289" spans="1:18" ht="15.75" customHeight="1" x14ac:dyDescent="0.25">
      <c r="A1289" s="2"/>
      <c r="B1289" s="4" t="s">
        <v>27</v>
      </c>
      <c r="C1289" s="4">
        <v>1128299</v>
      </c>
      <c r="D1289" s="5">
        <v>44479</v>
      </c>
      <c r="E1289" s="4" t="s">
        <v>28</v>
      </c>
      <c r="F1289" s="4" t="s">
        <v>61</v>
      </c>
      <c r="G1289" s="4" t="s">
        <v>62</v>
      </c>
      <c r="H1289" s="4" t="s">
        <v>22</v>
      </c>
      <c r="I1289" s="6">
        <v>0.70000000000000007</v>
      </c>
      <c r="J1289" s="7">
        <v>3000</v>
      </c>
      <c r="K1289" s="8">
        <f t="shared" si="10"/>
        <v>2100</v>
      </c>
      <c r="L1289" s="8">
        <f t="shared" si="11"/>
        <v>840</v>
      </c>
      <c r="M1289" s="9">
        <v>0.4</v>
      </c>
      <c r="O1289" s="14"/>
      <c r="P1289" s="15"/>
      <c r="Q1289" s="10"/>
      <c r="R1289" s="11"/>
    </row>
    <row r="1290" spans="1:18" ht="15.75" customHeight="1" x14ac:dyDescent="0.25">
      <c r="A1290" s="2"/>
      <c r="B1290" s="4" t="s">
        <v>27</v>
      </c>
      <c r="C1290" s="4">
        <v>1128299</v>
      </c>
      <c r="D1290" s="5">
        <v>44510</v>
      </c>
      <c r="E1290" s="4" t="s">
        <v>28</v>
      </c>
      <c r="F1290" s="4" t="s">
        <v>61</v>
      </c>
      <c r="G1290" s="4" t="s">
        <v>62</v>
      </c>
      <c r="H1290" s="4" t="s">
        <v>17</v>
      </c>
      <c r="I1290" s="6">
        <v>0.55000000000000004</v>
      </c>
      <c r="J1290" s="7">
        <v>5250</v>
      </c>
      <c r="K1290" s="8">
        <f t="shared" si="10"/>
        <v>2887.5000000000005</v>
      </c>
      <c r="L1290" s="8">
        <f t="shared" si="11"/>
        <v>721.87500000000011</v>
      </c>
      <c r="M1290" s="9">
        <v>0.25</v>
      </c>
      <c r="O1290" s="14"/>
      <c r="P1290" s="15"/>
      <c r="Q1290" s="10"/>
      <c r="R1290" s="11"/>
    </row>
    <row r="1291" spans="1:18" ht="15.75" customHeight="1" x14ac:dyDescent="0.25">
      <c r="A1291" s="2"/>
      <c r="B1291" s="4" t="s">
        <v>27</v>
      </c>
      <c r="C1291" s="4">
        <v>1128299</v>
      </c>
      <c r="D1291" s="5">
        <v>44510</v>
      </c>
      <c r="E1291" s="4" t="s">
        <v>28</v>
      </c>
      <c r="F1291" s="4" t="s">
        <v>61</v>
      </c>
      <c r="G1291" s="4" t="s">
        <v>62</v>
      </c>
      <c r="H1291" s="4" t="s">
        <v>18</v>
      </c>
      <c r="I1291" s="6">
        <v>0.60000000000000009</v>
      </c>
      <c r="J1291" s="7">
        <v>6000</v>
      </c>
      <c r="K1291" s="8">
        <f t="shared" si="10"/>
        <v>3600.0000000000005</v>
      </c>
      <c r="L1291" s="8">
        <f t="shared" si="11"/>
        <v>720.00000000000011</v>
      </c>
      <c r="M1291" s="9">
        <v>0.2</v>
      </c>
      <c r="O1291" s="14"/>
      <c r="P1291" s="15"/>
      <c r="Q1291" s="10"/>
      <c r="R1291" s="11"/>
    </row>
    <row r="1292" spans="1:18" ht="15.75" customHeight="1" x14ac:dyDescent="0.25">
      <c r="A1292" s="2"/>
      <c r="B1292" s="4" t="s">
        <v>27</v>
      </c>
      <c r="C1292" s="4">
        <v>1128299</v>
      </c>
      <c r="D1292" s="5">
        <v>44510</v>
      </c>
      <c r="E1292" s="4" t="s">
        <v>28</v>
      </c>
      <c r="F1292" s="4" t="s">
        <v>61</v>
      </c>
      <c r="G1292" s="4" t="s">
        <v>62</v>
      </c>
      <c r="H1292" s="4" t="s">
        <v>19</v>
      </c>
      <c r="I1292" s="6">
        <v>0.55000000000000004</v>
      </c>
      <c r="J1292" s="7">
        <v>4250</v>
      </c>
      <c r="K1292" s="8">
        <f t="shared" si="10"/>
        <v>2337.5</v>
      </c>
      <c r="L1292" s="8">
        <f t="shared" si="11"/>
        <v>584.375</v>
      </c>
      <c r="M1292" s="9">
        <v>0.25</v>
      </c>
      <c r="O1292" s="14"/>
      <c r="P1292" s="15"/>
      <c r="Q1292" s="10"/>
      <c r="R1292" s="11"/>
    </row>
    <row r="1293" spans="1:18" ht="15.75" customHeight="1" x14ac:dyDescent="0.25">
      <c r="A1293" s="2"/>
      <c r="B1293" s="4" t="s">
        <v>27</v>
      </c>
      <c r="C1293" s="4">
        <v>1128299</v>
      </c>
      <c r="D1293" s="5">
        <v>44510</v>
      </c>
      <c r="E1293" s="4" t="s">
        <v>28</v>
      </c>
      <c r="F1293" s="4" t="s">
        <v>61</v>
      </c>
      <c r="G1293" s="4" t="s">
        <v>62</v>
      </c>
      <c r="H1293" s="4" t="s">
        <v>20</v>
      </c>
      <c r="I1293" s="6">
        <v>0.65000000000000013</v>
      </c>
      <c r="J1293" s="7">
        <v>4000</v>
      </c>
      <c r="K1293" s="8">
        <f t="shared" si="10"/>
        <v>2600.0000000000005</v>
      </c>
      <c r="L1293" s="8">
        <f t="shared" si="11"/>
        <v>650.00000000000011</v>
      </c>
      <c r="M1293" s="9">
        <v>0.25</v>
      </c>
      <c r="O1293" s="14"/>
      <c r="P1293" s="15"/>
      <c r="Q1293" s="10"/>
      <c r="R1293" s="11"/>
    </row>
    <row r="1294" spans="1:18" ht="15.75" customHeight="1" x14ac:dyDescent="0.25">
      <c r="A1294" s="2"/>
      <c r="B1294" s="4" t="s">
        <v>27</v>
      </c>
      <c r="C1294" s="4">
        <v>1128299</v>
      </c>
      <c r="D1294" s="5">
        <v>44510</v>
      </c>
      <c r="E1294" s="4" t="s">
        <v>28</v>
      </c>
      <c r="F1294" s="4" t="s">
        <v>61</v>
      </c>
      <c r="G1294" s="4" t="s">
        <v>62</v>
      </c>
      <c r="H1294" s="4" t="s">
        <v>21</v>
      </c>
      <c r="I1294" s="6">
        <v>0.85000000000000009</v>
      </c>
      <c r="J1294" s="7">
        <v>3750</v>
      </c>
      <c r="K1294" s="8">
        <f t="shared" si="10"/>
        <v>3187.5000000000005</v>
      </c>
      <c r="L1294" s="8">
        <f t="shared" si="11"/>
        <v>478.12500000000006</v>
      </c>
      <c r="M1294" s="9">
        <v>0.15</v>
      </c>
      <c r="O1294" s="14"/>
      <c r="P1294" s="15"/>
      <c r="Q1294" s="10"/>
      <c r="R1294" s="11"/>
    </row>
    <row r="1295" spans="1:18" ht="15.75" customHeight="1" x14ac:dyDescent="0.25">
      <c r="A1295" s="2"/>
      <c r="B1295" s="4" t="s">
        <v>27</v>
      </c>
      <c r="C1295" s="4">
        <v>1128299</v>
      </c>
      <c r="D1295" s="5">
        <v>44510</v>
      </c>
      <c r="E1295" s="4" t="s">
        <v>28</v>
      </c>
      <c r="F1295" s="4" t="s">
        <v>61</v>
      </c>
      <c r="G1295" s="4" t="s">
        <v>62</v>
      </c>
      <c r="H1295" s="4" t="s">
        <v>22</v>
      </c>
      <c r="I1295" s="6">
        <v>0.90000000000000013</v>
      </c>
      <c r="J1295" s="7">
        <v>5000</v>
      </c>
      <c r="K1295" s="8">
        <f t="shared" si="10"/>
        <v>4500.0000000000009</v>
      </c>
      <c r="L1295" s="8">
        <f t="shared" si="11"/>
        <v>1800.0000000000005</v>
      </c>
      <c r="M1295" s="9">
        <v>0.4</v>
      </c>
      <c r="O1295" s="14"/>
      <c r="P1295" s="15"/>
      <c r="Q1295" s="10"/>
      <c r="R1295" s="11"/>
    </row>
    <row r="1296" spans="1:18" ht="15.75" customHeight="1" x14ac:dyDescent="0.25">
      <c r="A1296" s="2"/>
      <c r="B1296" s="4" t="s">
        <v>27</v>
      </c>
      <c r="C1296" s="4">
        <v>1128299</v>
      </c>
      <c r="D1296" s="5">
        <v>44539</v>
      </c>
      <c r="E1296" s="4" t="s">
        <v>28</v>
      </c>
      <c r="F1296" s="4" t="s">
        <v>61</v>
      </c>
      <c r="G1296" s="4" t="s">
        <v>62</v>
      </c>
      <c r="H1296" s="4" t="s">
        <v>17</v>
      </c>
      <c r="I1296" s="6">
        <v>0.75000000000000011</v>
      </c>
      <c r="J1296" s="7">
        <v>7000</v>
      </c>
      <c r="K1296" s="8">
        <f t="shared" si="10"/>
        <v>5250.0000000000009</v>
      </c>
      <c r="L1296" s="8">
        <f t="shared" si="11"/>
        <v>1312.5000000000002</v>
      </c>
      <c r="M1296" s="9">
        <v>0.25</v>
      </c>
      <c r="O1296" s="14"/>
      <c r="P1296" s="15"/>
      <c r="Q1296" s="10"/>
      <c r="R1296" s="11"/>
    </row>
    <row r="1297" spans="1:18" ht="15.75" customHeight="1" x14ac:dyDescent="0.25">
      <c r="A1297" s="2"/>
      <c r="B1297" s="4" t="s">
        <v>27</v>
      </c>
      <c r="C1297" s="4">
        <v>1128299</v>
      </c>
      <c r="D1297" s="5">
        <v>44539</v>
      </c>
      <c r="E1297" s="4" t="s">
        <v>28</v>
      </c>
      <c r="F1297" s="4" t="s">
        <v>61</v>
      </c>
      <c r="G1297" s="4" t="s">
        <v>62</v>
      </c>
      <c r="H1297" s="4" t="s">
        <v>18</v>
      </c>
      <c r="I1297" s="6">
        <v>0.8500000000000002</v>
      </c>
      <c r="J1297" s="7">
        <v>7000</v>
      </c>
      <c r="K1297" s="8">
        <f t="shared" si="10"/>
        <v>5950.0000000000018</v>
      </c>
      <c r="L1297" s="8">
        <f t="shared" si="11"/>
        <v>1190.0000000000005</v>
      </c>
      <c r="M1297" s="9">
        <v>0.2</v>
      </c>
      <c r="O1297" s="14"/>
      <c r="P1297" s="15"/>
      <c r="Q1297" s="10"/>
      <c r="R1297" s="11"/>
    </row>
    <row r="1298" spans="1:18" ht="15.75" customHeight="1" x14ac:dyDescent="0.25">
      <c r="A1298" s="2"/>
      <c r="B1298" s="4" t="s">
        <v>27</v>
      </c>
      <c r="C1298" s="4">
        <v>1128299</v>
      </c>
      <c r="D1298" s="5">
        <v>44539</v>
      </c>
      <c r="E1298" s="4" t="s">
        <v>28</v>
      </c>
      <c r="F1298" s="4" t="s">
        <v>61</v>
      </c>
      <c r="G1298" s="4" t="s">
        <v>62</v>
      </c>
      <c r="H1298" s="4" t="s">
        <v>19</v>
      </c>
      <c r="I1298" s="6">
        <v>0.80000000000000016</v>
      </c>
      <c r="J1298" s="7">
        <v>5000</v>
      </c>
      <c r="K1298" s="8">
        <f t="shared" si="10"/>
        <v>4000.0000000000009</v>
      </c>
      <c r="L1298" s="8">
        <f t="shared" si="11"/>
        <v>1000.0000000000002</v>
      </c>
      <c r="M1298" s="9">
        <v>0.25</v>
      </c>
      <c r="O1298" s="14"/>
      <c r="P1298" s="15"/>
      <c r="Q1298" s="10"/>
      <c r="R1298" s="11"/>
    </row>
    <row r="1299" spans="1:18" ht="15.75" customHeight="1" x14ac:dyDescent="0.25">
      <c r="A1299" s="2"/>
      <c r="B1299" s="4" t="s">
        <v>27</v>
      </c>
      <c r="C1299" s="4">
        <v>1128299</v>
      </c>
      <c r="D1299" s="5">
        <v>44539</v>
      </c>
      <c r="E1299" s="4" t="s">
        <v>28</v>
      </c>
      <c r="F1299" s="4" t="s">
        <v>61</v>
      </c>
      <c r="G1299" s="4" t="s">
        <v>62</v>
      </c>
      <c r="H1299" s="4" t="s">
        <v>20</v>
      </c>
      <c r="I1299" s="6">
        <v>0.80000000000000016</v>
      </c>
      <c r="J1299" s="7">
        <v>5000</v>
      </c>
      <c r="K1299" s="8">
        <f t="shared" si="10"/>
        <v>4000.0000000000009</v>
      </c>
      <c r="L1299" s="8">
        <f t="shared" si="11"/>
        <v>1000.0000000000002</v>
      </c>
      <c r="M1299" s="9">
        <v>0.25</v>
      </c>
      <c r="O1299" s="14"/>
      <c r="P1299" s="15"/>
      <c r="Q1299" s="10"/>
      <c r="R1299" s="11"/>
    </row>
    <row r="1300" spans="1:18" ht="15.75" customHeight="1" x14ac:dyDescent="0.25">
      <c r="A1300" s="2"/>
      <c r="B1300" s="4" t="s">
        <v>27</v>
      </c>
      <c r="C1300" s="4">
        <v>1128299</v>
      </c>
      <c r="D1300" s="5">
        <v>44539</v>
      </c>
      <c r="E1300" s="4" t="s">
        <v>28</v>
      </c>
      <c r="F1300" s="4" t="s">
        <v>61</v>
      </c>
      <c r="G1300" s="4" t="s">
        <v>62</v>
      </c>
      <c r="H1300" s="4" t="s">
        <v>21</v>
      </c>
      <c r="I1300" s="6">
        <v>0.90000000000000013</v>
      </c>
      <c r="J1300" s="7">
        <v>4250</v>
      </c>
      <c r="K1300" s="8">
        <f t="shared" si="10"/>
        <v>3825.0000000000005</v>
      </c>
      <c r="L1300" s="8">
        <f t="shared" si="11"/>
        <v>573.75</v>
      </c>
      <c r="M1300" s="9">
        <v>0.15</v>
      </c>
      <c r="O1300" s="14"/>
      <c r="P1300" s="15"/>
      <c r="Q1300" s="10"/>
      <c r="R1300" s="11"/>
    </row>
    <row r="1301" spans="1:18" ht="15.75" customHeight="1" x14ac:dyDescent="0.25">
      <c r="A1301" s="2"/>
      <c r="B1301" s="4" t="s">
        <v>27</v>
      </c>
      <c r="C1301" s="4">
        <v>1128299</v>
      </c>
      <c r="D1301" s="5">
        <v>44539</v>
      </c>
      <c r="E1301" s="4" t="s">
        <v>28</v>
      </c>
      <c r="F1301" s="4" t="s">
        <v>61</v>
      </c>
      <c r="G1301" s="4" t="s">
        <v>62</v>
      </c>
      <c r="H1301" s="4" t="s">
        <v>22</v>
      </c>
      <c r="I1301" s="6">
        <v>0.95000000000000018</v>
      </c>
      <c r="J1301" s="7">
        <v>5250</v>
      </c>
      <c r="K1301" s="8">
        <f t="shared" si="10"/>
        <v>4987.5000000000009</v>
      </c>
      <c r="L1301" s="8">
        <f t="shared" si="11"/>
        <v>1995.0000000000005</v>
      </c>
      <c r="M1301" s="9">
        <v>0.4</v>
      </c>
      <c r="O1301" s="14"/>
      <c r="P1301" s="15"/>
      <c r="Q1301" s="10"/>
      <c r="R1301" s="11"/>
    </row>
    <row r="1302" spans="1:18" ht="15.75" customHeight="1" x14ac:dyDescent="0.25">
      <c r="A1302" s="2" t="s">
        <v>39</v>
      </c>
      <c r="B1302" s="4" t="s">
        <v>27</v>
      </c>
      <c r="C1302" s="4">
        <v>1128299</v>
      </c>
      <c r="D1302" s="5">
        <v>44213</v>
      </c>
      <c r="E1302" s="4" t="s">
        <v>28</v>
      </c>
      <c r="F1302" s="4" t="s">
        <v>63</v>
      </c>
      <c r="G1302" s="4" t="s">
        <v>64</v>
      </c>
      <c r="H1302" s="4" t="s">
        <v>17</v>
      </c>
      <c r="I1302" s="6">
        <v>0.4</v>
      </c>
      <c r="J1302" s="7">
        <v>4250</v>
      </c>
      <c r="K1302" s="8">
        <f t="shared" si="10"/>
        <v>1700</v>
      </c>
      <c r="L1302" s="8">
        <f t="shared" si="11"/>
        <v>510</v>
      </c>
      <c r="M1302" s="9">
        <v>0.3</v>
      </c>
      <c r="O1302" s="14"/>
      <c r="P1302" s="15">
        <f>Coca2021!$I1302+0.05</f>
        <v>0.45</v>
      </c>
      <c r="Q1302" s="10">
        <f>Coca2021!$J1302+500</f>
        <v>4750</v>
      </c>
      <c r="R1302" s="11">
        <f>Coca2021!$M1302+5%</f>
        <v>0.35</v>
      </c>
    </row>
    <row r="1303" spans="1:18" ht="15.75" customHeight="1" x14ac:dyDescent="0.25">
      <c r="A1303" s="2"/>
      <c r="B1303" s="4" t="s">
        <v>27</v>
      </c>
      <c r="C1303" s="4">
        <v>1128299</v>
      </c>
      <c r="D1303" s="5">
        <v>44213</v>
      </c>
      <c r="E1303" s="4" t="s">
        <v>28</v>
      </c>
      <c r="F1303" s="4" t="s">
        <v>63</v>
      </c>
      <c r="G1303" s="4" t="s">
        <v>64</v>
      </c>
      <c r="H1303" s="4" t="s">
        <v>18</v>
      </c>
      <c r="I1303" s="6">
        <v>0.5</v>
      </c>
      <c r="J1303" s="7">
        <v>4250</v>
      </c>
      <c r="K1303" s="8">
        <f t="shared" si="10"/>
        <v>2125</v>
      </c>
      <c r="L1303" s="8">
        <f t="shared" si="11"/>
        <v>531.25</v>
      </c>
      <c r="M1303" s="9">
        <v>0.25</v>
      </c>
      <c r="O1303" s="14"/>
      <c r="P1303" s="15">
        <f>Coca2021!$I1303+0.05</f>
        <v>0.55000000000000004</v>
      </c>
      <c r="Q1303" s="10">
        <f>Coca2021!$J1303+500</f>
        <v>4750</v>
      </c>
      <c r="R1303" s="11">
        <f>Coca2021!$M1303+5%</f>
        <v>0.3</v>
      </c>
    </row>
    <row r="1304" spans="1:18" ht="15.75" customHeight="1" x14ac:dyDescent="0.25">
      <c r="A1304" s="2"/>
      <c r="B1304" s="4" t="s">
        <v>27</v>
      </c>
      <c r="C1304" s="4">
        <v>1128299</v>
      </c>
      <c r="D1304" s="5">
        <v>44213</v>
      </c>
      <c r="E1304" s="4" t="s">
        <v>28</v>
      </c>
      <c r="F1304" s="4" t="s">
        <v>63</v>
      </c>
      <c r="G1304" s="4" t="s">
        <v>64</v>
      </c>
      <c r="H1304" s="4" t="s">
        <v>19</v>
      </c>
      <c r="I1304" s="6">
        <v>0.5</v>
      </c>
      <c r="J1304" s="7">
        <v>4250</v>
      </c>
      <c r="K1304" s="8">
        <f t="shared" si="10"/>
        <v>2125</v>
      </c>
      <c r="L1304" s="8">
        <f t="shared" si="11"/>
        <v>637.5</v>
      </c>
      <c r="M1304" s="9">
        <v>0.3</v>
      </c>
      <c r="O1304" s="14"/>
      <c r="P1304" s="15">
        <f>Coca2021!$I1304+0.05</f>
        <v>0.55000000000000004</v>
      </c>
      <c r="Q1304" s="10">
        <f>Coca2021!$J1304+500</f>
        <v>4750</v>
      </c>
      <c r="R1304" s="11">
        <f>Coca2021!$M1304+5%</f>
        <v>0.35</v>
      </c>
    </row>
    <row r="1305" spans="1:18" ht="15.75" customHeight="1" x14ac:dyDescent="0.25">
      <c r="A1305" s="2"/>
      <c r="B1305" s="4" t="s">
        <v>27</v>
      </c>
      <c r="C1305" s="4">
        <v>1128299</v>
      </c>
      <c r="D1305" s="5">
        <v>44213</v>
      </c>
      <c r="E1305" s="4" t="s">
        <v>28</v>
      </c>
      <c r="F1305" s="4" t="s">
        <v>63</v>
      </c>
      <c r="G1305" s="4" t="s">
        <v>64</v>
      </c>
      <c r="H1305" s="4" t="s">
        <v>20</v>
      </c>
      <c r="I1305" s="6">
        <v>0.5</v>
      </c>
      <c r="J1305" s="7">
        <v>2750</v>
      </c>
      <c r="K1305" s="8">
        <f t="shared" si="10"/>
        <v>1375</v>
      </c>
      <c r="L1305" s="8">
        <f t="shared" si="11"/>
        <v>412.5</v>
      </c>
      <c r="M1305" s="9">
        <v>0.3</v>
      </c>
      <c r="O1305" s="14"/>
      <c r="P1305" s="15">
        <f>Coca2021!$I1305+0.05</f>
        <v>0.55000000000000004</v>
      </c>
      <c r="Q1305" s="10">
        <f>Coca2021!$J1305+500</f>
        <v>3250</v>
      </c>
      <c r="R1305" s="11">
        <f>Coca2021!$M1305+5%</f>
        <v>0.35</v>
      </c>
    </row>
    <row r="1306" spans="1:18" ht="15.75" customHeight="1" x14ac:dyDescent="0.25">
      <c r="A1306" s="2"/>
      <c r="B1306" s="4" t="s">
        <v>27</v>
      </c>
      <c r="C1306" s="4">
        <v>1128299</v>
      </c>
      <c r="D1306" s="5">
        <v>44213</v>
      </c>
      <c r="E1306" s="4" t="s">
        <v>28</v>
      </c>
      <c r="F1306" s="4" t="s">
        <v>63</v>
      </c>
      <c r="G1306" s="4" t="s">
        <v>64</v>
      </c>
      <c r="H1306" s="4" t="s">
        <v>21</v>
      </c>
      <c r="I1306" s="6">
        <v>0.55000000000000004</v>
      </c>
      <c r="J1306" s="7">
        <v>2250</v>
      </c>
      <c r="K1306" s="8">
        <f t="shared" si="10"/>
        <v>1237.5</v>
      </c>
      <c r="L1306" s="8">
        <f t="shared" si="11"/>
        <v>247.5</v>
      </c>
      <c r="M1306" s="9">
        <v>0.2</v>
      </c>
      <c r="O1306" s="14"/>
      <c r="P1306" s="15">
        <f>Coca2021!$I1306+0.05</f>
        <v>0.60000000000000009</v>
      </c>
      <c r="Q1306" s="10">
        <f>Coca2021!$J1306+500</f>
        <v>2750</v>
      </c>
      <c r="R1306" s="11">
        <f>Coca2021!$M1306+5%</f>
        <v>0.25</v>
      </c>
    </row>
    <row r="1307" spans="1:18" ht="15.75" customHeight="1" x14ac:dyDescent="0.25">
      <c r="A1307" s="2"/>
      <c r="B1307" s="4" t="s">
        <v>27</v>
      </c>
      <c r="C1307" s="4">
        <v>1128299</v>
      </c>
      <c r="D1307" s="5">
        <v>44213</v>
      </c>
      <c r="E1307" s="4" t="s">
        <v>28</v>
      </c>
      <c r="F1307" s="4" t="s">
        <v>63</v>
      </c>
      <c r="G1307" s="4" t="s">
        <v>64</v>
      </c>
      <c r="H1307" s="4" t="s">
        <v>22</v>
      </c>
      <c r="I1307" s="6">
        <v>0.5</v>
      </c>
      <c r="J1307" s="7">
        <v>4750</v>
      </c>
      <c r="K1307" s="8">
        <f t="shared" si="10"/>
        <v>2375</v>
      </c>
      <c r="L1307" s="8">
        <f t="shared" si="11"/>
        <v>1068.75</v>
      </c>
      <c r="M1307" s="9">
        <v>0.45</v>
      </c>
      <c r="O1307" s="14"/>
      <c r="P1307" s="15">
        <f>Coca2021!$I1307+0.05</f>
        <v>0.55000000000000004</v>
      </c>
      <c r="Q1307" s="10">
        <f>Coca2021!$J1307+500</f>
        <v>5250</v>
      </c>
      <c r="R1307" s="11">
        <f>Coca2021!$M1307+5%</f>
        <v>0.5</v>
      </c>
    </row>
    <row r="1308" spans="1:18" ht="15.75" customHeight="1" x14ac:dyDescent="0.25">
      <c r="A1308" s="2"/>
      <c r="B1308" s="4" t="s">
        <v>27</v>
      </c>
      <c r="C1308" s="4">
        <v>1128299</v>
      </c>
      <c r="D1308" s="5">
        <v>44244</v>
      </c>
      <c r="E1308" s="4" t="s">
        <v>28</v>
      </c>
      <c r="F1308" s="4" t="s">
        <v>63</v>
      </c>
      <c r="G1308" s="4" t="s">
        <v>64</v>
      </c>
      <c r="H1308" s="4" t="s">
        <v>17</v>
      </c>
      <c r="I1308" s="6">
        <v>0.4</v>
      </c>
      <c r="J1308" s="7">
        <v>5250</v>
      </c>
      <c r="K1308" s="8">
        <f t="shared" si="10"/>
        <v>2100</v>
      </c>
      <c r="L1308" s="8">
        <f t="shared" si="11"/>
        <v>630</v>
      </c>
      <c r="M1308" s="9">
        <v>0.3</v>
      </c>
      <c r="O1308" s="14"/>
      <c r="P1308" s="15">
        <f>Coca2021!$I1308+0.05</f>
        <v>0.45</v>
      </c>
      <c r="Q1308" s="10">
        <f>Coca2021!$J1308+500</f>
        <v>5750</v>
      </c>
      <c r="R1308" s="11">
        <f>Coca2021!$M1308+5%</f>
        <v>0.35</v>
      </c>
    </row>
    <row r="1309" spans="1:18" ht="15.75" customHeight="1" x14ac:dyDescent="0.25">
      <c r="A1309" s="2"/>
      <c r="B1309" s="4" t="s">
        <v>27</v>
      </c>
      <c r="C1309" s="4">
        <v>1128299</v>
      </c>
      <c r="D1309" s="5">
        <v>44244</v>
      </c>
      <c r="E1309" s="4" t="s">
        <v>28</v>
      </c>
      <c r="F1309" s="4" t="s">
        <v>63</v>
      </c>
      <c r="G1309" s="4" t="s">
        <v>64</v>
      </c>
      <c r="H1309" s="4" t="s">
        <v>18</v>
      </c>
      <c r="I1309" s="6">
        <v>0.5</v>
      </c>
      <c r="J1309" s="7">
        <v>4250</v>
      </c>
      <c r="K1309" s="8">
        <f t="shared" si="10"/>
        <v>2125</v>
      </c>
      <c r="L1309" s="8">
        <f t="shared" si="11"/>
        <v>531.25</v>
      </c>
      <c r="M1309" s="9">
        <v>0.25</v>
      </c>
      <c r="O1309" s="14"/>
      <c r="P1309" s="15">
        <f>Coca2021!$I1309+0.05</f>
        <v>0.55000000000000004</v>
      </c>
      <c r="Q1309" s="10">
        <f>Coca2021!$J1309+500</f>
        <v>4750</v>
      </c>
      <c r="R1309" s="11">
        <f>Coca2021!$M1309+5%</f>
        <v>0.3</v>
      </c>
    </row>
    <row r="1310" spans="1:18" ht="15.75" customHeight="1" x14ac:dyDescent="0.25">
      <c r="A1310" s="2"/>
      <c r="B1310" s="4" t="s">
        <v>27</v>
      </c>
      <c r="C1310" s="4">
        <v>1128299</v>
      </c>
      <c r="D1310" s="5">
        <v>44244</v>
      </c>
      <c r="E1310" s="4" t="s">
        <v>28</v>
      </c>
      <c r="F1310" s="4" t="s">
        <v>63</v>
      </c>
      <c r="G1310" s="4" t="s">
        <v>64</v>
      </c>
      <c r="H1310" s="4" t="s">
        <v>19</v>
      </c>
      <c r="I1310" s="6">
        <v>0.5</v>
      </c>
      <c r="J1310" s="7">
        <v>4250</v>
      </c>
      <c r="K1310" s="8">
        <f t="shared" si="10"/>
        <v>2125</v>
      </c>
      <c r="L1310" s="8">
        <f t="shared" si="11"/>
        <v>637.5</v>
      </c>
      <c r="M1310" s="9">
        <v>0.3</v>
      </c>
      <c r="O1310" s="14"/>
      <c r="P1310" s="15">
        <f>Coca2021!$I1310+0.05</f>
        <v>0.55000000000000004</v>
      </c>
      <c r="Q1310" s="10">
        <f>Coca2021!$J1310+500</f>
        <v>4750</v>
      </c>
      <c r="R1310" s="11">
        <f>Coca2021!$M1310+5%</f>
        <v>0.35</v>
      </c>
    </row>
    <row r="1311" spans="1:18" ht="15.75" customHeight="1" x14ac:dyDescent="0.25">
      <c r="A1311" s="2"/>
      <c r="B1311" s="4" t="s">
        <v>27</v>
      </c>
      <c r="C1311" s="4">
        <v>1128299</v>
      </c>
      <c r="D1311" s="5">
        <v>44244</v>
      </c>
      <c r="E1311" s="4" t="s">
        <v>28</v>
      </c>
      <c r="F1311" s="4" t="s">
        <v>63</v>
      </c>
      <c r="G1311" s="4" t="s">
        <v>64</v>
      </c>
      <c r="H1311" s="4" t="s">
        <v>20</v>
      </c>
      <c r="I1311" s="6">
        <v>0.5</v>
      </c>
      <c r="J1311" s="7">
        <v>2750</v>
      </c>
      <c r="K1311" s="8">
        <f t="shared" si="10"/>
        <v>1375</v>
      </c>
      <c r="L1311" s="8">
        <f t="shared" si="11"/>
        <v>412.5</v>
      </c>
      <c r="M1311" s="9">
        <v>0.3</v>
      </c>
      <c r="O1311" s="14"/>
      <c r="P1311" s="15">
        <f>Coca2021!$I1311+0.05</f>
        <v>0.55000000000000004</v>
      </c>
      <c r="Q1311" s="10">
        <f>Coca2021!$J1311+500</f>
        <v>3250</v>
      </c>
      <c r="R1311" s="11">
        <f>Coca2021!$M1311+5%</f>
        <v>0.35</v>
      </c>
    </row>
    <row r="1312" spans="1:18" ht="15.75" customHeight="1" x14ac:dyDescent="0.25">
      <c r="A1312" s="2"/>
      <c r="B1312" s="4" t="s">
        <v>27</v>
      </c>
      <c r="C1312" s="4">
        <v>1128299</v>
      </c>
      <c r="D1312" s="5">
        <v>44244</v>
      </c>
      <c r="E1312" s="4" t="s">
        <v>28</v>
      </c>
      <c r="F1312" s="4" t="s">
        <v>63</v>
      </c>
      <c r="G1312" s="4" t="s">
        <v>64</v>
      </c>
      <c r="H1312" s="4" t="s">
        <v>21</v>
      </c>
      <c r="I1312" s="6">
        <v>0.55000000000000004</v>
      </c>
      <c r="J1312" s="7">
        <v>2000</v>
      </c>
      <c r="K1312" s="8">
        <f t="shared" si="10"/>
        <v>1100</v>
      </c>
      <c r="L1312" s="8">
        <f t="shared" si="11"/>
        <v>220</v>
      </c>
      <c r="M1312" s="9">
        <v>0.2</v>
      </c>
      <c r="O1312" s="14"/>
      <c r="P1312" s="15">
        <f>Coca2021!$I1312+0.05</f>
        <v>0.60000000000000009</v>
      </c>
      <c r="Q1312" s="10">
        <f>Coca2021!$J1312+500</f>
        <v>2500</v>
      </c>
      <c r="R1312" s="11">
        <f>Coca2021!$M1312+5%</f>
        <v>0.25</v>
      </c>
    </row>
    <row r="1313" spans="1:18" ht="15.75" customHeight="1" x14ac:dyDescent="0.25">
      <c r="A1313" s="2"/>
      <c r="B1313" s="4" t="s">
        <v>27</v>
      </c>
      <c r="C1313" s="4">
        <v>1128299</v>
      </c>
      <c r="D1313" s="5">
        <v>44244</v>
      </c>
      <c r="E1313" s="4" t="s">
        <v>28</v>
      </c>
      <c r="F1313" s="4" t="s">
        <v>63</v>
      </c>
      <c r="G1313" s="4" t="s">
        <v>64</v>
      </c>
      <c r="H1313" s="4" t="s">
        <v>22</v>
      </c>
      <c r="I1313" s="6">
        <v>0.5</v>
      </c>
      <c r="J1313" s="7">
        <v>4000</v>
      </c>
      <c r="K1313" s="8">
        <f t="shared" si="10"/>
        <v>2000</v>
      </c>
      <c r="L1313" s="8">
        <f t="shared" si="11"/>
        <v>900</v>
      </c>
      <c r="M1313" s="9">
        <v>0.45</v>
      </c>
      <c r="O1313" s="14"/>
      <c r="P1313" s="15">
        <f>Coca2021!$I1313+0.05</f>
        <v>0.55000000000000004</v>
      </c>
      <c r="Q1313" s="10">
        <f>Coca2021!$J1313+500</f>
        <v>4500</v>
      </c>
      <c r="R1313" s="11">
        <f>Coca2021!$M1313+5%</f>
        <v>0.5</v>
      </c>
    </row>
    <row r="1314" spans="1:18" ht="15.75" customHeight="1" x14ac:dyDescent="0.25">
      <c r="A1314" s="2"/>
      <c r="B1314" s="4" t="s">
        <v>27</v>
      </c>
      <c r="C1314" s="4">
        <v>1128299</v>
      </c>
      <c r="D1314" s="5">
        <v>44271</v>
      </c>
      <c r="E1314" s="4" t="s">
        <v>28</v>
      </c>
      <c r="F1314" s="4" t="s">
        <v>63</v>
      </c>
      <c r="G1314" s="4" t="s">
        <v>64</v>
      </c>
      <c r="H1314" s="4" t="s">
        <v>17</v>
      </c>
      <c r="I1314" s="6">
        <v>0.5</v>
      </c>
      <c r="J1314" s="7">
        <v>5500</v>
      </c>
      <c r="K1314" s="8">
        <f t="shared" si="10"/>
        <v>2750</v>
      </c>
      <c r="L1314" s="8">
        <f t="shared" si="11"/>
        <v>825</v>
      </c>
      <c r="M1314" s="9">
        <v>0.3</v>
      </c>
      <c r="O1314" s="14"/>
      <c r="P1314" s="15">
        <f>Coca2021!$I1314+0.05</f>
        <v>0.55000000000000004</v>
      </c>
      <c r="Q1314" s="10">
        <f>Coca2021!$J1314+500</f>
        <v>6000</v>
      </c>
      <c r="R1314" s="11">
        <f>Coca2021!$M1314+5%</f>
        <v>0.35</v>
      </c>
    </row>
    <row r="1315" spans="1:18" ht="15.75" customHeight="1" x14ac:dyDescent="0.25">
      <c r="A1315" s="2"/>
      <c r="B1315" s="4" t="s">
        <v>27</v>
      </c>
      <c r="C1315" s="4">
        <v>1128299</v>
      </c>
      <c r="D1315" s="5">
        <v>44271</v>
      </c>
      <c r="E1315" s="4" t="s">
        <v>28</v>
      </c>
      <c r="F1315" s="4" t="s">
        <v>63</v>
      </c>
      <c r="G1315" s="4" t="s">
        <v>64</v>
      </c>
      <c r="H1315" s="4" t="s">
        <v>18</v>
      </c>
      <c r="I1315" s="6">
        <v>0.6</v>
      </c>
      <c r="J1315" s="7">
        <v>4000</v>
      </c>
      <c r="K1315" s="8">
        <f t="shared" si="10"/>
        <v>2400</v>
      </c>
      <c r="L1315" s="8">
        <f t="shared" si="11"/>
        <v>600</v>
      </c>
      <c r="M1315" s="9">
        <v>0.25</v>
      </c>
      <c r="O1315" s="14"/>
      <c r="P1315" s="15">
        <f>Coca2021!$I1315+0.05</f>
        <v>0.65</v>
      </c>
      <c r="Q1315" s="10">
        <f>Coca2021!$J1315+500</f>
        <v>4500</v>
      </c>
      <c r="R1315" s="11">
        <f>Coca2021!$M1315+5%</f>
        <v>0.3</v>
      </c>
    </row>
    <row r="1316" spans="1:18" ht="15.75" customHeight="1" x14ac:dyDescent="0.25">
      <c r="A1316" s="2"/>
      <c r="B1316" s="4" t="s">
        <v>27</v>
      </c>
      <c r="C1316" s="4">
        <v>1128299</v>
      </c>
      <c r="D1316" s="5">
        <v>44271</v>
      </c>
      <c r="E1316" s="4" t="s">
        <v>28</v>
      </c>
      <c r="F1316" s="4" t="s">
        <v>63</v>
      </c>
      <c r="G1316" s="4" t="s">
        <v>64</v>
      </c>
      <c r="H1316" s="4" t="s">
        <v>19</v>
      </c>
      <c r="I1316" s="6">
        <v>0.64999999999999991</v>
      </c>
      <c r="J1316" s="7">
        <v>4250</v>
      </c>
      <c r="K1316" s="8">
        <f t="shared" si="10"/>
        <v>2762.4999999999995</v>
      </c>
      <c r="L1316" s="8">
        <f t="shared" si="11"/>
        <v>828.74999999999989</v>
      </c>
      <c r="M1316" s="9">
        <v>0.3</v>
      </c>
      <c r="O1316" s="14"/>
      <c r="P1316" s="15">
        <f>Coca2021!$I1316+0.05</f>
        <v>0.7</v>
      </c>
      <c r="Q1316" s="10">
        <f>Coca2021!$J1316+500</f>
        <v>4750</v>
      </c>
      <c r="R1316" s="11">
        <f>Coca2021!$M1316+5%</f>
        <v>0.35</v>
      </c>
    </row>
    <row r="1317" spans="1:18" ht="15.75" customHeight="1" x14ac:dyDescent="0.25">
      <c r="A1317" s="2"/>
      <c r="B1317" s="4" t="s">
        <v>27</v>
      </c>
      <c r="C1317" s="4">
        <v>1128299</v>
      </c>
      <c r="D1317" s="5">
        <v>44271</v>
      </c>
      <c r="E1317" s="4" t="s">
        <v>28</v>
      </c>
      <c r="F1317" s="4" t="s">
        <v>63</v>
      </c>
      <c r="G1317" s="4" t="s">
        <v>64</v>
      </c>
      <c r="H1317" s="4" t="s">
        <v>20</v>
      </c>
      <c r="I1317" s="6">
        <v>0.6</v>
      </c>
      <c r="J1317" s="7">
        <v>3250</v>
      </c>
      <c r="K1317" s="8">
        <f t="shared" si="10"/>
        <v>1950</v>
      </c>
      <c r="L1317" s="8">
        <f t="shared" si="11"/>
        <v>585</v>
      </c>
      <c r="M1317" s="9">
        <v>0.3</v>
      </c>
      <c r="O1317" s="14"/>
      <c r="P1317" s="15">
        <f>Coca2021!$I1317+0.05</f>
        <v>0.65</v>
      </c>
      <c r="Q1317" s="10">
        <f>Coca2021!$J1317+500</f>
        <v>3750</v>
      </c>
      <c r="R1317" s="11">
        <f>Coca2021!$M1317+5%</f>
        <v>0.35</v>
      </c>
    </row>
    <row r="1318" spans="1:18" ht="15.75" customHeight="1" x14ac:dyDescent="0.25">
      <c r="A1318" s="2"/>
      <c r="B1318" s="4" t="s">
        <v>27</v>
      </c>
      <c r="C1318" s="4">
        <v>1128299</v>
      </c>
      <c r="D1318" s="5">
        <v>44271</v>
      </c>
      <c r="E1318" s="4" t="s">
        <v>28</v>
      </c>
      <c r="F1318" s="4" t="s">
        <v>63</v>
      </c>
      <c r="G1318" s="4" t="s">
        <v>64</v>
      </c>
      <c r="H1318" s="4" t="s">
        <v>21</v>
      </c>
      <c r="I1318" s="6">
        <v>0.65</v>
      </c>
      <c r="J1318" s="7">
        <v>1750</v>
      </c>
      <c r="K1318" s="8">
        <f t="shared" si="10"/>
        <v>1137.5</v>
      </c>
      <c r="L1318" s="8">
        <f t="shared" si="11"/>
        <v>227.5</v>
      </c>
      <c r="M1318" s="9">
        <v>0.2</v>
      </c>
      <c r="O1318" s="14"/>
      <c r="P1318" s="15">
        <f>Coca2021!$I1318+0.05</f>
        <v>0.70000000000000007</v>
      </c>
      <c r="Q1318" s="10">
        <f>Coca2021!$J1318+500</f>
        <v>2250</v>
      </c>
      <c r="R1318" s="11">
        <f>Coca2021!$M1318+5%</f>
        <v>0.25</v>
      </c>
    </row>
    <row r="1319" spans="1:18" ht="15.75" customHeight="1" x14ac:dyDescent="0.25">
      <c r="A1319" s="2"/>
      <c r="B1319" s="4" t="s">
        <v>27</v>
      </c>
      <c r="C1319" s="4">
        <v>1128299</v>
      </c>
      <c r="D1319" s="5">
        <v>44271</v>
      </c>
      <c r="E1319" s="4" t="s">
        <v>28</v>
      </c>
      <c r="F1319" s="4" t="s">
        <v>63</v>
      </c>
      <c r="G1319" s="4" t="s">
        <v>64</v>
      </c>
      <c r="H1319" s="4" t="s">
        <v>22</v>
      </c>
      <c r="I1319" s="6">
        <v>0.6</v>
      </c>
      <c r="J1319" s="7">
        <v>3750</v>
      </c>
      <c r="K1319" s="8">
        <f t="shared" si="10"/>
        <v>2250</v>
      </c>
      <c r="L1319" s="8">
        <f t="shared" si="11"/>
        <v>1012.5</v>
      </c>
      <c r="M1319" s="9">
        <v>0.45</v>
      </c>
      <c r="O1319" s="14"/>
      <c r="P1319" s="15">
        <f>Coca2021!$I1319+0.05</f>
        <v>0.65</v>
      </c>
      <c r="Q1319" s="10">
        <f>Coca2021!$J1319+500</f>
        <v>4250</v>
      </c>
      <c r="R1319" s="11">
        <f>Coca2021!$M1319+5%</f>
        <v>0.5</v>
      </c>
    </row>
    <row r="1320" spans="1:18" ht="15.75" customHeight="1" x14ac:dyDescent="0.25">
      <c r="A1320" s="2"/>
      <c r="B1320" s="4" t="s">
        <v>27</v>
      </c>
      <c r="C1320" s="4">
        <v>1128299</v>
      </c>
      <c r="D1320" s="5">
        <v>44303</v>
      </c>
      <c r="E1320" s="4" t="s">
        <v>28</v>
      </c>
      <c r="F1320" s="4" t="s">
        <v>63</v>
      </c>
      <c r="G1320" s="4" t="s">
        <v>64</v>
      </c>
      <c r="H1320" s="4" t="s">
        <v>17</v>
      </c>
      <c r="I1320" s="6">
        <v>0.65</v>
      </c>
      <c r="J1320" s="7">
        <v>5500</v>
      </c>
      <c r="K1320" s="8">
        <f t="shared" si="10"/>
        <v>3575</v>
      </c>
      <c r="L1320" s="8">
        <f t="shared" si="11"/>
        <v>1072.5</v>
      </c>
      <c r="M1320" s="9">
        <v>0.3</v>
      </c>
      <c r="O1320" s="14"/>
      <c r="P1320" s="15">
        <f>Coca2021!$I1320+0.05</f>
        <v>0.70000000000000007</v>
      </c>
      <c r="Q1320" s="10">
        <f>Coca2021!$J1320+500</f>
        <v>6000</v>
      </c>
      <c r="R1320" s="11">
        <f>Coca2021!$M1320+5%</f>
        <v>0.35</v>
      </c>
    </row>
    <row r="1321" spans="1:18" ht="15.75" customHeight="1" x14ac:dyDescent="0.25">
      <c r="A1321" s="2"/>
      <c r="B1321" s="4" t="s">
        <v>27</v>
      </c>
      <c r="C1321" s="4">
        <v>1128299</v>
      </c>
      <c r="D1321" s="5">
        <v>44303</v>
      </c>
      <c r="E1321" s="4" t="s">
        <v>28</v>
      </c>
      <c r="F1321" s="4" t="s">
        <v>63</v>
      </c>
      <c r="G1321" s="4" t="s">
        <v>64</v>
      </c>
      <c r="H1321" s="4" t="s">
        <v>18</v>
      </c>
      <c r="I1321" s="6">
        <v>0.70000000000000007</v>
      </c>
      <c r="J1321" s="7">
        <v>3500</v>
      </c>
      <c r="K1321" s="8">
        <f t="shared" si="10"/>
        <v>2450.0000000000005</v>
      </c>
      <c r="L1321" s="8">
        <f t="shared" si="11"/>
        <v>612.50000000000011</v>
      </c>
      <c r="M1321" s="9">
        <v>0.25</v>
      </c>
      <c r="O1321" s="14"/>
      <c r="P1321" s="15">
        <f>Coca2021!$I1321+0.05</f>
        <v>0.75000000000000011</v>
      </c>
      <c r="Q1321" s="10">
        <f>Coca2021!$J1321+500</f>
        <v>4000</v>
      </c>
      <c r="R1321" s="11">
        <f>Coca2021!$M1321+5%</f>
        <v>0.3</v>
      </c>
    </row>
    <row r="1322" spans="1:18" ht="15.75" customHeight="1" x14ac:dyDescent="0.25">
      <c r="A1322" s="2"/>
      <c r="B1322" s="4" t="s">
        <v>27</v>
      </c>
      <c r="C1322" s="4">
        <v>1128299</v>
      </c>
      <c r="D1322" s="5">
        <v>44303</v>
      </c>
      <c r="E1322" s="4" t="s">
        <v>28</v>
      </c>
      <c r="F1322" s="4" t="s">
        <v>63</v>
      </c>
      <c r="G1322" s="4" t="s">
        <v>64</v>
      </c>
      <c r="H1322" s="4" t="s">
        <v>19</v>
      </c>
      <c r="I1322" s="6">
        <v>0.70000000000000007</v>
      </c>
      <c r="J1322" s="7">
        <v>4000</v>
      </c>
      <c r="K1322" s="8">
        <f t="shared" si="10"/>
        <v>2800.0000000000005</v>
      </c>
      <c r="L1322" s="8">
        <f t="shared" si="11"/>
        <v>840.00000000000011</v>
      </c>
      <c r="M1322" s="9">
        <v>0.3</v>
      </c>
      <c r="O1322" s="14"/>
      <c r="P1322" s="15">
        <f>Coca2021!$I1322+0.05</f>
        <v>0.75000000000000011</v>
      </c>
      <c r="Q1322" s="10">
        <f>Coca2021!$J1322+500</f>
        <v>4500</v>
      </c>
      <c r="R1322" s="11">
        <f>Coca2021!$M1322+5%</f>
        <v>0.35</v>
      </c>
    </row>
    <row r="1323" spans="1:18" ht="15.75" customHeight="1" x14ac:dyDescent="0.25">
      <c r="A1323" s="2"/>
      <c r="B1323" s="4" t="s">
        <v>27</v>
      </c>
      <c r="C1323" s="4">
        <v>1128299</v>
      </c>
      <c r="D1323" s="5">
        <v>44303</v>
      </c>
      <c r="E1323" s="4" t="s">
        <v>28</v>
      </c>
      <c r="F1323" s="4" t="s">
        <v>63</v>
      </c>
      <c r="G1323" s="4" t="s">
        <v>64</v>
      </c>
      <c r="H1323" s="4" t="s">
        <v>20</v>
      </c>
      <c r="I1323" s="6">
        <v>0.55000000000000004</v>
      </c>
      <c r="J1323" s="7">
        <v>3000</v>
      </c>
      <c r="K1323" s="8">
        <f t="shared" si="10"/>
        <v>1650.0000000000002</v>
      </c>
      <c r="L1323" s="8">
        <f t="shared" si="11"/>
        <v>495.00000000000006</v>
      </c>
      <c r="M1323" s="9">
        <v>0.3</v>
      </c>
      <c r="O1323" s="14"/>
      <c r="P1323" s="15">
        <f>Coca2021!$I1323+0.05</f>
        <v>0.60000000000000009</v>
      </c>
      <c r="Q1323" s="10">
        <f>Coca2021!$J1323+500</f>
        <v>3500</v>
      </c>
      <c r="R1323" s="11">
        <f>Coca2021!$M1323+5%</f>
        <v>0.35</v>
      </c>
    </row>
    <row r="1324" spans="1:18" ht="15.75" customHeight="1" x14ac:dyDescent="0.25">
      <c r="A1324" s="2"/>
      <c r="B1324" s="4" t="s">
        <v>27</v>
      </c>
      <c r="C1324" s="4">
        <v>1128299</v>
      </c>
      <c r="D1324" s="5">
        <v>44303</v>
      </c>
      <c r="E1324" s="4" t="s">
        <v>28</v>
      </c>
      <c r="F1324" s="4" t="s">
        <v>63</v>
      </c>
      <c r="G1324" s="4" t="s">
        <v>64</v>
      </c>
      <c r="H1324" s="4" t="s">
        <v>21</v>
      </c>
      <c r="I1324" s="6">
        <v>0.60000000000000009</v>
      </c>
      <c r="J1324" s="7">
        <v>2000</v>
      </c>
      <c r="K1324" s="8">
        <f t="shared" si="10"/>
        <v>1200.0000000000002</v>
      </c>
      <c r="L1324" s="8">
        <f t="shared" si="11"/>
        <v>240.00000000000006</v>
      </c>
      <c r="M1324" s="9">
        <v>0.2</v>
      </c>
      <c r="O1324" s="14"/>
      <c r="P1324" s="15">
        <f>Coca2021!$I1324+0.05</f>
        <v>0.65000000000000013</v>
      </c>
      <c r="Q1324" s="10">
        <f>Coca2021!$J1324+500</f>
        <v>2500</v>
      </c>
      <c r="R1324" s="11">
        <f>Coca2021!$M1324+5%</f>
        <v>0.25</v>
      </c>
    </row>
    <row r="1325" spans="1:18" ht="15.75" customHeight="1" x14ac:dyDescent="0.25">
      <c r="A1325" s="2"/>
      <c r="B1325" s="4" t="s">
        <v>27</v>
      </c>
      <c r="C1325" s="4">
        <v>1128299</v>
      </c>
      <c r="D1325" s="5">
        <v>44303</v>
      </c>
      <c r="E1325" s="4" t="s">
        <v>28</v>
      </c>
      <c r="F1325" s="4" t="s">
        <v>63</v>
      </c>
      <c r="G1325" s="4" t="s">
        <v>64</v>
      </c>
      <c r="H1325" s="4" t="s">
        <v>22</v>
      </c>
      <c r="I1325" s="6">
        <v>0.75000000000000011</v>
      </c>
      <c r="J1325" s="7">
        <v>3750</v>
      </c>
      <c r="K1325" s="8">
        <f t="shared" si="10"/>
        <v>2812.5000000000005</v>
      </c>
      <c r="L1325" s="8">
        <f t="shared" si="11"/>
        <v>1265.6250000000002</v>
      </c>
      <c r="M1325" s="9">
        <v>0.45</v>
      </c>
      <c r="O1325" s="14"/>
      <c r="P1325" s="15">
        <f>Coca2021!$I1325+0.05</f>
        <v>0.80000000000000016</v>
      </c>
      <c r="Q1325" s="10">
        <f>Coca2021!$J1325+500</f>
        <v>4250</v>
      </c>
      <c r="R1325" s="11">
        <f>Coca2021!$M1325+5%</f>
        <v>0.5</v>
      </c>
    </row>
    <row r="1326" spans="1:18" ht="15.75" customHeight="1" x14ac:dyDescent="0.25">
      <c r="A1326" s="2"/>
      <c r="B1326" s="4" t="s">
        <v>27</v>
      </c>
      <c r="C1326" s="4">
        <v>1128299</v>
      </c>
      <c r="D1326" s="5">
        <v>44334</v>
      </c>
      <c r="E1326" s="4" t="s">
        <v>28</v>
      </c>
      <c r="F1326" s="4" t="s">
        <v>63</v>
      </c>
      <c r="G1326" s="4" t="s">
        <v>64</v>
      </c>
      <c r="H1326" s="4" t="s">
        <v>17</v>
      </c>
      <c r="I1326" s="6">
        <v>0.6</v>
      </c>
      <c r="J1326" s="7">
        <v>5750</v>
      </c>
      <c r="K1326" s="8">
        <f t="shared" si="10"/>
        <v>3450</v>
      </c>
      <c r="L1326" s="8">
        <f t="shared" si="11"/>
        <v>1035</v>
      </c>
      <c r="M1326" s="9">
        <v>0.3</v>
      </c>
      <c r="O1326" s="14"/>
      <c r="P1326" s="15">
        <f>Coca2021!$I1326+0.05</f>
        <v>0.65</v>
      </c>
      <c r="Q1326" s="10">
        <f>Coca2021!$J1326+500</f>
        <v>6250</v>
      </c>
      <c r="R1326" s="11">
        <f>Coca2021!$M1326+5%</f>
        <v>0.35</v>
      </c>
    </row>
    <row r="1327" spans="1:18" ht="15.75" customHeight="1" x14ac:dyDescent="0.25">
      <c r="A1327" s="2"/>
      <c r="B1327" s="4" t="s">
        <v>27</v>
      </c>
      <c r="C1327" s="4">
        <v>1128299</v>
      </c>
      <c r="D1327" s="5">
        <v>44334</v>
      </c>
      <c r="E1327" s="4" t="s">
        <v>28</v>
      </c>
      <c r="F1327" s="4" t="s">
        <v>63</v>
      </c>
      <c r="G1327" s="4" t="s">
        <v>64</v>
      </c>
      <c r="H1327" s="4" t="s">
        <v>18</v>
      </c>
      <c r="I1327" s="6">
        <v>0.65</v>
      </c>
      <c r="J1327" s="7">
        <v>4250</v>
      </c>
      <c r="K1327" s="8">
        <f t="shared" si="10"/>
        <v>2762.5</v>
      </c>
      <c r="L1327" s="8">
        <f t="shared" si="11"/>
        <v>690.625</v>
      </c>
      <c r="M1327" s="9">
        <v>0.25</v>
      </c>
      <c r="O1327" s="14"/>
      <c r="P1327" s="15">
        <f>Coca2021!$I1327+0.05</f>
        <v>0.70000000000000007</v>
      </c>
      <c r="Q1327" s="10">
        <f>Coca2021!$J1327+500</f>
        <v>4750</v>
      </c>
      <c r="R1327" s="11">
        <f>Coca2021!$M1327+5%</f>
        <v>0.3</v>
      </c>
    </row>
    <row r="1328" spans="1:18" ht="15.75" customHeight="1" x14ac:dyDescent="0.25">
      <c r="A1328" s="2"/>
      <c r="B1328" s="4" t="s">
        <v>27</v>
      </c>
      <c r="C1328" s="4">
        <v>1128299</v>
      </c>
      <c r="D1328" s="5">
        <v>44334</v>
      </c>
      <c r="E1328" s="4" t="s">
        <v>28</v>
      </c>
      <c r="F1328" s="4" t="s">
        <v>63</v>
      </c>
      <c r="G1328" s="4" t="s">
        <v>64</v>
      </c>
      <c r="H1328" s="4" t="s">
        <v>19</v>
      </c>
      <c r="I1328" s="6">
        <v>0.65</v>
      </c>
      <c r="J1328" s="7">
        <v>4250</v>
      </c>
      <c r="K1328" s="8">
        <f t="shared" si="10"/>
        <v>2762.5</v>
      </c>
      <c r="L1328" s="8">
        <f t="shared" si="11"/>
        <v>828.75</v>
      </c>
      <c r="M1328" s="9">
        <v>0.3</v>
      </c>
      <c r="O1328" s="14"/>
      <c r="P1328" s="15">
        <f>Coca2021!$I1328+0.05</f>
        <v>0.70000000000000007</v>
      </c>
      <c r="Q1328" s="10">
        <f>Coca2021!$J1328+500</f>
        <v>4750</v>
      </c>
      <c r="R1328" s="11">
        <f>Coca2021!$M1328+5%</f>
        <v>0.35</v>
      </c>
    </row>
    <row r="1329" spans="1:18" ht="15.75" customHeight="1" x14ac:dyDescent="0.25">
      <c r="A1329" s="2"/>
      <c r="B1329" s="4" t="s">
        <v>27</v>
      </c>
      <c r="C1329" s="4">
        <v>1128299</v>
      </c>
      <c r="D1329" s="5">
        <v>44334</v>
      </c>
      <c r="E1329" s="4" t="s">
        <v>28</v>
      </c>
      <c r="F1329" s="4" t="s">
        <v>63</v>
      </c>
      <c r="G1329" s="4" t="s">
        <v>64</v>
      </c>
      <c r="H1329" s="4" t="s">
        <v>20</v>
      </c>
      <c r="I1329" s="6">
        <v>0.6</v>
      </c>
      <c r="J1329" s="7">
        <v>3250</v>
      </c>
      <c r="K1329" s="8">
        <f t="shared" si="10"/>
        <v>1950</v>
      </c>
      <c r="L1329" s="8">
        <f t="shared" si="11"/>
        <v>585</v>
      </c>
      <c r="M1329" s="9">
        <v>0.3</v>
      </c>
      <c r="O1329" s="14"/>
      <c r="P1329" s="15">
        <f>Coca2021!$I1329+0.05</f>
        <v>0.65</v>
      </c>
      <c r="Q1329" s="10">
        <f>Coca2021!$J1329+500</f>
        <v>3750</v>
      </c>
      <c r="R1329" s="11">
        <f>Coca2021!$M1329+5%</f>
        <v>0.35</v>
      </c>
    </row>
    <row r="1330" spans="1:18" ht="15.75" customHeight="1" x14ac:dyDescent="0.25">
      <c r="A1330" s="2"/>
      <c r="B1330" s="4" t="s">
        <v>27</v>
      </c>
      <c r="C1330" s="4">
        <v>1128299</v>
      </c>
      <c r="D1330" s="5">
        <v>44334</v>
      </c>
      <c r="E1330" s="4" t="s">
        <v>28</v>
      </c>
      <c r="F1330" s="4" t="s">
        <v>63</v>
      </c>
      <c r="G1330" s="4" t="s">
        <v>64</v>
      </c>
      <c r="H1330" s="4" t="s">
        <v>21</v>
      </c>
      <c r="I1330" s="6">
        <v>0.54999999999999993</v>
      </c>
      <c r="J1330" s="7">
        <v>2250</v>
      </c>
      <c r="K1330" s="8">
        <f t="shared" si="10"/>
        <v>1237.4999999999998</v>
      </c>
      <c r="L1330" s="8">
        <f t="shared" si="11"/>
        <v>247.49999999999997</v>
      </c>
      <c r="M1330" s="9">
        <v>0.2</v>
      </c>
      <c r="O1330" s="14"/>
      <c r="P1330" s="15">
        <f>Coca2021!$I1330-0.05</f>
        <v>0.49999999999999994</v>
      </c>
      <c r="Q1330" s="10">
        <f>Coca2021!$J1330+500</f>
        <v>2750</v>
      </c>
      <c r="R1330" s="11">
        <f>Coca2021!$M1330+5%</f>
        <v>0.25</v>
      </c>
    </row>
    <row r="1331" spans="1:18" ht="15.75" customHeight="1" x14ac:dyDescent="0.25">
      <c r="A1331" s="2"/>
      <c r="B1331" s="4" t="s">
        <v>27</v>
      </c>
      <c r="C1331" s="4">
        <v>1128299</v>
      </c>
      <c r="D1331" s="5">
        <v>44334</v>
      </c>
      <c r="E1331" s="4" t="s">
        <v>28</v>
      </c>
      <c r="F1331" s="4" t="s">
        <v>63</v>
      </c>
      <c r="G1331" s="4" t="s">
        <v>64</v>
      </c>
      <c r="H1331" s="4" t="s">
        <v>22</v>
      </c>
      <c r="I1331" s="6">
        <v>0.7</v>
      </c>
      <c r="J1331" s="7">
        <v>5750</v>
      </c>
      <c r="K1331" s="8">
        <f t="shared" si="10"/>
        <v>4024.9999999999995</v>
      </c>
      <c r="L1331" s="8">
        <f t="shared" si="11"/>
        <v>1811.2499999999998</v>
      </c>
      <c r="M1331" s="9">
        <v>0.45</v>
      </c>
      <c r="O1331" s="14"/>
      <c r="P1331" s="15">
        <f>Coca2021!$I1331-0.05</f>
        <v>0.64999999999999991</v>
      </c>
      <c r="Q1331" s="10">
        <f>Coca2021!$J1331+1000</f>
        <v>6750</v>
      </c>
      <c r="R1331" s="11">
        <f>Coca2021!$M1331+5%</f>
        <v>0.5</v>
      </c>
    </row>
    <row r="1332" spans="1:18" ht="15.75" customHeight="1" x14ac:dyDescent="0.25">
      <c r="A1332" s="2"/>
      <c r="B1332" s="4" t="s">
        <v>27</v>
      </c>
      <c r="C1332" s="4">
        <v>1128299</v>
      </c>
      <c r="D1332" s="5">
        <v>44364</v>
      </c>
      <c r="E1332" s="4" t="s">
        <v>28</v>
      </c>
      <c r="F1332" s="4" t="s">
        <v>63</v>
      </c>
      <c r="G1332" s="4" t="s">
        <v>64</v>
      </c>
      <c r="H1332" s="4" t="s">
        <v>17</v>
      </c>
      <c r="I1332" s="6">
        <v>0.64999999999999991</v>
      </c>
      <c r="J1332" s="7">
        <v>8250</v>
      </c>
      <c r="K1332" s="8">
        <f t="shared" si="10"/>
        <v>5362.4999999999991</v>
      </c>
      <c r="L1332" s="8">
        <f t="shared" si="11"/>
        <v>1608.7499999999998</v>
      </c>
      <c r="M1332" s="9">
        <v>0.3</v>
      </c>
      <c r="O1332" s="14"/>
      <c r="P1332" s="15">
        <f>Coca2021!$I1332-0.05</f>
        <v>0.59999999999999987</v>
      </c>
      <c r="Q1332" s="10">
        <f>Coca2021!$J1332+1000</f>
        <v>9250</v>
      </c>
      <c r="R1332" s="11">
        <f>Coca2021!$M1332+5%</f>
        <v>0.35</v>
      </c>
    </row>
    <row r="1333" spans="1:18" ht="15.75" customHeight="1" x14ac:dyDescent="0.25">
      <c r="A1333" s="2"/>
      <c r="B1333" s="4" t="s">
        <v>27</v>
      </c>
      <c r="C1333" s="4">
        <v>1128299</v>
      </c>
      <c r="D1333" s="5">
        <v>44364</v>
      </c>
      <c r="E1333" s="4" t="s">
        <v>28</v>
      </c>
      <c r="F1333" s="4" t="s">
        <v>63</v>
      </c>
      <c r="G1333" s="4" t="s">
        <v>64</v>
      </c>
      <c r="H1333" s="4" t="s">
        <v>18</v>
      </c>
      <c r="I1333" s="6">
        <v>0.7</v>
      </c>
      <c r="J1333" s="7">
        <v>7000</v>
      </c>
      <c r="K1333" s="8">
        <f t="shared" si="10"/>
        <v>4900</v>
      </c>
      <c r="L1333" s="8">
        <f t="shared" si="11"/>
        <v>1225</v>
      </c>
      <c r="M1333" s="9">
        <v>0.25</v>
      </c>
      <c r="O1333" s="14"/>
      <c r="P1333" s="15">
        <f>Coca2021!$I1333-0.05</f>
        <v>0.64999999999999991</v>
      </c>
      <c r="Q1333" s="10">
        <f>Coca2021!$J1333+1000</f>
        <v>8000</v>
      </c>
      <c r="R1333" s="11">
        <f>Coca2021!$M1333+5%</f>
        <v>0.3</v>
      </c>
    </row>
    <row r="1334" spans="1:18" ht="15.75" customHeight="1" x14ac:dyDescent="0.25">
      <c r="A1334" s="2"/>
      <c r="B1334" s="4" t="s">
        <v>27</v>
      </c>
      <c r="C1334" s="4">
        <v>1128299</v>
      </c>
      <c r="D1334" s="5">
        <v>44364</v>
      </c>
      <c r="E1334" s="4" t="s">
        <v>28</v>
      </c>
      <c r="F1334" s="4" t="s">
        <v>63</v>
      </c>
      <c r="G1334" s="4" t="s">
        <v>64</v>
      </c>
      <c r="H1334" s="4" t="s">
        <v>19</v>
      </c>
      <c r="I1334" s="6">
        <v>0.85</v>
      </c>
      <c r="J1334" s="7">
        <v>7000</v>
      </c>
      <c r="K1334" s="8">
        <f t="shared" si="10"/>
        <v>5950</v>
      </c>
      <c r="L1334" s="8">
        <f t="shared" si="11"/>
        <v>1785</v>
      </c>
      <c r="M1334" s="9">
        <v>0.3</v>
      </c>
      <c r="O1334" s="14"/>
      <c r="P1334" s="15">
        <f>Coca2021!$I1334+0.1</f>
        <v>0.95</v>
      </c>
      <c r="Q1334" s="10">
        <f>Coca2021!$J1334+1000</f>
        <v>8000</v>
      </c>
      <c r="R1334" s="11">
        <f>Coca2021!$M1334+5%</f>
        <v>0.35</v>
      </c>
    </row>
    <row r="1335" spans="1:18" ht="15.75" customHeight="1" x14ac:dyDescent="0.25">
      <c r="A1335" s="2"/>
      <c r="B1335" s="4" t="s">
        <v>27</v>
      </c>
      <c r="C1335" s="4">
        <v>1128299</v>
      </c>
      <c r="D1335" s="5">
        <v>44364</v>
      </c>
      <c r="E1335" s="4" t="s">
        <v>28</v>
      </c>
      <c r="F1335" s="4" t="s">
        <v>63</v>
      </c>
      <c r="G1335" s="4" t="s">
        <v>64</v>
      </c>
      <c r="H1335" s="4" t="s">
        <v>20</v>
      </c>
      <c r="I1335" s="6">
        <v>0.85</v>
      </c>
      <c r="J1335" s="7">
        <v>5750</v>
      </c>
      <c r="K1335" s="8">
        <f t="shared" si="10"/>
        <v>4887.5</v>
      </c>
      <c r="L1335" s="8">
        <f t="shared" si="11"/>
        <v>1466.25</v>
      </c>
      <c r="M1335" s="9">
        <v>0.3</v>
      </c>
      <c r="O1335" s="14"/>
      <c r="P1335" s="15">
        <f>Coca2021!$I1335+0.1</f>
        <v>0.95</v>
      </c>
      <c r="Q1335" s="10">
        <f>Coca2021!$J1335+1000</f>
        <v>6750</v>
      </c>
      <c r="R1335" s="11">
        <f>Coca2021!$M1335+5%</f>
        <v>0.35</v>
      </c>
    </row>
    <row r="1336" spans="1:18" ht="15.75" customHeight="1" x14ac:dyDescent="0.25">
      <c r="A1336" s="2"/>
      <c r="B1336" s="4" t="s">
        <v>27</v>
      </c>
      <c r="C1336" s="4">
        <v>1128299</v>
      </c>
      <c r="D1336" s="5">
        <v>44364</v>
      </c>
      <c r="E1336" s="4" t="s">
        <v>28</v>
      </c>
      <c r="F1336" s="4" t="s">
        <v>63</v>
      </c>
      <c r="G1336" s="4" t="s">
        <v>64</v>
      </c>
      <c r="H1336" s="4" t="s">
        <v>21</v>
      </c>
      <c r="I1336" s="6">
        <v>0.95000000000000007</v>
      </c>
      <c r="J1336" s="7">
        <v>4500</v>
      </c>
      <c r="K1336" s="8">
        <f t="shared" si="10"/>
        <v>4275</v>
      </c>
      <c r="L1336" s="8">
        <f t="shared" si="11"/>
        <v>855</v>
      </c>
      <c r="M1336" s="9">
        <v>0.2</v>
      </c>
      <c r="O1336" s="14"/>
      <c r="P1336" s="15">
        <f>Coca2021!$I1336+0.1</f>
        <v>1.05</v>
      </c>
      <c r="Q1336" s="10">
        <f>Coca2021!$J1336+1000</f>
        <v>5500</v>
      </c>
      <c r="R1336" s="11">
        <f>Coca2021!$M1336+5%</f>
        <v>0.25</v>
      </c>
    </row>
    <row r="1337" spans="1:18" ht="15.75" customHeight="1" x14ac:dyDescent="0.25">
      <c r="A1337" s="2"/>
      <c r="B1337" s="4" t="s">
        <v>27</v>
      </c>
      <c r="C1337" s="4">
        <v>1128299</v>
      </c>
      <c r="D1337" s="5">
        <v>44364</v>
      </c>
      <c r="E1337" s="4" t="s">
        <v>28</v>
      </c>
      <c r="F1337" s="4" t="s">
        <v>63</v>
      </c>
      <c r="G1337" s="4" t="s">
        <v>64</v>
      </c>
      <c r="H1337" s="4" t="s">
        <v>22</v>
      </c>
      <c r="I1337" s="6">
        <v>1.1000000000000001</v>
      </c>
      <c r="J1337" s="7">
        <v>7500</v>
      </c>
      <c r="K1337" s="8">
        <f t="shared" si="10"/>
        <v>8250</v>
      </c>
      <c r="L1337" s="8">
        <f t="shared" si="11"/>
        <v>3712.5</v>
      </c>
      <c r="M1337" s="9">
        <v>0.45</v>
      </c>
      <c r="O1337" s="14"/>
      <c r="P1337" s="15">
        <f>Coca2021!$I1337+0.1</f>
        <v>1.2000000000000002</v>
      </c>
      <c r="Q1337" s="10">
        <f>Coca2021!$J1337+1000</f>
        <v>8500</v>
      </c>
      <c r="R1337" s="11">
        <f>Coca2021!$M1337+5%</f>
        <v>0.5</v>
      </c>
    </row>
    <row r="1338" spans="1:18" ht="15.75" customHeight="1" x14ac:dyDescent="0.25">
      <c r="A1338" s="2"/>
      <c r="B1338" s="4" t="s">
        <v>27</v>
      </c>
      <c r="C1338" s="4">
        <v>1128299</v>
      </c>
      <c r="D1338" s="5">
        <v>44393</v>
      </c>
      <c r="E1338" s="4" t="s">
        <v>28</v>
      </c>
      <c r="F1338" s="4" t="s">
        <v>63</v>
      </c>
      <c r="G1338" s="4" t="s">
        <v>64</v>
      </c>
      <c r="H1338" s="4" t="s">
        <v>17</v>
      </c>
      <c r="I1338" s="6">
        <v>0.9</v>
      </c>
      <c r="J1338" s="7">
        <v>9000</v>
      </c>
      <c r="K1338" s="8">
        <f t="shared" si="10"/>
        <v>8100</v>
      </c>
      <c r="L1338" s="8">
        <f t="shared" si="11"/>
        <v>2430</v>
      </c>
      <c r="M1338" s="9">
        <v>0.3</v>
      </c>
      <c r="O1338" s="14"/>
      <c r="P1338" s="15">
        <f>Coca2021!$I1338+0.1</f>
        <v>1</v>
      </c>
      <c r="Q1338" s="10">
        <f>Coca2021!$J1338+1000</f>
        <v>10000</v>
      </c>
      <c r="R1338" s="11">
        <f>Coca2021!$M1338+5%</f>
        <v>0.35</v>
      </c>
    </row>
    <row r="1339" spans="1:18" ht="15.75" customHeight="1" x14ac:dyDescent="0.25">
      <c r="A1339" s="2"/>
      <c r="B1339" s="4" t="s">
        <v>27</v>
      </c>
      <c r="C1339" s="4">
        <v>1128299</v>
      </c>
      <c r="D1339" s="5">
        <v>44393</v>
      </c>
      <c r="E1339" s="4" t="s">
        <v>28</v>
      </c>
      <c r="F1339" s="4" t="s">
        <v>63</v>
      </c>
      <c r="G1339" s="4" t="s">
        <v>64</v>
      </c>
      <c r="H1339" s="4" t="s">
        <v>18</v>
      </c>
      <c r="I1339" s="6">
        <v>0.95000000000000007</v>
      </c>
      <c r="J1339" s="7">
        <v>7500</v>
      </c>
      <c r="K1339" s="8">
        <f t="shared" si="10"/>
        <v>7125.0000000000009</v>
      </c>
      <c r="L1339" s="8">
        <f t="shared" si="11"/>
        <v>1781.2500000000002</v>
      </c>
      <c r="M1339" s="9">
        <v>0.25</v>
      </c>
      <c r="O1339" s="14"/>
      <c r="P1339" s="15">
        <f>Coca2021!$I1339+0.1</f>
        <v>1.05</v>
      </c>
      <c r="Q1339" s="10">
        <f>Coca2021!$J1339+1000</f>
        <v>8500</v>
      </c>
      <c r="R1339" s="11">
        <f>Coca2021!$M1339+5%</f>
        <v>0.3</v>
      </c>
    </row>
    <row r="1340" spans="1:18" ht="15.75" customHeight="1" x14ac:dyDescent="0.25">
      <c r="A1340" s="2"/>
      <c r="B1340" s="4" t="s">
        <v>27</v>
      </c>
      <c r="C1340" s="4">
        <v>1128299</v>
      </c>
      <c r="D1340" s="5">
        <v>44393</v>
      </c>
      <c r="E1340" s="4" t="s">
        <v>28</v>
      </c>
      <c r="F1340" s="4" t="s">
        <v>63</v>
      </c>
      <c r="G1340" s="4" t="s">
        <v>64</v>
      </c>
      <c r="H1340" s="4" t="s">
        <v>19</v>
      </c>
      <c r="I1340" s="6">
        <v>0.95000000000000007</v>
      </c>
      <c r="J1340" s="7">
        <v>7000</v>
      </c>
      <c r="K1340" s="8">
        <f t="shared" si="10"/>
        <v>6650.0000000000009</v>
      </c>
      <c r="L1340" s="8">
        <f t="shared" si="11"/>
        <v>1995.0000000000002</v>
      </c>
      <c r="M1340" s="9">
        <v>0.3</v>
      </c>
      <c r="O1340" s="14"/>
      <c r="P1340" s="15">
        <f>Coca2021!$I1340+0.1</f>
        <v>1.05</v>
      </c>
      <c r="Q1340" s="10">
        <f>Coca2021!$J1340+1000</f>
        <v>8000</v>
      </c>
      <c r="R1340" s="11">
        <f>Coca2021!$M1340+5%</f>
        <v>0.35</v>
      </c>
    </row>
    <row r="1341" spans="1:18" ht="15.75" customHeight="1" x14ac:dyDescent="0.25">
      <c r="A1341" s="2"/>
      <c r="B1341" s="4" t="s">
        <v>27</v>
      </c>
      <c r="C1341" s="4">
        <v>1128299</v>
      </c>
      <c r="D1341" s="5">
        <v>44393</v>
      </c>
      <c r="E1341" s="4" t="s">
        <v>28</v>
      </c>
      <c r="F1341" s="4" t="s">
        <v>63</v>
      </c>
      <c r="G1341" s="4" t="s">
        <v>64</v>
      </c>
      <c r="H1341" s="4" t="s">
        <v>20</v>
      </c>
      <c r="I1341" s="6">
        <v>0.9</v>
      </c>
      <c r="J1341" s="7">
        <v>6000</v>
      </c>
      <c r="K1341" s="8">
        <f t="shared" si="10"/>
        <v>5400</v>
      </c>
      <c r="L1341" s="8">
        <f t="shared" si="11"/>
        <v>1620</v>
      </c>
      <c r="M1341" s="9">
        <v>0.3</v>
      </c>
      <c r="O1341" s="14"/>
      <c r="P1341" s="15">
        <f>Coca2021!$I1341+0.1</f>
        <v>1</v>
      </c>
      <c r="Q1341" s="10">
        <f>Coca2021!$J1341+1000</f>
        <v>7000</v>
      </c>
      <c r="R1341" s="11">
        <f>Coca2021!$M1341+5%</f>
        <v>0.35</v>
      </c>
    </row>
    <row r="1342" spans="1:18" ht="15.75" customHeight="1" x14ac:dyDescent="0.25">
      <c r="A1342" s="2"/>
      <c r="B1342" s="4" t="s">
        <v>27</v>
      </c>
      <c r="C1342" s="4">
        <v>1128299</v>
      </c>
      <c r="D1342" s="5">
        <v>44393</v>
      </c>
      <c r="E1342" s="4" t="s">
        <v>28</v>
      </c>
      <c r="F1342" s="4" t="s">
        <v>63</v>
      </c>
      <c r="G1342" s="4" t="s">
        <v>64</v>
      </c>
      <c r="H1342" s="4" t="s">
        <v>21</v>
      </c>
      <c r="I1342" s="6">
        <v>0.95000000000000007</v>
      </c>
      <c r="J1342" s="7">
        <v>6500</v>
      </c>
      <c r="K1342" s="8">
        <f t="shared" si="10"/>
        <v>6175</v>
      </c>
      <c r="L1342" s="8">
        <f t="shared" si="11"/>
        <v>1235</v>
      </c>
      <c r="M1342" s="9">
        <v>0.2</v>
      </c>
      <c r="O1342" s="14"/>
      <c r="P1342" s="15">
        <f>Coca2021!$I1342+0.1</f>
        <v>1.05</v>
      </c>
      <c r="Q1342" s="10">
        <f>Coca2021!$J1342+1000</f>
        <v>7500</v>
      </c>
      <c r="R1342" s="11">
        <f>Coca2021!$M1342+5%</f>
        <v>0.25</v>
      </c>
    </row>
    <row r="1343" spans="1:18" ht="15.75" customHeight="1" x14ac:dyDescent="0.25">
      <c r="A1343" s="2"/>
      <c r="B1343" s="4" t="s">
        <v>27</v>
      </c>
      <c r="C1343" s="4">
        <v>1128299</v>
      </c>
      <c r="D1343" s="5">
        <v>44393</v>
      </c>
      <c r="E1343" s="4" t="s">
        <v>28</v>
      </c>
      <c r="F1343" s="4" t="s">
        <v>63</v>
      </c>
      <c r="G1343" s="4" t="s">
        <v>64</v>
      </c>
      <c r="H1343" s="4" t="s">
        <v>22</v>
      </c>
      <c r="I1343" s="6">
        <v>1.1000000000000001</v>
      </c>
      <c r="J1343" s="7">
        <v>6500</v>
      </c>
      <c r="K1343" s="8">
        <f t="shared" si="10"/>
        <v>7150.0000000000009</v>
      </c>
      <c r="L1343" s="8">
        <f t="shared" si="11"/>
        <v>3217.5000000000005</v>
      </c>
      <c r="M1343" s="9">
        <v>0.45</v>
      </c>
      <c r="O1343" s="14"/>
      <c r="P1343" s="15">
        <f>Coca2021!$I1343+0.1</f>
        <v>1.2000000000000002</v>
      </c>
      <c r="Q1343" s="10">
        <f>Coca2021!$J1343+1000</f>
        <v>7500</v>
      </c>
      <c r="R1343" s="11">
        <f>Coca2021!$M1343+5%</f>
        <v>0.5</v>
      </c>
    </row>
    <row r="1344" spans="1:18" ht="15.75" customHeight="1" x14ac:dyDescent="0.25">
      <c r="A1344" s="2"/>
      <c r="B1344" s="4" t="s">
        <v>27</v>
      </c>
      <c r="C1344" s="4">
        <v>1128299</v>
      </c>
      <c r="D1344" s="5">
        <v>44425</v>
      </c>
      <c r="E1344" s="4" t="s">
        <v>28</v>
      </c>
      <c r="F1344" s="4" t="s">
        <v>63</v>
      </c>
      <c r="G1344" s="4" t="s">
        <v>64</v>
      </c>
      <c r="H1344" s="4" t="s">
        <v>17</v>
      </c>
      <c r="I1344" s="6">
        <v>0.95000000000000007</v>
      </c>
      <c r="J1344" s="7">
        <v>8500</v>
      </c>
      <c r="K1344" s="8">
        <f t="shared" si="10"/>
        <v>8075.0000000000009</v>
      </c>
      <c r="L1344" s="8">
        <f t="shared" si="11"/>
        <v>2422.5</v>
      </c>
      <c r="M1344" s="9">
        <v>0.3</v>
      </c>
      <c r="O1344" s="14"/>
      <c r="P1344" s="15">
        <f>Coca2021!$I1344+0.1</f>
        <v>1.05</v>
      </c>
      <c r="Q1344" s="10">
        <f>Coca2021!$J1344+1000</f>
        <v>9500</v>
      </c>
      <c r="R1344" s="11">
        <f>Coca2021!$M1344+5%</f>
        <v>0.35</v>
      </c>
    </row>
    <row r="1345" spans="1:18" ht="15.75" customHeight="1" x14ac:dyDescent="0.25">
      <c r="A1345" s="2"/>
      <c r="B1345" s="4" t="s">
        <v>27</v>
      </c>
      <c r="C1345" s="4">
        <v>1128299</v>
      </c>
      <c r="D1345" s="5">
        <v>44425</v>
      </c>
      <c r="E1345" s="4" t="s">
        <v>28</v>
      </c>
      <c r="F1345" s="4" t="s">
        <v>63</v>
      </c>
      <c r="G1345" s="4" t="s">
        <v>64</v>
      </c>
      <c r="H1345" s="4" t="s">
        <v>18</v>
      </c>
      <c r="I1345" s="6">
        <v>0.85000000000000009</v>
      </c>
      <c r="J1345" s="7">
        <v>8250</v>
      </c>
      <c r="K1345" s="8">
        <f t="shared" si="10"/>
        <v>7012.5000000000009</v>
      </c>
      <c r="L1345" s="8">
        <f t="shared" si="11"/>
        <v>1753.1250000000002</v>
      </c>
      <c r="M1345" s="9">
        <v>0.25</v>
      </c>
      <c r="O1345" s="14"/>
      <c r="P1345" s="15">
        <f>Coca2021!$I1345+0.1</f>
        <v>0.95000000000000007</v>
      </c>
      <c r="Q1345" s="10">
        <f>Coca2021!$J1345+1000</f>
        <v>9250</v>
      </c>
      <c r="R1345" s="11">
        <f>Coca2021!$M1345+5%</f>
        <v>0.3</v>
      </c>
    </row>
    <row r="1346" spans="1:18" ht="15.75" customHeight="1" x14ac:dyDescent="0.25">
      <c r="A1346" s="2"/>
      <c r="B1346" s="4" t="s">
        <v>27</v>
      </c>
      <c r="C1346" s="4">
        <v>1128299</v>
      </c>
      <c r="D1346" s="5">
        <v>44425</v>
      </c>
      <c r="E1346" s="4" t="s">
        <v>28</v>
      </c>
      <c r="F1346" s="4" t="s">
        <v>63</v>
      </c>
      <c r="G1346" s="4" t="s">
        <v>64</v>
      </c>
      <c r="H1346" s="4" t="s">
        <v>19</v>
      </c>
      <c r="I1346" s="6">
        <v>0.8</v>
      </c>
      <c r="J1346" s="7">
        <v>7000</v>
      </c>
      <c r="K1346" s="8">
        <f t="shared" si="10"/>
        <v>5600</v>
      </c>
      <c r="L1346" s="8">
        <f t="shared" si="11"/>
        <v>1680</v>
      </c>
      <c r="M1346" s="9">
        <v>0.3</v>
      </c>
      <c r="O1346" s="14"/>
      <c r="P1346" s="15">
        <f>Coca2021!$I1346+0.1</f>
        <v>0.9</v>
      </c>
      <c r="Q1346" s="10">
        <f>Coca2021!$J1346+1000</f>
        <v>8000</v>
      </c>
      <c r="R1346" s="11">
        <f>Coca2021!$M1346+5%</f>
        <v>0.35</v>
      </c>
    </row>
    <row r="1347" spans="1:18" ht="15.75" customHeight="1" x14ac:dyDescent="0.25">
      <c r="A1347" s="2"/>
      <c r="B1347" s="4" t="s">
        <v>27</v>
      </c>
      <c r="C1347" s="4">
        <v>1128299</v>
      </c>
      <c r="D1347" s="5">
        <v>44425</v>
      </c>
      <c r="E1347" s="4" t="s">
        <v>28</v>
      </c>
      <c r="F1347" s="4" t="s">
        <v>63</v>
      </c>
      <c r="G1347" s="4" t="s">
        <v>64</v>
      </c>
      <c r="H1347" s="4" t="s">
        <v>20</v>
      </c>
      <c r="I1347" s="6">
        <v>0.8</v>
      </c>
      <c r="J1347" s="7">
        <v>4750</v>
      </c>
      <c r="K1347" s="8">
        <f t="shared" si="10"/>
        <v>3800</v>
      </c>
      <c r="L1347" s="8">
        <f t="shared" si="11"/>
        <v>1140</v>
      </c>
      <c r="M1347" s="9">
        <v>0.3</v>
      </c>
      <c r="O1347" s="14"/>
      <c r="P1347" s="15">
        <f>Coca2021!$I1347+0.1</f>
        <v>0.9</v>
      </c>
      <c r="Q1347" s="10">
        <f>Coca2021!$J1347-500</f>
        <v>4250</v>
      </c>
      <c r="R1347" s="11">
        <f>Coca2021!$M1347+5%</f>
        <v>0.35</v>
      </c>
    </row>
    <row r="1348" spans="1:18" ht="15.75" customHeight="1" x14ac:dyDescent="0.25">
      <c r="A1348" s="2"/>
      <c r="B1348" s="4" t="s">
        <v>27</v>
      </c>
      <c r="C1348" s="4">
        <v>1128299</v>
      </c>
      <c r="D1348" s="5">
        <v>44425</v>
      </c>
      <c r="E1348" s="4" t="s">
        <v>28</v>
      </c>
      <c r="F1348" s="4" t="s">
        <v>63</v>
      </c>
      <c r="G1348" s="4" t="s">
        <v>64</v>
      </c>
      <c r="H1348" s="4" t="s">
        <v>21</v>
      </c>
      <c r="I1348" s="6">
        <v>0.79999999999999993</v>
      </c>
      <c r="J1348" s="7">
        <v>4750</v>
      </c>
      <c r="K1348" s="8">
        <f t="shared" si="10"/>
        <v>3799.9999999999995</v>
      </c>
      <c r="L1348" s="8">
        <f t="shared" si="11"/>
        <v>760</v>
      </c>
      <c r="M1348" s="9">
        <v>0.2</v>
      </c>
      <c r="O1348" s="14"/>
      <c r="P1348" s="15">
        <f>Coca2021!$I1348+0.1</f>
        <v>0.89999999999999991</v>
      </c>
      <c r="Q1348" s="10">
        <f>Coca2021!$J1348-500</f>
        <v>4250</v>
      </c>
      <c r="R1348" s="11">
        <f>Coca2021!$M1348+5%</f>
        <v>0.25</v>
      </c>
    </row>
    <row r="1349" spans="1:18" ht="15.75" customHeight="1" x14ac:dyDescent="0.25">
      <c r="A1349" s="2"/>
      <c r="B1349" s="4" t="s">
        <v>27</v>
      </c>
      <c r="C1349" s="4">
        <v>1128299</v>
      </c>
      <c r="D1349" s="5">
        <v>44425</v>
      </c>
      <c r="E1349" s="4" t="s">
        <v>28</v>
      </c>
      <c r="F1349" s="4" t="s">
        <v>63</v>
      </c>
      <c r="G1349" s="4" t="s">
        <v>64</v>
      </c>
      <c r="H1349" s="4" t="s">
        <v>22</v>
      </c>
      <c r="I1349" s="6">
        <v>0.85</v>
      </c>
      <c r="J1349" s="7">
        <v>3000</v>
      </c>
      <c r="K1349" s="8">
        <f t="shared" si="10"/>
        <v>2550</v>
      </c>
      <c r="L1349" s="8">
        <f t="shared" si="11"/>
        <v>1147.5</v>
      </c>
      <c r="M1349" s="9">
        <v>0.45</v>
      </c>
      <c r="O1349" s="14"/>
      <c r="P1349" s="15">
        <f>Coca2021!$I1349+0.1</f>
        <v>0.95</v>
      </c>
      <c r="Q1349" s="10">
        <f>Coca2021!$J1349-500</f>
        <v>2500</v>
      </c>
      <c r="R1349" s="11">
        <f>Coca2021!$M1349+5%</f>
        <v>0.5</v>
      </c>
    </row>
    <row r="1350" spans="1:18" ht="15.75" customHeight="1" x14ac:dyDescent="0.25">
      <c r="A1350" s="2"/>
      <c r="B1350" s="4" t="s">
        <v>27</v>
      </c>
      <c r="C1350" s="4">
        <v>1128299</v>
      </c>
      <c r="D1350" s="5">
        <v>44457</v>
      </c>
      <c r="E1350" s="4" t="s">
        <v>28</v>
      </c>
      <c r="F1350" s="4" t="s">
        <v>63</v>
      </c>
      <c r="G1350" s="4" t="s">
        <v>64</v>
      </c>
      <c r="H1350" s="4" t="s">
        <v>17</v>
      </c>
      <c r="I1350" s="6">
        <v>0.60000000000000009</v>
      </c>
      <c r="J1350" s="7">
        <v>5000</v>
      </c>
      <c r="K1350" s="8">
        <f t="shared" si="10"/>
        <v>3000.0000000000005</v>
      </c>
      <c r="L1350" s="8">
        <f t="shared" si="11"/>
        <v>900.00000000000011</v>
      </c>
      <c r="M1350" s="9">
        <v>0.3</v>
      </c>
      <c r="O1350" s="14"/>
      <c r="P1350" s="15">
        <f>Coca2021!$I1350-0.05</f>
        <v>0.55000000000000004</v>
      </c>
      <c r="Q1350" s="10">
        <f>Coca2021!$J1350-500</f>
        <v>4500</v>
      </c>
      <c r="R1350" s="11">
        <f>Coca2021!$M1350+5%</f>
        <v>0.35</v>
      </c>
    </row>
    <row r="1351" spans="1:18" ht="15.75" customHeight="1" x14ac:dyDescent="0.25">
      <c r="A1351" s="2"/>
      <c r="B1351" s="4" t="s">
        <v>27</v>
      </c>
      <c r="C1351" s="4">
        <v>1128299</v>
      </c>
      <c r="D1351" s="5">
        <v>44457</v>
      </c>
      <c r="E1351" s="4" t="s">
        <v>28</v>
      </c>
      <c r="F1351" s="4" t="s">
        <v>63</v>
      </c>
      <c r="G1351" s="4" t="s">
        <v>64</v>
      </c>
      <c r="H1351" s="4" t="s">
        <v>18</v>
      </c>
      <c r="I1351" s="6">
        <v>0.65000000000000013</v>
      </c>
      <c r="J1351" s="7">
        <v>5000</v>
      </c>
      <c r="K1351" s="8">
        <f t="shared" si="10"/>
        <v>3250.0000000000005</v>
      </c>
      <c r="L1351" s="8">
        <f t="shared" si="11"/>
        <v>812.50000000000011</v>
      </c>
      <c r="M1351" s="9">
        <v>0.25</v>
      </c>
      <c r="O1351" s="14"/>
      <c r="P1351" s="15">
        <f>Coca2021!$I1351-0.05</f>
        <v>0.60000000000000009</v>
      </c>
      <c r="Q1351" s="10">
        <f>Coca2021!$J1351-500</f>
        <v>4500</v>
      </c>
      <c r="R1351" s="11">
        <f>Coca2021!$M1351+5%</f>
        <v>0.3</v>
      </c>
    </row>
    <row r="1352" spans="1:18" ht="15.75" customHeight="1" x14ac:dyDescent="0.25">
      <c r="A1352" s="2"/>
      <c r="B1352" s="4" t="s">
        <v>27</v>
      </c>
      <c r="C1352" s="4">
        <v>1128299</v>
      </c>
      <c r="D1352" s="5">
        <v>44457</v>
      </c>
      <c r="E1352" s="4" t="s">
        <v>28</v>
      </c>
      <c r="F1352" s="4" t="s">
        <v>63</v>
      </c>
      <c r="G1352" s="4" t="s">
        <v>64</v>
      </c>
      <c r="H1352" s="4" t="s">
        <v>19</v>
      </c>
      <c r="I1352" s="6">
        <v>0.60000000000000009</v>
      </c>
      <c r="J1352" s="7">
        <v>3000</v>
      </c>
      <c r="K1352" s="8">
        <f t="shared" si="10"/>
        <v>1800.0000000000002</v>
      </c>
      <c r="L1352" s="8">
        <f t="shared" si="11"/>
        <v>540</v>
      </c>
      <c r="M1352" s="9">
        <v>0.3</v>
      </c>
      <c r="O1352" s="14"/>
      <c r="P1352" s="15">
        <f>Coca2021!$I1352-0.05</f>
        <v>0.55000000000000004</v>
      </c>
      <c r="Q1352" s="10">
        <f>Coca2021!$J1352-750</f>
        <v>2250</v>
      </c>
      <c r="R1352" s="11">
        <f>Coca2021!$M1352+5%</f>
        <v>0.35</v>
      </c>
    </row>
    <row r="1353" spans="1:18" ht="15.75" customHeight="1" x14ac:dyDescent="0.25">
      <c r="A1353" s="2"/>
      <c r="B1353" s="4" t="s">
        <v>27</v>
      </c>
      <c r="C1353" s="4">
        <v>1128299</v>
      </c>
      <c r="D1353" s="5">
        <v>44457</v>
      </c>
      <c r="E1353" s="4" t="s">
        <v>28</v>
      </c>
      <c r="F1353" s="4" t="s">
        <v>63</v>
      </c>
      <c r="G1353" s="4" t="s">
        <v>64</v>
      </c>
      <c r="H1353" s="4" t="s">
        <v>20</v>
      </c>
      <c r="I1353" s="6">
        <v>0.60000000000000009</v>
      </c>
      <c r="J1353" s="7">
        <v>2500</v>
      </c>
      <c r="K1353" s="8">
        <f t="shared" si="10"/>
        <v>1500.0000000000002</v>
      </c>
      <c r="L1353" s="8">
        <f t="shared" si="11"/>
        <v>450.00000000000006</v>
      </c>
      <c r="M1353" s="9">
        <v>0.3</v>
      </c>
      <c r="O1353" s="14"/>
      <c r="P1353" s="15">
        <f>Coca2021!$I1353-0.05</f>
        <v>0.55000000000000004</v>
      </c>
      <c r="Q1353" s="10">
        <f>Coca2021!$J1353-750</f>
        <v>1750</v>
      </c>
      <c r="R1353" s="11">
        <f>Coca2021!$M1353+5%</f>
        <v>0.35</v>
      </c>
    </row>
    <row r="1354" spans="1:18" ht="15.75" customHeight="1" x14ac:dyDescent="0.25">
      <c r="A1354" s="2"/>
      <c r="B1354" s="4" t="s">
        <v>27</v>
      </c>
      <c r="C1354" s="4">
        <v>1128299</v>
      </c>
      <c r="D1354" s="5">
        <v>44457</v>
      </c>
      <c r="E1354" s="4" t="s">
        <v>28</v>
      </c>
      <c r="F1354" s="4" t="s">
        <v>63</v>
      </c>
      <c r="G1354" s="4" t="s">
        <v>64</v>
      </c>
      <c r="H1354" s="4" t="s">
        <v>21</v>
      </c>
      <c r="I1354" s="6">
        <v>0.70000000000000007</v>
      </c>
      <c r="J1354" s="7">
        <v>2750</v>
      </c>
      <c r="K1354" s="8">
        <f t="shared" si="10"/>
        <v>1925.0000000000002</v>
      </c>
      <c r="L1354" s="8">
        <f t="shared" si="11"/>
        <v>385.00000000000006</v>
      </c>
      <c r="M1354" s="9">
        <v>0.2</v>
      </c>
      <c r="O1354" s="14"/>
      <c r="P1354" s="15">
        <f>Coca2021!$I1354-0.05</f>
        <v>0.65</v>
      </c>
      <c r="Q1354" s="10">
        <f>Coca2021!$J1354-750</f>
        <v>2000</v>
      </c>
      <c r="R1354" s="11">
        <f>Coca2021!$M1354+5%</f>
        <v>0.25</v>
      </c>
    </row>
    <row r="1355" spans="1:18" ht="15.75" customHeight="1" x14ac:dyDescent="0.25">
      <c r="A1355" s="2"/>
      <c r="B1355" s="4" t="s">
        <v>27</v>
      </c>
      <c r="C1355" s="4">
        <v>1128299</v>
      </c>
      <c r="D1355" s="5">
        <v>44457</v>
      </c>
      <c r="E1355" s="4" t="s">
        <v>28</v>
      </c>
      <c r="F1355" s="4" t="s">
        <v>63</v>
      </c>
      <c r="G1355" s="4" t="s">
        <v>64</v>
      </c>
      <c r="H1355" s="4" t="s">
        <v>22</v>
      </c>
      <c r="I1355" s="6">
        <v>0.54999999999999993</v>
      </c>
      <c r="J1355" s="7">
        <v>3000</v>
      </c>
      <c r="K1355" s="8">
        <f t="shared" si="10"/>
        <v>1649.9999999999998</v>
      </c>
      <c r="L1355" s="8">
        <f t="shared" si="11"/>
        <v>742.49999999999989</v>
      </c>
      <c r="M1355" s="9">
        <v>0.45</v>
      </c>
      <c r="O1355" s="14"/>
      <c r="P1355" s="15">
        <f>Coca2021!$I1355-0.05</f>
        <v>0.49999999999999994</v>
      </c>
      <c r="Q1355" s="10">
        <f>Coca2021!$J1355-750</f>
        <v>2250</v>
      </c>
      <c r="R1355" s="11">
        <f>Coca2021!$M1355+5%</f>
        <v>0.5</v>
      </c>
    </row>
    <row r="1356" spans="1:18" ht="15.75" customHeight="1" x14ac:dyDescent="0.25">
      <c r="A1356" s="2"/>
      <c r="B1356" s="4" t="s">
        <v>27</v>
      </c>
      <c r="C1356" s="4">
        <v>1128299</v>
      </c>
      <c r="D1356" s="5">
        <v>44486</v>
      </c>
      <c r="E1356" s="4" t="s">
        <v>28</v>
      </c>
      <c r="F1356" s="4" t="s">
        <v>63</v>
      </c>
      <c r="G1356" s="4" t="s">
        <v>64</v>
      </c>
      <c r="H1356" s="4" t="s">
        <v>17</v>
      </c>
      <c r="I1356" s="6">
        <v>0.5</v>
      </c>
      <c r="J1356" s="7">
        <v>4000</v>
      </c>
      <c r="K1356" s="8">
        <f t="shared" si="10"/>
        <v>2000</v>
      </c>
      <c r="L1356" s="8">
        <f t="shared" si="11"/>
        <v>600</v>
      </c>
      <c r="M1356" s="9">
        <v>0.3</v>
      </c>
      <c r="O1356" s="14"/>
      <c r="P1356" s="15">
        <f>Coca2021!$I1356-0.05</f>
        <v>0.45</v>
      </c>
      <c r="Q1356" s="10">
        <f>Coca2021!$J1356-750</f>
        <v>3250</v>
      </c>
      <c r="R1356" s="11">
        <f>Coca2021!$M1356+5%</f>
        <v>0.35</v>
      </c>
    </row>
    <row r="1357" spans="1:18" ht="15.75" customHeight="1" x14ac:dyDescent="0.25">
      <c r="A1357" s="2"/>
      <c r="B1357" s="4" t="s">
        <v>27</v>
      </c>
      <c r="C1357" s="4">
        <v>1128299</v>
      </c>
      <c r="D1357" s="5">
        <v>44486</v>
      </c>
      <c r="E1357" s="4" t="s">
        <v>28</v>
      </c>
      <c r="F1357" s="4" t="s">
        <v>63</v>
      </c>
      <c r="G1357" s="4" t="s">
        <v>64</v>
      </c>
      <c r="H1357" s="4" t="s">
        <v>18</v>
      </c>
      <c r="I1357" s="6">
        <v>0.65000000000000013</v>
      </c>
      <c r="J1357" s="7">
        <v>5750</v>
      </c>
      <c r="K1357" s="8">
        <f t="shared" si="10"/>
        <v>3737.5000000000009</v>
      </c>
      <c r="L1357" s="8">
        <f t="shared" si="11"/>
        <v>934.37500000000023</v>
      </c>
      <c r="M1357" s="9">
        <v>0.25</v>
      </c>
      <c r="O1357" s="14"/>
      <c r="P1357" s="15">
        <f>Coca2021!$I1357-0</f>
        <v>0.65000000000000013</v>
      </c>
      <c r="Q1357" s="10">
        <f>Coca2021!$J1357+1000</f>
        <v>6750</v>
      </c>
      <c r="R1357" s="11">
        <f>Coca2021!$M1357+5%</f>
        <v>0.3</v>
      </c>
    </row>
    <row r="1358" spans="1:18" ht="15.75" customHeight="1" x14ac:dyDescent="0.25">
      <c r="A1358" s="2"/>
      <c r="B1358" s="4" t="s">
        <v>27</v>
      </c>
      <c r="C1358" s="4">
        <v>1128299</v>
      </c>
      <c r="D1358" s="5">
        <v>44486</v>
      </c>
      <c r="E1358" s="4" t="s">
        <v>28</v>
      </c>
      <c r="F1358" s="4" t="s">
        <v>63</v>
      </c>
      <c r="G1358" s="4" t="s">
        <v>64</v>
      </c>
      <c r="H1358" s="4" t="s">
        <v>19</v>
      </c>
      <c r="I1358" s="6">
        <v>0.60000000000000009</v>
      </c>
      <c r="J1358" s="7">
        <v>4000</v>
      </c>
      <c r="K1358" s="8">
        <f t="shared" si="10"/>
        <v>2400.0000000000005</v>
      </c>
      <c r="L1358" s="8">
        <f t="shared" si="11"/>
        <v>720.00000000000011</v>
      </c>
      <c r="M1358" s="9">
        <v>0.3</v>
      </c>
      <c r="O1358" s="14"/>
      <c r="P1358" s="15">
        <f>Coca2021!$I1358-0</f>
        <v>0.60000000000000009</v>
      </c>
      <c r="Q1358" s="10">
        <f>Coca2021!$J1358+1000</f>
        <v>5000</v>
      </c>
      <c r="R1358" s="11">
        <f>Coca2021!$M1358+5%</f>
        <v>0.35</v>
      </c>
    </row>
    <row r="1359" spans="1:18" ht="15.75" customHeight="1" x14ac:dyDescent="0.25">
      <c r="A1359" s="2"/>
      <c r="B1359" s="4" t="s">
        <v>27</v>
      </c>
      <c r="C1359" s="4">
        <v>1128299</v>
      </c>
      <c r="D1359" s="5">
        <v>44486</v>
      </c>
      <c r="E1359" s="4" t="s">
        <v>28</v>
      </c>
      <c r="F1359" s="4" t="s">
        <v>63</v>
      </c>
      <c r="G1359" s="4" t="s">
        <v>64</v>
      </c>
      <c r="H1359" s="4" t="s">
        <v>20</v>
      </c>
      <c r="I1359" s="6">
        <v>0.55000000000000004</v>
      </c>
      <c r="J1359" s="7">
        <v>3750</v>
      </c>
      <c r="K1359" s="8">
        <f t="shared" si="10"/>
        <v>2062.5</v>
      </c>
      <c r="L1359" s="8">
        <f t="shared" si="11"/>
        <v>618.75</v>
      </c>
      <c r="M1359" s="9">
        <v>0.3</v>
      </c>
      <c r="O1359" s="14"/>
      <c r="P1359" s="15">
        <f>Coca2021!$I1359-0</f>
        <v>0.55000000000000004</v>
      </c>
      <c r="Q1359" s="10">
        <f>Coca2021!$J1359+1000</f>
        <v>4750</v>
      </c>
      <c r="R1359" s="11">
        <f>Coca2021!$M1359+5%</f>
        <v>0.35</v>
      </c>
    </row>
    <row r="1360" spans="1:18" ht="15.75" customHeight="1" x14ac:dyDescent="0.25">
      <c r="A1360" s="2"/>
      <c r="B1360" s="4" t="s">
        <v>27</v>
      </c>
      <c r="C1360" s="4">
        <v>1128299</v>
      </c>
      <c r="D1360" s="5">
        <v>44486</v>
      </c>
      <c r="E1360" s="4" t="s">
        <v>28</v>
      </c>
      <c r="F1360" s="4" t="s">
        <v>63</v>
      </c>
      <c r="G1360" s="4" t="s">
        <v>64</v>
      </c>
      <c r="H1360" s="4" t="s">
        <v>21</v>
      </c>
      <c r="I1360" s="6">
        <v>0.65</v>
      </c>
      <c r="J1360" s="7">
        <v>3500</v>
      </c>
      <c r="K1360" s="8">
        <f t="shared" si="10"/>
        <v>2275</v>
      </c>
      <c r="L1360" s="8">
        <f t="shared" si="11"/>
        <v>455</v>
      </c>
      <c r="M1360" s="9">
        <v>0.2</v>
      </c>
      <c r="O1360" s="14"/>
      <c r="P1360" s="15">
        <f>Coca2021!$I1360-0</f>
        <v>0.65</v>
      </c>
      <c r="Q1360" s="10">
        <f>Coca2021!$J1360+1000</f>
        <v>4500</v>
      </c>
      <c r="R1360" s="11">
        <f>Coca2021!$M1360+5%</f>
        <v>0.25</v>
      </c>
    </row>
    <row r="1361" spans="1:18" ht="15.75" customHeight="1" x14ac:dyDescent="0.25">
      <c r="A1361" s="2"/>
      <c r="B1361" s="4" t="s">
        <v>27</v>
      </c>
      <c r="C1361" s="4">
        <v>1128299</v>
      </c>
      <c r="D1361" s="5">
        <v>44486</v>
      </c>
      <c r="E1361" s="4" t="s">
        <v>28</v>
      </c>
      <c r="F1361" s="4" t="s">
        <v>63</v>
      </c>
      <c r="G1361" s="4" t="s">
        <v>64</v>
      </c>
      <c r="H1361" s="4" t="s">
        <v>22</v>
      </c>
      <c r="I1361" s="6">
        <v>0.70000000000000007</v>
      </c>
      <c r="J1361" s="7">
        <v>4000</v>
      </c>
      <c r="K1361" s="8">
        <f t="shared" si="10"/>
        <v>2800.0000000000005</v>
      </c>
      <c r="L1361" s="8">
        <f t="shared" si="11"/>
        <v>1260.0000000000002</v>
      </c>
      <c r="M1361" s="9">
        <v>0.45</v>
      </c>
      <c r="O1361" s="14"/>
      <c r="P1361" s="15">
        <f>Coca2021!$I1361-0</f>
        <v>0.70000000000000007</v>
      </c>
      <c r="Q1361" s="10">
        <f>Coca2021!$J1361+1000</f>
        <v>5000</v>
      </c>
      <c r="R1361" s="11">
        <f>Coca2021!$M1361+5%</f>
        <v>0.5</v>
      </c>
    </row>
    <row r="1362" spans="1:18" ht="15.75" customHeight="1" x14ac:dyDescent="0.25">
      <c r="A1362" s="2"/>
      <c r="B1362" s="4" t="s">
        <v>27</v>
      </c>
      <c r="C1362" s="4">
        <v>1128299</v>
      </c>
      <c r="D1362" s="5">
        <v>44517</v>
      </c>
      <c r="E1362" s="4" t="s">
        <v>28</v>
      </c>
      <c r="F1362" s="4" t="s">
        <v>63</v>
      </c>
      <c r="G1362" s="4" t="s">
        <v>64</v>
      </c>
      <c r="H1362" s="4" t="s">
        <v>17</v>
      </c>
      <c r="I1362" s="6">
        <v>0.55000000000000004</v>
      </c>
      <c r="J1362" s="7">
        <v>6250</v>
      </c>
      <c r="K1362" s="8">
        <f t="shared" si="10"/>
        <v>3437.5000000000005</v>
      </c>
      <c r="L1362" s="8">
        <f t="shared" si="11"/>
        <v>1031.25</v>
      </c>
      <c r="M1362" s="9">
        <v>0.3</v>
      </c>
      <c r="O1362" s="14"/>
      <c r="P1362" s="15">
        <f>Coca2021!$I1362-0</f>
        <v>0.55000000000000004</v>
      </c>
      <c r="Q1362" s="10">
        <f>Coca2021!$J1362+1000</f>
        <v>7250</v>
      </c>
      <c r="R1362" s="11">
        <f>Coca2021!$M1362+5%</f>
        <v>0.35</v>
      </c>
    </row>
    <row r="1363" spans="1:18" ht="15.75" customHeight="1" x14ac:dyDescent="0.25">
      <c r="A1363" s="2"/>
      <c r="B1363" s="4" t="s">
        <v>27</v>
      </c>
      <c r="C1363" s="4">
        <v>1128299</v>
      </c>
      <c r="D1363" s="5">
        <v>44517</v>
      </c>
      <c r="E1363" s="4" t="s">
        <v>28</v>
      </c>
      <c r="F1363" s="4" t="s">
        <v>63</v>
      </c>
      <c r="G1363" s="4" t="s">
        <v>64</v>
      </c>
      <c r="H1363" s="4" t="s">
        <v>18</v>
      </c>
      <c r="I1363" s="6">
        <v>0.60000000000000009</v>
      </c>
      <c r="J1363" s="7">
        <v>7000</v>
      </c>
      <c r="K1363" s="8">
        <f t="shared" si="10"/>
        <v>4200.0000000000009</v>
      </c>
      <c r="L1363" s="8">
        <f t="shared" si="11"/>
        <v>1050.0000000000002</v>
      </c>
      <c r="M1363" s="9">
        <v>0.25</v>
      </c>
      <c r="O1363" s="14"/>
      <c r="P1363" s="15">
        <f>Coca2021!$I1363-0</f>
        <v>0.60000000000000009</v>
      </c>
      <c r="Q1363" s="10">
        <f>Coca2021!$J1363+1000</f>
        <v>8000</v>
      </c>
      <c r="R1363" s="11">
        <f>Coca2021!$M1363+5%</f>
        <v>0.3</v>
      </c>
    </row>
    <row r="1364" spans="1:18" ht="15.75" customHeight="1" x14ac:dyDescent="0.25">
      <c r="A1364" s="2"/>
      <c r="B1364" s="4" t="s">
        <v>27</v>
      </c>
      <c r="C1364" s="4">
        <v>1128299</v>
      </c>
      <c r="D1364" s="5">
        <v>44517</v>
      </c>
      <c r="E1364" s="4" t="s">
        <v>28</v>
      </c>
      <c r="F1364" s="4" t="s">
        <v>63</v>
      </c>
      <c r="G1364" s="4" t="s">
        <v>64</v>
      </c>
      <c r="H1364" s="4" t="s">
        <v>19</v>
      </c>
      <c r="I1364" s="6">
        <v>0.55000000000000004</v>
      </c>
      <c r="J1364" s="7">
        <v>5250</v>
      </c>
      <c r="K1364" s="8">
        <f t="shared" si="10"/>
        <v>2887.5000000000005</v>
      </c>
      <c r="L1364" s="8">
        <f t="shared" si="11"/>
        <v>866.25000000000011</v>
      </c>
      <c r="M1364" s="9">
        <v>0.3</v>
      </c>
      <c r="O1364" s="14"/>
      <c r="P1364" s="15">
        <f>Coca2021!$I1364-0</f>
        <v>0.55000000000000004</v>
      </c>
      <c r="Q1364" s="10">
        <f>Coca2021!$J1364+1000</f>
        <v>6250</v>
      </c>
      <c r="R1364" s="11">
        <f>Coca2021!$M1364+5%</f>
        <v>0.35</v>
      </c>
    </row>
    <row r="1365" spans="1:18" ht="15.75" customHeight="1" x14ac:dyDescent="0.25">
      <c r="A1365" s="2"/>
      <c r="B1365" s="4" t="s">
        <v>27</v>
      </c>
      <c r="C1365" s="4">
        <v>1128299</v>
      </c>
      <c r="D1365" s="5">
        <v>44517</v>
      </c>
      <c r="E1365" s="4" t="s">
        <v>28</v>
      </c>
      <c r="F1365" s="4" t="s">
        <v>63</v>
      </c>
      <c r="G1365" s="4" t="s">
        <v>64</v>
      </c>
      <c r="H1365" s="4" t="s">
        <v>20</v>
      </c>
      <c r="I1365" s="6">
        <v>0.65000000000000013</v>
      </c>
      <c r="J1365" s="7">
        <v>5000</v>
      </c>
      <c r="K1365" s="8">
        <f t="shared" si="10"/>
        <v>3250.0000000000005</v>
      </c>
      <c r="L1365" s="8">
        <f t="shared" si="11"/>
        <v>975.00000000000011</v>
      </c>
      <c r="M1365" s="9">
        <v>0.3</v>
      </c>
      <c r="O1365" s="14"/>
      <c r="P1365" s="15">
        <f>Coca2021!$I1365-0</f>
        <v>0.65000000000000013</v>
      </c>
      <c r="Q1365" s="10">
        <f>Coca2021!$J1365+1000</f>
        <v>6000</v>
      </c>
      <c r="R1365" s="11">
        <f>Coca2021!$M1365+5%</f>
        <v>0.35</v>
      </c>
    </row>
    <row r="1366" spans="1:18" ht="15.75" customHeight="1" x14ac:dyDescent="0.25">
      <c r="A1366" s="2"/>
      <c r="B1366" s="4" t="s">
        <v>27</v>
      </c>
      <c r="C1366" s="4">
        <v>1128299</v>
      </c>
      <c r="D1366" s="5">
        <v>44517</v>
      </c>
      <c r="E1366" s="4" t="s">
        <v>28</v>
      </c>
      <c r="F1366" s="4" t="s">
        <v>63</v>
      </c>
      <c r="G1366" s="4" t="s">
        <v>64</v>
      </c>
      <c r="H1366" s="4" t="s">
        <v>21</v>
      </c>
      <c r="I1366" s="6">
        <v>0.85000000000000009</v>
      </c>
      <c r="J1366" s="7">
        <v>4750</v>
      </c>
      <c r="K1366" s="8">
        <f t="shared" si="10"/>
        <v>4037.5000000000005</v>
      </c>
      <c r="L1366" s="8">
        <f t="shared" si="11"/>
        <v>807.50000000000011</v>
      </c>
      <c r="M1366" s="9">
        <v>0.2</v>
      </c>
      <c r="O1366" s="14"/>
      <c r="P1366" s="15">
        <f>Coca2021!$I1366-0</f>
        <v>0.85000000000000009</v>
      </c>
      <c r="Q1366" s="10">
        <f>Coca2021!$J1366+1000</f>
        <v>5750</v>
      </c>
      <c r="R1366" s="11">
        <f>Coca2021!$M1366+5%</f>
        <v>0.25</v>
      </c>
    </row>
    <row r="1367" spans="1:18" ht="15.75" customHeight="1" x14ac:dyDescent="0.25">
      <c r="A1367" s="2"/>
      <c r="B1367" s="4" t="s">
        <v>27</v>
      </c>
      <c r="C1367" s="4">
        <v>1128299</v>
      </c>
      <c r="D1367" s="5">
        <v>44517</v>
      </c>
      <c r="E1367" s="4" t="s">
        <v>28</v>
      </c>
      <c r="F1367" s="4" t="s">
        <v>63</v>
      </c>
      <c r="G1367" s="4" t="s">
        <v>64</v>
      </c>
      <c r="H1367" s="4" t="s">
        <v>22</v>
      </c>
      <c r="I1367" s="6">
        <v>0.90000000000000013</v>
      </c>
      <c r="J1367" s="7">
        <v>6000</v>
      </c>
      <c r="K1367" s="8">
        <f t="shared" si="10"/>
        <v>5400.0000000000009</v>
      </c>
      <c r="L1367" s="8">
        <f t="shared" si="11"/>
        <v>2430.0000000000005</v>
      </c>
      <c r="M1367" s="9">
        <v>0.45</v>
      </c>
      <c r="O1367" s="14"/>
      <c r="P1367" s="15">
        <f>Coca2021!$I1367-0</f>
        <v>0.90000000000000013</v>
      </c>
      <c r="Q1367" s="10">
        <f>Coca2021!$J1367+1000</f>
        <v>7000</v>
      </c>
      <c r="R1367" s="11">
        <f>Coca2021!$M1367+5%</f>
        <v>0.5</v>
      </c>
    </row>
    <row r="1368" spans="1:18" ht="15.75" customHeight="1" x14ac:dyDescent="0.25">
      <c r="A1368" s="2"/>
      <c r="B1368" s="4" t="s">
        <v>27</v>
      </c>
      <c r="C1368" s="4">
        <v>1128299</v>
      </c>
      <c r="D1368" s="5">
        <v>44546</v>
      </c>
      <c r="E1368" s="4" t="s">
        <v>28</v>
      </c>
      <c r="F1368" s="4" t="s">
        <v>63</v>
      </c>
      <c r="G1368" s="4" t="s">
        <v>64</v>
      </c>
      <c r="H1368" s="4" t="s">
        <v>17</v>
      </c>
      <c r="I1368" s="6">
        <v>0.75000000000000011</v>
      </c>
      <c r="J1368" s="7">
        <v>8000</v>
      </c>
      <c r="K1368" s="8">
        <f t="shared" si="10"/>
        <v>6000.0000000000009</v>
      </c>
      <c r="L1368" s="8">
        <f t="shared" si="11"/>
        <v>1800.0000000000002</v>
      </c>
      <c r="M1368" s="9">
        <v>0.3</v>
      </c>
      <c r="O1368" s="14"/>
      <c r="P1368" s="15">
        <f>Coca2021!$I1368-0</f>
        <v>0.75000000000000011</v>
      </c>
      <c r="Q1368" s="10">
        <f>Coca2021!$J1368+1000</f>
        <v>9000</v>
      </c>
      <c r="R1368" s="11">
        <f>Coca2021!$M1368+5%</f>
        <v>0.35</v>
      </c>
    </row>
    <row r="1369" spans="1:18" ht="15.75" customHeight="1" x14ac:dyDescent="0.25">
      <c r="A1369" s="2"/>
      <c r="B1369" s="4" t="s">
        <v>27</v>
      </c>
      <c r="C1369" s="4">
        <v>1128299</v>
      </c>
      <c r="D1369" s="5">
        <v>44546</v>
      </c>
      <c r="E1369" s="4" t="s">
        <v>28</v>
      </c>
      <c r="F1369" s="4" t="s">
        <v>63</v>
      </c>
      <c r="G1369" s="4" t="s">
        <v>64</v>
      </c>
      <c r="H1369" s="4" t="s">
        <v>18</v>
      </c>
      <c r="I1369" s="6">
        <v>0.8500000000000002</v>
      </c>
      <c r="J1369" s="7">
        <v>8000</v>
      </c>
      <c r="K1369" s="8">
        <f t="shared" si="10"/>
        <v>6800.0000000000018</v>
      </c>
      <c r="L1369" s="8">
        <f t="shared" si="11"/>
        <v>1700.0000000000005</v>
      </c>
      <c r="M1369" s="9">
        <v>0.25</v>
      </c>
      <c r="O1369" s="14"/>
      <c r="P1369" s="15">
        <f>Coca2021!$I1369-0</f>
        <v>0.8500000000000002</v>
      </c>
      <c r="Q1369" s="10">
        <f>Coca2021!$J1369+1000</f>
        <v>9000</v>
      </c>
      <c r="R1369" s="11">
        <f>Coca2021!$M1369+5%</f>
        <v>0.3</v>
      </c>
    </row>
    <row r="1370" spans="1:18" ht="15.75" customHeight="1" x14ac:dyDescent="0.25">
      <c r="A1370" s="2"/>
      <c r="B1370" s="4" t="s">
        <v>27</v>
      </c>
      <c r="C1370" s="4">
        <v>1128299</v>
      </c>
      <c r="D1370" s="5">
        <v>44546</v>
      </c>
      <c r="E1370" s="4" t="s">
        <v>28</v>
      </c>
      <c r="F1370" s="4" t="s">
        <v>63</v>
      </c>
      <c r="G1370" s="4" t="s">
        <v>64</v>
      </c>
      <c r="H1370" s="4" t="s">
        <v>19</v>
      </c>
      <c r="I1370" s="6">
        <v>0.80000000000000016</v>
      </c>
      <c r="J1370" s="7">
        <v>6000</v>
      </c>
      <c r="K1370" s="8">
        <f t="shared" si="10"/>
        <v>4800.0000000000009</v>
      </c>
      <c r="L1370" s="8">
        <f t="shared" si="11"/>
        <v>1440.0000000000002</v>
      </c>
      <c r="M1370" s="9">
        <v>0.3</v>
      </c>
      <c r="O1370" s="14"/>
      <c r="P1370" s="15">
        <f>Coca2021!$I1370-0</f>
        <v>0.80000000000000016</v>
      </c>
      <c r="Q1370" s="10">
        <f>Coca2021!$J1370+1000</f>
        <v>7000</v>
      </c>
      <c r="R1370" s="11">
        <f>Coca2021!$M1370+5%</f>
        <v>0.35</v>
      </c>
    </row>
    <row r="1371" spans="1:18" ht="15.75" customHeight="1" x14ac:dyDescent="0.25">
      <c r="A1371" s="2"/>
      <c r="B1371" s="4" t="s">
        <v>27</v>
      </c>
      <c r="C1371" s="4">
        <v>1128299</v>
      </c>
      <c r="D1371" s="5">
        <v>44546</v>
      </c>
      <c r="E1371" s="4" t="s">
        <v>28</v>
      </c>
      <c r="F1371" s="4" t="s">
        <v>63</v>
      </c>
      <c r="G1371" s="4" t="s">
        <v>64</v>
      </c>
      <c r="H1371" s="4" t="s">
        <v>20</v>
      </c>
      <c r="I1371" s="6">
        <v>0.80000000000000016</v>
      </c>
      <c r="J1371" s="7">
        <v>6000</v>
      </c>
      <c r="K1371" s="8">
        <f t="shared" si="10"/>
        <v>4800.0000000000009</v>
      </c>
      <c r="L1371" s="8">
        <f t="shared" si="11"/>
        <v>1440.0000000000002</v>
      </c>
      <c r="M1371" s="9">
        <v>0.3</v>
      </c>
      <c r="O1371" s="14"/>
      <c r="P1371" s="15">
        <f>Coca2021!$I1371-0</f>
        <v>0.80000000000000016</v>
      </c>
      <c r="Q1371" s="10">
        <f>Coca2021!$J1371+1000</f>
        <v>7000</v>
      </c>
      <c r="R1371" s="11">
        <f>Coca2021!$M1371+5%</f>
        <v>0.35</v>
      </c>
    </row>
    <row r="1372" spans="1:18" ht="15.75" customHeight="1" x14ac:dyDescent="0.25">
      <c r="A1372" s="2"/>
      <c r="B1372" s="4" t="s">
        <v>27</v>
      </c>
      <c r="C1372" s="4">
        <v>1128299</v>
      </c>
      <c r="D1372" s="5">
        <v>44546</v>
      </c>
      <c r="E1372" s="4" t="s">
        <v>28</v>
      </c>
      <c r="F1372" s="4" t="s">
        <v>63</v>
      </c>
      <c r="G1372" s="4" t="s">
        <v>64</v>
      </c>
      <c r="H1372" s="4" t="s">
        <v>21</v>
      </c>
      <c r="I1372" s="6">
        <v>0.90000000000000013</v>
      </c>
      <c r="J1372" s="7">
        <v>5250</v>
      </c>
      <c r="K1372" s="8">
        <f t="shared" si="10"/>
        <v>4725.0000000000009</v>
      </c>
      <c r="L1372" s="8">
        <f t="shared" si="11"/>
        <v>945.00000000000023</v>
      </c>
      <c r="M1372" s="9">
        <v>0.2</v>
      </c>
      <c r="O1372" s="14"/>
      <c r="P1372" s="15">
        <f>Coca2021!$I1372-0</f>
        <v>0.90000000000000013</v>
      </c>
      <c r="Q1372" s="10">
        <f>Coca2021!$J1372+1000</f>
        <v>6250</v>
      </c>
      <c r="R1372" s="11">
        <f>Coca2021!$M1372+5%</f>
        <v>0.25</v>
      </c>
    </row>
    <row r="1373" spans="1:18" ht="15.75" customHeight="1" x14ac:dyDescent="0.25">
      <c r="A1373" s="2"/>
      <c r="B1373" s="4" t="s">
        <v>27</v>
      </c>
      <c r="C1373" s="4">
        <v>1128299</v>
      </c>
      <c r="D1373" s="5">
        <v>44546</v>
      </c>
      <c r="E1373" s="4" t="s">
        <v>28</v>
      </c>
      <c r="F1373" s="4" t="s">
        <v>63</v>
      </c>
      <c r="G1373" s="4" t="s">
        <v>64</v>
      </c>
      <c r="H1373" s="4" t="s">
        <v>22</v>
      </c>
      <c r="I1373" s="6">
        <v>0.95000000000000018</v>
      </c>
      <c r="J1373" s="7">
        <v>6250</v>
      </c>
      <c r="K1373" s="8">
        <f t="shared" si="10"/>
        <v>5937.5000000000009</v>
      </c>
      <c r="L1373" s="8">
        <f t="shared" si="11"/>
        <v>2671.8750000000005</v>
      </c>
      <c r="M1373" s="9">
        <v>0.45</v>
      </c>
      <c r="O1373" s="14"/>
      <c r="P1373" s="15">
        <f>Coca2021!$I1373-0</f>
        <v>0.95000000000000018</v>
      </c>
      <c r="Q1373" s="10">
        <f>Coca2021!$J1373+1000</f>
        <v>7250</v>
      </c>
      <c r="R1373" s="11">
        <f>Coca2021!$M1373+5%</f>
        <v>0.5</v>
      </c>
    </row>
    <row r="1374" spans="1:18" ht="15.75" customHeight="1" x14ac:dyDescent="0.25">
      <c r="A1374" s="2" t="s">
        <v>39</v>
      </c>
      <c r="B1374" s="4" t="s">
        <v>14</v>
      </c>
      <c r="C1374" s="4">
        <v>1185732</v>
      </c>
      <c r="D1374" s="5">
        <v>44208</v>
      </c>
      <c r="E1374" s="4" t="s">
        <v>46</v>
      </c>
      <c r="F1374" s="4" t="s">
        <v>47</v>
      </c>
      <c r="G1374" s="4" t="s">
        <v>65</v>
      </c>
      <c r="H1374" s="4" t="s">
        <v>17</v>
      </c>
      <c r="I1374" s="6">
        <v>0.45</v>
      </c>
      <c r="J1374" s="7">
        <v>8500</v>
      </c>
      <c r="K1374" s="8">
        <f t="shared" si="10"/>
        <v>3825</v>
      </c>
      <c r="L1374" s="8">
        <f t="shared" si="11"/>
        <v>1721.25</v>
      </c>
      <c r="M1374" s="9">
        <v>0.45</v>
      </c>
      <c r="P1374" s="10"/>
    </row>
    <row r="1375" spans="1:18" ht="15.75" customHeight="1" x14ac:dyDescent="0.25">
      <c r="A1375" s="2"/>
      <c r="B1375" s="4" t="s">
        <v>14</v>
      </c>
      <c r="C1375" s="4">
        <v>1185732</v>
      </c>
      <c r="D1375" s="5">
        <v>44208</v>
      </c>
      <c r="E1375" s="4" t="s">
        <v>46</v>
      </c>
      <c r="F1375" s="4" t="s">
        <v>47</v>
      </c>
      <c r="G1375" s="4" t="s">
        <v>65</v>
      </c>
      <c r="H1375" s="4" t="s">
        <v>18</v>
      </c>
      <c r="I1375" s="6">
        <v>0.45</v>
      </c>
      <c r="J1375" s="7">
        <v>6500</v>
      </c>
      <c r="K1375" s="8">
        <f t="shared" si="10"/>
        <v>2925</v>
      </c>
      <c r="L1375" s="8">
        <f t="shared" si="11"/>
        <v>1023.7499999999999</v>
      </c>
      <c r="M1375" s="9">
        <v>0.35</v>
      </c>
      <c r="P1375" s="10"/>
    </row>
    <row r="1376" spans="1:18" ht="15.75" customHeight="1" x14ac:dyDescent="0.25">
      <c r="A1376" s="2"/>
      <c r="B1376" s="4" t="s">
        <v>14</v>
      </c>
      <c r="C1376" s="4">
        <v>1185732</v>
      </c>
      <c r="D1376" s="5">
        <v>44208</v>
      </c>
      <c r="E1376" s="4" t="s">
        <v>46</v>
      </c>
      <c r="F1376" s="4" t="s">
        <v>47</v>
      </c>
      <c r="G1376" s="4" t="s">
        <v>65</v>
      </c>
      <c r="H1376" s="4" t="s">
        <v>19</v>
      </c>
      <c r="I1376" s="6">
        <v>0.35000000000000003</v>
      </c>
      <c r="J1376" s="7">
        <v>6500</v>
      </c>
      <c r="K1376" s="8">
        <f t="shared" si="10"/>
        <v>2275</v>
      </c>
      <c r="L1376" s="8">
        <f t="shared" si="11"/>
        <v>568.75</v>
      </c>
      <c r="M1376" s="9">
        <v>0.25</v>
      </c>
      <c r="P1376" s="10"/>
    </row>
    <row r="1377" spans="1:16" ht="15.75" customHeight="1" x14ac:dyDescent="0.25">
      <c r="A1377" s="2"/>
      <c r="B1377" s="4" t="s">
        <v>14</v>
      </c>
      <c r="C1377" s="4">
        <v>1185732</v>
      </c>
      <c r="D1377" s="5">
        <v>44208</v>
      </c>
      <c r="E1377" s="4" t="s">
        <v>46</v>
      </c>
      <c r="F1377" s="4" t="s">
        <v>47</v>
      </c>
      <c r="G1377" s="4" t="s">
        <v>65</v>
      </c>
      <c r="H1377" s="4" t="s">
        <v>20</v>
      </c>
      <c r="I1377" s="6">
        <v>0.39999999999999997</v>
      </c>
      <c r="J1377" s="7">
        <v>5000</v>
      </c>
      <c r="K1377" s="8">
        <f t="shared" si="10"/>
        <v>1999.9999999999998</v>
      </c>
      <c r="L1377" s="8">
        <f t="shared" si="11"/>
        <v>599.99999999999989</v>
      </c>
      <c r="M1377" s="9">
        <v>0.3</v>
      </c>
      <c r="P1377" s="10"/>
    </row>
    <row r="1378" spans="1:16" ht="15.75" customHeight="1" x14ac:dyDescent="0.25">
      <c r="A1378" s="2"/>
      <c r="B1378" s="4" t="s">
        <v>14</v>
      </c>
      <c r="C1378" s="4">
        <v>1185732</v>
      </c>
      <c r="D1378" s="5">
        <v>44208</v>
      </c>
      <c r="E1378" s="4" t="s">
        <v>46</v>
      </c>
      <c r="F1378" s="4" t="s">
        <v>47</v>
      </c>
      <c r="G1378" s="4" t="s">
        <v>65</v>
      </c>
      <c r="H1378" s="4" t="s">
        <v>21</v>
      </c>
      <c r="I1378" s="6">
        <v>0.55000000000000004</v>
      </c>
      <c r="J1378" s="7">
        <v>5500</v>
      </c>
      <c r="K1378" s="8">
        <f t="shared" si="10"/>
        <v>3025.0000000000005</v>
      </c>
      <c r="L1378" s="8">
        <f t="shared" si="11"/>
        <v>1058.75</v>
      </c>
      <c r="M1378" s="9">
        <v>0.35</v>
      </c>
      <c r="P1378" s="10"/>
    </row>
    <row r="1379" spans="1:16" ht="15.75" customHeight="1" x14ac:dyDescent="0.25">
      <c r="A1379" s="2"/>
      <c r="B1379" s="4" t="s">
        <v>14</v>
      </c>
      <c r="C1379" s="4">
        <v>1185732</v>
      </c>
      <c r="D1379" s="5">
        <v>44208</v>
      </c>
      <c r="E1379" s="4" t="s">
        <v>46</v>
      </c>
      <c r="F1379" s="4" t="s">
        <v>47</v>
      </c>
      <c r="G1379" s="4" t="s">
        <v>65</v>
      </c>
      <c r="H1379" s="4" t="s">
        <v>22</v>
      </c>
      <c r="I1379" s="6">
        <v>0.45</v>
      </c>
      <c r="J1379" s="7">
        <v>6500</v>
      </c>
      <c r="K1379" s="8">
        <f t="shared" si="10"/>
        <v>2925</v>
      </c>
      <c r="L1379" s="8">
        <f t="shared" si="11"/>
        <v>1462.5</v>
      </c>
      <c r="M1379" s="9">
        <v>0.5</v>
      </c>
      <c r="P1379" s="10"/>
    </row>
    <row r="1380" spans="1:16" ht="15.75" customHeight="1" x14ac:dyDescent="0.25">
      <c r="A1380" s="2"/>
      <c r="B1380" s="4" t="s">
        <v>14</v>
      </c>
      <c r="C1380" s="4">
        <v>1185732</v>
      </c>
      <c r="D1380" s="5">
        <v>44237</v>
      </c>
      <c r="E1380" s="4" t="s">
        <v>46</v>
      </c>
      <c r="F1380" s="4" t="s">
        <v>47</v>
      </c>
      <c r="G1380" s="4" t="s">
        <v>65</v>
      </c>
      <c r="H1380" s="4" t="s">
        <v>17</v>
      </c>
      <c r="I1380" s="6">
        <v>0.45</v>
      </c>
      <c r="J1380" s="7">
        <v>9000</v>
      </c>
      <c r="K1380" s="8">
        <f t="shared" si="10"/>
        <v>4050</v>
      </c>
      <c r="L1380" s="8">
        <f t="shared" si="11"/>
        <v>1822.5</v>
      </c>
      <c r="M1380" s="9">
        <v>0.45</v>
      </c>
      <c r="P1380" s="10"/>
    </row>
    <row r="1381" spans="1:16" ht="15.75" customHeight="1" x14ac:dyDescent="0.25">
      <c r="A1381" s="2"/>
      <c r="B1381" s="4" t="s">
        <v>14</v>
      </c>
      <c r="C1381" s="4">
        <v>1185732</v>
      </c>
      <c r="D1381" s="5">
        <v>44237</v>
      </c>
      <c r="E1381" s="4" t="s">
        <v>46</v>
      </c>
      <c r="F1381" s="4" t="s">
        <v>47</v>
      </c>
      <c r="G1381" s="4" t="s">
        <v>65</v>
      </c>
      <c r="H1381" s="4" t="s">
        <v>18</v>
      </c>
      <c r="I1381" s="6">
        <v>0.45</v>
      </c>
      <c r="J1381" s="7">
        <v>5500</v>
      </c>
      <c r="K1381" s="8">
        <f t="shared" si="10"/>
        <v>2475</v>
      </c>
      <c r="L1381" s="8">
        <f t="shared" si="11"/>
        <v>866.25</v>
      </c>
      <c r="M1381" s="9">
        <v>0.35</v>
      </c>
      <c r="P1381" s="10"/>
    </row>
    <row r="1382" spans="1:16" ht="15.75" customHeight="1" x14ac:dyDescent="0.25">
      <c r="A1382" s="2"/>
      <c r="B1382" s="4" t="s">
        <v>14</v>
      </c>
      <c r="C1382" s="4">
        <v>1185732</v>
      </c>
      <c r="D1382" s="5">
        <v>44237</v>
      </c>
      <c r="E1382" s="4" t="s">
        <v>46</v>
      </c>
      <c r="F1382" s="4" t="s">
        <v>47</v>
      </c>
      <c r="G1382" s="4" t="s">
        <v>65</v>
      </c>
      <c r="H1382" s="4" t="s">
        <v>19</v>
      </c>
      <c r="I1382" s="6">
        <v>0.35000000000000003</v>
      </c>
      <c r="J1382" s="7">
        <v>6000</v>
      </c>
      <c r="K1382" s="8">
        <f t="shared" si="10"/>
        <v>2100</v>
      </c>
      <c r="L1382" s="8">
        <f t="shared" si="11"/>
        <v>525</v>
      </c>
      <c r="M1382" s="9">
        <v>0.25</v>
      </c>
      <c r="P1382" s="10"/>
    </row>
    <row r="1383" spans="1:16" ht="15.75" customHeight="1" x14ac:dyDescent="0.25">
      <c r="A1383" s="2"/>
      <c r="B1383" s="4" t="s">
        <v>14</v>
      </c>
      <c r="C1383" s="4">
        <v>1185732</v>
      </c>
      <c r="D1383" s="5">
        <v>44237</v>
      </c>
      <c r="E1383" s="4" t="s">
        <v>46</v>
      </c>
      <c r="F1383" s="4" t="s">
        <v>47</v>
      </c>
      <c r="G1383" s="4" t="s">
        <v>65</v>
      </c>
      <c r="H1383" s="4" t="s">
        <v>20</v>
      </c>
      <c r="I1383" s="6">
        <v>0.39999999999999997</v>
      </c>
      <c r="J1383" s="7">
        <v>4750</v>
      </c>
      <c r="K1383" s="8">
        <f t="shared" si="10"/>
        <v>1899.9999999999998</v>
      </c>
      <c r="L1383" s="8">
        <f t="shared" si="11"/>
        <v>569.99999999999989</v>
      </c>
      <c r="M1383" s="9">
        <v>0.3</v>
      </c>
      <c r="P1383" s="10"/>
    </row>
    <row r="1384" spans="1:16" ht="15.75" customHeight="1" x14ac:dyDescent="0.25">
      <c r="A1384" s="2"/>
      <c r="B1384" s="4" t="s">
        <v>14</v>
      </c>
      <c r="C1384" s="4">
        <v>1185732</v>
      </c>
      <c r="D1384" s="5">
        <v>44237</v>
      </c>
      <c r="E1384" s="4" t="s">
        <v>46</v>
      </c>
      <c r="F1384" s="4" t="s">
        <v>47</v>
      </c>
      <c r="G1384" s="4" t="s">
        <v>65</v>
      </c>
      <c r="H1384" s="4" t="s">
        <v>21</v>
      </c>
      <c r="I1384" s="6">
        <v>0.55000000000000004</v>
      </c>
      <c r="J1384" s="7">
        <v>5500</v>
      </c>
      <c r="K1384" s="8">
        <f t="shared" si="10"/>
        <v>3025.0000000000005</v>
      </c>
      <c r="L1384" s="8">
        <f t="shared" si="11"/>
        <v>1058.75</v>
      </c>
      <c r="M1384" s="9">
        <v>0.35</v>
      </c>
      <c r="P1384" s="10"/>
    </row>
    <row r="1385" spans="1:16" ht="15.75" customHeight="1" x14ac:dyDescent="0.25">
      <c r="A1385" s="2"/>
      <c r="B1385" s="4" t="s">
        <v>14</v>
      </c>
      <c r="C1385" s="4">
        <v>1185732</v>
      </c>
      <c r="D1385" s="5">
        <v>44237</v>
      </c>
      <c r="E1385" s="4" t="s">
        <v>46</v>
      </c>
      <c r="F1385" s="4" t="s">
        <v>47</v>
      </c>
      <c r="G1385" s="4" t="s">
        <v>65</v>
      </c>
      <c r="H1385" s="4" t="s">
        <v>22</v>
      </c>
      <c r="I1385" s="6">
        <v>0.45</v>
      </c>
      <c r="J1385" s="7">
        <v>6500</v>
      </c>
      <c r="K1385" s="8">
        <f t="shared" si="10"/>
        <v>2925</v>
      </c>
      <c r="L1385" s="8">
        <f t="shared" si="11"/>
        <v>1462.5</v>
      </c>
      <c r="M1385" s="9">
        <v>0.5</v>
      </c>
      <c r="P1385" s="10"/>
    </row>
    <row r="1386" spans="1:16" ht="15.75" customHeight="1" x14ac:dyDescent="0.25">
      <c r="A1386" s="2"/>
      <c r="B1386" s="4" t="s">
        <v>14</v>
      </c>
      <c r="C1386" s="4">
        <v>1185732</v>
      </c>
      <c r="D1386" s="5">
        <v>44263</v>
      </c>
      <c r="E1386" s="4" t="s">
        <v>46</v>
      </c>
      <c r="F1386" s="4" t="s">
        <v>47</v>
      </c>
      <c r="G1386" s="4" t="s">
        <v>65</v>
      </c>
      <c r="H1386" s="4" t="s">
        <v>17</v>
      </c>
      <c r="I1386" s="6">
        <v>0.45</v>
      </c>
      <c r="J1386" s="7">
        <v>8700</v>
      </c>
      <c r="K1386" s="8">
        <f t="shared" si="10"/>
        <v>3915</v>
      </c>
      <c r="L1386" s="8">
        <f t="shared" si="11"/>
        <v>1761.75</v>
      </c>
      <c r="M1386" s="9">
        <v>0.45</v>
      </c>
      <c r="P1386" s="10"/>
    </row>
    <row r="1387" spans="1:16" ht="15.75" customHeight="1" x14ac:dyDescent="0.25">
      <c r="A1387" s="2"/>
      <c r="B1387" s="4" t="s">
        <v>14</v>
      </c>
      <c r="C1387" s="4">
        <v>1185732</v>
      </c>
      <c r="D1387" s="5">
        <v>44263</v>
      </c>
      <c r="E1387" s="4" t="s">
        <v>46</v>
      </c>
      <c r="F1387" s="4" t="s">
        <v>47</v>
      </c>
      <c r="G1387" s="4" t="s">
        <v>65</v>
      </c>
      <c r="H1387" s="4" t="s">
        <v>18</v>
      </c>
      <c r="I1387" s="6">
        <v>0.45</v>
      </c>
      <c r="J1387" s="7">
        <v>5500</v>
      </c>
      <c r="K1387" s="8">
        <f t="shared" si="10"/>
        <v>2475</v>
      </c>
      <c r="L1387" s="8">
        <f t="shared" si="11"/>
        <v>866.25</v>
      </c>
      <c r="M1387" s="9">
        <v>0.35</v>
      </c>
      <c r="P1387" s="10"/>
    </row>
    <row r="1388" spans="1:16" ht="15.75" customHeight="1" x14ac:dyDescent="0.25">
      <c r="A1388" s="2"/>
      <c r="B1388" s="4" t="s">
        <v>14</v>
      </c>
      <c r="C1388" s="4">
        <v>1185732</v>
      </c>
      <c r="D1388" s="5">
        <v>44263</v>
      </c>
      <c r="E1388" s="4" t="s">
        <v>46</v>
      </c>
      <c r="F1388" s="4" t="s">
        <v>47</v>
      </c>
      <c r="G1388" s="4" t="s">
        <v>65</v>
      </c>
      <c r="H1388" s="4" t="s">
        <v>19</v>
      </c>
      <c r="I1388" s="6">
        <v>0.35000000000000003</v>
      </c>
      <c r="J1388" s="7">
        <v>5750</v>
      </c>
      <c r="K1388" s="8">
        <f t="shared" si="10"/>
        <v>2012.5000000000002</v>
      </c>
      <c r="L1388" s="8">
        <f t="shared" si="11"/>
        <v>503.12500000000006</v>
      </c>
      <c r="M1388" s="9">
        <v>0.25</v>
      </c>
      <c r="P1388" s="10"/>
    </row>
    <row r="1389" spans="1:16" ht="15.75" customHeight="1" x14ac:dyDescent="0.25">
      <c r="A1389" s="2"/>
      <c r="B1389" s="4" t="s">
        <v>14</v>
      </c>
      <c r="C1389" s="4">
        <v>1185732</v>
      </c>
      <c r="D1389" s="5">
        <v>44263</v>
      </c>
      <c r="E1389" s="4" t="s">
        <v>46</v>
      </c>
      <c r="F1389" s="4" t="s">
        <v>47</v>
      </c>
      <c r="G1389" s="4" t="s">
        <v>65</v>
      </c>
      <c r="H1389" s="4" t="s">
        <v>20</v>
      </c>
      <c r="I1389" s="6">
        <v>0.39999999999999997</v>
      </c>
      <c r="J1389" s="7">
        <v>4250</v>
      </c>
      <c r="K1389" s="8">
        <f t="shared" si="10"/>
        <v>1699.9999999999998</v>
      </c>
      <c r="L1389" s="8">
        <f t="shared" si="11"/>
        <v>509.99999999999989</v>
      </c>
      <c r="M1389" s="9">
        <v>0.3</v>
      </c>
      <c r="P1389" s="10"/>
    </row>
    <row r="1390" spans="1:16" ht="15.75" customHeight="1" x14ac:dyDescent="0.25">
      <c r="A1390" s="2"/>
      <c r="B1390" s="4" t="s">
        <v>14</v>
      </c>
      <c r="C1390" s="4">
        <v>1185732</v>
      </c>
      <c r="D1390" s="5">
        <v>44263</v>
      </c>
      <c r="E1390" s="4" t="s">
        <v>46</v>
      </c>
      <c r="F1390" s="4" t="s">
        <v>47</v>
      </c>
      <c r="G1390" s="4" t="s">
        <v>65</v>
      </c>
      <c r="H1390" s="4" t="s">
        <v>21</v>
      </c>
      <c r="I1390" s="6">
        <v>0.55000000000000004</v>
      </c>
      <c r="J1390" s="7">
        <v>4750</v>
      </c>
      <c r="K1390" s="8">
        <f t="shared" si="10"/>
        <v>2612.5</v>
      </c>
      <c r="L1390" s="8">
        <f t="shared" si="11"/>
        <v>914.37499999999989</v>
      </c>
      <c r="M1390" s="9">
        <v>0.35</v>
      </c>
      <c r="P1390" s="10"/>
    </row>
    <row r="1391" spans="1:16" ht="15.75" customHeight="1" x14ac:dyDescent="0.25">
      <c r="A1391" s="2"/>
      <c r="B1391" s="4" t="s">
        <v>14</v>
      </c>
      <c r="C1391" s="4">
        <v>1185732</v>
      </c>
      <c r="D1391" s="5">
        <v>44263</v>
      </c>
      <c r="E1391" s="4" t="s">
        <v>46</v>
      </c>
      <c r="F1391" s="4" t="s">
        <v>47</v>
      </c>
      <c r="G1391" s="4" t="s">
        <v>65</v>
      </c>
      <c r="H1391" s="4" t="s">
        <v>22</v>
      </c>
      <c r="I1391" s="6">
        <v>0.45</v>
      </c>
      <c r="J1391" s="7">
        <v>5750</v>
      </c>
      <c r="K1391" s="8">
        <f t="shared" si="10"/>
        <v>2587.5</v>
      </c>
      <c r="L1391" s="8">
        <f t="shared" si="11"/>
        <v>1293.75</v>
      </c>
      <c r="M1391" s="9">
        <v>0.5</v>
      </c>
      <c r="P1391" s="10"/>
    </row>
    <row r="1392" spans="1:16" ht="15.75" customHeight="1" x14ac:dyDescent="0.25">
      <c r="A1392" s="2"/>
      <c r="B1392" s="4" t="s">
        <v>14</v>
      </c>
      <c r="C1392" s="4">
        <v>1185732</v>
      </c>
      <c r="D1392" s="5">
        <v>44295</v>
      </c>
      <c r="E1392" s="4" t="s">
        <v>46</v>
      </c>
      <c r="F1392" s="4" t="s">
        <v>47</v>
      </c>
      <c r="G1392" s="4" t="s">
        <v>65</v>
      </c>
      <c r="H1392" s="4" t="s">
        <v>17</v>
      </c>
      <c r="I1392" s="6">
        <v>0.45</v>
      </c>
      <c r="J1392" s="7">
        <v>8250</v>
      </c>
      <c r="K1392" s="8">
        <f t="shared" si="10"/>
        <v>3712.5</v>
      </c>
      <c r="L1392" s="8">
        <f t="shared" si="11"/>
        <v>1670.625</v>
      </c>
      <c r="M1392" s="9">
        <v>0.45</v>
      </c>
      <c r="P1392" s="10"/>
    </row>
    <row r="1393" spans="1:16" ht="15.75" customHeight="1" x14ac:dyDescent="0.25">
      <c r="A1393" s="2"/>
      <c r="B1393" s="4" t="s">
        <v>14</v>
      </c>
      <c r="C1393" s="4">
        <v>1185732</v>
      </c>
      <c r="D1393" s="5">
        <v>44295</v>
      </c>
      <c r="E1393" s="4" t="s">
        <v>46</v>
      </c>
      <c r="F1393" s="4" t="s">
        <v>47</v>
      </c>
      <c r="G1393" s="4" t="s">
        <v>65</v>
      </c>
      <c r="H1393" s="4" t="s">
        <v>18</v>
      </c>
      <c r="I1393" s="6">
        <v>0.45</v>
      </c>
      <c r="J1393" s="7">
        <v>5250</v>
      </c>
      <c r="K1393" s="8">
        <f t="shared" si="10"/>
        <v>2362.5</v>
      </c>
      <c r="L1393" s="8">
        <f t="shared" si="11"/>
        <v>826.875</v>
      </c>
      <c r="M1393" s="9">
        <v>0.35</v>
      </c>
      <c r="P1393" s="10"/>
    </row>
    <row r="1394" spans="1:16" ht="15.75" customHeight="1" x14ac:dyDescent="0.25">
      <c r="A1394" s="2"/>
      <c r="B1394" s="4" t="s">
        <v>14</v>
      </c>
      <c r="C1394" s="4">
        <v>1185732</v>
      </c>
      <c r="D1394" s="5">
        <v>44295</v>
      </c>
      <c r="E1394" s="4" t="s">
        <v>46</v>
      </c>
      <c r="F1394" s="4" t="s">
        <v>47</v>
      </c>
      <c r="G1394" s="4" t="s">
        <v>65</v>
      </c>
      <c r="H1394" s="4" t="s">
        <v>19</v>
      </c>
      <c r="I1394" s="6">
        <v>0.35000000000000003</v>
      </c>
      <c r="J1394" s="7">
        <v>5250</v>
      </c>
      <c r="K1394" s="8">
        <f t="shared" si="10"/>
        <v>1837.5000000000002</v>
      </c>
      <c r="L1394" s="8">
        <f t="shared" si="11"/>
        <v>459.37500000000006</v>
      </c>
      <c r="M1394" s="9">
        <v>0.25</v>
      </c>
      <c r="P1394" s="10"/>
    </row>
    <row r="1395" spans="1:16" ht="15.75" customHeight="1" x14ac:dyDescent="0.25">
      <c r="A1395" s="2"/>
      <c r="B1395" s="4" t="s">
        <v>14</v>
      </c>
      <c r="C1395" s="4">
        <v>1185732</v>
      </c>
      <c r="D1395" s="5">
        <v>44295</v>
      </c>
      <c r="E1395" s="4" t="s">
        <v>46</v>
      </c>
      <c r="F1395" s="4" t="s">
        <v>47</v>
      </c>
      <c r="G1395" s="4" t="s">
        <v>65</v>
      </c>
      <c r="H1395" s="4" t="s">
        <v>20</v>
      </c>
      <c r="I1395" s="6">
        <v>0.39999999999999997</v>
      </c>
      <c r="J1395" s="7">
        <v>4500</v>
      </c>
      <c r="K1395" s="8">
        <f t="shared" si="10"/>
        <v>1799.9999999999998</v>
      </c>
      <c r="L1395" s="8">
        <f t="shared" si="11"/>
        <v>539.99999999999989</v>
      </c>
      <c r="M1395" s="9">
        <v>0.3</v>
      </c>
      <c r="P1395" s="10"/>
    </row>
    <row r="1396" spans="1:16" ht="15.75" customHeight="1" x14ac:dyDescent="0.25">
      <c r="A1396" s="2"/>
      <c r="B1396" s="4" t="s">
        <v>14</v>
      </c>
      <c r="C1396" s="4">
        <v>1185732</v>
      </c>
      <c r="D1396" s="5">
        <v>44295</v>
      </c>
      <c r="E1396" s="4" t="s">
        <v>46</v>
      </c>
      <c r="F1396" s="4" t="s">
        <v>47</v>
      </c>
      <c r="G1396" s="4" t="s">
        <v>65</v>
      </c>
      <c r="H1396" s="4" t="s">
        <v>21</v>
      </c>
      <c r="I1396" s="6">
        <v>0.55000000000000004</v>
      </c>
      <c r="J1396" s="7">
        <v>4750</v>
      </c>
      <c r="K1396" s="8">
        <f t="shared" si="10"/>
        <v>2612.5</v>
      </c>
      <c r="L1396" s="8">
        <f t="shared" si="11"/>
        <v>914.37499999999989</v>
      </c>
      <c r="M1396" s="9">
        <v>0.35</v>
      </c>
      <c r="P1396" s="10"/>
    </row>
    <row r="1397" spans="1:16" ht="15.75" customHeight="1" x14ac:dyDescent="0.25">
      <c r="A1397" s="2"/>
      <c r="B1397" s="4" t="s">
        <v>14</v>
      </c>
      <c r="C1397" s="4">
        <v>1185732</v>
      </c>
      <c r="D1397" s="5">
        <v>44295</v>
      </c>
      <c r="E1397" s="4" t="s">
        <v>46</v>
      </c>
      <c r="F1397" s="4" t="s">
        <v>47</v>
      </c>
      <c r="G1397" s="4" t="s">
        <v>65</v>
      </c>
      <c r="H1397" s="4" t="s">
        <v>22</v>
      </c>
      <c r="I1397" s="6">
        <v>0.45</v>
      </c>
      <c r="J1397" s="7">
        <v>6000</v>
      </c>
      <c r="K1397" s="8">
        <f t="shared" si="10"/>
        <v>2700</v>
      </c>
      <c r="L1397" s="8">
        <f t="shared" si="11"/>
        <v>1350</v>
      </c>
      <c r="M1397" s="9">
        <v>0.5</v>
      </c>
      <c r="P1397" s="10"/>
    </row>
    <row r="1398" spans="1:16" ht="15.75" customHeight="1" x14ac:dyDescent="0.25">
      <c r="A1398" s="2"/>
      <c r="B1398" s="4" t="s">
        <v>14</v>
      </c>
      <c r="C1398" s="4">
        <v>1185732</v>
      </c>
      <c r="D1398" s="5">
        <v>44324</v>
      </c>
      <c r="E1398" s="4" t="s">
        <v>46</v>
      </c>
      <c r="F1398" s="4" t="s">
        <v>47</v>
      </c>
      <c r="G1398" s="4" t="s">
        <v>65</v>
      </c>
      <c r="H1398" s="4" t="s">
        <v>17</v>
      </c>
      <c r="I1398" s="6">
        <v>0.55000000000000004</v>
      </c>
      <c r="J1398" s="7">
        <v>8700</v>
      </c>
      <c r="K1398" s="8">
        <f t="shared" si="10"/>
        <v>4785</v>
      </c>
      <c r="L1398" s="8">
        <f t="shared" si="11"/>
        <v>2153.25</v>
      </c>
      <c r="M1398" s="9">
        <v>0.45</v>
      </c>
      <c r="P1398" s="10"/>
    </row>
    <row r="1399" spans="1:16" ht="15.75" customHeight="1" x14ac:dyDescent="0.25">
      <c r="A1399" s="2"/>
      <c r="B1399" s="4" t="s">
        <v>14</v>
      </c>
      <c r="C1399" s="4">
        <v>1185732</v>
      </c>
      <c r="D1399" s="5">
        <v>44324</v>
      </c>
      <c r="E1399" s="4" t="s">
        <v>46</v>
      </c>
      <c r="F1399" s="4" t="s">
        <v>47</v>
      </c>
      <c r="G1399" s="4" t="s">
        <v>65</v>
      </c>
      <c r="H1399" s="4" t="s">
        <v>18</v>
      </c>
      <c r="I1399" s="6">
        <v>0.55000000000000004</v>
      </c>
      <c r="J1399" s="7">
        <v>5750</v>
      </c>
      <c r="K1399" s="8">
        <f t="shared" si="10"/>
        <v>3162.5000000000005</v>
      </c>
      <c r="L1399" s="8">
        <f t="shared" si="11"/>
        <v>1106.875</v>
      </c>
      <c r="M1399" s="9">
        <v>0.35</v>
      </c>
      <c r="P1399" s="10"/>
    </row>
    <row r="1400" spans="1:16" ht="15.75" customHeight="1" x14ac:dyDescent="0.25">
      <c r="A1400" s="2"/>
      <c r="B1400" s="4" t="s">
        <v>14</v>
      </c>
      <c r="C1400" s="4">
        <v>1185732</v>
      </c>
      <c r="D1400" s="5">
        <v>44324</v>
      </c>
      <c r="E1400" s="4" t="s">
        <v>46</v>
      </c>
      <c r="F1400" s="4" t="s">
        <v>47</v>
      </c>
      <c r="G1400" s="4" t="s">
        <v>65</v>
      </c>
      <c r="H1400" s="4" t="s">
        <v>19</v>
      </c>
      <c r="I1400" s="6">
        <v>0.5</v>
      </c>
      <c r="J1400" s="7">
        <v>5500</v>
      </c>
      <c r="K1400" s="8">
        <f t="shared" si="10"/>
        <v>2750</v>
      </c>
      <c r="L1400" s="8">
        <f t="shared" si="11"/>
        <v>687.5</v>
      </c>
      <c r="M1400" s="9">
        <v>0.25</v>
      </c>
      <c r="P1400" s="10"/>
    </row>
    <row r="1401" spans="1:16" ht="15.75" customHeight="1" x14ac:dyDescent="0.25">
      <c r="A1401" s="2"/>
      <c r="B1401" s="4" t="s">
        <v>14</v>
      </c>
      <c r="C1401" s="4">
        <v>1185732</v>
      </c>
      <c r="D1401" s="5">
        <v>44324</v>
      </c>
      <c r="E1401" s="4" t="s">
        <v>46</v>
      </c>
      <c r="F1401" s="4" t="s">
        <v>47</v>
      </c>
      <c r="G1401" s="4" t="s">
        <v>65</v>
      </c>
      <c r="H1401" s="4" t="s">
        <v>20</v>
      </c>
      <c r="I1401" s="6">
        <v>0.5</v>
      </c>
      <c r="J1401" s="7">
        <v>5000</v>
      </c>
      <c r="K1401" s="8">
        <f t="shared" si="10"/>
        <v>2500</v>
      </c>
      <c r="L1401" s="8">
        <f t="shared" si="11"/>
        <v>750</v>
      </c>
      <c r="M1401" s="9">
        <v>0.3</v>
      </c>
      <c r="P1401" s="10"/>
    </row>
    <row r="1402" spans="1:16" ht="15.75" customHeight="1" x14ac:dyDescent="0.25">
      <c r="A1402" s="2"/>
      <c r="B1402" s="4" t="s">
        <v>14</v>
      </c>
      <c r="C1402" s="4">
        <v>1185732</v>
      </c>
      <c r="D1402" s="5">
        <v>44324</v>
      </c>
      <c r="E1402" s="4" t="s">
        <v>46</v>
      </c>
      <c r="F1402" s="4" t="s">
        <v>47</v>
      </c>
      <c r="G1402" s="4" t="s">
        <v>65</v>
      </c>
      <c r="H1402" s="4" t="s">
        <v>21</v>
      </c>
      <c r="I1402" s="6">
        <v>0.6</v>
      </c>
      <c r="J1402" s="7">
        <v>5250</v>
      </c>
      <c r="K1402" s="8">
        <f t="shared" si="10"/>
        <v>3150</v>
      </c>
      <c r="L1402" s="8">
        <f t="shared" si="11"/>
        <v>1102.5</v>
      </c>
      <c r="M1402" s="9">
        <v>0.35</v>
      </c>
      <c r="P1402" s="10"/>
    </row>
    <row r="1403" spans="1:16" ht="15.75" customHeight="1" x14ac:dyDescent="0.25">
      <c r="A1403" s="2"/>
      <c r="B1403" s="4" t="s">
        <v>14</v>
      </c>
      <c r="C1403" s="4">
        <v>1185732</v>
      </c>
      <c r="D1403" s="5">
        <v>44324</v>
      </c>
      <c r="E1403" s="4" t="s">
        <v>46</v>
      </c>
      <c r="F1403" s="4" t="s">
        <v>47</v>
      </c>
      <c r="G1403" s="4" t="s">
        <v>65</v>
      </c>
      <c r="H1403" s="4" t="s">
        <v>22</v>
      </c>
      <c r="I1403" s="6">
        <v>0.65</v>
      </c>
      <c r="J1403" s="7">
        <v>6250</v>
      </c>
      <c r="K1403" s="8">
        <f t="shared" si="10"/>
        <v>4062.5</v>
      </c>
      <c r="L1403" s="8">
        <f t="shared" si="11"/>
        <v>2031.25</v>
      </c>
      <c r="M1403" s="9">
        <v>0.5</v>
      </c>
      <c r="P1403" s="10"/>
    </row>
    <row r="1404" spans="1:16" ht="15.75" customHeight="1" x14ac:dyDescent="0.25">
      <c r="A1404" s="2"/>
      <c r="B1404" s="4" t="s">
        <v>14</v>
      </c>
      <c r="C1404" s="4">
        <v>1185732</v>
      </c>
      <c r="D1404" s="5">
        <v>44357</v>
      </c>
      <c r="E1404" s="4" t="s">
        <v>46</v>
      </c>
      <c r="F1404" s="4" t="s">
        <v>47</v>
      </c>
      <c r="G1404" s="4" t="s">
        <v>65</v>
      </c>
      <c r="H1404" s="4" t="s">
        <v>17</v>
      </c>
      <c r="I1404" s="6">
        <v>0.6</v>
      </c>
      <c r="J1404" s="7">
        <v>8750</v>
      </c>
      <c r="K1404" s="8">
        <f t="shared" si="10"/>
        <v>5250</v>
      </c>
      <c r="L1404" s="8">
        <f t="shared" si="11"/>
        <v>2362.5</v>
      </c>
      <c r="M1404" s="9">
        <v>0.45</v>
      </c>
      <c r="P1404" s="10"/>
    </row>
    <row r="1405" spans="1:16" ht="15.75" customHeight="1" x14ac:dyDescent="0.25">
      <c r="A1405" s="2"/>
      <c r="B1405" s="4" t="s">
        <v>14</v>
      </c>
      <c r="C1405" s="4">
        <v>1185732</v>
      </c>
      <c r="D1405" s="5">
        <v>44357</v>
      </c>
      <c r="E1405" s="4" t="s">
        <v>46</v>
      </c>
      <c r="F1405" s="4" t="s">
        <v>47</v>
      </c>
      <c r="G1405" s="4" t="s">
        <v>65</v>
      </c>
      <c r="H1405" s="4" t="s">
        <v>18</v>
      </c>
      <c r="I1405" s="6">
        <v>0.55000000000000004</v>
      </c>
      <c r="J1405" s="7">
        <v>6250</v>
      </c>
      <c r="K1405" s="8">
        <f t="shared" si="10"/>
        <v>3437.5000000000005</v>
      </c>
      <c r="L1405" s="8">
        <f t="shared" si="11"/>
        <v>1203.125</v>
      </c>
      <c r="M1405" s="9">
        <v>0.35</v>
      </c>
      <c r="P1405" s="10"/>
    </row>
    <row r="1406" spans="1:16" ht="15.75" customHeight="1" x14ac:dyDescent="0.25">
      <c r="A1406" s="2"/>
      <c r="B1406" s="4" t="s">
        <v>14</v>
      </c>
      <c r="C1406" s="4">
        <v>1185732</v>
      </c>
      <c r="D1406" s="5">
        <v>44357</v>
      </c>
      <c r="E1406" s="4" t="s">
        <v>46</v>
      </c>
      <c r="F1406" s="4" t="s">
        <v>47</v>
      </c>
      <c r="G1406" s="4" t="s">
        <v>65</v>
      </c>
      <c r="H1406" s="4" t="s">
        <v>19</v>
      </c>
      <c r="I1406" s="6">
        <v>0.5</v>
      </c>
      <c r="J1406" s="7">
        <v>6000</v>
      </c>
      <c r="K1406" s="8">
        <f t="shared" si="10"/>
        <v>3000</v>
      </c>
      <c r="L1406" s="8">
        <f t="shared" si="11"/>
        <v>750</v>
      </c>
      <c r="M1406" s="9">
        <v>0.25</v>
      </c>
      <c r="P1406" s="10"/>
    </row>
    <row r="1407" spans="1:16" ht="15.75" customHeight="1" x14ac:dyDescent="0.25">
      <c r="A1407" s="2"/>
      <c r="B1407" s="4" t="s">
        <v>14</v>
      </c>
      <c r="C1407" s="4">
        <v>1185732</v>
      </c>
      <c r="D1407" s="5">
        <v>44357</v>
      </c>
      <c r="E1407" s="4" t="s">
        <v>46</v>
      </c>
      <c r="F1407" s="4" t="s">
        <v>47</v>
      </c>
      <c r="G1407" s="4" t="s">
        <v>65</v>
      </c>
      <c r="H1407" s="4" t="s">
        <v>20</v>
      </c>
      <c r="I1407" s="6">
        <v>0.5</v>
      </c>
      <c r="J1407" s="7">
        <v>5750</v>
      </c>
      <c r="K1407" s="8">
        <f t="shared" si="10"/>
        <v>2875</v>
      </c>
      <c r="L1407" s="8">
        <f t="shared" si="11"/>
        <v>862.5</v>
      </c>
      <c r="M1407" s="9">
        <v>0.3</v>
      </c>
      <c r="P1407" s="10"/>
    </row>
    <row r="1408" spans="1:16" ht="15.75" customHeight="1" x14ac:dyDescent="0.25">
      <c r="A1408" s="2"/>
      <c r="B1408" s="4" t="s">
        <v>14</v>
      </c>
      <c r="C1408" s="4">
        <v>1185732</v>
      </c>
      <c r="D1408" s="5">
        <v>44357</v>
      </c>
      <c r="E1408" s="4" t="s">
        <v>46</v>
      </c>
      <c r="F1408" s="4" t="s">
        <v>47</v>
      </c>
      <c r="G1408" s="4" t="s">
        <v>65</v>
      </c>
      <c r="H1408" s="4" t="s">
        <v>21</v>
      </c>
      <c r="I1408" s="6">
        <v>0.65</v>
      </c>
      <c r="J1408" s="7">
        <v>5750</v>
      </c>
      <c r="K1408" s="8">
        <f t="shared" si="10"/>
        <v>3737.5</v>
      </c>
      <c r="L1408" s="8">
        <f t="shared" si="11"/>
        <v>1308.125</v>
      </c>
      <c r="M1408" s="9">
        <v>0.35</v>
      </c>
      <c r="P1408" s="10"/>
    </row>
    <row r="1409" spans="1:16" ht="15.75" customHeight="1" x14ac:dyDescent="0.25">
      <c r="A1409" s="2"/>
      <c r="B1409" s="4" t="s">
        <v>14</v>
      </c>
      <c r="C1409" s="4">
        <v>1185732</v>
      </c>
      <c r="D1409" s="5">
        <v>44357</v>
      </c>
      <c r="E1409" s="4" t="s">
        <v>46</v>
      </c>
      <c r="F1409" s="4" t="s">
        <v>47</v>
      </c>
      <c r="G1409" s="4" t="s">
        <v>65</v>
      </c>
      <c r="H1409" s="4" t="s">
        <v>22</v>
      </c>
      <c r="I1409" s="6">
        <v>0.70000000000000007</v>
      </c>
      <c r="J1409" s="7">
        <v>7250</v>
      </c>
      <c r="K1409" s="8">
        <f t="shared" si="10"/>
        <v>5075.0000000000009</v>
      </c>
      <c r="L1409" s="8">
        <f t="shared" si="11"/>
        <v>2537.5000000000005</v>
      </c>
      <c r="M1409" s="9">
        <v>0.5</v>
      </c>
      <c r="P1409" s="10"/>
    </row>
    <row r="1410" spans="1:16" ht="15.75" customHeight="1" x14ac:dyDescent="0.25">
      <c r="A1410" s="2"/>
      <c r="B1410" s="4" t="s">
        <v>14</v>
      </c>
      <c r="C1410" s="4">
        <v>1185732</v>
      </c>
      <c r="D1410" s="5">
        <v>44385</v>
      </c>
      <c r="E1410" s="4" t="s">
        <v>46</v>
      </c>
      <c r="F1410" s="4" t="s">
        <v>47</v>
      </c>
      <c r="G1410" s="4" t="s">
        <v>65</v>
      </c>
      <c r="H1410" s="4" t="s">
        <v>17</v>
      </c>
      <c r="I1410" s="6">
        <v>0.65</v>
      </c>
      <c r="J1410" s="7">
        <v>9500</v>
      </c>
      <c r="K1410" s="8">
        <f t="shared" si="10"/>
        <v>6175</v>
      </c>
      <c r="L1410" s="8">
        <f t="shared" si="11"/>
        <v>2778.75</v>
      </c>
      <c r="M1410" s="9">
        <v>0.45</v>
      </c>
      <c r="P1410" s="10"/>
    </row>
    <row r="1411" spans="1:16" ht="15.75" customHeight="1" x14ac:dyDescent="0.25">
      <c r="A1411" s="2"/>
      <c r="B1411" s="4" t="s">
        <v>14</v>
      </c>
      <c r="C1411" s="4">
        <v>1185732</v>
      </c>
      <c r="D1411" s="5">
        <v>44385</v>
      </c>
      <c r="E1411" s="4" t="s">
        <v>46</v>
      </c>
      <c r="F1411" s="4" t="s">
        <v>47</v>
      </c>
      <c r="G1411" s="4" t="s">
        <v>65</v>
      </c>
      <c r="H1411" s="4" t="s">
        <v>18</v>
      </c>
      <c r="I1411" s="6">
        <v>0.60000000000000009</v>
      </c>
      <c r="J1411" s="7">
        <v>7000</v>
      </c>
      <c r="K1411" s="8">
        <f t="shared" si="10"/>
        <v>4200.0000000000009</v>
      </c>
      <c r="L1411" s="8">
        <f t="shared" si="11"/>
        <v>1470.0000000000002</v>
      </c>
      <c r="M1411" s="9">
        <v>0.35</v>
      </c>
      <c r="P1411" s="10"/>
    </row>
    <row r="1412" spans="1:16" ht="15.75" customHeight="1" x14ac:dyDescent="0.25">
      <c r="A1412" s="2"/>
      <c r="B1412" s="4" t="s">
        <v>14</v>
      </c>
      <c r="C1412" s="4">
        <v>1185732</v>
      </c>
      <c r="D1412" s="5">
        <v>44385</v>
      </c>
      <c r="E1412" s="4" t="s">
        <v>46</v>
      </c>
      <c r="F1412" s="4" t="s">
        <v>47</v>
      </c>
      <c r="G1412" s="4" t="s">
        <v>65</v>
      </c>
      <c r="H1412" s="4" t="s">
        <v>19</v>
      </c>
      <c r="I1412" s="6">
        <v>0.55000000000000004</v>
      </c>
      <c r="J1412" s="7">
        <v>6250</v>
      </c>
      <c r="K1412" s="8">
        <f t="shared" si="10"/>
        <v>3437.5000000000005</v>
      </c>
      <c r="L1412" s="8">
        <f t="shared" si="11"/>
        <v>859.37500000000011</v>
      </c>
      <c r="M1412" s="9">
        <v>0.25</v>
      </c>
      <c r="P1412" s="10"/>
    </row>
    <row r="1413" spans="1:16" ht="15.75" customHeight="1" x14ac:dyDescent="0.25">
      <c r="A1413" s="2"/>
      <c r="B1413" s="4" t="s">
        <v>14</v>
      </c>
      <c r="C1413" s="4">
        <v>1185732</v>
      </c>
      <c r="D1413" s="5">
        <v>44385</v>
      </c>
      <c r="E1413" s="4" t="s">
        <v>46</v>
      </c>
      <c r="F1413" s="4" t="s">
        <v>47</v>
      </c>
      <c r="G1413" s="4" t="s">
        <v>65</v>
      </c>
      <c r="H1413" s="4" t="s">
        <v>20</v>
      </c>
      <c r="I1413" s="6">
        <v>0.55000000000000004</v>
      </c>
      <c r="J1413" s="7">
        <v>5750</v>
      </c>
      <c r="K1413" s="8">
        <f t="shared" si="10"/>
        <v>3162.5000000000005</v>
      </c>
      <c r="L1413" s="8">
        <f t="shared" si="11"/>
        <v>948.75000000000011</v>
      </c>
      <c r="M1413" s="9">
        <v>0.3</v>
      </c>
      <c r="P1413" s="10"/>
    </row>
    <row r="1414" spans="1:16" ht="15.75" customHeight="1" x14ac:dyDescent="0.25">
      <c r="A1414" s="2"/>
      <c r="B1414" s="4" t="s">
        <v>14</v>
      </c>
      <c r="C1414" s="4">
        <v>1185732</v>
      </c>
      <c r="D1414" s="5">
        <v>44385</v>
      </c>
      <c r="E1414" s="4" t="s">
        <v>46</v>
      </c>
      <c r="F1414" s="4" t="s">
        <v>47</v>
      </c>
      <c r="G1414" s="4" t="s">
        <v>65</v>
      </c>
      <c r="H1414" s="4" t="s">
        <v>21</v>
      </c>
      <c r="I1414" s="6">
        <v>0.65</v>
      </c>
      <c r="J1414" s="7">
        <v>6000</v>
      </c>
      <c r="K1414" s="8">
        <f t="shared" si="10"/>
        <v>3900</v>
      </c>
      <c r="L1414" s="8">
        <f t="shared" si="11"/>
        <v>1365</v>
      </c>
      <c r="M1414" s="9">
        <v>0.35</v>
      </c>
      <c r="P1414" s="10"/>
    </row>
    <row r="1415" spans="1:16" ht="15.75" customHeight="1" x14ac:dyDescent="0.25">
      <c r="A1415" s="2"/>
      <c r="B1415" s="4" t="s">
        <v>14</v>
      </c>
      <c r="C1415" s="4">
        <v>1185732</v>
      </c>
      <c r="D1415" s="5">
        <v>44385</v>
      </c>
      <c r="E1415" s="4" t="s">
        <v>46</v>
      </c>
      <c r="F1415" s="4" t="s">
        <v>47</v>
      </c>
      <c r="G1415" s="4" t="s">
        <v>65</v>
      </c>
      <c r="H1415" s="4" t="s">
        <v>22</v>
      </c>
      <c r="I1415" s="6">
        <v>0.70000000000000007</v>
      </c>
      <c r="J1415" s="7">
        <v>7750</v>
      </c>
      <c r="K1415" s="8">
        <f t="shared" si="10"/>
        <v>5425.0000000000009</v>
      </c>
      <c r="L1415" s="8">
        <f t="shared" si="11"/>
        <v>2712.5000000000005</v>
      </c>
      <c r="M1415" s="9">
        <v>0.5</v>
      </c>
      <c r="P1415" s="10"/>
    </row>
    <row r="1416" spans="1:16" ht="15.75" customHeight="1" x14ac:dyDescent="0.25">
      <c r="A1416" s="2"/>
      <c r="B1416" s="4" t="s">
        <v>14</v>
      </c>
      <c r="C1416" s="4">
        <v>1185732</v>
      </c>
      <c r="D1416" s="5">
        <v>44417</v>
      </c>
      <c r="E1416" s="4" t="s">
        <v>46</v>
      </c>
      <c r="F1416" s="4" t="s">
        <v>47</v>
      </c>
      <c r="G1416" s="4" t="s">
        <v>65</v>
      </c>
      <c r="H1416" s="4" t="s">
        <v>17</v>
      </c>
      <c r="I1416" s="6">
        <v>0.65</v>
      </c>
      <c r="J1416" s="7">
        <v>9250</v>
      </c>
      <c r="K1416" s="8">
        <f t="shared" si="10"/>
        <v>6012.5</v>
      </c>
      <c r="L1416" s="8">
        <f t="shared" si="11"/>
        <v>2705.625</v>
      </c>
      <c r="M1416" s="9">
        <v>0.45</v>
      </c>
      <c r="P1416" s="10"/>
    </row>
    <row r="1417" spans="1:16" ht="15.75" customHeight="1" x14ac:dyDescent="0.25">
      <c r="A1417" s="2"/>
      <c r="B1417" s="4" t="s">
        <v>14</v>
      </c>
      <c r="C1417" s="4">
        <v>1185732</v>
      </c>
      <c r="D1417" s="5">
        <v>44417</v>
      </c>
      <c r="E1417" s="4" t="s">
        <v>46</v>
      </c>
      <c r="F1417" s="4" t="s">
        <v>47</v>
      </c>
      <c r="G1417" s="4" t="s">
        <v>65</v>
      </c>
      <c r="H1417" s="4" t="s">
        <v>18</v>
      </c>
      <c r="I1417" s="6">
        <v>0.60000000000000009</v>
      </c>
      <c r="J1417" s="7">
        <v>7000</v>
      </c>
      <c r="K1417" s="8">
        <f t="shared" si="10"/>
        <v>4200.0000000000009</v>
      </c>
      <c r="L1417" s="8">
        <f t="shared" si="11"/>
        <v>1470.0000000000002</v>
      </c>
      <c r="M1417" s="9">
        <v>0.35</v>
      </c>
      <c r="P1417" s="10"/>
    </row>
    <row r="1418" spans="1:16" ht="15.75" customHeight="1" x14ac:dyDescent="0.25">
      <c r="A1418" s="2"/>
      <c r="B1418" s="4" t="s">
        <v>14</v>
      </c>
      <c r="C1418" s="4">
        <v>1185732</v>
      </c>
      <c r="D1418" s="5">
        <v>44417</v>
      </c>
      <c r="E1418" s="4" t="s">
        <v>46</v>
      </c>
      <c r="F1418" s="4" t="s">
        <v>47</v>
      </c>
      <c r="G1418" s="4" t="s">
        <v>65</v>
      </c>
      <c r="H1418" s="4" t="s">
        <v>19</v>
      </c>
      <c r="I1418" s="6">
        <v>0.55000000000000004</v>
      </c>
      <c r="J1418" s="7">
        <v>6250</v>
      </c>
      <c r="K1418" s="8">
        <f t="shared" si="10"/>
        <v>3437.5000000000005</v>
      </c>
      <c r="L1418" s="8">
        <f t="shared" si="11"/>
        <v>859.37500000000011</v>
      </c>
      <c r="M1418" s="9">
        <v>0.25</v>
      </c>
      <c r="P1418" s="10"/>
    </row>
    <row r="1419" spans="1:16" ht="15.75" customHeight="1" x14ac:dyDescent="0.25">
      <c r="A1419" s="2"/>
      <c r="B1419" s="4" t="s">
        <v>14</v>
      </c>
      <c r="C1419" s="4">
        <v>1185732</v>
      </c>
      <c r="D1419" s="5">
        <v>44417</v>
      </c>
      <c r="E1419" s="4" t="s">
        <v>46</v>
      </c>
      <c r="F1419" s="4" t="s">
        <v>47</v>
      </c>
      <c r="G1419" s="4" t="s">
        <v>65</v>
      </c>
      <c r="H1419" s="4" t="s">
        <v>20</v>
      </c>
      <c r="I1419" s="6">
        <v>0.45</v>
      </c>
      <c r="J1419" s="7">
        <v>5750</v>
      </c>
      <c r="K1419" s="8">
        <f t="shared" si="10"/>
        <v>2587.5</v>
      </c>
      <c r="L1419" s="8">
        <f t="shared" si="11"/>
        <v>776.25</v>
      </c>
      <c r="M1419" s="9">
        <v>0.3</v>
      </c>
      <c r="P1419" s="10"/>
    </row>
    <row r="1420" spans="1:16" ht="15.75" customHeight="1" x14ac:dyDescent="0.25">
      <c r="A1420" s="2"/>
      <c r="B1420" s="4" t="s">
        <v>14</v>
      </c>
      <c r="C1420" s="4">
        <v>1185732</v>
      </c>
      <c r="D1420" s="5">
        <v>44417</v>
      </c>
      <c r="E1420" s="4" t="s">
        <v>46</v>
      </c>
      <c r="F1420" s="4" t="s">
        <v>47</v>
      </c>
      <c r="G1420" s="4" t="s">
        <v>65</v>
      </c>
      <c r="H1420" s="4" t="s">
        <v>21</v>
      </c>
      <c r="I1420" s="6">
        <v>0.55000000000000004</v>
      </c>
      <c r="J1420" s="7">
        <v>5500</v>
      </c>
      <c r="K1420" s="8">
        <f t="shared" si="10"/>
        <v>3025.0000000000005</v>
      </c>
      <c r="L1420" s="8">
        <f t="shared" si="11"/>
        <v>1058.75</v>
      </c>
      <c r="M1420" s="9">
        <v>0.35</v>
      </c>
      <c r="P1420" s="10"/>
    </row>
    <row r="1421" spans="1:16" ht="15.75" customHeight="1" x14ac:dyDescent="0.25">
      <c r="A1421" s="2"/>
      <c r="B1421" s="4" t="s">
        <v>14</v>
      </c>
      <c r="C1421" s="4">
        <v>1185732</v>
      </c>
      <c r="D1421" s="5">
        <v>44417</v>
      </c>
      <c r="E1421" s="4" t="s">
        <v>46</v>
      </c>
      <c r="F1421" s="4" t="s">
        <v>47</v>
      </c>
      <c r="G1421" s="4" t="s">
        <v>65</v>
      </c>
      <c r="H1421" s="4" t="s">
        <v>22</v>
      </c>
      <c r="I1421" s="6">
        <v>0.60000000000000009</v>
      </c>
      <c r="J1421" s="7">
        <v>7250</v>
      </c>
      <c r="K1421" s="8">
        <f t="shared" si="10"/>
        <v>4350.0000000000009</v>
      </c>
      <c r="L1421" s="8">
        <f t="shared" si="11"/>
        <v>2175.0000000000005</v>
      </c>
      <c r="M1421" s="9">
        <v>0.5</v>
      </c>
      <c r="P1421" s="10"/>
    </row>
    <row r="1422" spans="1:16" ht="15.75" customHeight="1" x14ac:dyDescent="0.25">
      <c r="A1422" s="2"/>
      <c r="B1422" s="4" t="s">
        <v>14</v>
      </c>
      <c r="C1422" s="4">
        <v>1185732</v>
      </c>
      <c r="D1422" s="5">
        <v>44447</v>
      </c>
      <c r="E1422" s="4" t="s">
        <v>46</v>
      </c>
      <c r="F1422" s="4" t="s">
        <v>47</v>
      </c>
      <c r="G1422" s="4" t="s">
        <v>65</v>
      </c>
      <c r="H1422" s="4" t="s">
        <v>17</v>
      </c>
      <c r="I1422" s="6">
        <v>0.55000000000000004</v>
      </c>
      <c r="J1422" s="7">
        <v>8500</v>
      </c>
      <c r="K1422" s="8">
        <f t="shared" si="10"/>
        <v>4675</v>
      </c>
      <c r="L1422" s="8">
        <f t="shared" si="11"/>
        <v>2103.75</v>
      </c>
      <c r="M1422" s="9">
        <v>0.45</v>
      </c>
      <c r="P1422" s="10"/>
    </row>
    <row r="1423" spans="1:16" ht="15.75" customHeight="1" x14ac:dyDescent="0.25">
      <c r="A1423" s="2"/>
      <c r="B1423" s="4" t="s">
        <v>14</v>
      </c>
      <c r="C1423" s="4">
        <v>1185732</v>
      </c>
      <c r="D1423" s="5">
        <v>44447</v>
      </c>
      <c r="E1423" s="4" t="s">
        <v>46</v>
      </c>
      <c r="F1423" s="4" t="s">
        <v>47</v>
      </c>
      <c r="G1423" s="4" t="s">
        <v>65</v>
      </c>
      <c r="H1423" s="4" t="s">
        <v>18</v>
      </c>
      <c r="I1423" s="6">
        <v>0.50000000000000011</v>
      </c>
      <c r="J1423" s="7">
        <v>6500</v>
      </c>
      <c r="K1423" s="8">
        <f t="shared" si="10"/>
        <v>3250.0000000000009</v>
      </c>
      <c r="L1423" s="8">
        <f t="shared" si="11"/>
        <v>1137.5000000000002</v>
      </c>
      <c r="M1423" s="9">
        <v>0.35</v>
      </c>
      <c r="P1423" s="10"/>
    </row>
    <row r="1424" spans="1:16" ht="15.75" customHeight="1" x14ac:dyDescent="0.25">
      <c r="A1424" s="2"/>
      <c r="B1424" s="4" t="s">
        <v>14</v>
      </c>
      <c r="C1424" s="4">
        <v>1185732</v>
      </c>
      <c r="D1424" s="5">
        <v>44447</v>
      </c>
      <c r="E1424" s="4" t="s">
        <v>46</v>
      </c>
      <c r="F1424" s="4" t="s">
        <v>47</v>
      </c>
      <c r="G1424" s="4" t="s">
        <v>65</v>
      </c>
      <c r="H1424" s="4" t="s">
        <v>19</v>
      </c>
      <c r="I1424" s="6">
        <v>0.45</v>
      </c>
      <c r="J1424" s="7">
        <v>5500</v>
      </c>
      <c r="K1424" s="8">
        <f t="shared" si="10"/>
        <v>2475</v>
      </c>
      <c r="L1424" s="8">
        <f t="shared" si="11"/>
        <v>618.75</v>
      </c>
      <c r="M1424" s="9">
        <v>0.25</v>
      </c>
      <c r="P1424" s="10"/>
    </row>
    <row r="1425" spans="1:16" ht="15.75" customHeight="1" x14ac:dyDescent="0.25">
      <c r="A1425" s="2"/>
      <c r="B1425" s="4" t="s">
        <v>14</v>
      </c>
      <c r="C1425" s="4">
        <v>1185732</v>
      </c>
      <c r="D1425" s="5">
        <v>44447</v>
      </c>
      <c r="E1425" s="4" t="s">
        <v>46</v>
      </c>
      <c r="F1425" s="4" t="s">
        <v>47</v>
      </c>
      <c r="G1425" s="4" t="s">
        <v>65</v>
      </c>
      <c r="H1425" s="4" t="s">
        <v>20</v>
      </c>
      <c r="I1425" s="6">
        <v>0.45</v>
      </c>
      <c r="J1425" s="7">
        <v>5250</v>
      </c>
      <c r="K1425" s="8">
        <f t="shared" si="10"/>
        <v>2362.5</v>
      </c>
      <c r="L1425" s="8">
        <f t="shared" si="11"/>
        <v>708.75</v>
      </c>
      <c r="M1425" s="9">
        <v>0.3</v>
      </c>
      <c r="P1425" s="10"/>
    </row>
    <row r="1426" spans="1:16" ht="15.75" customHeight="1" x14ac:dyDescent="0.25">
      <c r="A1426" s="2"/>
      <c r="B1426" s="4" t="s">
        <v>14</v>
      </c>
      <c r="C1426" s="4">
        <v>1185732</v>
      </c>
      <c r="D1426" s="5">
        <v>44447</v>
      </c>
      <c r="E1426" s="4" t="s">
        <v>46</v>
      </c>
      <c r="F1426" s="4" t="s">
        <v>47</v>
      </c>
      <c r="G1426" s="4" t="s">
        <v>65</v>
      </c>
      <c r="H1426" s="4" t="s">
        <v>21</v>
      </c>
      <c r="I1426" s="6">
        <v>0.55000000000000004</v>
      </c>
      <c r="J1426" s="7">
        <v>5250</v>
      </c>
      <c r="K1426" s="8">
        <f t="shared" si="10"/>
        <v>2887.5000000000005</v>
      </c>
      <c r="L1426" s="8">
        <f t="shared" si="11"/>
        <v>1010.6250000000001</v>
      </c>
      <c r="M1426" s="9">
        <v>0.35</v>
      </c>
      <c r="P1426" s="10"/>
    </row>
    <row r="1427" spans="1:16" ht="15.75" customHeight="1" x14ac:dyDescent="0.25">
      <c r="A1427" s="2"/>
      <c r="B1427" s="4" t="s">
        <v>14</v>
      </c>
      <c r="C1427" s="4">
        <v>1185732</v>
      </c>
      <c r="D1427" s="5">
        <v>44447</v>
      </c>
      <c r="E1427" s="4" t="s">
        <v>46</v>
      </c>
      <c r="F1427" s="4" t="s">
        <v>47</v>
      </c>
      <c r="G1427" s="4" t="s">
        <v>65</v>
      </c>
      <c r="H1427" s="4" t="s">
        <v>22</v>
      </c>
      <c r="I1427" s="6">
        <v>0.60000000000000009</v>
      </c>
      <c r="J1427" s="7">
        <v>6250</v>
      </c>
      <c r="K1427" s="8">
        <f t="shared" si="10"/>
        <v>3750.0000000000005</v>
      </c>
      <c r="L1427" s="8">
        <f t="shared" si="11"/>
        <v>1875.0000000000002</v>
      </c>
      <c r="M1427" s="9">
        <v>0.5</v>
      </c>
      <c r="P1427" s="10"/>
    </row>
    <row r="1428" spans="1:16" ht="15.75" customHeight="1" x14ac:dyDescent="0.25">
      <c r="A1428" s="2"/>
      <c r="B1428" s="4" t="s">
        <v>14</v>
      </c>
      <c r="C1428" s="4">
        <v>1185732</v>
      </c>
      <c r="D1428" s="5">
        <v>44479</v>
      </c>
      <c r="E1428" s="4" t="s">
        <v>46</v>
      </c>
      <c r="F1428" s="4" t="s">
        <v>47</v>
      </c>
      <c r="G1428" s="4" t="s">
        <v>65</v>
      </c>
      <c r="H1428" s="4" t="s">
        <v>17</v>
      </c>
      <c r="I1428" s="6">
        <v>0.60000000000000009</v>
      </c>
      <c r="J1428" s="7">
        <v>8000</v>
      </c>
      <c r="K1428" s="8">
        <f t="shared" si="10"/>
        <v>4800.0000000000009</v>
      </c>
      <c r="L1428" s="8">
        <f t="shared" si="11"/>
        <v>2160.0000000000005</v>
      </c>
      <c r="M1428" s="9">
        <v>0.45</v>
      </c>
      <c r="P1428" s="10"/>
    </row>
    <row r="1429" spans="1:16" ht="15.75" customHeight="1" x14ac:dyDescent="0.25">
      <c r="A1429" s="2"/>
      <c r="B1429" s="4" t="s">
        <v>14</v>
      </c>
      <c r="C1429" s="4">
        <v>1185732</v>
      </c>
      <c r="D1429" s="5">
        <v>44479</v>
      </c>
      <c r="E1429" s="4" t="s">
        <v>46</v>
      </c>
      <c r="F1429" s="4" t="s">
        <v>47</v>
      </c>
      <c r="G1429" s="4" t="s">
        <v>65</v>
      </c>
      <c r="H1429" s="4" t="s">
        <v>18</v>
      </c>
      <c r="I1429" s="6">
        <v>0.50000000000000011</v>
      </c>
      <c r="J1429" s="7">
        <v>6250</v>
      </c>
      <c r="K1429" s="8">
        <f t="shared" si="10"/>
        <v>3125.0000000000009</v>
      </c>
      <c r="L1429" s="8">
        <f t="shared" si="11"/>
        <v>1093.7500000000002</v>
      </c>
      <c r="M1429" s="9">
        <v>0.35</v>
      </c>
      <c r="P1429" s="10"/>
    </row>
    <row r="1430" spans="1:16" ht="15.75" customHeight="1" x14ac:dyDescent="0.25">
      <c r="A1430" s="2"/>
      <c r="B1430" s="4" t="s">
        <v>14</v>
      </c>
      <c r="C1430" s="4">
        <v>1185732</v>
      </c>
      <c r="D1430" s="5">
        <v>44479</v>
      </c>
      <c r="E1430" s="4" t="s">
        <v>46</v>
      </c>
      <c r="F1430" s="4" t="s">
        <v>47</v>
      </c>
      <c r="G1430" s="4" t="s">
        <v>65</v>
      </c>
      <c r="H1430" s="4" t="s">
        <v>19</v>
      </c>
      <c r="I1430" s="6">
        <v>0.50000000000000011</v>
      </c>
      <c r="J1430" s="7">
        <v>5250</v>
      </c>
      <c r="K1430" s="8">
        <f t="shared" si="10"/>
        <v>2625.0000000000005</v>
      </c>
      <c r="L1430" s="8">
        <f t="shared" si="11"/>
        <v>656.25000000000011</v>
      </c>
      <c r="M1430" s="9">
        <v>0.25</v>
      </c>
      <c r="P1430" s="10"/>
    </row>
    <row r="1431" spans="1:16" ht="15.75" customHeight="1" x14ac:dyDescent="0.25">
      <c r="A1431" s="2"/>
      <c r="B1431" s="4" t="s">
        <v>14</v>
      </c>
      <c r="C1431" s="4">
        <v>1185732</v>
      </c>
      <c r="D1431" s="5">
        <v>44479</v>
      </c>
      <c r="E1431" s="4" t="s">
        <v>46</v>
      </c>
      <c r="F1431" s="4" t="s">
        <v>47</v>
      </c>
      <c r="G1431" s="4" t="s">
        <v>65</v>
      </c>
      <c r="H1431" s="4" t="s">
        <v>20</v>
      </c>
      <c r="I1431" s="6">
        <v>0.50000000000000011</v>
      </c>
      <c r="J1431" s="7">
        <v>5000</v>
      </c>
      <c r="K1431" s="8">
        <f t="shared" si="10"/>
        <v>2500.0000000000005</v>
      </c>
      <c r="L1431" s="8">
        <f t="shared" si="11"/>
        <v>750.00000000000011</v>
      </c>
      <c r="M1431" s="9">
        <v>0.3</v>
      </c>
      <c r="P1431" s="10"/>
    </row>
    <row r="1432" spans="1:16" ht="15.75" customHeight="1" x14ac:dyDescent="0.25">
      <c r="A1432" s="2"/>
      <c r="B1432" s="4" t="s">
        <v>14</v>
      </c>
      <c r="C1432" s="4">
        <v>1185732</v>
      </c>
      <c r="D1432" s="5">
        <v>44479</v>
      </c>
      <c r="E1432" s="4" t="s">
        <v>46</v>
      </c>
      <c r="F1432" s="4" t="s">
        <v>47</v>
      </c>
      <c r="G1432" s="4" t="s">
        <v>65</v>
      </c>
      <c r="H1432" s="4" t="s">
        <v>21</v>
      </c>
      <c r="I1432" s="6">
        <v>0.60000000000000009</v>
      </c>
      <c r="J1432" s="7">
        <v>5000</v>
      </c>
      <c r="K1432" s="8">
        <f t="shared" si="10"/>
        <v>3000.0000000000005</v>
      </c>
      <c r="L1432" s="8">
        <f t="shared" si="11"/>
        <v>1050</v>
      </c>
      <c r="M1432" s="9">
        <v>0.35</v>
      </c>
      <c r="P1432" s="10"/>
    </row>
    <row r="1433" spans="1:16" ht="15.75" customHeight="1" x14ac:dyDescent="0.25">
      <c r="A1433" s="2"/>
      <c r="B1433" s="4" t="s">
        <v>14</v>
      </c>
      <c r="C1433" s="4">
        <v>1185732</v>
      </c>
      <c r="D1433" s="5">
        <v>44479</v>
      </c>
      <c r="E1433" s="4" t="s">
        <v>46</v>
      </c>
      <c r="F1433" s="4" t="s">
        <v>47</v>
      </c>
      <c r="G1433" s="4" t="s">
        <v>65</v>
      </c>
      <c r="H1433" s="4" t="s">
        <v>22</v>
      </c>
      <c r="I1433" s="6">
        <v>0.65</v>
      </c>
      <c r="J1433" s="7">
        <v>6250</v>
      </c>
      <c r="K1433" s="8">
        <f t="shared" si="10"/>
        <v>4062.5</v>
      </c>
      <c r="L1433" s="8">
        <f t="shared" si="11"/>
        <v>2031.25</v>
      </c>
      <c r="M1433" s="9">
        <v>0.5</v>
      </c>
      <c r="P1433" s="10"/>
    </row>
    <row r="1434" spans="1:16" ht="15.75" customHeight="1" x14ac:dyDescent="0.25">
      <c r="A1434" s="2"/>
      <c r="B1434" s="4" t="s">
        <v>14</v>
      </c>
      <c r="C1434" s="4">
        <v>1185732</v>
      </c>
      <c r="D1434" s="5">
        <v>44509</v>
      </c>
      <c r="E1434" s="4" t="s">
        <v>46</v>
      </c>
      <c r="F1434" s="4" t="s">
        <v>47</v>
      </c>
      <c r="G1434" s="4" t="s">
        <v>65</v>
      </c>
      <c r="H1434" s="4" t="s">
        <v>17</v>
      </c>
      <c r="I1434" s="6">
        <v>0.60000000000000009</v>
      </c>
      <c r="J1434" s="7">
        <v>7750</v>
      </c>
      <c r="K1434" s="8">
        <f t="shared" si="10"/>
        <v>4650.0000000000009</v>
      </c>
      <c r="L1434" s="8">
        <f t="shared" si="11"/>
        <v>2092.5000000000005</v>
      </c>
      <c r="M1434" s="9">
        <v>0.45</v>
      </c>
      <c r="P1434" s="10"/>
    </row>
    <row r="1435" spans="1:16" ht="15.75" customHeight="1" x14ac:dyDescent="0.25">
      <c r="A1435" s="2"/>
      <c r="B1435" s="4" t="s">
        <v>14</v>
      </c>
      <c r="C1435" s="4">
        <v>1185732</v>
      </c>
      <c r="D1435" s="5">
        <v>44509</v>
      </c>
      <c r="E1435" s="4" t="s">
        <v>46</v>
      </c>
      <c r="F1435" s="4" t="s">
        <v>47</v>
      </c>
      <c r="G1435" s="4" t="s">
        <v>65</v>
      </c>
      <c r="H1435" s="4" t="s">
        <v>18</v>
      </c>
      <c r="I1435" s="6">
        <v>0.50000000000000011</v>
      </c>
      <c r="J1435" s="7">
        <v>6000</v>
      </c>
      <c r="K1435" s="8">
        <f t="shared" si="10"/>
        <v>3000.0000000000005</v>
      </c>
      <c r="L1435" s="8">
        <f t="shared" si="11"/>
        <v>1050</v>
      </c>
      <c r="M1435" s="9">
        <v>0.35</v>
      </c>
      <c r="P1435" s="10"/>
    </row>
    <row r="1436" spans="1:16" ht="15.75" customHeight="1" x14ac:dyDescent="0.25">
      <c r="A1436" s="2"/>
      <c r="B1436" s="4" t="s">
        <v>14</v>
      </c>
      <c r="C1436" s="4">
        <v>1185732</v>
      </c>
      <c r="D1436" s="5">
        <v>44509</v>
      </c>
      <c r="E1436" s="4" t="s">
        <v>46</v>
      </c>
      <c r="F1436" s="4" t="s">
        <v>47</v>
      </c>
      <c r="G1436" s="4" t="s">
        <v>65</v>
      </c>
      <c r="H1436" s="4" t="s">
        <v>19</v>
      </c>
      <c r="I1436" s="6">
        <v>0.50000000000000011</v>
      </c>
      <c r="J1436" s="7">
        <v>5450</v>
      </c>
      <c r="K1436" s="8">
        <f t="shared" si="10"/>
        <v>2725.0000000000005</v>
      </c>
      <c r="L1436" s="8">
        <f t="shared" si="11"/>
        <v>681.25000000000011</v>
      </c>
      <c r="M1436" s="9">
        <v>0.25</v>
      </c>
      <c r="P1436" s="10"/>
    </row>
    <row r="1437" spans="1:16" ht="15.75" customHeight="1" x14ac:dyDescent="0.25">
      <c r="A1437" s="2"/>
      <c r="B1437" s="4" t="s">
        <v>14</v>
      </c>
      <c r="C1437" s="4">
        <v>1185732</v>
      </c>
      <c r="D1437" s="5">
        <v>44509</v>
      </c>
      <c r="E1437" s="4" t="s">
        <v>46</v>
      </c>
      <c r="F1437" s="4" t="s">
        <v>47</v>
      </c>
      <c r="G1437" s="4" t="s">
        <v>65</v>
      </c>
      <c r="H1437" s="4" t="s">
        <v>20</v>
      </c>
      <c r="I1437" s="6">
        <v>0.50000000000000011</v>
      </c>
      <c r="J1437" s="7">
        <v>5750</v>
      </c>
      <c r="K1437" s="8">
        <f t="shared" si="10"/>
        <v>2875.0000000000005</v>
      </c>
      <c r="L1437" s="8">
        <f t="shared" si="11"/>
        <v>862.50000000000011</v>
      </c>
      <c r="M1437" s="9">
        <v>0.3</v>
      </c>
      <c r="P1437" s="10"/>
    </row>
    <row r="1438" spans="1:16" ht="15.75" customHeight="1" x14ac:dyDescent="0.25">
      <c r="A1438" s="2"/>
      <c r="B1438" s="4" t="s">
        <v>14</v>
      </c>
      <c r="C1438" s="4">
        <v>1185732</v>
      </c>
      <c r="D1438" s="5">
        <v>44509</v>
      </c>
      <c r="E1438" s="4" t="s">
        <v>46</v>
      </c>
      <c r="F1438" s="4" t="s">
        <v>47</v>
      </c>
      <c r="G1438" s="4" t="s">
        <v>65</v>
      </c>
      <c r="H1438" s="4" t="s">
        <v>21</v>
      </c>
      <c r="I1438" s="6">
        <v>0.65</v>
      </c>
      <c r="J1438" s="7">
        <v>5500</v>
      </c>
      <c r="K1438" s="8">
        <f t="shared" si="10"/>
        <v>3575</v>
      </c>
      <c r="L1438" s="8">
        <f t="shared" si="11"/>
        <v>1251.25</v>
      </c>
      <c r="M1438" s="9">
        <v>0.35</v>
      </c>
      <c r="P1438" s="10"/>
    </row>
    <row r="1439" spans="1:16" ht="15.75" customHeight="1" x14ac:dyDescent="0.25">
      <c r="A1439" s="2"/>
      <c r="B1439" s="4" t="s">
        <v>14</v>
      </c>
      <c r="C1439" s="4">
        <v>1185732</v>
      </c>
      <c r="D1439" s="5">
        <v>44509</v>
      </c>
      <c r="E1439" s="4" t="s">
        <v>46</v>
      </c>
      <c r="F1439" s="4" t="s">
        <v>47</v>
      </c>
      <c r="G1439" s="4" t="s">
        <v>65</v>
      </c>
      <c r="H1439" s="4" t="s">
        <v>22</v>
      </c>
      <c r="I1439" s="6">
        <v>0.7</v>
      </c>
      <c r="J1439" s="7">
        <v>6500</v>
      </c>
      <c r="K1439" s="8">
        <f t="shared" si="10"/>
        <v>4550</v>
      </c>
      <c r="L1439" s="8">
        <f t="shared" si="11"/>
        <v>2275</v>
      </c>
      <c r="M1439" s="9">
        <v>0.5</v>
      </c>
      <c r="P1439" s="10"/>
    </row>
    <row r="1440" spans="1:16" ht="15.75" customHeight="1" x14ac:dyDescent="0.25">
      <c r="A1440" s="2"/>
      <c r="B1440" s="4" t="s">
        <v>14</v>
      </c>
      <c r="C1440" s="4">
        <v>1185732</v>
      </c>
      <c r="D1440" s="5">
        <v>44538</v>
      </c>
      <c r="E1440" s="4" t="s">
        <v>46</v>
      </c>
      <c r="F1440" s="4" t="s">
        <v>47</v>
      </c>
      <c r="G1440" s="4" t="s">
        <v>65</v>
      </c>
      <c r="H1440" s="4" t="s">
        <v>17</v>
      </c>
      <c r="I1440" s="6">
        <v>0.65</v>
      </c>
      <c r="J1440" s="7">
        <v>8750</v>
      </c>
      <c r="K1440" s="8">
        <f t="shared" si="10"/>
        <v>5687.5</v>
      </c>
      <c r="L1440" s="8">
        <f t="shared" si="11"/>
        <v>2559.375</v>
      </c>
      <c r="M1440" s="9">
        <v>0.45</v>
      </c>
      <c r="P1440" s="10"/>
    </row>
    <row r="1441" spans="1:18" ht="15.75" customHeight="1" x14ac:dyDescent="0.25">
      <c r="A1441" s="2"/>
      <c r="B1441" s="4" t="s">
        <v>14</v>
      </c>
      <c r="C1441" s="4">
        <v>1185732</v>
      </c>
      <c r="D1441" s="5">
        <v>44538</v>
      </c>
      <c r="E1441" s="4" t="s">
        <v>46</v>
      </c>
      <c r="F1441" s="4" t="s">
        <v>47</v>
      </c>
      <c r="G1441" s="4" t="s">
        <v>65</v>
      </c>
      <c r="H1441" s="4" t="s">
        <v>18</v>
      </c>
      <c r="I1441" s="6">
        <v>0.55000000000000004</v>
      </c>
      <c r="J1441" s="7">
        <v>6750</v>
      </c>
      <c r="K1441" s="8">
        <f t="shared" si="10"/>
        <v>3712.5000000000005</v>
      </c>
      <c r="L1441" s="8">
        <f t="shared" si="11"/>
        <v>1299.375</v>
      </c>
      <c r="M1441" s="9">
        <v>0.35</v>
      </c>
      <c r="P1441" s="10"/>
    </row>
    <row r="1442" spans="1:18" ht="15.75" customHeight="1" x14ac:dyDescent="0.25">
      <c r="A1442" s="2"/>
      <c r="B1442" s="4" t="s">
        <v>14</v>
      </c>
      <c r="C1442" s="4">
        <v>1185732</v>
      </c>
      <c r="D1442" s="5">
        <v>44538</v>
      </c>
      <c r="E1442" s="4" t="s">
        <v>46</v>
      </c>
      <c r="F1442" s="4" t="s">
        <v>47</v>
      </c>
      <c r="G1442" s="4" t="s">
        <v>65</v>
      </c>
      <c r="H1442" s="4" t="s">
        <v>19</v>
      </c>
      <c r="I1442" s="6">
        <v>0.55000000000000004</v>
      </c>
      <c r="J1442" s="7">
        <v>6250</v>
      </c>
      <c r="K1442" s="8">
        <f t="shared" si="10"/>
        <v>3437.5000000000005</v>
      </c>
      <c r="L1442" s="8">
        <f t="shared" si="11"/>
        <v>859.37500000000011</v>
      </c>
      <c r="M1442" s="9">
        <v>0.25</v>
      </c>
      <c r="P1442" s="10"/>
    </row>
    <row r="1443" spans="1:18" ht="15.75" customHeight="1" x14ac:dyDescent="0.25">
      <c r="A1443" s="2"/>
      <c r="B1443" s="4" t="s">
        <v>14</v>
      </c>
      <c r="C1443" s="4">
        <v>1185732</v>
      </c>
      <c r="D1443" s="5">
        <v>44538</v>
      </c>
      <c r="E1443" s="4" t="s">
        <v>46</v>
      </c>
      <c r="F1443" s="4" t="s">
        <v>47</v>
      </c>
      <c r="G1443" s="4" t="s">
        <v>65</v>
      </c>
      <c r="H1443" s="4" t="s">
        <v>20</v>
      </c>
      <c r="I1443" s="6">
        <v>0.55000000000000004</v>
      </c>
      <c r="J1443" s="7">
        <v>5750</v>
      </c>
      <c r="K1443" s="8">
        <f t="shared" si="10"/>
        <v>3162.5000000000005</v>
      </c>
      <c r="L1443" s="8">
        <f t="shared" si="11"/>
        <v>948.75000000000011</v>
      </c>
      <c r="M1443" s="9">
        <v>0.3</v>
      </c>
      <c r="P1443" s="10"/>
    </row>
    <row r="1444" spans="1:18" ht="15.75" customHeight="1" x14ac:dyDescent="0.25">
      <c r="A1444" s="2"/>
      <c r="B1444" s="4" t="s">
        <v>14</v>
      </c>
      <c r="C1444" s="4">
        <v>1185732</v>
      </c>
      <c r="D1444" s="5">
        <v>44538</v>
      </c>
      <c r="E1444" s="4" t="s">
        <v>46</v>
      </c>
      <c r="F1444" s="4" t="s">
        <v>47</v>
      </c>
      <c r="G1444" s="4" t="s">
        <v>65</v>
      </c>
      <c r="H1444" s="4" t="s">
        <v>21</v>
      </c>
      <c r="I1444" s="6">
        <v>0.65</v>
      </c>
      <c r="J1444" s="7">
        <v>5750</v>
      </c>
      <c r="K1444" s="8">
        <f t="shared" si="10"/>
        <v>3737.5</v>
      </c>
      <c r="L1444" s="8">
        <f t="shared" si="11"/>
        <v>1308.125</v>
      </c>
      <c r="M1444" s="9">
        <v>0.35</v>
      </c>
      <c r="P1444" s="10"/>
    </row>
    <row r="1445" spans="1:18" ht="15.75" customHeight="1" x14ac:dyDescent="0.25">
      <c r="A1445" s="2"/>
      <c r="B1445" s="4" t="s">
        <v>14</v>
      </c>
      <c r="C1445" s="4">
        <v>1185732</v>
      </c>
      <c r="D1445" s="5">
        <v>44538</v>
      </c>
      <c r="E1445" s="4" t="s">
        <v>46</v>
      </c>
      <c r="F1445" s="4" t="s">
        <v>47</v>
      </c>
      <c r="G1445" s="4" t="s">
        <v>65</v>
      </c>
      <c r="H1445" s="4" t="s">
        <v>22</v>
      </c>
      <c r="I1445" s="6">
        <v>0.7</v>
      </c>
      <c r="J1445" s="7">
        <v>6750</v>
      </c>
      <c r="K1445" s="8">
        <f t="shared" si="10"/>
        <v>4725</v>
      </c>
      <c r="L1445" s="8">
        <f t="shared" si="11"/>
        <v>2362.5</v>
      </c>
      <c r="M1445" s="9">
        <v>0.5</v>
      </c>
      <c r="P1445" s="10"/>
    </row>
    <row r="1446" spans="1:18" ht="15.75" customHeight="1" x14ac:dyDescent="0.25">
      <c r="A1446" s="2" t="s">
        <v>39</v>
      </c>
      <c r="B1446" s="4" t="s">
        <v>14</v>
      </c>
      <c r="C1446" s="4">
        <v>1185732</v>
      </c>
      <c r="D1446" s="5">
        <v>44210</v>
      </c>
      <c r="E1446" s="4" t="s">
        <v>15</v>
      </c>
      <c r="F1446" s="4" t="s">
        <v>16</v>
      </c>
      <c r="G1446" s="4" t="s">
        <v>66</v>
      </c>
      <c r="H1446" s="4" t="s">
        <v>17</v>
      </c>
      <c r="I1446" s="6">
        <v>0.4</v>
      </c>
      <c r="J1446" s="7">
        <v>8000</v>
      </c>
      <c r="K1446" s="8">
        <f t="shared" si="10"/>
        <v>3200</v>
      </c>
      <c r="L1446" s="8">
        <f t="shared" si="11"/>
        <v>1600</v>
      </c>
      <c r="M1446" s="9">
        <v>0.5</v>
      </c>
      <c r="O1446" s="14"/>
      <c r="P1446" s="15"/>
      <c r="Q1446" s="10"/>
      <c r="R1446" s="11"/>
    </row>
    <row r="1447" spans="1:18" ht="15.75" customHeight="1" x14ac:dyDescent="0.25">
      <c r="A1447" s="2"/>
      <c r="B1447" s="4" t="s">
        <v>14</v>
      </c>
      <c r="C1447" s="4">
        <v>1185732</v>
      </c>
      <c r="D1447" s="5">
        <v>44210</v>
      </c>
      <c r="E1447" s="4" t="s">
        <v>15</v>
      </c>
      <c r="F1447" s="4" t="s">
        <v>16</v>
      </c>
      <c r="G1447" s="4" t="s">
        <v>66</v>
      </c>
      <c r="H1447" s="4" t="s">
        <v>18</v>
      </c>
      <c r="I1447" s="6">
        <v>0.4</v>
      </c>
      <c r="J1447" s="7">
        <v>6000</v>
      </c>
      <c r="K1447" s="8">
        <f t="shared" si="10"/>
        <v>2400</v>
      </c>
      <c r="L1447" s="8">
        <f t="shared" si="11"/>
        <v>720</v>
      </c>
      <c r="M1447" s="9">
        <v>0.3</v>
      </c>
      <c r="O1447" s="14"/>
      <c r="P1447" s="15"/>
      <c r="Q1447" s="10"/>
      <c r="R1447" s="11"/>
    </row>
    <row r="1448" spans="1:18" ht="15.75" customHeight="1" x14ac:dyDescent="0.25">
      <c r="A1448" s="2"/>
      <c r="B1448" s="4" t="s">
        <v>14</v>
      </c>
      <c r="C1448" s="4">
        <v>1185732</v>
      </c>
      <c r="D1448" s="5">
        <v>44210</v>
      </c>
      <c r="E1448" s="4" t="s">
        <v>15</v>
      </c>
      <c r="F1448" s="4" t="s">
        <v>16</v>
      </c>
      <c r="G1448" s="4" t="s">
        <v>66</v>
      </c>
      <c r="H1448" s="4" t="s">
        <v>19</v>
      </c>
      <c r="I1448" s="6">
        <v>0.30000000000000004</v>
      </c>
      <c r="J1448" s="7">
        <v>6000</v>
      </c>
      <c r="K1448" s="8">
        <f t="shared" si="10"/>
        <v>1800.0000000000002</v>
      </c>
      <c r="L1448" s="8">
        <f t="shared" si="11"/>
        <v>630</v>
      </c>
      <c r="M1448" s="9">
        <v>0.35</v>
      </c>
      <c r="O1448" s="14"/>
      <c r="P1448" s="15"/>
      <c r="Q1448" s="10"/>
      <c r="R1448" s="11"/>
    </row>
    <row r="1449" spans="1:18" ht="15.75" customHeight="1" x14ac:dyDescent="0.25">
      <c r="A1449" s="2"/>
      <c r="B1449" s="4" t="s">
        <v>14</v>
      </c>
      <c r="C1449" s="4">
        <v>1185732</v>
      </c>
      <c r="D1449" s="5">
        <v>44210</v>
      </c>
      <c r="E1449" s="4" t="s">
        <v>15</v>
      </c>
      <c r="F1449" s="4" t="s">
        <v>16</v>
      </c>
      <c r="G1449" s="4" t="s">
        <v>66</v>
      </c>
      <c r="H1449" s="4" t="s">
        <v>20</v>
      </c>
      <c r="I1449" s="6">
        <v>0.35</v>
      </c>
      <c r="J1449" s="7">
        <v>4500</v>
      </c>
      <c r="K1449" s="8">
        <f t="shared" si="10"/>
        <v>1575</v>
      </c>
      <c r="L1449" s="8">
        <f t="shared" si="11"/>
        <v>551.25</v>
      </c>
      <c r="M1449" s="9">
        <v>0.35</v>
      </c>
      <c r="O1449" s="14"/>
      <c r="P1449" s="15"/>
      <c r="Q1449" s="10"/>
      <c r="R1449" s="11"/>
    </row>
    <row r="1450" spans="1:18" ht="15.75" customHeight="1" x14ac:dyDescent="0.25">
      <c r="A1450" s="2"/>
      <c r="B1450" s="4" t="s">
        <v>14</v>
      </c>
      <c r="C1450" s="4">
        <v>1185732</v>
      </c>
      <c r="D1450" s="5">
        <v>44210</v>
      </c>
      <c r="E1450" s="4" t="s">
        <v>15</v>
      </c>
      <c r="F1450" s="4" t="s">
        <v>16</v>
      </c>
      <c r="G1450" s="4" t="s">
        <v>66</v>
      </c>
      <c r="H1450" s="4" t="s">
        <v>21</v>
      </c>
      <c r="I1450" s="6">
        <v>0.5</v>
      </c>
      <c r="J1450" s="7">
        <v>5000</v>
      </c>
      <c r="K1450" s="8">
        <f t="shared" si="10"/>
        <v>2500</v>
      </c>
      <c r="L1450" s="8">
        <f t="shared" si="11"/>
        <v>750</v>
      </c>
      <c r="M1450" s="9">
        <v>0.3</v>
      </c>
      <c r="O1450" s="14"/>
      <c r="P1450" s="15"/>
      <c r="Q1450" s="10"/>
      <c r="R1450" s="11"/>
    </row>
    <row r="1451" spans="1:18" ht="15.75" customHeight="1" x14ac:dyDescent="0.25">
      <c r="A1451" s="2"/>
      <c r="B1451" s="4" t="s">
        <v>14</v>
      </c>
      <c r="C1451" s="4">
        <v>1185732</v>
      </c>
      <c r="D1451" s="5">
        <v>44210</v>
      </c>
      <c r="E1451" s="4" t="s">
        <v>15</v>
      </c>
      <c r="F1451" s="4" t="s">
        <v>16</v>
      </c>
      <c r="G1451" s="4" t="s">
        <v>66</v>
      </c>
      <c r="H1451" s="4" t="s">
        <v>22</v>
      </c>
      <c r="I1451" s="6">
        <v>0.4</v>
      </c>
      <c r="J1451" s="7">
        <v>6000</v>
      </c>
      <c r="K1451" s="8">
        <f t="shared" si="10"/>
        <v>2400</v>
      </c>
      <c r="L1451" s="8">
        <f t="shared" si="11"/>
        <v>600</v>
      </c>
      <c r="M1451" s="9">
        <v>0.25</v>
      </c>
      <c r="O1451" s="14"/>
      <c r="P1451" s="15"/>
      <c r="Q1451" s="10"/>
      <c r="R1451" s="11"/>
    </row>
    <row r="1452" spans="1:18" ht="15.75" customHeight="1" x14ac:dyDescent="0.25">
      <c r="A1452" s="2"/>
      <c r="B1452" s="4" t="s">
        <v>14</v>
      </c>
      <c r="C1452" s="4">
        <v>1185732</v>
      </c>
      <c r="D1452" s="5">
        <v>44239</v>
      </c>
      <c r="E1452" s="4" t="s">
        <v>15</v>
      </c>
      <c r="F1452" s="4" t="s">
        <v>16</v>
      </c>
      <c r="G1452" s="4" t="s">
        <v>66</v>
      </c>
      <c r="H1452" s="4" t="s">
        <v>17</v>
      </c>
      <c r="I1452" s="6">
        <v>0.4</v>
      </c>
      <c r="J1452" s="7">
        <v>8500</v>
      </c>
      <c r="K1452" s="8">
        <f t="shared" si="10"/>
        <v>3400</v>
      </c>
      <c r="L1452" s="8">
        <f t="shared" si="11"/>
        <v>1700</v>
      </c>
      <c r="M1452" s="9">
        <v>0.5</v>
      </c>
      <c r="O1452" s="14"/>
      <c r="P1452" s="15"/>
      <c r="Q1452" s="10"/>
      <c r="R1452" s="11"/>
    </row>
    <row r="1453" spans="1:18" ht="15.75" customHeight="1" x14ac:dyDescent="0.25">
      <c r="A1453" s="2"/>
      <c r="B1453" s="4" t="s">
        <v>14</v>
      </c>
      <c r="C1453" s="4">
        <v>1185732</v>
      </c>
      <c r="D1453" s="5">
        <v>44239</v>
      </c>
      <c r="E1453" s="4" t="s">
        <v>15</v>
      </c>
      <c r="F1453" s="4" t="s">
        <v>16</v>
      </c>
      <c r="G1453" s="4" t="s">
        <v>66</v>
      </c>
      <c r="H1453" s="4" t="s">
        <v>18</v>
      </c>
      <c r="I1453" s="6">
        <v>0.4</v>
      </c>
      <c r="J1453" s="7">
        <v>5000</v>
      </c>
      <c r="K1453" s="8">
        <f t="shared" si="10"/>
        <v>2000</v>
      </c>
      <c r="L1453" s="8">
        <f t="shared" si="11"/>
        <v>600</v>
      </c>
      <c r="M1453" s="9">
        <v>0.3</v>
      </c>
      <c r="O1453" s="14"/>
      <c r="P1453" s="15"/>
      <c r="Q1453" s="10"/>
      <c r="R1453" s="11"/>
    </row>
    <row r="1454" spans="1:18" ht="15.75" customHeight="1" x14ac:dyDescent="0.25">
      <c r="A1454" s="2"/>
      <c r="B1454" s="4" t="s">
        <v>14</v>
      </c>
      <c r="C1454" s="4">
        <v>1185732</v>
      </c>
      <c r="D1454" s="5">
        <v>44239</v>
      </c>
      <c r="E1454" s="4" t="s">
        <v>15</v>
      </c>
      <c r="F1454" s="4" t="s">
        <v>16</v>
      </c>
      <c r="G1454" s="4" t="s">
        <v>66</v>
      </c>
      <c r="H1454" s="4" t="s">
        <v>19</v>
      </c>
      <c r="I1454" s="6">
        <v>0.30000000000000004</v>
      </c>
      <c r="J1454" s="7">
        <v>5500</v>
      </c>
      <c r="K1454" s="8">
        <f t="shared" si="10"/>
        <v>1650.0000000000002</v>
      </c>
      <c r="L1454" s="8">
        <f t="shared" si="11"/>
        <v>577.5</v>
      </c>
      <c r="M1454" s="9">
        <v>0.35</v>
      </c>
      <c r="O1454" s="14"/>
      <c r="P1454" s="15"/>
      <c r="Q1454" s="10"/>
      <c r="R1454" s="11"/>
    </row>
    <row r="1455" spans="1:18" ht="15.75" customHeight="1" x14ac:dyDescent="0.25">
      <c r="A1455" s="2"/>
      <c r="B1455" s="4" t="s">
        <v>14</v>
      </c>
      <c r="C1455" s="4">
        <v>1185732</v>
      </c>
      <c r="D1455" s="5">
        <v>44239</v>
      </c>
      <c r="E1455" s="4" t="s">
        <v>15</v>
      </c>
      <c r="F1455" s="4" t="s">
        <v>16</v>
      </c>
      <c r="G1455" s="4" t="s">
        <v>66</v>
      </c>
      <c r="H1455" s="4" t="s">
        <v>20</v>
      </c>
      <c r="I1455" s="6">
        <v>0.35</v>
      </c>
      <c r="J1455" s="7">
        <v>4250</v>
      </c>
      <c r="K1455" s="8">
        <f t="shared" si="10"/>
        <v>1487.5</v>
      </c>
      <c r="L1455" s="8">
        <f t="shared" si="11"/>
        <v>520.625</v>
      </c>
      <c r="M1455" s="9">
        <v>0.35</v>
      </c>
      <c r="O1455" s="14"/>
      <c r="P1455" s="15"/>
      <c r="Q1455" s="10"/>
      <c r="R1455" s="11"/>
    </row>
    <row r="1456" spans="1:18" ht="15.75" customHeight="1" x14ac:dyDescent="0.25">
      <c r="A1456" s="2"/>
      <c r="B1456" s="4" t="s">
        <v>14</v>
      </c>
      <c r="C1456" s="4">
        <v>1185732</v>
      </c>
      <c r="D1456" s="5">
        <v>44239</v>
      </c>
      <c r="E1456" s="4" t="s">
        <v>15</v>
      </c>
      <c r="F1456" s="4" t="s">
        <v>16</v>
      </c>
      <c r="G1456" s="4" t="s">
        <v>66</v>
      </c>
      <c r="H1456" s="4" t="s">
        <v>21</v>
      </c>
      <c r="I1456" s="6">
        <v>0.5</v>
      </c>
      <c r="J1456" s="7">
        <v>5000</v>
      </c>
      <c r="K1456" s="8">
        <f t="shared" si="10"/>
        <v>2500</v>
      </c>
      <c r="L1456" s="8">
        <f t="shared" si="11"/>
        <v>750</v>
      </c>
      <c r="M1456" s="9">
        <v>0.3</v>
      </c>
      <c r="O1456" s="14"/>
      <c r="P1456" s="15"/>
      <c r="Q1456" s="10"/>
      <c r="R1456" s="11"/>
    </row>
    <row r="1457" spans="1:18" ht="15.75" customHeight="1" x14ac:dyDescent="0.25">
      <c r="A1457" s="2"/>
      <c r="B1457" s="4" t="s">
        <v>14</v>
      </c>
      <c r="C1457" s="4">
        <v>1185732</v>
      </c>
      <c r="D1457" s="5">
        <v>44239</v>
      </c>
      <c r="E1457" s="4" t="s">
        <v>15</v>
      </c>
      <c r="F1457" s="4" t="s">
        <v>16</v>
      </c>
      <c r="G1457" s="4" t="s">
        <v>66</v>
      </c>
      <c r="H1457" s="4" t="s">
        <v>22</v>
      </c>
      <c r="I1457" s="6">
        <v>0.4</v>
      </c>
      <c r="J1457" s="7">
        <v>6000</v>
      </c>
      <c r="K1457" s="8">
        <f t="shared" si="10"/>
        <v>2400</v>
      </c>
      <c r="L1457" s="8">
        <f t="shared" si="11"/>
        <v>600</v>
      </c>
      <c r="M1457" s="9">
        <v>0.25</v>
      </c>
      <c r="O1457" s="14"/>
      <c r="P1457" s="15"/>
      <c r="Q1457" s="10"/>
      <c r="R1457" s="11"/>
    </row>
    <row r="1458" spans="1:18" ht="15.75" customHeight="1" x14ac:dyDescent="0.25">
      <c r="A1458" s="2"/>
      <c r="B1458" s="4" t="s">
        <v>14</v>
      </c>
      <c r="C1458" s="4">
        <v>1185732</v>
      </c>
      <c r="D1458" s="5">
        <v>44265</v>
      </c>
      <c r="E1458" s="4" t="s">
        <v>15</v>
      </c>
      <c r="F1458" s="4" t="s">
        <v>16</v>
      </c>
      <c r="G1458" s="4" t="s">
        <v>66</v>
      </c>
      <c r="H1458" s="4" t="s">
        <v>17</v>
      </c>
      <c r="I1458" s="6">
        <v>0.4</v>
      </c>
      <c r="J1458" s="7">
        <v>8200</v>
      </c>
      <c r="K1458" s="8">
        <f t="shared" si="10"/>
        <v>3280</v>
      </c>
      <c r="L1458" s="8">
        <f t="shared" si="11"/>
        <v>1640</v>
      </c>
      <c r="M1458" s="9">
        <v>0.5</v>
      </c>
      <c r="O1458" s="14"/>
      <c r="P1458" s="15"/>
      <c r="Q1458" s="10"/>
      <c r="R1458" s="11"/>
    </row>
    <row r="1459" spans="1:18" ht="15.75" customHeight="1" x14ac:dyDescent="0.25">
      <c r="A1459" s="2"/>
      <c r="B1459" s="4" t="s">
        <v>14</v>
      </c>
      <c r="C1459" s="4">
        <v>1185732</v>
      </c>
      <c r="D1459" s="5">
        <v>44265</v>
      </c>
      <c r="E1459" s="4" t="s">
        <v>15</v>
      </c>
      <c r="F1459" s="4" t="s">
        <v>16</v>
      </c>
      <c r="G1459" s="4" t="s">
        <v>66</v>
      </c>
      <c r="H1459" s="4" t="s">
        <v>18</v>
      </c>
      <c r="I1459" s="6">
        <v>0.4</v>
      </c>
      <c r="J1459" s="7">
        <v>5250</v>
      </c>
      <c r="K1459" s="8">
        <f t="shared" si="10"/>
        <v>2100</v>
      </c>
      <c r="L1459" s="8">
        <f t="shared" si="11"/>
        <v>630</v>
      </c>
      <c r="M1459" s="9">
        <v>0.3</v>
      </c>
      <c r="O1459" s="14"/>
      <c r="P1459" s="15"/>
      <c r="Q1459" s="10"/>
      <c r="R1459" s="11"/>
    </row>
    <row r="1460" spans="1:18" ht="15.75" customHeight="1" x14ac:dyDescent="0.25">
      <c r="A1460" s="2"/>
      <c r="B1460" s="4" t="s">
        <v>14</v>
      </c>
      <c r="C1460" s="4">
        <v>1185732</v>
      </c>
      <c r="D1460" s="5">
        <v>44265</v>
      </c>
      <c r="E1460" s="4" t="s">
        <v>15</v>
      </c>
      <c r="F1460" s="4" t="s">
        <v>16</v>
      </c>
      <c r="G1460" s="4" t="s">
        <v>66</v>
      </c>
      <c r="H1460" s="4" t="s">
        <v>19</v>
      </c>
      <c r="I1460" s="6">
        <v>0.30000000000000004</v>
      </c>
      <c r="J1460" s="7">
        <v>5500</v>
      </c>
      <c r="K1460" s="8">
        <f t="shared" si="10"/>
        <v>1650.0000000000002</v>
      </c>
      <c r="L1460" s="8">
        <f t="shared" si="11"/>
        <v>577.5</v>
      </c>
      <c r="M1460" s="9">
        <v>0.35</v>
      </c>
      <c r="O1460" s="14"/>
      <c r="P1460" s="15"/>
      <c r="Q1460" s="10"/>
      <c r="R1460" s="11"/>
    </row>
    <row r="1461" spans="1:18" ht="15.75" customHeight="1" x14ac:dyDescent="0.25">
      <c r="A1461" s="2"/>
      <c r="B1461" s="4" t="s">
        <v>14</v>
      </c>
      <c r="C1461" s="4">
        <v>1185732</v>
      </c>
      <c r="D1461" s="5">
        <v>44265</v>
      </c>
      <c r="E1461" s="4" t="s">
        <v>15</v>
      </c>
      <c r="F1461" s="4" t="s">
        <v>16</v>
      </c>
      <c r="G1461" s="4" t="s">
        <v>66</v>
      </c>
      <c r="H1461" s="4" t="s">
        <v>20</v>
      </c>
      <c r="I1461" s="6">
        <v>0.35</v>
      </c>
      <c r="J1461" s="7">
        <v>4000</v>
      </c>
      <c r="K1461" s="8">
        <f t="shared" si="10"/>
        <v>1400</v>
      </c>
      <c r="L1461" s="8">
        <f t="shared" si="11"/>
        <v>489.99999999999994</v>
      </c>
      <c r="M1461" s="9">
        <v>0.35</v>
      </c>
      <c r="O1461" s="14"/>
      <c r="P1461" s="15"/>
      <c r="Q1461" s="10"/>
      <c r="R1461" s="11"/>
    </row>
    <row r="1462" spans="1:18" ht="15.75" customHeight="1" x14ac:dyDescent="0.25">
      <c r="A1462" s="2"/>
      <c r="B1462" s="4" t="s">
        <v>14</v>
      </c>
      <c r="C1462" s="4">
        <v>1185732</v>
      </c>
      <c r="D1462" s="5">
        <v>44265</v>
      </c>
      <c r="E1462" s="4" t="s">
        <v>15</v>
      </c>
      <c r="F1462" s="4" t="s">
        <v>16</v>
      </c>
      <c r="G1462" s="4" t="s">
        <v>66</v>
      </c>
      <c r="H1462" s="4" t="s">
        <v>21</v>
      </c>
      <c r="I1462" s="6">
        <v>0.5</v>
      </c>
      <c r="J1462" s="7">
        <v>4500</v>
      </c>
      <c r="K1462" s="8">
        <f t="shared" si="10"/>
        <v>2250</v>
      </c>
      <c r="L1462" s="8">
        <f t="shared" si="11"/>
        <v>675</v>
      </c>
      <c r="M1462" s="9">
        <v>0.3</v>
      </c>
      <c r="O1462" s="14"/>
      <c r="P1462" s="15"/>
      <c r="Q1462" s="10"/>
      <c r="R1462" s="11"/>
    </row>
    <row r="1463" spans="1:18" ht="15.75" customHeight="1" x14ac:dyDescent="0.25">
      <c r="A1463" s="2"/>
      <c r="B1463" s="4" t="s">
        <v>14</v>
      </c>
      <c r="C1463" s="4">
        <v>1185732</v>
      </c>
      <c r="D1463" s="5">
        <v>44265</v>
      </c>
      <c r="E1463" s="4" t="s">
        <v>15</v>
      </c>
      <c r="F1463" s="4" t="s">
        <v>16</v>
      </c>
      <c r="G1463" s="4" t="s">
        <v>66</v>
      </c>
      <c r="H1463" s="4" t="s">
        <v>22</v>
      </c>
      <c r="I1463" s="6">
        <v>0.4</v>
      </c>
      <c r="J1463" s="7">
        <v>5500</v>
      </c>
      <c r="K1463" s="8">
        <f t="shared" si="10"/>
        <v>2200</v>
      </c>
      <c r="L1463" s="8">
        <f t="shared" si="11"/>
        <v>550</v>
      </c>
      <c r="M1463" s="9">
        <v>0.25</v>
      </c>
      <c r="O1463" s="14"/>
      <c r="P1463" s="15"/>
      <c r="Q1463" s="10"/>
      <c r="R1463" s="11"/>
    </row>
    <row r="1464" spans="1:18" ht="15.75" customHeight="1" x14ac:dyDescent="0.25">
      <c r="A1464" s="2"/>
      <c r="B1464" s="4" t="s">
        <v>14</v>
      </c>
      <c r="C1464" s="4">
        <v>1185732</v>
      </c>
      <c r="D1464" s="5">
        <v>44297</v>
      </c>
      <c r="E1464" s="4" t="s">
        <v>15</v>
      </c>
      <c r="F1464" s="4" t="s">
        <v>16</v>
      </c>
      <c r="G1464" s="4" t="s">
        <v>66</v>
      </c>
      <c r="H1464" s="4" t="s">
        <v>17</v>
      </c>
      <c r="I1464" s="6">
        <v>0.4</v>
      </c>
      <c r="J1464" s="7">
        <v>8000</v>
      </c>
      <c r="K1464" s="8">
        <f t="shared" si="10"/>
        <v>3200</v>
      </c>
      <c r="L1464" s="8">
        <f t="shared" si="11"/>
        <v>1600</v>
      </c>
      <c r="M1464" s="9">
        <v>0.5</v>
      </c>
      <c r="O1464" s="14"/>
      <c r="P1464" s="15"/>
      <c r="Q1464" s="10"/>
      <c r="R1464" s="11"/>
    </row>
    <row r="1465" spans="1:18" ht="15.75" customHeight="1" x14ac:dyDescent="0.25">
      <c r="A1465" s="2"/>
      <c r="B1465" s="4" t="s">
        <v>14</v>
      </c>
      <c r="C1465" s="4">
        <v>1185732</v>
      </c>
      <c r="D1465" s="5">
        <v>44297</v>
      </c>
      <c r="E1465" s="4" t="s">
        <v>15</v>
      </c>
      <c r="F1465" s="4" t="s">
        <v>16</v>
      </c>
      <c r="G1465" s="4" t="s">
        <v>66</v>
      </c>
      <c r="H1465" s="4" t="s">
        <v>18</v>
      </c>
      <c r="I1465" s="6">
        <v>0.4</v>
      </c>
      <c r="J1465" s="7">
        <v>5000</v>
      </c>
      <c r="K1465" s="8">
        <f t="shared" si="10"/>
        <v>2000</v>
      </c>
      <c r="L1465" s="8">
        <f t="shared" si="11"/>
        <v>600</v>
      </c>
      <c r="M1465" s="9">
        <v>0.3</v>
      </c>
      <c r="O1465" s="14"/>
      <c r="P1465" s="15"/>
      <c r="Q1465" s="10"/>
      <c r="R1465" s="11"/>
    </row>
    <row r="1466" spans="1:18" ht="15.75" customHeight="1" x14ac:dyDescent="0.25">
      <c r="A1466" s="2"/>
      <c r="B1466" s="4" t="s">
        <v>14</v>
      </c>
      <c r="C1466" s="4">
        <v>1185732</v>
      </c>
      <c r="D1466" s="5">
        <v>44297</v>
      </c>
      <c r="E1466" s="4" t="s">
        <v>15</v>
      </c>
      <c r="F1466" s="4" t="s">
        <v>16</v>
      </c>
      <c r="G1466" s="4" t="s">
        <v>66</v>
      </c>
      <c r="H1466" s="4" t="s">
        <v>19</v>
      </c>
      <c r="I1466" s="6">
        <v>0.30000000000000004</v>
      </c>
      <c r="J1466" s="7">
        <v>5000</v>
      </c>
      <c r="K1466" s="8">
        <f t="shared" si="10"/>
        <v>1500.0000000000002</v>
      </c>
      <c r="L1466" s="8">
        <f t="shared" si="11"/>
        <v>525</v>
      </c>
      <c r="M1466" s="9">
        <v>0.35</v>
      </c>
      <c r="O1466" s="14"/>
      <c r="P1466" s="15"/>
      <c r="Q1466" s="10"/>
      <c r="R1466" s="11"/>
    </row>
    <row r="1467" spans="1:18" ht="15.75" customHeight="1" x14ac:dyDescent="0.25">
      <c r="A1467" s="2"/>
      <c r="B1467" s="4" t="s">
        <v>14</v>
      </c>
      <c r="C1467" s="4">
        <v>1185732</v>
      </c>
      <c r="D1467" s="5">
        <v>44297</v>
      </c>
      <c r="E1467" s="4" t="s">
        <v>15</v>
      </c>
      <c r="F1467" s="4" t="s">
        <v>16</v>
      </c>
      <c r="G1467" s="4" t="s">
        <v>66</v>
      </c>
      <c r="H1467" s="4" t="s">
        <v>20</v>
      </c>
      <c r="I1467" s="6">
        <v>0.35</v>
      </c>
      <c r="J1467" s="7">
        <v>4250</v>
      </c>
      <c r="K1467" s="8">
        <f t="shared" si="10"/>
        <v>1487.5</v>
      </c>
      <c r="L1467" s="8">
        <f t="shared" si="11"/>
        <v>520.625</v>
      </c>
      <c r="M1467" s="9">
        <v>0.35</v>
      </c>
      <c r="O1467" s="14"/>
      <c r="P1467" s="15"/>
      <c r="Q1467" s="10"/>
      <c r="R1467" s="11"/>
    </row>
    <row r="1468" spans="1:18" ht="15.75" customHeight="1" x14ac:dyDescent="0.25">
      <c r="A1468" s="2"/>
      <c r="B1468" s="4" t="s">
        <v>14</v>
      </c>
      <c r="C1468" s="4">
        <v>1185732</v>
      </c>
      <c r="D1468" s="5">
        <v>44297</v>
      </c>
      <c r="E1468" s="4" t="s">
        <v>15</v>
      </c>
      <c r="F1468" s="4" t="s">
        <v>16</v>
      </c>
      <c r="G1468" s="4" t="s">
        <v>66</v>
      </c>
      <c r="H1468" s="4" t="s">
        <v>21</v>
      </c>
      <c r="I1468" s="6">
        <v>0.5</v>
      </c>
      <c r="J1468" s="7">
        <v>4250</v>
      </c>
      <c r="K1468" s="8">
        <f t="shared" si="10"/>
        <v>2125</v>
      </c>
      <c r="L1468" s="8">
        <f t="shared" si="11"/>
        <v>637.5</v>
      </c>
      <c r="M1468" s="9">
        <v>0.3</v>
      </c>
      <c r="O1468" s="14"/>
      <c r="P1468" s="15"/>
      <c r="Q1468" s="10"/>
      <c r="R1468" s="11"/>
    </row>
    <row r="1469" spans="1:18" ht="15.75" customHeight="1" x14ac:dyDescent="0.25">
      <c r="A1469" s="2"/>
      <c r="B1469" s="4" t="s">
        <v>14</v>
      </c>
      <c r="C1469" s="4">
        <v>1185732</v>
      </c>
      <c r="D1469" s="5">
        <v>44297</v>
      </c>
      <c r="E1469" s="4" t="s">
        <v>15</v>
      </c>
      <c r="F1469" s="4" t="s">
        <v>16</v>
      </c>
      <c r="G1469" s="4" t="s">
        <v>66</v>
      </c>
      <c r="H1469" s="4" t="s">
        <v>22</v>
      </c>
      <c r="I1469" s="6">
        <v>0.4</v>
      </c>
      <c r="J1469" s="7">
        <v>5500</v>
      </c>
      <c r="K1469" s="8">
        <f t="shared" si="10"/>
        <v>2200</v>
      </c>
      <c r="L1469" s="8">
        <f t="shared" si="11"/>
        <v>550</v>
      </c>
      <c r="M1469" s="9">
        <v>0.25</v>
      </c>
      <c r="O1469" s="14"/>
      <c r="P1469" s="15"/>
      <c r="Q1469" s="10"/>
      <c r="R1469" s="11"/>
    </row>
    <row r="1470" spans="1:18" ht="15.75" customHeight="1" x14ac:dyDescent="0.25">
      <c r="A1470" s="2"/>
      <c r="B1470" s="4" t="s">
        <v>14</v>
      </c>
      <c r="C1470" s="4">
        <v>1185732</v>
      </c>
      <c r="D1470" s="5">
        <v>44326</v>
      </c>
      <c r="E1470" s="4" t="s">
        <v>15</v>
      </c>
      <c r="F1470" s="4" t="s">
        <v>16</v>
      </c>
      <c r="G1470" s="4" t="s">
        <v>66</v>
      </c>
      <c r="H1470" s="4" t="s">
        <v>17</v>
      </c>
      <c r="I1470" s="6">
        <v>0.5</v>
      </c>
      <c r="J1470" s="7">
        <v>8200</v>
      </c>
      <c r="K1470" s="8">
        <f t="shared" si="10"/>
        <v>4100</v>
      </c>
      <c r="L1470" s="8">
        <f t="shared" si="11"/>
        <v>2050</v>
      </c>
      <c r="M1470" s="9">
        <v>0.5</v>
      </c>
      <c r="O1470" s="14"/>
      <c r="P1470" s="15"/>
      <c r="Q1470" s="10"/>
      <c r="R1470" s="11"/>
    </row>
    <row r="1471" spans="1:18" ht="15.75" customHeight="1" x14ac:dyDescent="0.25">
      <c r="A1471" s="2"/>
      <c r="B1471" s="4" t="s">
        <v>14</v>
      </c>
      <c r="C1471" s="4">
        <v>1185732</v>
      </c>
      <c r="D1471" s="5">
        <v>44326</v>
      </c>
      <c r="E1471" s="4" t="s">
        <v>15</v>
      </c>
      <c r="F1471" s="4" t="s">
        <v>16</v>
      </c>
      <c r="G1471" s="4" t="s">
        <v>66</v>
      </c>
      <c r="H1471" s="4" t="s">
        <v>18</v>
      </c>
      <c r="I1471" s="6">
        <v>0.45000000000000007</v>
      </c>
      <c r="J1471" s="7">
        <v>5250</v>
      </c>
      <c r="K1471" s="8">
        <f t="shared" si="10"/>
        <v>2362.5000000000005</v>
      </c>
      <c r="L1471" s="8">
        <f t="shared" si="11"/>
        <v>708.75000000000011</v>
      </c>
      <c r="M1471" s="9">
        <v>0.3</v>
      </c>
      <c r="O1471" s="14"/>
      <c r="P1471" s="15"/>
      <c r="Q1471" s="10"/>
      <c r="R1471" s="11"/>
    </row>
    <row r="1472" spans="1:18" ht="15.75" customHeight="1" x14ac:dyDescent="0.25">
      <c r="A1472" s="2"/>
      <c r="B1472" s="4" t="s">
        <v>14</v>
      </c>
      <c r="C1472" s="4">
        <v>1185732</v>
      </c>
      <c r="D1472" s="5">
        <v>44326</v>
      </c>
      <c r="E1472" s="4" t="s">
        <v>15</v>
      </c>
      <c r="F1472" s="4" t="s">
        <v>16</v>
      </c>
      <c r="G1472" s="4" t="s">
        <v>66</v>
      </c>
      <c r="H1472" s="4" t="s">
        <v>19</v>
      </c>
      <c r="I1472" s="6">
        <v>0.4</v>
      </c>
      <c r="J1472" s="7">
        <v>5000</v>
      </c>
      <c r="K1472" s="8">
        <f t="shared" si="10"/>
        <v>2000</v>
      </c>
      <c r="L1472" s="8">
        <f t="shared" si="11"/>
        <v>700</v>
      </c>
      <c r="M1472" s="9">
        <v>0.35</v>
      </c>
      <c r="O1472" s="14"/>
      <c r="P1472" s="15"/>
      <c r="Q1472" s="10"/>
      <c r="R1472" s="11"/>
    </row>
    <row r="1473" spans="1:18" ht="15.75" customHeight="1" x14ac:dyDescent="0.25">
      <c r="A1473" s="2"/>
      <c r="B1473" s="4" t="s">
        <v>14</v>
      </c>
      <c r="C1473" s="4">
        <v>1185732</v>
      </c>
      <c r="D1473" s="5">
        <v>44326</v>
      </c>
      <c r="E1473" s="4" t="s">
        <v>15</v>
      </c>
      <c r="F1473" s="4" t="s">
        <v>16</v>
      </c>
      <c r="G1473" s="4" t="s">
        <v>66</v>
      </c>
      <c r="H1473" s="4" t="s">
        <v>20</v>
      </c>
      <c r="I1473" s="6">
        <v>0.4</v>
      </c>
      <c r="J1473" s="7">
        <v>4500</v>
      </c>
      <c r="K1473" s="8">
        <f t="shared" si="10"/>
        <v>1800</v>
      </c>
      <c r="L1473" s="8">
        <f t="shared" si="11"/>
        <v>630</v>
      </c>
      <c r="M1473" s="9">
        <v>0.35</v>
      </c>
      <c r="O1473" s="14"/>
      <c r="P1473" s="15"/>
      <c r="Q1473" s="10"/>
      <c r="R1473" s="11"/>
    </row>
    <row r="1474" spans="1:18" ht="15.75" customHeight="1" x14ac:dyDescent="0.25">
      <c r="A1474" s="2"/>
      <c r="B1474" s="4" t="s">
        <v>14</v>
      </c>
      <c r="C1474" s="4">
        <v>1185732</v>
      </c>
      <c r="D1474" s="5">
        <v>44326</v>
      </c>
      <c r="E1474" s="4" t="s">
        <v>15</v>
      </c>
      <c r="F1474" s="4" t="s">
        <v>16</v>
      </c>
      <c r="G1474" s="4" t="s">
        <v>66</v>
      </c>
      <c r="H1474" s="4" t="s">
        <v>21</v>
      </c>
      <c r="I1474" s="6">
        <v>0.5</v>
      </c>
      <c r="J1474" s="7">
        <v>4750</v>
      </c>
      <c r="K1474" s="8">
        <f t="shared" si="10"/>
        <v>2375</v>
      </c>
      <c r="L1474" s="8">
        <f t="shared" si="11"/>
        <v>712.5</v>
      </c>
      <c r="M1474" s="9">
        <v>0.3</v>
      </c>
      <c r="O1474" s="14"/>
      <c r="P1474" s="15"/>
      <c r="Q1474" s="10"/>
      <c r="R1474" s="11"/>
    </row>
    <row r="1475" spans="1:18" ht="15.75" customHeight="1" x14ac:dyDescent="0.25">
      <c r="A1475" s="2"/>
      <c r="B1475" s="4" t="s">
        <v>14</v>
      </c>
      <c r="C1475" s="4">
        <v>1185732</v>
      </c>
      <c r="D1475" s="5">
        <v>44326</v>
      </c>
      <c r="E1475" s="4" t="s">
        <v>15</v>
      </c>
      <c r="F1475" s="4" t="s">
        <v>16</v>
      </c>
      <c r="G1475" s="4" t="s">
        <v>66</v>
      </c>
      <c r="H1475" s="4" t="s">
        <v>22</v>
      </c>
      <c r="I1475" s="6">
        <v>0.55000000000000004</v>
      </c>
      <c r="J1475" s="7">
        <v>6000</v>
      </c>
      <c r="K1475" s="8">
        <f t="shared" si="10"/>
        <v>3300.0000000000005</v>
      </c>
      <c r="L1475" s="8">
        <f t="shared" si="11"/>
        <v>825.00000000000011</v>
      </c>
      <c r="M1475" s="9">
        <v>0.25</v>
      </c>
      <c r="O1475" s="14"/>
      <c r="P1475" s="15"/>
      <c r="Q1475" s="10"/>
      <c r="R1475" s="11"/>
    </row>
    <row r="1476" spans="1:18" ht="15.75" customHeight="1" x14ac:dyDescent="0.25">
      <c r="A1476" s="2"/>
      <c r="B1476" s="4" t="s">
        <v>14</v>
      </c>
      <c r="C1476" s="4">
        <v>1185732</v>
      </c>
      <c r="D1476" s="5">
        <v>44359</v>
      </c>
      <c r="E1476" s="4" t="s">
        <v>15</v>
      </c>
      <c r="F1476" s="4" t="s">
        <v>16</v>
      </c>
      <c r="G1476" s="4" t="s">
        <v>66</v>
      </c>
      <c r="H1476" s="4" t="s">
        <v>17</v>
      </c>
      <c r="I1476" s="6">
        <v>0.5</v>
      </c>
      <c r="J1476" s="7">
        <v>8500</v>
      </c>
      <c r="K1476" s="8">
        <f t="shared" si="10"/>
        <v>4250</v>
      </c>
      <c r="L1476" s="8">
        <f t="shared" si="11"/>
        <v>2125</v>
      </c>
      <c r="M1476" s="9">
        <v>0.5</v>
      </c>
      <c r="O1476" s="14"/>
      <c r="P1476" s="15"/>
      <c r="Q1476" s="10"/>
      <c r="R1476" s="11"/>
    </row>
    <row r="1477" spans="1:18" ht="15.75" customHeight="1" x14ac:dyDescent="0.25">
      <c r="A1477" s="2"/>
      <c r="B1477" s="4" t="s">
        <v>14</v>
      </c>
      <c r="C1477" s="4">
        <v>1185732</v>
      </c>
      <c r="D1477" s="5">
        <v>44359</v>
      </c>
      <c r="E1477" s="4" t="s">
        <v>15</v>
      </c>
      <c r="F1477" s="4" t="s">
        <v>16</v>
      </c>
      <c r="G1477" s="4" t="s">
        <v>66</v>
      </c>
      <c r="H1477" s="4" t="s">
        <v>18</v>
      </c>
      <c r="I1477" s="6">
        <v>0.45000000000000007</v>
      </c>
      <c r="J1477" s="7">
        <v>6000</v>
      </c>
      <c r="K1477" s="8">
        <f t="shared" si="10"/>
        <v>2700.0000000000005</v>
      </c>
      <c r="L1477" s="8">
        <f t="shared" si="11"/>
        <v>810.00000000000011</v>
      </c>
      <c r="M1477" s="9">
        <v>0.3</v>
      </c>
      <c r="O1477" s="14"/>
      <c r="P1477" s="15"/>
      <c r="Q1477" s="10"/>
      <c r="R1477" s="11"/>
    </row>
    <row r="1478" spans="1:18" ht="15.75" customHeight="1" x14ac:dyDescent="0.25">
      <c r="A1478" s="2"/>
      <c r="B1478" s="4" t="s">
        <v>14</v>
      </c>
      <c r="C1478" s="4">
        <v>1185732</v>
      </c>
      <c r="D1478" s="5">
        <v>44359</v>
      </c>
      <c r="E1478" s="4" t="s">
        <v>15</v>
      </c>
      <c r="F1478" s="4" t="s">
        <v>16</v>
      </c>
      <c r="G1478" s="4" t="s">
        <v>66</v>
      </c>
      <c r="H1478" s="4" t="s">
        <v>19</v>
      </c>
      <c r="I1478" s="6">
        <v>0.4</v>
      </c>
      <c r="J1478" s="7">
        <v>5250</v>
      </c>
      <c r="K1478" s="8">
        <f t="shared" si="10"/>
        <v>2100</v>
      </c>
      <c r="L1478" s="8">
        <f t="shared" si="11"/>
        <v>735</v>
      </c>
      <c r="M1478" s="9">
        <v>0.35</v>
      </c>
      <c r="O1478" s="14"/>
      <c r="P1478" s="15"/>
      <c r="Q1478" s="10"/>
      <c r="R1478" s="11"/>
    </row>
    <row r="1479" spans="1:18" ht="15.75" customHeight="1" x14ac:dyDescent="0.25">
      <c r="A1479" s="2"/>
      <c r="B1479" s="4" t="s">
        <v>14</v>
      </c>
      <c r="C1479" s="4">
        <v>1185732</v>
      </c>
      <c r="D1479" s="5">
        <v>44359</v>
      </c>
      <c r="E1479" s="4" t="s">
        <v>15</v>
      </c>
      <c r="F1479" s="4" t="s">
        <v>16</v>
      </c>
      <c r="G1479" s="4" t="s">
        <v>66</v>
      </c>
      <c r="H1479" s="4" t="s">
        <v>20</v>
      </c>
      <c r="I1479" s="6">
        <v>0.4</v>
      </c>
      <c r="J1479" s="7">
        <v>5000</v>
      </c>
      <c r="K1479" s="8">
        <f t="shared" si="10"/>
        <v>2000</v>
      </c>
      <c r="L1479" s="8">
        <f t="shared" si="11"/>
        <v>700</v>
      </c>
      <c r="M1479" s="9">
        <v>0.35</v>
      </c>
      <c r="O1479" s="14"/>
      <c r="P1479" s="15"/>
      <c r="Q1479" s="10"/>
      <c r="R1479" s="11"/>
    </row>
    <row r="1480" spans="1:18" ht="15.75" customHeight="1" x14ac:dyDescent="0.25">
      <c r="A1480" s="2"/>
      <c r="B1480" s="4" t="s">
        <v>14</v>
      </c>
      <c r="C1480" s="4">
        <v>1185732</v>
      </c>
      <c r="D1480" s="5">
        <v>44359</v>
      </c>
      <c r="E1480" s="4" t="s">
        <v>15</v>
      </c>
      <c r="F1480" s="4" t="s">
        <v>16</v>
      </c>
      <c r="G1480" s="4" t="s">
        <v>66</v>
      </c>
      <c r="H1480" s="4" t="s">
        <v>21</v>
      </c>
      <c r="I1480" s="6">
        <v>0.5</v>
      </c>
      <c r="J1480" s="7">
        <v>5000</v>
      </c>
      <c r="K1480" s="8">
        <f t="shared" si="10"/>
        <v>2500</v>
      </c>
      <c r="L1480" s="8">
        <f t="shared" si="11"/>
        <v>750</v>
      </c>
      <c r="M1480" s="9">
        <v>0.3</v>
      </c>
      <c r="O1480" s="14"/>
      <c r="P1480" s="15"/>
      <c r="Q1480" s="10"/>
      <c r="R1480" s="11"/>
    </row>
    <row r="1481" spans="1:18" ht="15.75" customHeight="1" x14ac:dyDescent="0.25">
      <c r="A1481" s="2"/>
      <c r="B1481" s="4" t="s">
        <v>14</v>
      </c>
      <c r="C1481" s="4">
        <v>1185732</v>
      </c>
      <c r="D1481" s="5">
        <v>44359</v>
      </c>
      <c r="E1481" s="4" t="s">
        <v>15</v>
      </c>
      <c r="F1481" s="4" t="s">
        <v>16</v>
      </c>
      <c r="G1481" s="4" t="s">
        <v>66</v>
      </c>
      <c r="H1481" s="4" t="s">
        <v>22</v>
      </c>
      <c r="I1481" s="6">
        <v>0.55000000000000004</v>
      </c>
      <c r="J1481" s="7">
        <v>6500</v>
      </c>
      <c r="K1481" s="8">
        <f t="shared" si="10"/>
        <v>3575.0000000000005</v>
      </c>
      <c r="L1481" s="8">
        <f t="shared" si="11"/>
        <v>893.75000000000011</v>
      </c>
      <c r="M1481" s="9">
        <v>0.25</v>
      </c>
      <c r="O1481" s="14"/>
      <c r="P1481" s="15"/>
      <c r="Q1481" s="10"/>
      <c r="R1481" s="11"/>
    </row>
    <row r="1482" spans="1:18" ht="15.75" customHeight="1" x14ac:dyDescent="0.25">
      <c r="A1482" s="2"/>
      <c r="B1482" s="4" t="s">
        <v>14</v>
      </c>
      <c r="C1482" s="4">
        <v>1185732</v>
      </c>
      <c r="D1482" s="5">
        <v>44387</v>
      </c>
      <c r="E1482" s="4" t="s">
        <v>15</v>
      </c>
      <c r="F1482" s="4" t="s">
        <v>16</v>
      </c>
      <c r="G1482" s="4" t="s">
        <v>66</v>
      </c>
      <c r="H1482" s="4" t="s">
        <v>17</v>
      </c>
      <c r="I1482" s="6">
        <v>0.5</v>
      </c>
      <c r="J1482" s="7">
        <v>8750</v>
      </c>
      <c r="K1482" s="8">
        <f t="shared" si="10"/>
        <v>4375</v>
      </c>
      <c r="L1482" s="8">
        <f t="shared" si="11"/>
        <v>2187.5</v>
      </c>
      <c r="M1482" s="9">
        <v>0.5</v>
      </c>
      <c r="O1482" s="14"/>
      <c r="P1482" s="15"/>
      <c r="Q1482" s="10"/>
      <c r="R1482" s="11"/>
    </row>
    <row r="1483" spans="1:18" ht="15.75" customHeight="1" x14ac:dyDescent="0.25">
      <c r="A1483" s="2"/>
      <c r="B1483" s="4" t="s">
        <v>14</v>
      </c>
      <c r="C1483" s="4">
        <v>1185732</v>
      </c>
      <c r="D1483" s="5">
        <v>44387</v>
      </c>
      <c r="E1483" s="4" t="s">
        <v>15</v>
      </c>
      <c r="F1483" s="4" t="s">
        <v>16</v>
      </c>
      <c r="G1483" s="4" t="s">
        <v>66</v>
      </c>
      <c r="H1483" s="4" t="s">
        <v>18</v>
      </c>
      <c r="I1483" s="6">
        <v>0.45000000000000007</v>
      </c>
      <c r="J1483" s="7">
        <v>6250</v>
      </c>
      <c r="K1483" s="8">
        <f t="shared" si="10"/>
        <v>2812.5000000000005</v>
      </c>
      <c r="L1483" s="8">
        <f t="shared" si="11"/>
        <v>843.75000000000011</v>
      </c>
      <c r="M1483" s="9">
        <v>0.3</v>
      </c>
      <c r="O1483" s="14"/>
      <c r="P1483" s="15"/>
      <c r="Q1483" s="10"/>
      <c r="R1483" s="11"/>
    </row>
    <row r="1484" spans="1:18" ht="15.75" customHeight="1" x14ac:dyDescent="0.25">
      <c r="A1484" s="2"/>
      <c r="B1484" s="4" t="s">
        <v>14</v>
      </c>
      <c r="C1484" s="4">
        <v>1185732</v>
      </c>
      <c r="D1484" s="5">
        <v>44387</v>
      </c>
      <c r="E1484" s="4" t="s">
        <v>15</v>
      </c>
      <c r="F1484" s="4" t="s">
        <v>16</v>
      </c>
      <c r="G1484" s="4" t="s">
        <v>66</v>
      </c>
      <c r="H1484" s="4" t="s">
        <v>19</v>
      </c>
      <c r="I1484" s="6">
        <v>0.4</v>
      </c>
      <c r="J1484" s="7">
        <v>5500</v>
      </c>
      <c r="K1484" s="8">
        <f t="shared" si="10"/>
        <v>2200</v>
      </c>
      <c r="L1484" s="8">
        <f t="shared" si="11"/>
        <v>770</v>
      </c>
      <c r="M1484" s="9">
        <v>0.35</v>
      </c>
      <c r="O1484" s="14"/>
      <c r="P1484" s="15"/>
      <c r="Q1484" s="10"/>
      <c r="R1484" s="11"/>
    </row>
    <row r="1485" spans="1:18" ht="15.75" customHeight="1" x14ac:dyDescent="0.25">
      <c r="A1485" s="2"/>
      <c r="B1485" s="4" t="s">
        <v>14</v>
      </c>
      <c r="C1485" s="4">
        <v>1185732</v>
      </c>
      <c r="D1485" s="5">
        <v>44387</v>
      </c>
      <c r="E1485" s="4" t="s">
        <v>15</v>
      </c>
      <c r="F1485" s="4" t="s">
        <v>16</v>
      </c>
      <c r="G1485" s="4" t="s">
        <v>66</v>
      </c>
      <c r="H1485" s="4" t="s">
        <v>20</v>
      </c>
      <c r="I1485" s="6">
        <v>0.4</v>
      </c>
      <c r="J1485" s="7">
        <v>5000</v>
      </c>
      <c r="K1485" s="8">
        <f t="shared" si="10"/>
        <v>2000</v>
      </c>
      <c r="L1485" s="8">
        <f t="shared" si="11"/>
        <v>700</v>
      </c>
      <c r="M1485" s="9">
        <v>0.35</v>
      </c>
      <c r="O1485" s="14"/>
      <c r="P1485" s="15"/>
      <c r="Q1485" s="10"/>
      <c r="R1485" s="11"/>
    </row>
    <row r="1486" spans="1:18" ht="15.75" customHeight="1" x14ac:dyDescent="0.25">
      <c r="A1486" s="2"/>
      <c r="B1486" s="4" t="s">
        <v>14</v>
      </c>
      <c r="C1486" s="4">
        <v>1185732</v>
      </c>
      <c r="D1486" s="5">
        <v>44387</v>
      </c>
      <c r="E1486" s="4" t="s">
        <v>15</v>
      </c>
      <c r="F1486" s="4" t="s">
        <v>16</v>
      </c>
      <c r="G1486" s="4" t="s">
        <v>66</v>
      </c>
      <c r="H1486" s="4" t="s">
        <v>21</v>
      </c>
      <c r="I1486" s="6">
        <v>0.5</v>
      </c>
      <c r="J1486" s="7">
        <v>5250</v>
      </c>
      <c r="K1486" s="8">
        <f t="shared" si="10"/>
        <v>2625</v>
      </c>
      <c r="L1486" s="8">
        <f t="shared" si="11"/>
        <v>787.5</v>
      </c>
      <c r="M1486" s="9">
        <v>0.3</v>
      </c>
      <c r="O1486" s="14"/>
      <c r="P1486" s="15"/>
      <c r="Q1486" s="10"/>
      <c r="R1486" s="11"/>
    </row>
    <row r="1487" spans="1:18" ht="15.75" customHeight="1" x14ac:dyDescent="0.25">
      <c r="A1487" s="2"/>
      <c r="B1487" s="4" t="s">
        <v>14</v>
      </c>
      <c r="C1487" s="4">
        <v>1185732</v>
      </c>
      <c r="D1487" s="5">
        <v>44387</v>
      </c>
      <c r="E1487" s="4" t="s">
        <v>15</v>
      </c>
      <c r="F1487" s="4" t="s">
        <v>16</v>
      </c>
      <c r="G1487" s="4" t="s">
        <v>66</v>
      </c>
      <c r="H1487" s="4" t="s">
        <v>22</v>
      </c>
      <c r="I1487" s="6">
        <v>0.55000000000000004</v>
      </c>
      <c r="J1487" s="7">
        <v>7000</v>
      </c>
      <c r="K1487" s="8">
        <f t="shared" si="10"/>
        <v>3850.0000000000005</v>
      </c>
      <c r="L1487" s="8">
        <f t="shared" si="11"/>
        <v>962.50000000000011</v>
      </c>
      <c r="M1487" s="9">
        <v>0.25</v>
      </c>
      <c r="O1487" s="14"/>
      <c r="P1487" s="15"/>
      <c r="Q1487" s="10"/>
      <c r="R1487" s="11"/>
    </row>
    <row r="1488" spans="1:18" ht="15.75" customHeight="1" x14ac:dyDescent="0.25">
      <c r="A1488" s="2"/>
      <c r="B1488" s="4" t="s">
        <v>14</v>
      </c>
      <c r="C1488" s="4">
        <v>1185732</v>
      </c>
      <c r="D1488" s="5">
        <v>44419</v>
      </c>
      <c r="E1488" s="4" t="s">
        <v>15</v>
      </c>
      <c r="F1488" s="4" t="s">
        <v>16</v>
      </c>
      <c r="G1488" s="4" t="s">
        <v>66</v>
      </c>
      <c r="H1488" s="4" t="s">
        <v>17</v>
      </c>
      <c r="I1488" s="6">
        <v>0.5</v>
      </c>
      <c r="J1488" s="7">
        <v>8500</v>
      </c>
      <c r="K1488" s="8">
        <f t="shared" si="10"/>
        <v>4250</v>
      </c>
      <c r="L1488" s="8">
        <f t="shared" si="11"/>
        <v>2125</v>
      </c>
      <c r="M1488" s="9">
        <v>0.5</v>
      </c>
      <c r="O1488" s="14"/>
      <c r="P1488" s="15"/>
      <c r="Q1488" s="10"/>
      <c r="R1488" s="11"/>
    </row>
    <row r="1489" spans="1:18" ht="15.75" customHeight="1" x14ac:dyDescent="0.25">
      <c r="A1489" s="2"/>
      <c r="B1489" s="4" t="s">
        <v>14</v>
      </c>
      <c r="C1489" s="4">
        <v>1185732</v>
      </c>
      <c r="D1489" s="5">
        <v>44419</v>
      </c>
      <c r="E1489" s="4" t="s">
        <v>15</v>
      </c>
      <c r="F1489" s="4" t="s">
        <v>16</v>
      </c>
      <c r="G1489" s="4" t="s">
        <v>66</v>
      </c>
      <c r="H1489" s="4" t="s">
        <v>18</v>
      </c>
      <c r="I1489" s="6">
        <v>0.45000000000000007</v>
      </c>
      <c r="J1489" s="7">
        <v>6250</v>
      </c>
      <c r="K1489" s="8">
        <f t="shared" si="10"/>
        <v>2812.5000000000005</v>
      </c>
      <c r="L1489" s="8">
        <f t="shared" si="11"/>
        <v>843.75000000000011</v>
      </c>
      <c r="M1489" s="9">
        <v>0.3</v>
      </c>
      <c r="O1489" s="14"/>
      <c r="P1489" s="15"/>
      <c r="Q1489" s="10"/>
      <c r="R1489" s="11"/>
    </row>
    <row r="1490" spans="1:18" ht="15.75" customHeight="1" x14ac:dyDescent="0.25">
      <c r="A1490" s="2"/>
      <c r="B1490" s="4" t="s">
        <v>14</v>
      </c>
      <c r="C1490" s="4">
        <v>1185732</v>
      </c>
      <c r="D1490" s="5">
        <v>44419</v>
      </c>
      <c r="E1490" s="4" t="s">
        <v>15</v>
      </c>
      <c r="F1490" s="4" t="s">
        <v>16</v>
      </c>
      <c r="G1490" s="4" t="s">
        <v>66</v>
      </c>
      <c r="H1490" s="4" t="s">
        <v>19</v>
      </c>
      <c r="I1490" s="6">
        <v>0.4</v>
      </c>
      <c r="J1490" s="7">
        <v>5500</v>
      </c>
      <c r="K1490" s="8">
        <f t="shared" si="10"/>
        <v>2200</v>
      </c>
      <c r="L1490" s="8">
        <f t="shared" si="11"/>
        <v>770</v>
      </c>
      <c r="M1490" s="9">
        <v>0.35</v>
      </c>
      <c r="O1490" s="14"/>
      <c r="P1490" s="15"/>
      <c r="Q1490" s="10"/>
      <c r="R1490" s="11"/>
    </row>
    <row r="1491" spans="1:18" ht="15.75" customHeight="1" x14ac:dyDescent="0.25">
      <c r="A1491" s="2"/>
      <c r="B1491" s="4" t="s">
        <v>14</v>
      </c>
      <c r="C1491" s="4">
        <v>1185732</v>
      </c>
      <c r="D1491" s="5">
        <v>44419</v>
      </c>
      <c r="E1491" s="4" t="s">
        <v>15</v>
      </c>
      <c r="F1491" s="4" t="s">
        <v>16</v>
      </c>
      <c r="G1491" s="4" t="s">
        <v>66</v>
      </c>
      <c r="H1491" s="4" t="s">
        <v>20</v>
      </c>
      <c r="I1491" s="6">
        <v>0.4</v>
      </c>
      <c r="J1491" s="7">
        <v>5250</v>
      </c>
      <c r="K1491" s="8">
        <f t="shared" si="10"/>
        <v>2100</v>
      </c>
      <c r="L1491" s="8">
        <f t="shared" si="11"/>
        <v>735</v>
      </c>
      <c r="M1491" s="9">
        <v>0.35</v>
      </c>
      <c r="O1491" s="14"/>
      <c r="P1491" s="15"/>
      <c r="Q1491" s="10"/>
      <c r="R1491" s="11"/>
    </row>
    <row r="1492" spans="1:18" ht="15.75" customHeight="1" x14ac:dyDescent="0.25">
      <c r="A1492" s="2"/>
      <c r="B1492" s="4" t="s">
        <v>14</v>
      </c>
      <c r="C1492" s="4">
        <v>1185732</v>
      </c>
      <c r="D1492" s="5">
        <v>44419</v>
      </c>
      <c r="E1492" s="4" t="s">
        <v>15</v>
      </c>
      <c r="F1492" s="4" t="s">
        <v>16</v>
      </c>
      <c r="G1492" s="4" t="s">
        <v>66</v>
      </c>
      <c r="H1492" s="4" t="s">
        <v>21</v>
      </c>
      <c r="I1492" s="6">
        <v>0.5</v>
      </c>
      <c r="J1492" s="7">
        <v>5000</v>
      </c>
      <c r="K1492" s="8">
        <f t="shared" si="10"/>
        <v>2500</v>
      </c>
      <c r="L1492" s="8">
        <f t="shared" si="11"/>
        <v>750</v>
      </c>
      <c r="M1492" s="9">
        <v>0.3</v>
      </c>
      <c r="O1492" s="14"/>
      <c r="P1492" s="15"/>
      <c r="Q1492" s="10"/>
      <c r="R1492" s="11"/>
    </row>
    <row r="1493" spans="1:18" ht="15.75" customHeight="1" x14ac:dyDescent="0.25">
      <c r="A1493" s="2"/>
      <c r="B1493" s="4" t="s">
        <v>14</v>
      </c>
      <c r="C1493" s="4">
        <v>1185732</v>
      </c>
      <c r="D1493" s="5">
        <v>44419</v>
      </c>
      <c r="E1493" s="4" t="s">
        <v>15</v>
      </c>
      <c r="F1493" s="4" t="s">
        <v>16</v>
      </c>
      <c r="G1493" s="4" t="s">
        <v>66</v>
      </c>
      <c r="H1493" s="4" t="s">
        <v>22</v>
      </c>
      <c r="I1493" s="6">
        <v>0.55000000000000004</v>
      </c>
      <c r="J1493" s="7">
        <v>6750</v>
      </c>
      <c r="K1493" s="8">
        <f t="shared" si="10"/>
        <v>3712.5000000000005</v>
      </c>
      <c r="L1493" s="8">
        <f t="shared" si="11"/>
        <v>928.12500000000011</v>
      </c>
      <c r="M1493" s="9">
        <v>0.25</v>
      </c>
      <c r="O1493" s="14"/>
      <c r="P1493" s="15"/>
      <c r="Q1493" s="10"/>
      <c r="R1493" s="11"/>
    </row>
    <row r="1494" spans="1:18" ht="15.75" customHeight="1" x14ac:dyDescent="0.25">
      <c r="A1494" s="2"/>
      <c r="B1494" s="4" t="s">
        <v>14</v>
      </c>
      <c r="C1494" s="4">
        <v>1185732</v>
      </c>
      <c r="D1494" s="5">
        <v>44449</v>
      </c>
      <c r="E1494" s="4" t="s">
        <v>15</v>
      </c>
      <c r="F1494" s="4" t="s">
        <v>16</v>
      </c>
      <c r="G1494" s="4" t="s">
        <v>66</v>
      </c>
      <c r="H1494" s="4" t="s">
        <v>17</v>
      </c>
      <c r="I1494" s="6">
        <v>0.5</v>
      </c>
      <c r="J1494" s="7">
        <v>8000</v>
      </c>
      <c r="K1494" s="8">
        <f t="shared" si="10"/>
        <v>4000</v>
      </c>
      <c r="L1494" s="8">
        <f t="shared" si="11"/>
        <v>2000</v>
      </c>
      <c r="M1494" s="9">
        <v>0.5</v>
      </c>
      <c r="O1494" s="14"/>
      <c r="P1494" s="15"/>
      <c r="Q1494" s="10"/>
      <c r="R1494" s="11"/>
    </row>
    <row r="1495" spans="1:18" ht="15.75" customHeight="1" x14ac:dyDescent="0.25">
      <c r="A1495" s="2"/>
      <c r="B1495" s="4" t="s">
        <v>14</v>
      </c>
      <c r="C1495" s="4">
        <v>1185732</v>
      </c>
      <c r="D1495" s="5">
        <v>44449</v>
      </c>
      <c r="E1495" s="4" t="s">
        <v>15</v>
      </c>
      <c r="F1495" s="4" t="s">
        <v>16</v>
      </c>
      <c r="G1495" s="4" t="s">
        <v>66</v>
      </c>
      <c r="H1495" s="4" t="s">
        <v>18</v>
      </c>
      <c r="I1495" s="6">
        <v>0.45000000000000007</v>
      </c>
      <c r="J1495" s="7">
        <v>6000</v>
      </c>
      <c r="K1495" s="8">
        <f t="shared" si="10"/>
        <v>2700.0000000000005</v>
      </c>
      <c r="L1495" s="8">
        <f t="shared" si="11"/>
        <v>810.00000000000011</v>
      </c>
      <c r="M1495" s="9">
        <v>0.3</v>
      </c>
      <c r="O1495" s="14"/>
      <c r="P1495" s="15"/>
      <c r="Q1495" s="10"/>
      <c r="R1495" s="11"/>
    </row>
    <row r="1496" spans="1:18" ht="15.75" customHeight="1" x14ac:dyDescent="0.25">
      <c r="A1496" s="2"/>
      <c r="B1496" s="4" t="s">
        <v>14</v>
      </c>
      <c r="C1496" s="4">
        <v>1185732</v>
      </c>
      <c r="D1496" s="5">
        <v>44449</v>
      </c>
      <c r="E1496" s="4" t="s">
        <v>15</v>
      </c>
      <c r="F1496" s="4" t="s">
        <v>16</v>
      </c>
      <c r="G1496" s="4" t="s">
        <v>66</v>
      </c>
      <c r="H1496" s="4" t="s">
        <v>19</v>
      </c>
      <c r="I1496" s="6">
        <v>0.4</v>
      </c>
      <c r="J1496" s="7">
        <v>5250</v>
      </c>
      <c r="K1496" s="8">
        <f t="shared" si="10"/>
        <v>2100</v>
      </c>
      <c r="L1496" s="8">
        <f t="shared" si="11"/>
        <v>735</v>
      </c>
      <c r="M1496" s="9">
        <v>0.35</v>
      </c>
      <c r="O1496" s="14"/>
      <c r="P1496" s="15"/>
      <c r="Q1496" s="10"/>
      <c r="R1496" s="11"/>
    </row>
    <row r="1497" spans="1:18" ht="15.75" customHeight="1" x14ac:dyDescent="0.25">
      <c r="A1497" s="2"/>
      <c r="B1497" s="4" t="s">
        <v>14</v>
      </c>
      <c r="C1497" s="4">
        <v>1185732</v>
      </c>
      <c r="D1497" s="5">
        <v>44449</v>
      </c>
      <c r="E1497" s="4" t="s">
        <v>15</v>
      </c>
      <c r="F1497" s="4" t="s">
        <v>16</v>
      </c>
      <c r="G1497" s="4" t="s">
        <v>66</v>
      </c>
      <c r="H1497" s="4" t="s">
        <v>20</v>
      </c>
      <c r="I1497" s="6">
        <v>0.4</v>
      </c>
      <c r="J1497" s="7">
        <v>5000</v>
      </c>
      <c r="K1497" s="8">
        <f t="shared" si="10"/>
        <v>2000</v>
      </c>
      <c r="L1497" s="8">
        <f t="shared" si="11"/>
        <v>700</v>
      </c>
      <c r="M1497" s="9">
        <v>0.35</v>
      </c>
      <c r="O1497" s="14"/>
      <c r="P1497" s="15"/>
      <c r="Q1497" s="10"/>
      <c r="R1497" s="11"/>
    </row>
    <row r="1498" spans="1:18" ht="15.75" customHeight="1" x14ac:dyDescent="0.25">
      <c r="A1498" s="2"/>
      <c r="B1498" s="4" t="s">
        <v>14</v>
      </c>
      <c r="C1498" s="4">
        <v>1185732</v>
      </c>
      <c r="D1498" s="5">
        <v>44449</v>
      </c>
      <c r="E1498" s="4" t="s">
        <v>15</v>
      </c>
      <c r="F1498" s="4" t="s">
        <v>16</v>
      </c>
      <c r="G1498" s="4" t="s">
        <v>66</v>
      </c>
      <c r="H1498" s="4" t="s">
        <v>21</v>
      </c>
      <c r="I1498" s="6">
        <v>0.5</v>
      </c>
      <c r="J1498" s="7">
        <v>5000</v>
      </c>
      <c r="K1498" s="8">
        <f t="shared" si="10"/>
        <v>2500</v>
      </c>
      <c r="L1498" s="8">
        <f t="shared" si="11"/>
        <v>750</v>
      </c>
      <c r="M1498" s="9">
        <v>0.3</v>
      </c>
      <c r="O1498" s="14"/>
      <c r="P1498" s="15"/>
      <c r="Q1498" s="10"/>
      <c r="R1498" s="11"/>
    </row>
    <row r="1499" spans="1:18" ht="15.75" customHeight="1" x14ac:dyDescent="0.25">
      <c r="A1499" s="2"/>
      <c r="B1499" s="4" t="s">
        <v>14</v>
      </c>
      <c r="C1499" s="4">
        <v>1185732</v>
      </c>
      <c r="D1499" s="5">
        <v>44449</v>
      </c>
      <c r="E1499" s="4" t="s">
        <v>15</v>
      </c>
      <c r="F1499" s="4" t="s">
        <v>16</v>
      </c>
      <c r="G1499" s="4" t="s">
        <v>66</v>
      </c>
      <c r="H1499" s="4" t="s">
        <v>22</v>
      </c>
      <c r="I1499" s="6">
        <v>0.55000000000000004</v>
      </c>
      <c r="J1499" s="7">
        <v>6000</v>
      </c>
      <c r="K1499" s="8">
        <f t="shared" si="10"/>
        <v>3300.0000000000005</v>
      </c>
      <c r="L1499" s="8">
        <f t="shared" si="11"/>
        <v>825.00000000000011</v>
      </c>
      <c r="M1499" s="9">
        <v>0.25</v>
      </c>
      <c r="O1499" s="14"/>
      <c r="P1499" s="15"/>
      <c r="Q1499" s="10"/>
      <c r="R1499" s="11"/>
    </row>
    <row r="1500" spans="1:18" ht="15.75" customHeight="1" x14ac:dyDescent="0.25">
      <c r="A1500" s="2"/>
      <c r="B1500" s="4" t="s">
        <v>14</v>
      </c>
      <c r="C1500" s="4">
        <v>1185732</v>
      </c>
      <c r="D1500" s="5">
        <v>44481</v>
      </c>
      <c r="E1500" s="4" t="s">
        <v>15</v>
      </c>
      <c r="F1500" s="4" t="s">
        <v>16</v>
      </c>
      <c r="G1500" s="4" t="s">
        <v>66</v>
      </c>
      <c r="H1500" s="4" t="s">
        <v>17</v>
      </c>
      <c r="I1500" s="6">
        <v>0.55000000000000004</v>
      </c>
      <c r="J1500" s="7">
        <v>7750</v>
      </c>
      <c r="K1500" s="8">
        <f t="shared" si="10"/>
        <v>4262.5</v>
      </c>
      <c r="L1500" s="8">
        <f t="shared" si="11"/>
        <v>2131.25</v>
      </c>
      <c r="M1500" s="9">
        <v>0.5</v>
      </c>
      <c r="O1500" s="14"/>
      <c r="P1500" s="15"/>
      <c r="Q1500" s="10"/>
      <c r="R1500" s="11"/>
    </row>
    <row r="1501" spans="1:18" ht="15.75" customHeight="1" x14ac:dyDescent="0.25">
      <c r="A1501" s="2"/>
      <c r="B1501" s="4" t="s">
        <v>14</v>
      </c>
      <c r="C1501" s="4">
        <v>1185732</v>
      </c>
      <c r="D1501" s="5">
        <v>44481</v>
      </c>
      <c r="E1501" s="4" t="s">
        <v>15</v>
      </c>
      <c r="F1501" s="4" t="s">
        <v>16</v>
      </c>
      <c r="G1501" s="4" t="s">
        <v>66</v>
      </c>
      <c r="H1501" s="4" t="s">
        <v>18</v>
      </c>
      <c r="I1501" s="6">
        <v>0.45000000000000007</v>
      </c>
      <c r="J1501" s="7">
        <v>6000</v>
      </c>
      <c r="K1501" s="8">
        <f t="shared" si="10"/>
        <v>2700.0000000000005</v>
      </c>
      <c r="L1501" s="8">
        <f t="shared" si="11"/>
        <v>810.00000000000011</v>
      </c>
      <c r="M1501" s="9">
        <v>0.3</v>
      </c>
      <c r="O1501" s="14"/>
      <c r="P1501" s="15"/>
      <c r="Q1501" s="10"/>
      <c r="R1501" s="11"/>
    </row>
    <row r="1502" spans="1:18" ht="15.75" customHeight="1" x14ac:dyDescent="0.25">
      <c r="A1502" s="2"/>
      <c r="B1502" s="4" t="s">
        <v>14</v>
      </c>
      <c r="C1502" s="4">
        <v>1185732</v>
      </c>
      <c r="D1502" s="5">
        <v>44481</v>
      </c>
      <c r="E1502" s="4" t="s">
        <v>15</v>
      </c>
      <c r="F1502" s="4" t="s">
        <v>16</v>
      </c>
      <c r="G1502" s="4" t="s">
        <v>66</v>
      </c>
      <c r="H1502" s="4" t="s">
        <v>19</v>
      </c>
      <c r="I1502" s="6">
        <v>0.45000000000000007</v>
      </c>
      <c r="J1502" s="7">
        <v>5000</v>
      </c>
      <c r="K1502" s="8">
        <f t="shared" si="10"/>
        <v>2250.0000000000005</v>
      </c>
      <c r="L1502" s="8">
        <f t="shared" si="11"/>
        <v>787.50000000000011</v>
      </c>
      <c r="M1502" s="9">
        <v>0.35</v>
      </c>
      <c r="O1502" s="14"/>
      <c r="P1502" s="15"/>
      <c r="Q1502" s="10"/>
      <c r="R1502" s="11"/>
    </row>
    <row r="1503" spans="1:18" ht="15.75" customHeight="1" x14ac:dyDescent="0.25">
      <c r="A1503" s="2"/>
      <c r="B1503" s="4" t="s">
        <v>14</v>
      </c>
      <c r="C1503" s="4">
        <v>1185732</v>
      </c>
      <c r="D1503" s="5">
        <v>44481</v>
      </c>
      <c r="E1503" s="4" t="s">
        <v>15</v>
      </c>
      <c r="F1503" s="4" t="s">
        <v>16</v>
      </c>
      <c r="G1503" s="4" t="s">
        <v>66</v>
      </c>
      <c r="H1503" s="4" t="s">
        <v>20</v>
      </c>
      <c r="I1503" s="6">
        <v>0.45000000000000007</v>
      </c>
      <c r="J1503" s="7">
        <v>4750</v>
      </c>
      <c r="K1503" s="8">
        <f t="shared" si="10"/>
        <v>2137.5000000000005</v>
      </c>
      <c r="L1503" s="8">
        <f t="shared" si="11"/>
        <v>748.12500000000011</v>
      </c>
      <c r="M1503" s="9">
        <v>0.35</v>
      </c>
      <c r="O1503" s="14"/>
      <c r="P1503" s="15"/>
      <c r="Q1503" s="10"/>
      <c r="R1503" s="11"/>
    </row>
    <row r="1504" spans="1:18" ht="15.75" customHeight="1" x14ac:dyDescent="0.25">
      <c r="A1504" s="2"/>
      <c r="B1504" s="4" t="s">
        <v>14</v>
      </c>
      <c r="C1504" s="4">
        <v>1185732</v>
      </c>
      <c r="D1504" s="5">
        <v>44481</v>
      </c>
      <c r="E1504" s="4" t="s">
        <v>15</v>
      </c>
      <c r="F1504" s="4" t="s">
        <v>16</v>
      </c>
      <c r="G1504" s="4" t="s">
        <v>66</v>
      </c>
      <c r="H1504" s="4" t="s">
        <v>21</v>
      </c>
      <c r="I1504" s="6">
        <v>0.55000000000000004</v>
      </c>
      <c r="J1504" s="7">
        <v>4750</v>
      </c>
      <c r="K1504" s="8">
        <f t="shared" si="10"/>
        <v>2612.5</v>
      </c>
      <c r="L1504" s="8">
        <f t="shared" si="11"/>
        <v>783.75</v>
      </c>
      <c r="M1504" s="9">
        <v>0.3</v>
      </c>
      <c r="O1504" s="14"/>
      <c r="P1504" s="15"/>
      <c r="Q1504" s="10"/>
      <c r="R1504" s="11"/>
    </row>
    <row r="1505" spans="1:18" ht="15.75" customHeight="1" x14ac:dyDescent="0.25">
      <c r="A1505" s="2"/>
      <c r="B1505" s="4" t="s">
        <v>14</v>
      </c>
      <c r="C1505" s="4">
        <v>1185732</v>
      </c>
      <c r="D1505" s="5">
        <v>44481</v>
      </c>
      <c r="E1505" s="4" t="s">
        <v>15</v>
      </c>
      <c r="F1505" s="4" t="s">
        <v>16</v>
      </c>
      <c r="G1505" s="4" t="s">
        <v>66</v>
      </c>
      <c r="H1505" s="4" t="s">
        <v>22</v>
      </c>
      <c r="I1505" s="6">
        <v>0.6</v>
      </c>
      <c r="J1505" s="7">
        <v>6000</v>
      </c>
      <c r="K1505" s="8">
        <f t="shared" si="10"/>
        <v>3600</v>
      </c>
      <c r="L1505" s="8">
        <f t="shared" si="11"/>
        <v>900</v>
      </c>
      <c r="M1505" s="9">
        <v>0.25</v>
      </c>
      <c r="O1505" s="14"/>
      <c r="P1505" s="15"/>
      <c r="Q1505" s="10"/>
      <c r="R1505" s="11"/>
    </row>
    <row r="1506" spans="1:18" ht="15.75" customHeight="1" x14ac:dyDescent="0.25">
      <c r="A1506" s="2"/>
      <c r="B1506" s="4" t="s">
        <v>14</v>
      </c>
      <c r="C1506" s="4">
        <v>1185732</v>
      </c>
      <c r="D1506" s="5">
        <v>44511</v>
      </c>
      <c r="E1506" s="4" t="s">
        <v>15</v>
      </c>
      <c r="F1506" s="4" t="s">
        <v>16</v>
      </c>
      <c r="G1506" s="4" t="s">
        <v>66</v>
      </c>
      <c r="H1506" s="4" t="s">
        <v>17</v>
      </c>
      <c r="I1506" s="6">
        <v>0.55000000000000004</v>
      </c>
      <c r="J1506" s="7">
        <v>7500</v>
      </c>
      <c r="K1506" s="8">
        <f t="shared" si="10"/>
        <v>4125</v>
      </c>
      <c r="L1506" s="8">
        <f t="shared" si="11"/>
        <v>2062.5</v>
      </c>
      <c r="M1506" s="9">
        <v>0.5</v>
      </c>
      <c r="O1506" s="14"/>
      <c r="P1506" s="15"/>
      <c r="Q1506" s="10"/>
      <c r="R1506" s="11"/>
    </row>
    <row r="1507" spans="1:18" ht="15.75" customHeight="1" x14ac:dyDescent="0.25">
      <c r="A1507" s="2"/>
      <c r="B1507" s="4" t="s">
        <v>14</v>
      </c>
      <c r="C1507" s="4">
        <v>1185732</v>
      </c>
      <c r="D1507" s="5">
        <v>44511</v>
      </c>
      <c r="E1507" s="4" t="s">
        <v>15</v>
      </c>
      <c r="F1507" s="4" t="s">
        <v>16</v>
      </c>
      <c r="G1507" s="4" t="s">
        <v>66</v>
      </c>
      <c r="H1507" s="4" t="s">
        <v>18</v>
      </c>
      <c r="I1507" s="6">
        <v>0.45000000000000007</v>
      </c>
      <c r="J1507" s="7">
        <v>5750</v>
      </c>
      <c r="K1507" s="8">
        <f t="shared" si="10"/>
        <v>2587.5000000000005</v>
      </c>
      <c r="L1507" s="8">
        <f t="shared" si="11"/>
        <v>776.25000000000011</v>
      </c>
      <c r="M1507" s="9">
        <v>0.3</v>
      </c>
      <c r="O1507" s="14"/>
      <c r="P1507" s="15"/>
      <c r="Q1507" s="10"/>
      <c r="R1507" s="11"/>
    </row>
    <row r="1508" spans="1:18" ht="15.75" customHeight="1" x14ac:dyDescent="0.25">
      <c r="A1508" s="2"/>
      <c r="B1508" s="4" t="s">
        <v>14</v>
      </c>
      <c r="C1508" s="4">
        <v>1185732</v>
      </c>
      <c r="D1508" s="5">
        <v>44511</v>
      </c>
      <c r="E1508" s="4" t="s">
        <v>15</v>
      </c>
      <c r="F1508" s="4" t="s">
        <v>16</v>
      </c>
      <c r="G1508" s="4" t="s">
        <v>66</v>
      </c>
      <c r="H1508" s="4" t="s">
        <v>19</v>
      </c>
      <c r="I1508" s="6">
        <v>0.45000000000000007</v>
      </c>
      <c r="J1508" s="7">
        <v>5200</v>
      </c>
      <c r="K1508" s="8">
        <f t="shared" si="10"/>
        <v>2340.0000000000005</v>
      </c>
      <c r="L1508" s="8">
        <f t="shared" si="11"/>
        <v>819.00000000000011</v>
      </c>
      <c r="M1508" s="9">
        <v>0.35</v>
      </c>
      <c r="O1508" s="14"/>
      <c r="P1508" s="15"/>
      <c r="Q1508" s="10"/>
      <c r="R1508" s="11"/>
    </row>
    <row r="1509" spans="1:18" ht="15.75" customHeight="1" x14ac:dyDescent="0.25">
      <c r="A1509" s="2"/>
      <c r="B1509" s="4" t="s">
        <v>14</v>
      </c>
      <c r="C1509" s="4">
        <v>1185732</v>
      </c>
      <c r="D1509" s="5">
        <v>44511</v>
      </c>
      <c r="E1509" s="4" t="s">
        <v>15</v>
      </c>
      <c r="F1509" s="4" t="s">
        <v>16</v>
      </c>
      <c r="G1509" s="4" t="s">
        <v>66</v>
      </c>
      <c r="H1509" s="4" t="s">
        <v>20</v>
      </c>
      <c r="I1509" s="6">
        <v>0.45000000000000007</v>
      </c>
      <c r="J1509" s="7">
        <v>5000</v>
      </c>
      <c r="K1509" s="8">
        <f t="shared" si="10"/>
        <v>2250.0000000000005</v>
      </c>
      <c r="L1509" s="8">
        <f t="shared" si="11"/>
        <v>787.50000000000011</v>
      </c>
      <c r="M1509" s="9">
        <v>0.35</v>
      </c>
      <c r="O1509" s="14"/>
      <c r="P1509" s="15"/>
      <c r="Q1509" s="10"/>
      <c r="R1509" s="11"/>
    </row>
    <row r="1510" spans="1:18" ht="15.75" customHeight="1" x14ac:dyDescent="0.25">
      <c r="A1510" s="2"/>
      <c r="B1510" s="4" t="s">
        <v>14</v>
      </c>
      <c r="C1510" s="4">
        <v>1185732</v>
      </c>
      <c r="D1510" s="5">
        <v>44511</v>
      </c>
      <c r="E1510" s="4" t="s">
        <v>15</v>
      </c>
      <c r="F1510" s="4" t="s">
        <v>16</v>
      </c>
      <c r="G1510" s="4" t="s">
        <v>66</v>
      </c>
      <c r="H1510" s="4" t="s">
        <v>21</v>
      </c>
      <c r="I1510" s="6">
        <v>0.55000000000000004</v>
      </c>
      <c r="J1510" s="7">
        <v>4750</v>
      </c>
      <c r="K1510" s="8">
        <f t="shared" si="10"/>
        <v>2612.5</v>
      </c>
      <c r="L1510" s="8">
        <f t="shared" si="11"/>
        <v>783.75</v>
      </c>
      <c r="M1510" s="9">
        <v>0.3</v>
      </c>
      <c r="O1510" s="14"/>
      <c r="P1510" s="15"/>
      <c r="Q1510" s="10"/>
      <c r="R1510" s="11"/>
    </row>
    <row r="1511" spans="1:18" ht="15.75" customHeight="1" x14ac:dyDescent="0.25">
      <c r="A1511" s="2"/>
      <c r="B1511" s="4" t="s">
        <v>14</v>
      </c>
      <c r="C1511" s="4">
        <v>1185732</v>
      </c>
      <c r="D1511" s="5">
        <v>44511</v>
      </c>
      <c r="E1511" s="4" t="s">
        <v>15</v>
      </c>
      <c r="F1511" s="4" t="s">
        <v>16</v>
      </c>
      <c r="G1511" s="4" t="s">
        <v>66</v>
      </c>
      <c r="H1511" s="4" t="s">
        <v>22</v>
      </c>
      <c r="I1511" s="6">
        <v>0.6</v>
      </c>
      <c r="J1511" s="7">
        <v>5750</v>
      </c>
      <c r="K1511" s="8">
        <f t="shared" si="10"/>
        <v>3450</v>
      </c>
      <c r="L1511" s="8">
        <f t="shared" si="11"/>
        <v>862.5</v>
      </c>
      <c r="M1511" s="9">
        <v>0.25</v>
      </c>
      <c r="O1511" s="14"/>
      <c r="P1511" s="15"/>
      <c r="Q1511" s="10"/>
      <c r="R1511" s="11"/>
    </row>
    <row r="1512" spans="1:18" ht="15.75" customHeight="1" x14ac:dyDescent="0.25">
      <c r="A1512" s="2"/>
      <c r="B1512" s="4" t="s">
        <v>14</v>
      </c>
      <c r="C1512" s="4">
        <v>1185732</v>
      </c>
      <c r="D1512" s="5">
        <v>44540</v>
      </c>
      <c r="E1512" s="4" t="s">
        <v>15</v>
      </c>
      <c r="F1512" s="4" t="s">
        <v>16</v>
      </c>
      <c r="G1512" s="4" t="s">
        <v>66</v>
      </c>
      <c r="H1512" s="4" t="s">
        <v>17</v>
      </c>
      <c r="I1512" s="6">
        <v>0.55000000000000004</v>
      </c>
      <c r="J1512" s="7">
        <v>8000</v>
      </c>
      <c r="K1512" s="8">
        <f t="shared" si="10"/>
        <v>4400</v>
      </c>
      <c r="L1512" s="8">
        <f t="shared" si="11"/>
        <v>2200</v>
      </c>
      <c r="M1512" s="9">
        <v>0.5</v>
      </c>
      <c r="O1512" s="14"/>
      <c r="P1512" s="15"/>
      <c r="Q1512" s="10"/>
      <c r="R1512" s="11"/>
    </row>
    <row r="1513" spans="1:18" ht="15.75" customHeight="1" x14ac:dyDescent="0.25">
      <c r="A1513" s="2"/>
      <c r="B1513" s="4" t="s">
        <v>14</v>
      </c>
      <c r="C1513" s="4">
        <v>1185732</v>
      </c>
      <c r="D1513" s="5">
        <v>44540</v>
      </c>
      <c r="E1513" s="4" t="s">
        <v>15</v>
      </c>
      <c r="F1513" s="4" t="s">
        <v>16</v>
      </c>
      <c r="G1513" s="4" t="s">
        <v>66</v>
      </c>
      <c r="H1513" s="4" t="s">
        <v>18</v>
      </c>
      <c r="I1513" s="6">
        <v>0.45000000000000007</v>
      </c>
      <c r="J1513" s="7">
        <v>6000</v>
      </c>
      <c r="K1513" s="8">
        <f t="shared" si="10"/>
        <v>2700.0000000000005</v>
      </c>
      <c r="L1513" s="8">
        <f t="shared" si="11"/>
        <v>810.00000000000011</v>
      </c>
      <c r="M1513" s="9">
        <v>0.3</v>
      </c>
      <c r="O1513" s="14"/>
      <c r="P1513" s="15"/>
      <c r="Q1513" s="10"/>
      <c r="R1513" s="11"/>
    </row>
    <row r="1514" spans="1:18" ht="15.75" customHeight="1" x14ac:dyDescent="0.25">
      <c r="A1514" s="2"/>
      <c r="B1514" s="4" t="s">
        <v>14</v>
      </c>
      <c r="C1514" s="4">
        <v>1185732</v>
      </c>
      <c r="D1514" s="5">
        <v>44540</v>
      </c>
      <c r="E1514" s="4" t="s">
        <v>15</v>
      </c>
      <c r="F1514" s="4" t="s">
        <v>16</v>
      </c>
      <c r="G1514" s="4" t="s">
        <v>66</v>
      </c>
      <c r="H1514" s="4" t="s">
        <v>19</v>
      </c>
      <c r="I1514" s="6">
        <v>0.45000000000000007</v>
      </c>
      <c r="J1514" s="7">
        <v>5500</v>
      </c>
      <c r="K1514" s="8">
        <f t="shared" si="10"/>
        <v>2475.0000000000005</v>
      </c>
      <c r="L1514" s="8">
        <f t="shared" si="11"/>
        <v>866.25000000000011</v>
      </c>
      <c r="M1514" s="9">
        <v>0.35</v>
      </c>
      <c r="O1514" s="14"/>
      <c r="P1514" s="15"/>
      <c r="Q1514" s="10"/>
      <c r="R1514" s="11"/>
    </row>
    <row r="1515" spans="1:18" ht="15.75" customHeight="1" x14ac:dyDescent="0.25">
      <c r="A1515" s="2"/>
      <c r="B1515" s="4" t="s">
        <v>14</v>
      </c>
      <c r="C1515" s="4">
        <v>1185732</v>
      </c>
      <c r="D1515" s="5">
        <v>44540</v>
      </c>
      <c r="E1515" s="4" t="s">
        <v>15</v>
      </c>
      <c r="F1515" s="4" t="s">
        <v>16</v>
      </c>
      <c r="G1515" s="4" t="s">
        <v>66</v>
      </c>
      <c r="H1515" s="4" t="s">
        <v>20</v>
      </c>
      <c r="I1515" s="6">
        <v>0.45000000000000007</v>
      </c>
      <c r="J1515" s="7">
        <v>5000</v>
      </c>
      <c r="K1515" s="8">
        <f t="shared" si="10"/>
        <v>2250.0000000000005</v>
      </c>
      <c r="L1515" s="8">
        <f t="shared" si="11"/>
        <v>787.50000000000011</v>
      </c>
      <c r="M1515" s="9">
        <v>0.35</v>
      </c>
      <c r="O1515" s="14"/>
      <c r="P1515" s="15"/>
      <c r="Q1515" s="10"/>
      <c r="R1515" s="11"/>
    </row>
    <row r="1516" spans="1:18" ht="15.75" customHeight="1" x14ac:dyDescent="0.25">
      <c r="A1516" s="2"/>
      <c r="B1516" s="4" t="s">
        <v>14</v>
      </c>
      <c r="C1516" s="4">
        <v>1185732</v>
      </c>
      <c r="D1516" s="5">
        <v>44540</v>
      </c>
      <c r="E1516" s="4" t="s">
        <v>15</v>
      </c>
      <c r="F1516" s="4" t="s">
        <v>16</v>
      </c>
      <c r="G1516" s="4" t="s">
        <v>66</v>
      </c>
      <c r="H1516" s="4" t="s">
        <v>21</v>
      </c>
      <c r="I1516" s="6">
        <v>0.55000000000000004</v>
      </c>
      <c r="J1516" s="7">
        <v>5000</v>
      </c>
      <c r="K1516" s="8">
        <f t="shared" si="10"/>
        <v>2750</v>
      </c>
      <c r="L1516" s="8">
        <f t="shared" si="11"/>
        <v>825</v>
      </c>
      <c r="M1516" s="9">
        <v>0.3</v>
      </c>
      <c r="O1516" s="14"/>
      <c r="P1516" s="15"/>
      <c r="Q1516" s="10"/>
      <c r="R1516" s="11"/>
    </row>
    <row r="1517" spans="1:18" ht="15.75" customHeight="1" x14ac:dyDescent="0.25">
      <c r="A1517" s="2"/>
      <c r="B1517" s="4" t="s">
        <v>14</v>
      </c>
      <c r="C1517" s="4">
        <v>1185732</v>
      </c>
      <c r="D1517" s="5">
        <v>44540</v>
      </c>
      <c r="E1517" s="4" t="s">
        <v>15</v>
      </c>
      <c r="F1517" s="4" t="s">
        <v>16</v>
      </c>
      <c r="G1517" s="4" t="s">
        <v>66</v>
      </c>
      <c r="H1517" s="4" t="s">
        <v>22</v>
      </c>
      <c r="I1517" s="6">
        <v>0.6</v>
      </c>
      <c r="J1517" s="7">
        <v>6000</v>
      </c>
      <c r="K1517" s="8">
        <f t="shared" si="10"/>
        <v>3600</v>
      </c>
      <c r="L1517" s="8">
        <f t="shared" si="11"/>
        <v>900</v>
      </c>
      <c r="M1517" s="9">
        <v>0.25</v>
      </c>
      <c r="O1517" s="14"/>
      <c r="P1517" s="15"/>
      <c r="Q1517" s="10"/>
      <c r="R1517" s="11"/>
    </row>
    <row r="1518" spans="1:18" ht="15.75" customHeight="1" x14ac:dyDescent="0.25">
      <c r="A1518" s="2" t="s">
        <v>39</v>
      </c>
      <c r="B1518" s="4" t="s">
        <v>27</v>
      </c>
      <c r="C1518" s="4">
        <v>1128299</v>
      </c>
      <c r="D1518" s="5">
        <v>44220</v>
      </c>
      <c r="E1518" s="4" t="s">
        <v>28</v>
      </c>
      <c r="F1518" s="4" t="s">
        <v>67</v>
      </c>
      <c r="G1518" s="4" t="s">
        <v>68</v>
      </c>
      <c r="H1518" s="4" t="s">
        <v>17</v>
      </c>
      <c r="I1518" s="6">
        <v>0.30000000000000004</v>
      </c>
      <c r="J1518" s="7">
        <v>3500</v>
      </c>
      <c r="K1518" s="8">
        <f t="shared" si="10"/>
        <v>1050.0000000000002</v>
      </c>
      <c r="L1518" s="8">
        <f t="shared" si="11"/>
        <v>367.50000000000006</v>
      </c>
      <c r="M1518" s="9">
        <v>0.35</v>
      </c>
      <c r="O1518" s="14"/>
      <c r="P1518" s="15"/>
      <c r="Q1518" s="10"/>
      <c r="R1518" s="11"/>
    </row>
    <row r="1519" spans="1:18" ht="15.75" customHeight="1" x14ac:dyDescent="0.25">
      <c r="A1519" s="2"/>
      <c r="B1519" s="4" t="s">
        <v>27</v>
      </c>
      <c r="C1519" s="4">
        <v>1128299</v>
      </c>
      <c r="D1519" s="5">
        <v>44220</v>
      </c>
      <c r="E1519" s="4" t="s">
        <v>28</v>
      </c>
      <c r="F1519" s="4" t="s">
        <v>67</v>
      </c>
      <c r="G1519" s="4" t="s">
        <v>68</v>
      </c>
      <c r="H1519" s="4" t="s">
        <v>18</v>
      </c>
      <c r="I1519" s="6">
        <v>0.4</v>
      </c>
      <c r="J1519" s="7">
        <v>3500</v>
      </c>
      <c r="K1519" s="8">
        <f t="shared" si="10"/>
        <v>1400</v>
      </c>
      <c r="L1519" s="8">
        <f t="shared" si="11"/>
        <v>489.99999999999994</v>
      </c>
      <c r="M1519" s="9">
        <v>0.35</v>
      </c>
      <c r="O1519" s="14"/>
      <c r="P1519" s="15"/>
      <c r="Q1519" s="10"/>
      <c r="R1519" s="11"/>
    </row>
    <row r="1520" spans="1:18" ht="15.75" customHeight="1" x14ac:dyDescent="0.25">
      <c r="A1520" s="2"/>
      <c r="B1520" s="4" t="s">
        <v>27</v>
      </c>
      <c r="C1520" s="4">
        <v>1128299</v>
      </c>
      <c r="D1520" s="5">
        <v>44220</v>
      </c>
      <c r="E1520" s="4" t="s">
        <v>28</v>
      </c>
      <c r="F1520" s="4" t="s">
        <v>67</v>
      </c>
      <c r="G1520" s="4" t="s">
        <v>68</v>
      </c>
      <c r="H1520" s="4" t="s">
        <v>19</v>
      </c>
      <c r="I1520" s="6">
        <v>0.4</v>
      </c>
      <c r="J1520" s="7">
        <v>3500</v>
      </c>
      <c r="K1520" s="8">
        <f t="shared" si="10"/>
        <v>1400</v>
      </c>
      <c r="L1520" s="8">
        <f t="shared" si="11"/>
        <v>489.99999999999994</v>
      </c>
      <c r="M1520" s="9">
        <v>0.35</v>
      </c>
      <c r="O1520" s="14"/>
      <c r="P1520" s="15"/>
      <c r="Q1520" s="10"/>
      <c r="R1520" s="11"/>
    </row>
    <row r="1521" spans="1:18" ht="15.75" customHeight="1" x14ac:dyDescent="0.25">
      <c r="A1521" s="2"/>
      <c r="B1521" s="4" t="s">
        <v>27</v>
      </c>
      <c r="C1521" s="4">
        <v>1128299</v>
      </c>
      <c r="D1521" s="5">
        <v>44220</v>
      </c>
      <c r="E1521" s="4" t="s">
        <v>28</v>
      </c>
      <c r="F1521" s="4" t="s">
        <v>67</v>
      </c>
      <c r="G1521" s="4" t="s">
        <v>68</v>
      </c>
      <c r="H1521" s="4" t="s">
        <v>20</v>
      </c>
      <c r="I1521" s="6">
        <v>0.4</v>
      </c>
      <c r="J1521" s="7">
        <v>2000</v>
      </c>
      <c r="K1521" s="8">
        <f t="shared" si="10"/>
        <v>800</v>
      </c>
      <c r="L1521" s="8">
        <f t="shared" si="11"/>
        <v>280</v>
      </c>
      <c r="M1521" s="9">
        <v>0.35</v>
      </c>
      <c r="O1521" s="14"/>
      <c r="P1521" s="15"/>
      <c r="Q1521" s="10"/>
      <c r="R1521" s="11"/>
    </row>
    <row r="1522" spans="1:18" ht="15.75" customHeight="1" x14ac:dyDescent="0.25">
      <c r="A1522" s="2"/>
      <c r="B1522" s="4" t="s">
        <v>27</v>
      </c>
      <c r="C1522" s="4">
        <v>1128299</v>
      </c>
      <c r="D1522" s="5">
        <v>44220</v>
      </c>
      <c r="E1522" s="4" t="s">
        <v>28</v>
      </c>
      <c r="F1522" s="4" t="s">
        <v>67</v>
      </c>
      <c r="G1522" s="4" t="s">
        <v>68</v>
      </c>
      <c r="H1522" s="4" t="s">
        <v>21</v>
      </c>
      <c r="I1522" s="6">
        <v>0.45000000000000007</v>
      </c>
      <c r="J1522" s="7">
        <v>1500</v>
      </c>
      <c r="K1522" s="8">
        <f t="shared" si="10"/>
        <v>675.00000000000011</v>
      </c>
      <c r="L1522" s="8">
        <f t="shared" si="11"/>
        <v>270.00000000000006</v>
      </c>
      <c r="M1522" s="9">
        <v>0.4</v>
      </c>
      <c r="O1522" s="14"/>
      <c r="P1522" s="15"/>
      <c r="Q1522" s="10"/>
      <c r="R1522" s="11"/>
    </row>
    <row r="1523" spans="1:18" ht="15.75" customHeight="1" x14ac:dyDescent="0.25">
      <c r="A1523" s="2"/>
      <c r="B1523" s="4" t="s">
        <v>27</v>
      </c>
      <c r="C1523" s="4">
        <v>1128299</v>
      </c>
      <c r="D1523" s="5">
        <v>44220</v>
      </c>
      <c r="E1523" s="4" t="s">
        <v>28</v>
      </c>
      <c r="F1523" s="4" t="s">
        <v>67</v>
      </c>
      <c r="G1523" s="4" t="s">
        <v>68</v>
      </c>
      <c r="H1523" s="4" t="s">
        <v>22</v>
      </c>
      <c r="I1523" s="6">
        <v>0.4</v>
      </c>
      <c r="J1523" s="7">
        <v>4000</v>
      </c>
      <c r="K1523" s="8">
        <f t="shared" si="10"/>
        <v>1600</v>
      </c>
      <c r="L1523" s="8">
        <f t="shared" si="11"/>
        <v>480</v>
      </c>
      <c r="M1523" s="9">
        <v>0.3</v>
      </c>
      <c r="O1523" s="14"/>
      <c r="P1523" s="15"/>
      <c r="Q1523" s="10"/>
      <c r="R1523" s="11"/>
    </row>
    <row r="1524" spans="1:18" ht="15.75" customHeight="1" x14ac:dyDescent="0.25">
      <c r="A1524" s="2"/>
      <c r="B1524" s="4" t="s">
        <v>27</v>
      </c>
      <c r="C1524" s="4">
        <v>1128299</v>
      </c>
      <c r="D1524" s="5">
        <v>44251</v>
      </c>
      <c r="E1524" s="4" t="s">
        <v>28</v>
      </c>
      <c r="F1524" s="4" t="s">
        <v>67</v>
      </c>
      <c r="G1524" s="4" t="s">
        <v>68</v>
      </c>
      <c r="H1524" s="4" t="s">
        <v>17</v>
      </c>
      <c r="I1524" s="6">
        <v>0.30000000000000004</v>
      </c>
      <c r="J1524" s="7">
        <v>4500</v>
      </c>
      <c r="K1524" s="8">
        <f t="shared" si="10"/>
        <v>1350.0000000000002</v>
      </c>
      <c r="L1524" s="8">
        <f t="shared" si="11"/>
        <v>472.50000000000006</v>
      </c>
      <c r="M1524" s="9">
        <v>0.35</v>
      </c>
      <c r="O1524" s="14"/>
      <c r="P1524" s="15"/>
      <c r="Q1524" s="10"/>
      <c r="R1524" s="11"/>
    </row>
    <row r="1525" spans="1:18" ht="15.75" customHeight="1" x14ac:dyDescent="0.25">
      <c r="A1525" s="2"/>
      <c r="B1525" s="4" t="s">
        <v>27</v>
      </c>
      <c r="C1525" s="4">
        <v>1128299</v>
      </c>
      <c r="D1525" s="5">
        <v>44251</v>
      </c>
      <c r="E1525" s="4" t="s">
        <v>28</v>
      </c>
      <c r="F1525" s="4" t="s">
        <v>67</v>
      </c>
      <c r="G1525" s="4" t="s">
        <v>68</v>
      </c>
      <c r="H1525" s="4" t="s">
        <v>18</v>
      </c>
      <c r="I1525" s="6">
        <v>0.4</v>
      </c>
      <c r="J1525" s="7">
        <v>3500</v>
      </c>
      <c r="K1525" s="8">
        <f t="shared" si="10"/>
        <v>1400</v>
      </c>
      <c r="L1525" s="8">
        <f t="shared" si="11"/>
        <v>489.99999999999994</v>
      </c>
      <c r="M1525" s="9">
        <v>0.35</v>
      </c>
      <c r="O1525" s="14"/>
      <c r="P1525" s="15"/>
      <c r="Q1525" s="10"/>
      <c r="R1525" s="11"/>
    </row>
    <row r="1526" spans="1:18" ht="15.75" customHeight="1" x14ac:dyDescent="0.25">
      <c r="A1526" s="2"/>
      <c r="B1526" s="4" t="s">
        <v>27</v>
      </c>
      <c r="C1526" s="4">
        <v>1128299</v>
      </c>
      <c r="D1526" s="5">
        <v>44251</v>
      </c>
      <c r="E1526" s="4" t="s">
        <v>28</v>
      </c>
      <c r="F1526" s="4" t="s">
        <v>67</v>
      </c>
      <c r="G1526" s="4" t="s">
        <v>68</v>
      </c>
      <c r="H1526" s="4" t="s">
        <v>19</v>
      </c>
      <c r="I1526" s="6">
        <v>0.4</v>
      </c>
      <c r="J1526" s="7">
        <v>3500</v>
      </c>
      <c r="K1526" s="8">
        <f t="shared" si="10"/>
        <v>1400</v>
      </c>
      <c r="L1526" s="8">
        <f t="shared" si="11"/>
        <v>489.99999999999994</v>
      </c>
      <c r="M1526" s="9">
        <v>0.35</v>
      </c>
      <c r="O1526" s="14"/>
      <c r="P1526" s="15"/>
      <c r="Q1526" s="10"/>
      <c r="R1526" s="11"/>
    </row>
    <row r="1527" spans="1:18" ht="15.75" customHeight="1" x14ac:dyDescent="0.25">
      <c r="A1527" s="2"/>
      <c r="B1527" s="4" t="s">
        <v>27</v>
      </c>
      <c r="C1527" s="4">
        <v>1128299</v>
      </c>
      <c r="D1527" s="5">
        <v>44251</v>
      </c>
      <c r="E1527" s="4" t="s">
        <v>28</v>
      </c>
      <c r="F1527" s="4" t="s">
        <v>67</v>
      </c>
      <c r="G1527" s="4" t="s">
        <v>68</v>
      </c>
      <c r="H1527" s="4" t="s">
        <v>20</v>
      </c>
      <c r="I1527" s="6">
        <v>0.4</v>
      </c>
      <c r="J1527" s="7">
        <v>2000</v>
      </c>
      <c r="K1527" s="8">
        <f t="shared" si="10"/>
        <v>800</v>
      </c>
      <c r="L1527" s="8">
        <f t="shared" si="11"/>
        <v>280</v>
      </c>
      <c r="M1527" s="9">
        <v>0.35</v>
      </c>
      <c r="O1527" s="14"/>
      <c r="P1527" s="15"/>
      <c r="Q1527" s="10"/>
      <c r="R1527" s="11"/>
    </row>
    <row r="1528" spans="1:18" ht="15.75" customHeight="1" x14ac:dyDescent="0.25">
      <c r="A1528" s="2"/>
      <c r="B1528" s="4" t="s">
        <v>27</v>
      </c>
      <c r="C1528" s="4">
        <v>1128299</v>
      </c>
      <c r="D1528" s="5">
        <v>44251</v>
      </c>
      <c r="E1528" s="4" t="s">
        <v>28</v>
      </c>
      <c r="F1528" s="4" t="s">
        <v>67</v>
      </c>
      <c r="G1528" s="4" t="s">
        <v>68</v>
      </c>
      <c r="H1528" s="4" t="s">
        <v>21</v>
      </c>
      <c r="I1528" s="6">
        <v>0.45000000000000007</v>
      </c>
      <c r="J1528" s="7">
        <v>1250</v>
      </c>
      <c r="K1528" s="8">
        <f t="shared" si="10"/>
        <v>562.50000000000011</v>
      </c>
      <c r="L1528" s="8">
        <f t="shared" si="11"/>
        <v>225.00000000000006</v>
      </c>
      <c r="M1528" s="9">
        <v>0.4</v>
      </c>
      <c r="O1528" s="14"/>
      <c r="P1528" s="15"/>
      <c r="Q1528" s="10"/>
      <c r="R1528" s="11"/>
    </row>
    <row r="1529" spans="1:18" ht="15.75" customHeight="1" x14ac:dyDescent="0.25">
      <c r="A1529" s="2"/>
      <c r="B1529" s="4" t="s">
        <v>27</v>
      </c>
      <c r="C1529" s="4">
        <v>1128299</v>
      </c>
      <c r="D1529" s="5">
        <v>44251</v>
      </c>
      <c r="E1529" s="4" t="s">
        <v>28</v>
      </c>
      <c r="F1529" s="4" t="s">
        <v>67</v>
      </c>
      <c r="G1529" s="4" t="s">
        <v>68</v>
      </c>
      <c r="H1529" s="4" t="s">
        <v>22</v>
      </c>
      <c r="I1529" s="6">
        <v>0.4</v>
      </c>
      <c r="J1529" s="7">
        <v>3250</v>
      </c>
      <c r="K1529" s="8">
        <f t="shared" si="10"/>
        <v>1300</v>
      </c>
      <c r="L1529" s="8">
        <f t="shared" si="11"/>
        <v>390</v>
      </c>
      <c r="M1529" s="9">
        <v>0.3</v>
      </c>
      <c r="O1529" s="14"/>
      <c r="P1529" s="15"/>
      <c r="Q1529" s="10"/>
      <c r="R1529" s="11"/>
    </row>
    <row r="1530" spans="1:18" ht="15.75" customHeight="1" x14ac:dyDescent="0.25">
      <c r="A1530" s="2"/>
      <c r="B1530" s="4" t="s">
        <v>27</v>
      </c>
      <c r="C1530" s="4">
        <v>1128299</v>
      </c>
      <c r="D1530" s="5">
        <v>44278</v>
      </c>
      <c r="E1530" s="4" t="s">
        <v>28</v>
      </c>
      <c r="F1530" s="4" t="s">
        <v>67</v>
      </c>
      <c r="G1530" s="4" t="s">
        <v>68</v>
      </c>
      <c r="H1530" s="4" t="s">
        <v>17</v>
      </c>
      <c r="I1530" s="6">
        <v>0.4</v>
      </c>
      <c r="J1530" s="7">
        <v>4750</v>
      </c>
      <c r="K1530" s="8">
        <f t="shared" si="10"/>
        <v>1900</v>
      </c>
      <c r="L1530" s="8">
        <f t="shared" si="11"/>
        <v>665</v>
      </c>
      <c r="M1530" s="9">
        <v>0.35</v>
      </c>
      <c r="O1530" s="14"/>
      <c r="P1530" s="15"/>
      <c r="Q1530" s="10"/>
      <c r="R1530" s="11"/>
    </row>
    <row r="1531" spans="1:18" ht="15.75" customHeight="1" x14ac:dyDescent="0.25">
      <c r="A1531" s="2"/>
      <c r="B1531" s="4" t="s">
        <v>27</v>
      </c>
      <c r="C1531" s="4">
        <v>1128299</v>
      </c>
      <c r="D1531" s="5">
        <v>44278</v>
      </c>
      <c r="E1531" s="4" t="s">
        <v>28</v>
      </c>
      <c r="F1531" s="4" t="s">
        <v>67</v>
      </c>
      <c r="G1531" s="4" t="s">
        <v>68</v>
      </c>
      <c r="H1531" s="4" t="s">
        <v>18</v>
      </c>
      <c r="I1531" s="6">
        <v>0.5</v>
      </c>
      <c r="J1531" s="7">
        <v>3250</v>
      </c>
      <c r="K1531" s="8">
        <f t="shared" si="10"/>
        <v>1625</v>
      </c>
      <c r="L1531" s="8">
        <f t="shared" si="11"/>
        <v>568.75</v>
      </c>
      <c r="M1531" s="9">
        <v>0.35</v>
      </c>
      <c r="O1531" s="14"/>
      <c r="P1531" s="15"/>
      <c r="Q1531" s="10"/>
      <c r="R1531" s="11"/>
    </row>
    <row r="1532" spans="1:18" ht="15.75" customHeight="1" x14ac:dyDescent="0.25">
      <c r="A1532" s="2"/>
      <c r="B1532" s="4" t="s">
        <v>27</v>
      </c>
      <c r="C1532" s="4">
        <v>1128299</v>
      </c>
      <c r="D1532" s="5">
        <v>44278</v>
      </c>
      <c r="E1532" s="4" t="s">
        <v>28</v>
      </c>
      <c r="F1532" s="4" t="s">
        <v>67</v>
      </c>
      <c r="G1532" s="4" t="s">
        <v>68</v>
      </c>
      <c r="H1532" s="4" t="s">
        <v>19</v>
      </c>
      <c r="I1532" s="6">
        <v>0.54999999999999993</v>
      </c>
      <c r="J1532" s="7">
        <v>3500</v>
      </c>
      <c r="K1532" s="8">
        <f t="shared" si="10"/>
        <v>1924.9999999999998</v>
      </c>
      <c r="L1532" s="8">
        <f t="shared" si="11"/>
        <v>673.74999999999989</v>
      </c>
      <c r="M1532" s="9">
        <v>0.35</v>
      </c>
      <c r="O1532" s="14"/>
      <c r="P1532" s="15"/>
      <c r="Q1532" s="10"/>
      <c r="R1532" s="11"/>
    </row>
    <row r="1533" spans="1:18" ht="15.75" customHeight="1" x14ac:dyDescent="0.25">
      <c r="A1533" s="2"/>
      <c r="B1533" s="4" t="s">
        <v>27</v>
      </c>
      <c r="C1533" s="4">
        <v>1128299</v>
      </c>
      <c r="D1533" s="5">
        <v>44278</v>
      </c>
      <c r="E1533" s="4" t="s">
        <v>28</v>
      </c>
      <c r="F1533" s="4" t="s">
        <v>67</v>
      </c>
      <c r="G1533" s="4" t="s">
        <v>68</v>
      </c>
      <c r="H1533" s="4" t="s">
        <v>20</v>
      </c>
      <c r="I1533" s="6">
        <v>0.5</v>
      </c>
      <c r="J1533" s="7">
        <v>2500</v>
      </c>
      <c r="K1533" s="8">
        <f t="shared" si="10"/>
        <v>1250</v>
      </c>
      <c r="L1533" s="8">
        <f t="shared" si="11"/>
        <v>437.5</v>
      </c>
      <c r="M1533" s="9">
        <v>0.35</v>
      </c>
      <c r="O1533" s="14"/>
      <c r="P1533" s="15"/>
      <c r="Q1533" s="10"/>
      <c r="R1533" s="11"/>
    </row>
    <row r="1534" spans="1:18" ht="15.75" customHeight="1" x14ac:dyDescent="0.25">
      <c r="A1534" s="2"/>
      <c r="B1534" s="4" t="s">
        <v>27</v>
      </c>
      <c r="C1534" s="4">
        <v>1128299</v>
      </c>
      <c r="D1534" s="5">
        <v>44278</v>
      </c>
      <c r="E1534" s="4" t="s">
        <v>28</v>
      </c>
      <c r="F1534" s="4" t="s">
        <v>67</v>
      </c>
      <c r="G1534" s="4" t="s">
        <v>68</v>
      </c>
      <c r="H1534" s="4" t="s">
        <v>21</v>
      </c>
      <c r="I1534" s="6">
        <v>0.55000000000000004</v>
      </c>
      <c r="J1534" s="7">
        <v>1000</v>
      </c>
      <c r="K1534" s="8">
        <f t="shared" si="10"/>
        <v>550</v>
      </c>
      <c r="L1534" s="8">
        <f t="shared" si="11"/>
        <v>220</v>
      </c>
      <c r="M1534" s="9">
        <v>0.4</v>
      </c>
      <c r="O1534" s="14"/>
      <c r="P1534" s="15"/>
      <c r="Q1534" s="10"/>
      <c r="R1534" s="11"/>
    </row>
    <row r="1535" spans="1:18" ht="15.75" customHeight="1" x14ac:dyDescent="0.25">
      <c r="A1535" s="2"/>
      <c r="B1535" s="4" t="s">
        <v>27</v>
      </c>
      <c r="C1535" s="4">
        <v>1128299</v>
      </c>
      <c r="D1535" s="5">
        <v>44278</v>
      </c>
      <c r="E1535" s="4" t="s">
        <v>28</v>
      </c>
      <c r="F1535" s="4" t="s">
        <v>67</v>
      </c>
      <c r="G1535" s="4" t="s">
        <v>68</v>
      </c>
      <c r="H1535" s="4" t="s">
        <v>22</v>
      </c>
      <c r="I1535" s="6">
        <v>0.5</v>
      </c>
      <c r="J1535" s="7">
        <v>3000</v>
      </c>
      <c r="K1535" s="8">
        <f t="shared" si="10"/>
        <v>1500</v>
      </c>
      <c r="L1535" s="8">
        <f t="shared" si="11"/>
        <v>450</v>
      </c>
      <c r="M1535" s="9">
        <v>0.3</v>
      </c>
      <c r="O1535" s="14"/>
      <c r="P1535" s="15"/>
      <c r="Q1535" s="10"/>
      <c r="R1535" s="11"/>
    </row>
    <row r="1536" spans="1:18" ht="15.75" customHeight="1" x14ac:dyDescent="0.25">
      <c r="A1536" s="2"/>
      <c r="B1536" s="4" t="s">
        <v>27</v>
      </c>
      <c r="C1536" s="4">
        <v>1128299</v>
      </c>
      <c r="D1536" s="5">
        <v>44310</v>
      </c>
      <c r="E1536" s="4" t="s">
        <v>28</v>
      </c>
      <c r="F1536" s="4" t="s">
        <v>67</v>
      </c>
      <c r="G1536" s="4" t="s">
        <v>68</v>
      </c>
      <c r="H1536" s="4" t="s">
        <v>17</v>
      </c>
      <c r="I1536" s="6">
        <v>0.55000000000000004</v>
      </c>
      <c r="J1536" s="7">
        <v>4750</v>
      </c>
      <c r="K1536" s="8">
        <f t="shared" ref="K1536:K1790" si="12">I1536*J1536</f>
        <v>2612.5</v>
      </c>
      <c r="L1536" s="8">
        <f t="shared" ref="L1536:L1790" si="13">K1536*M1536</f>
        <v>914.37499999999989</v>
      </c>
      <c r="M1536" s="9">
        <v>0.35</v>
      </c>
      <c r="O1536" s="14"/>
      <c r="P1536" s="15"/>
      <c r="Q1536" s="10"/>
      <c r="R1536" s="11"/>
    </row>
    <row r="1537" spans="1:18" ht="15.75" customHeight="1" x14ac:dyDescent="0.25">
      <c r="A1537" s="2"/>
      <c r="B1537" s="4" t="s">
        <v>27</v>
      </c>
      <c r="C1537" s="4">
        <v>1128299</v>
      </c>
      <c r="D1537" s="5">
        <v>44310</v>
      </c>
      <c r="E1537" s="4" t="s">
        <v>28</v>
      </c>
      <c r="F1537" s="4" t="s">
        <v>67</v>
      </c>
      <c r="G1537" s="4" t="s">
        <v>68</v>
      </c>
      <c r="H1537" s="4" t="s">
        <v>18</v>
      </c>
      <c r="I1537" s="6">
        <v>0.60000000000000009</v>
      </c>
      <c r="J1537" s="7">
        <v>2750</v>
      </c>
      <c r="K1537" s="8">
        <f t="shared" si="12"/>
        <v>1650.0000000000002</v>
      </c>
      <c r="L1537" s="8">
        <f t="shared" si="13"/>
        <v>577.5</v>
      </c>
      <c r="M1537" s="9">
        <v>0.35</v>
      </c>
      <c r="O1537" s="14"/>
      <c r="P1537" s="15"/>
      <c r="Q1537" s="10"/>
      <c r="R1537" s="11"/>
    </row>
    <row r="1538" spans="1:18" ht="15.75" customHeight="1" x14ac:dyDescent="0.25">
      <c r="A1538" s="2"/>
      <c r="B1538" s="4" t="s">
        <v>27</v>
      </c>
      <c r="C1538" s="4">
        <v>1128299</v>
      </c>
      <c r="D1538" s="5">
        <v>44310</v>
      </c>
      <c r="E1538" s="4" t="s">
        <v>28</v>
      </c>
      <c r="F1538" s="4" t="s">
        <v>67</v>
      </c>
      <c r="G1538" s="4" t="s">
        <v>68</v>
      </c>
      <c r="H1538" s="4" t="s">
        <v>19</v>
      </c>
      <c r="I1538" s="6">
        <v>0.60000000000000009</v>
      </c>
      <c r="J1538" s="7">
        <v>3250</v>
      </c>
      <c r="K1538" s="8">
        <f t="shared" si="12"/>
        <v>1950.0000000000002</v>
      </c>
      <c r="L1538" s="8">
        <f t="shared" si="13"/>
        <v>682.5</v>
      </c>
      <c r="M1538" s="9">
        <v>0.35</v>
      </c>
      <c r="O1538" s="14"/>
      <c r="P1538" s="15"/>
      <c r="Q1538" s="10"/>
      <c r="R1538" s="11"/>
    </row>
    <row r="1539" spans="1:18" ht="15.75" customHeight="1" x14ac:dyDescent="0.25">
      <c r="A1539" s="2"/>
      <c r="B1539" s="4" t="s">
        <v>27</v>
      </c>
      <c r="C1539" s="4">
        <v>1128299</v>
      </c>
      <c r="D1539" s="5">
        <v>44310</v>
      </c>
      <c r="E1539" s="4" t="s">
        <v>28</v>
      </c>
      <c r="F1539" s="4" t="s">
        <v>67</v>
      </c>
      <c r="G1539" s="4" t="s">
        <v>68</v>
      </c>
      <c r="H1539" s="4" t="s">
        <v>20</v>
      </c>
      <c r="I1539" s="6">
        <v>0.45000000000000007</v>
      </c>
      <c r="J1539" s="7">
        <v>2250</v>
      </c>
      <c r="K1539" s="8">
        <f t="shared" si="12"/>
        <v>1012.5000000000001</v>
      </c>
      <c r="L1539" s="8">
        <f t="shared" si="13"/>
        <v>354.375</v>
      </c>
      <c r="M1539" s="9">
        <v>0.35</v>
      </c>
      <c r="O1539" s="14"/>
      <c r="P1539" s="15"/>
      <c r="Q1539" s="10"/>
      <c r="R1539" s="11"/>
    </row>
    <row r="1540" spans="1:18" ht="15.75" customHeight="1" x14ac:dyDescent="0.25">
      <c r="A1540" s="2"/>
      <c r="B1540" s="4" t="s">
        <v>27</v>
      </c>
      <c r="C1540" s="4">
        <v>1128299</v>
      </c>
      <c r="D1540" s="5">
        <v>44310</v>
      </c>
      <c r="E1540" s="4" t="s">
        <v>28</v>
      </c>
      <c r="F1540" s="4" t="s">
        <v>67</v>
      </c>
      <c r="G1540" s="4" t="s">
        <v>68</v>
      </c>
      <c r="H1540" s="4" t="s">
        <v>21</v>
      </c>
      <c r="I1540" s="6">
        <v>0.50000000000000011</v>
      </c>
      <c r="J1540" s="7">
        <v>1250</v>
      </c>
      <c r="K1540" s="8">
        <f t="shared" si="12"/>
        <v>625.00000000000011</v>
      </c>
      <c r="L1540" s="8">
        <f t="shared" si="13"/>
        <v>250.00000000000006</v>
      </c>
      <c r="M1540" s="9">
        <v>0.4</v>
      </c>
      <c r="O1540" s="14"/>
      <c r="P1540" s="15"/>
      <c r="Q1540" s="10"/>
      <c r="R1540" s="11"/>
    </row>
    <row r="1541" spans="1:18" ht="15.75" customHeight="1" x14ac:dyDescent="0.25">
      <c r="A1541" s="2"/>
      <c r="B1541" s="4" t="s">
        <v>27</v>
      </c>
      <c r="C1541" s="4">
        <v>1128299</v>
      </c>
      <c r="D1541" s="5">
        <v>44310</v>
      </c>
      <c r="E1541" s="4" t="s">
        <v>28</v>
      </c>
      <c r="F1541" s="4" t="s">
        <v>67</v>
      </c>
      <c r="G1541" s="4" t="s">
        <v>68</v>
      </c>
      <c r="H1541" s="4" t="s">
        <v>22</v>
      </c>
      <c r="I1541" s="6">
        <v>0.65000000000000013</v>
      </c>
      <c r="J1541" s="7">
        <v>3000</v>
      </c>
      <c r="K1541" s="8">
        <f t="shared" si="12"/>
        <v>1950.0000000000005</v>
      </c>
      <c r="L1541" s="8">
        <f t="shared" si="13"/>
        <v>585.00000000000011</v>
      </c>
      <c r="M1541" s="9">
        <v>0.3</v>
      </c>
      <c r="O1541" s="14"/>
      <c r="P1541" s="15"/>
      <c r="Q1541" s="10"/>
      <c r="R1541" s="11"/>
    </row>
    <row r="1542" spans="1:18" ht="15.75" customHeight="1" x14ac:dyDescent="0.25">
      <c r="A1542" s="2"/>
      <c r="B1542" s="4" t="s">
        <v>27</v>
      </c>
      <c r="C1542" s="4">
        <v>1128299</v>
      </c>
      <c r="D1542" s="5">
        <v>44341</v>
      </c>
      <c r="E1542" s="4" t="s">
        <v>28</v>
      </c>
      <c r="F1542" s="4" t="s">
        <v>67</v>
      </c>
      <c r="G1542" s="4" t="s">
        <v>68</v>
      </c>
      <c r="H1542" s="4" t="s">
        <v>17</v>
      </c>
      <c r="I1542" s="6">
        <v>0.5</v>
      </c>
      <c r="J1542" s="7">
        <v>5000</v>
      </c>
      <c r="K1542" s="8">
        <f t="shared" si="12"/>
        <v>2500</v>
      </c>
      <c r="L1542" s="8">
        <f t="shared" si="13"/>
        <v>875</v>
      </c>
      <c r="M1542" s="9">
        <v>0.35</v>
      </c>
      <c r="O1542" s="14"/>
      <c r="P1542" s="15"/>
      <c r="Q1542" s="10"/>
      <c r="R1542" s="11"/>
    </row>
    <row r="1543" spans="1:18" ht="15.75" customHeight="1" x14ac:dyDescent="0.25">
      <c r="A1543" s="2"/>
      <c r="B1543" s="4" t="s">
        <v>27</v>
      </c>
      <c r="C1543" s="4">
        <v>1128299</v>
      </c>
      <c r="D1543" s="5">
        <v>44341</v>
      </c>
      <c r="E1543" s="4" t="s">
        <v>28</v>
      </c>
      <c r="F1543" s="4" t="s">
        <v>67</v>
      </c>
      <c r="G1543" s="4" t="s">
        <v>68</v>
      </c>
      <c r="H1543" s="4" t="s">
        <v>18</v>
      </c>
      <c r="I1543" s="6">
        <v>0.55000000000000004</v>
      </c>
      <c r="J1543" s="7">
        <v>3500</v>
      </c>
      <c r="K1543" s="8">
        <f t="shared" si="12"/>
        <v>1925.0000000000002</v>
      </c>
      <c r="L1543" s="8">
        <f t="shared" si="13"/>
        <v>673.75</v>
      </c>
      <c r="M1543" s="9">
        <v>0.35</v>
      </c>
      <c r="O1543" s="14"/>
      <c r="P1543" s="15"/>
      <c r="Q1543" s="10"/>
      <c r="R1543" s="11"/>
    </row>
    <row r="1544" spans="1:18" ht="15.75" customHeight="1" x14ac:dyDescent="0.25">
      <c r="A1544" s="2"/>
      <c r="B1544" s="4" t="s">
        <v>27</v>
      </c>
      <c r="C1544" s="4">
        <v>1128299</v>
      </c>
      <c r="D1544" s="5">
        <v>44341</v>
      </c>
      <c r="E1544" s="4" t="s">
        <v>28</v>
      </c>
      <c r="F1544" s="4" t="s">
        <v>67</v>
      </c>
      <c r="G1544" s="4" t="s">
        <v>68</v>
      </c>
      <c r="H1544" s="4" t="s">
        <v>19</v>
      </c>
      <c r="I1544" s="6">
        <v>0.55000000000000004</v>
      </c>
      <c r="J1544" s="7">
        <v>3500</v>
      </c>
      <c r="K1544" s="8">
        <f t="shared" si="12"/>
        <v>1925.0000000000002</v>
      </c>
      <c r="L1544" s="8">
        <f t="shared" si="13"/>
        <v>673.75</v>
      </c>
      <c r="M1544" s="9">
        <v>0.35</v>
      </c>
      <c r="O1544" s="14"/>
      <c r="P1544" s="15"/>
      <c r="Q1544" s="10"/>
      <c r="R1544" s="11"/>
    </row>
    <row r="1545" spans="1:18" ht="15.75" customHeight="1" x14ac:dyDescent="0.25">
      <c r="A1545" s="2"/>
      <c r="B1545" s="4" t="s">
        <v>27</v>
      </c>
      <c r="C1545" s="4">
        <v>1128299</v>
      </c>
      <c r="D1545" s="5">
        <v>44341</v>
      </c>
      <c r="E1545" s="4" t="s">
        <v>28</v>
      </c>
      <c r="F1545" s="4" t="s">
        <v>67</v>
      </c>
      <c r="G1545" s="4" t="s">
        <v>68</v>
      </c>
      <c r="H1545" s="4" t="s">
        <v>20</v>
      </c>
      <c r="I1545" s="6">
        <v>0.5</v>
      </c>
      <c r="J1545" s="7">
        <v>2750</v>
      </c>
      <c r="K1545" s="8">
        <f t="shared" si="12"/>
        <v>1375</v>
      </c>
      <c r="L1545" s="8">
        <f t="shared" si="13"/>
        <v>481.24999999999994</v>
      </c>
      <c r="M1545" s="9">
        <v>0.35</v>
      </c>
      <c r="O1545" s="14"/>
      <c r="P1545" s="15"/>
      <c r="Q1545" s="10"/>
      <c r="R1545" s="11"/>
    </row>
    <row r="1546" spans="1:18" ht="15.75" customHeight="1" x14ac:dyDescent="0.25">
      <c r="A1546" s="2"/>
      <c r="B1546" s="4" t="s">
        <v>27</v>
      </c>
      <c r="C1546" s="4">
        <v>1128299</v>
      </c>
      <c r="D1546" s="5">
        <v>44341</v>
      </c>
      <c r="E1546" s="4" t="s">
        <v>28</v>
      </c>
      <c r="F1546" s="4" t="s">
        <v>67</v>
      </c>
      <c r="G1546" s="4" t="s">
        <v>68</v>
      </c>
      <c r="H1546" s="4" t="s">
        <v>21</v>
      </c>
      <c r="I1546" s="6">
        <v>0.44999999999999996</v>
      </c>
      <c r="J1546" s="7">
        <v>1750</v>
      </c>
      <c r="K1546" s="8">
        <f t="shared" si="12"/>
        <v>787.49999999999989</v>
      </c>
      <c r="L1546" s="8">
        <f t="shared" si="13"/>
        <v>315</v>
      </c>
      <c r="M1546" s="9">
        <v>0.4</v>
      </c>
      <c r="O1546" s="14"/>
      <c r="P1546" s="15"/>
      <c r="Q1546" s="10"/>
      <c r="R1546" s="11"/>
    </row>
    <row r="1547" spans="1:18" ht="15.75" customHeight="1" x14ac:dyDescent="0.25">
      <c r="A1547" s="2"/>
      <c r="B1547" s="4" t="s">
        <v>27</v>
      </c>
      <c r="C1547" s="4">
        <v>1128299</v>
      </c>
      <c r="D1547" s="5">
        <v>44341</v>
      </c>
      <c r="E1547" s="4" t="s">
        <v>28</v>
      </c>
      <c r="F1547" s="4" t="s">
        <v>67</v>
      </c>
      <c r="G1547" s="4" t="s">
        <v>68</v>
      </c>
      <c r="H1547" s="4" t="s">
        <v>22</v>
      </c>
      <c r="I1547" s="6">
        <v>0.6</v>
      </c>
      <c r="J1547" s="7">
        <v>5250</v>
      </c>
      <c r="K1547" s="8">
        <f t="shared" si="12"/>
        <v>3150</v>
      </c>
      <c r="L1547" s="8">
        <f t="shared" si="13"/>
        <v>945</v>
      </c>
      <c r="M1547" s="9">
        <v>0.3</v>
      </c>
      <c r="O1547" s="14"/>
      <c r="P1547" s="15"/>
      <c r="Q1547" s="10"/>
      <c r="R1547" s="11"/>
    </row>
    <row r="1548" spans="1:18" ht="15.75" customHeight="1" x14ac:dyDescent="0.25">
      <c r="A1548" s="2"/>
      <c r="B1548" s="4" t="s">
        <v>27</v>
      </c>
      <c r="C1548" s="4">
        <v>1128299</v>
      </c>
      <c r="D1548" s="5">
        <v>44371</v>
      </c>
      <c r="E1548" s="4" t="s">
        <v>28</v>
      </c>
      <c r="F1548" s="4" t="s">
        <v>67</v>
      </c>
      <c r="G1548" s="4" t="s">
        <v>68</v>
      </c>
      <c r="H1548" s="4" t="s">
        <v>17</v>
      </c>
      <c r="I1548" s="6">
        <v>0.54999999999999993</v>
      </c>
      <c r="J1548" s="7">
        <v>7750</v>
      </c>
      <c r="K1548" s="8">
        <f t="shared" si="12"/>
        <v>4262.4999999999991</v>
      </c>
      <c r="L1548" s="8">
        <f t="shared" si="13"/>
        <v>1491.8749999999995</v>
      </c>
      <c r="M1548" s="9">
        <v>0.35</v>
      </c>
      <c r="O1548" s="14"/>
      <c r="P1548" s="15"/>
      <c r="Q1548" s="10"/>
      <c r="R1548" s="11"/>
    </row>
    <row r="1549" spans="1:18" ht="15.75" customHeight="1" x14ac:dyDescent="0.25">
      <c r="A1549" s="2"/>
      <c r="B1549" s="4" t="s">
        <v>27</v>
      </c>
      <c r="C1549" s="4">
        <v>1128299</v>
      </c>
      <c r="D1549" s="5">
        <v>44371</v>
      </c>
      <c r="E1549" s="4" t="s">
        <v>28</v>
      </c>
      <c r="F1549" s="4" t="s">
        <v>67</v>
      </c>
      <c r="G1549" s="4" t="s">
        <v>68</v>
      </c>
      <c r="H1549" s="4" t="s">
        <v>18</v>
      </c>
      <c r="I1549" s="6">
        <v>0.64999999999999991</v>
      </c>
      <c r="J1549" s="7">
        <v>6500</v>
      </c>
      <c r="K1549" s="8">
        <f t="shared" si="12"/>
        <v>4224.9999999999991</v>
      </c>
      <c r="L1549" s="8">
        <f t="shared" si="13"/>
        <v>1478.7499999999995</v>
      </c>
      <c r="M1549" s="9">
        <v>0.35</v>
      </c>
      <c r="O1549" s="14"/>
      <c r="P1549" s="15"/>
      <c r="Q1549" s="10"/>
      <c r="R1549" s="11"/>
    </row>
    <row r="1550" spans="1:18" ht="15.75" customHeight="1" x14ac:dyDescent="0.25">
      <c r="A1550" s="2"/>
      <c r="B1550" s="4" t="s">
        <v>27</v>
      </c>
      <c r="C1550" s="4">
        <v>1128299</v>
      </c>
      <c r="D1550" s="5">
        <v>44371</v>
      </c>
      <c r="E1550" s="4" t="s">
        <v>28</v>
      </c>
      <c r="F1550" s="4" t="s">
        <v>67</v>
      </c>
      <c r="G1550" s="4" t="s">
        <v>68</v>
      </c>
      <c r="H1550" s="4" t="s">
        <v>19</v>
      </c>
      <c r="I1550" s="6">
        <v>0.79999999999999993</v>
      </c>
      <c r="J1550" s="7">
        <v>6500</v>
      </c>
      <c r="K1550" s="8">
        <f t="shared" si="12"/>
        <v>5200</v>
      </c>
      <c r="L1550" s="8">
        <f t="shared" si="13"/>
        <v>1819.9999999999998</v>
      </c>
      <c r="M1550" s="9">
        <v>0.35</v>
      </c>
      <c r="O1550" s="14"/>
      <c r="P1550" s="15"/>
      <c r="Q1550" s="10"/>
      <c r="R1550" s="11"/>
    </row>
    <row r="1551" spans="1:18" ht="15.75" customHeight="1" x14ac:dyDescent="0.25">
      <c r="A1551" s="2"/>
      <c r="B1551" s="4" t="s">
        <v>27</v>
      </c>
      <c r="C1551" s="4">
        <v>1128299</v>
      </c>
      <c r="D1551" s="5">
        <v>44371</v>
      </c>
      <c r="E1551" s="4" t="s">
        <v>28</v>
      </c>
      <c r="F1551" s="4" t="s">
        <v>67</v>
      </c>
      <c r="G1551" s="4" t="s">
        <v>68</v>
      </c>
      <c r="H1551" s="4" t="s">
        <v>20</v>
      </c>
      <c r="I1551" s="6">
        <v>0.79999999999999993</v>
      </c>
      <c r="J1551" s="7">
        <v>5250</v>
      </c>
      <c r="K1551" s="8">
        <f t="shared" si="12"/>
        <v>4200</v>
      </c>
      <c r="L1551" s="8">
        <f t="shared" si="13"/>
        <v>1470</v>
      </c>
      <c r="M1551" s="9">
        <v>0.35</v>
      </c>
      <c r="O1551" s="14"/>
      <c r="P1551" s="15"/>
      <c r="Q1551" s="10"/>
      <c r="R1551" s="11"/>
    </row>
    <row r="1552" spans="1:18" ht="15.75" customHeight="1" x14ac:dyDescent="0.25">
      <c r="A1552" s="2"/>
      <c r="B1552" s="4" t="s">
        <v>27</v>
      </c>
      <c r="C1552" s="4">
        <v>1128299</v>
      </c>
      <c r="D1552" s="5">
        <v>44371</v>
      </c>
      <c r="E1552" s="4" t="s">
        <v>28</v>
      </c>
      <c r="F1552" s="4" t="s">
        <v>67</v>
      </c>
      <c r="G1552" s="4" t="s">
        <v>68</v>
      </c>
      <c r="H1552" s="4" t="s">
        <v>21</v>
      </c>
      <c r="I1552" s="6">
        <v>0.9</v>
      </c>
      <c r="J1552" s="7">
        <v>4000</v>
      </c>
      <c r="K1552" s="8">
        <f t="shared" si="12"/>
        <v>3600</v>
      </c>
      <c r="L1552" s="8">
        <f t="shared" si="13"/>
        <v>1440</v>
      </c>
      <c r="M1552" s="9">
        <v>0.4</v>
      </c>
      <c r="O1552" s="14"/>
      <c r="P1552" s="15"/>
      <c r="Q1552" s="10"/>
      <c r="R1552" s="11"/>
    </row>
    <row r="1553" spans="1:18" ht="15.75" customHeight="1" x14ac:dyDescent="0.25">
      <c r="A1553" s="2"/>
      <c r="B1553" s="4" t="s">
        <v>27</v>
      </c>
      <c r="C1553" s="4">
        <v>1128299</v>
      </c>
      <c r="D1553" s="5">
        <v>44371</v>
      </c>
      <c r="E1553" s="4" t="s">
        <v>28</v>
      </c>
      <c r="F1553" s="4" t="s">
        <v>67</v>
      </c>
      <c r="G1553" s="4" t="s">
        <v>68</v>
      </c>
      <c r="H1553" s="4" t="s">
        <v>22</v>
      </c>
      <c r="I1553" s="6">
        <v>1.05</v>
      </c>
      <c r="J1553" s="7">
        <v>7000</v>
      </c>
      <c r="K1553" s="8">
        <f t="shared" si="12"/>
        <v>7350</v>
      </c>
      <c r="L1553" s="8">
        <f t="shared" si="13"/>
        <v>2205</v>
      </c>
      <c r="M1553" s="9">
        <v>0.3</v>
      </c>
      <c r="O1553" s="14"/>
      <c r="P1553" s="15"/>
      <c r="Q1553" s="10"/>
      <c r="R1553" s="11"/>
    </row>
    <row r="1554" spans="1:18" ht="15.75" customHeight="1" x14ac:dyDescent="0.25">
      <c r="A1554" s="2"/>
      <c r="B1554" s="4" t="s">
        <v>27</v>
      </c>
      <c r="C1554" s="4">
        <v>1128299</v>
      </c>
      <c r="D1554" s="5">
        <v>44400</v>
      </c>
      <c r="E1554" s="4" t="s">
        <v>28</v>
      </c>
      <c r="F1554" s="4" t="s">
        <v>67</v>
      </c>
      <c r="G1554" s="4" t="s">
        <v>68</v>
      </c>
      <c r="H1554" s="4" t="s">
        <v>17</v>
      </c>
      <c r="I1554" s="6">
        <v>0.85</v>
      </c>
      <c r="J1554" s="7">
        <v>8500</v>
      </c>
      <c r="K1554" s="8">
        <f t="shared" si="12"/>
        <v>7225</v>
      </c>
      <c r="L1554" s="8">
        <f t="shared" si="13"/>
        <v>2528.75</v>
      </c>
      <c r="M1554" s="9">
        <v>0.35</v>
      </c>
      <c r="O1554" s="14"/>
      <c r="P1554" s="15"/>
      <c r="Q1554" s="10"/>
      <c r="R1554" s="11"/>
    </row>
    <row r="1555" spans="1:18" ht="15.75" customHeight="1" x14ac:dyDescent="0.25">
      <c r="A1555" s="2"/>
      <c r="B1555" s="4" t="s">
        <v>27</v>
      </c>
      <c r="C1555" s="4">
        <v>1128299</v>
      </c>
      <c r="D1555" s="5">
        <v>44400</v>
      </c>
      <c r="E1555" s="4" t="s">
        <v>28</v>
      </c>
      <c r="F1555" s="4" t="s">
        <v>67</v>
      </c>
      <c r="G1555" s="4" t="s">
        <v>68</v>
      </c>
      <c r="H1555" s="4" t="s">
        <v>18</v>
      </c>
      <c r="I1555" s="6">
        <v>0.9</v>
      </c>
      <c r="J1555" s="7">
        <v>7000</v>
      </c>
      <c r="K1555" s="8">
        <f t="shared" si="12"/>
        <v>6300</v>
      </c>
      <c r="L1555" s="8">
        <f t="shared" si="13"/>
        <v>2205</v>
      </c>
      <c r="M1555" s="9">
        <v>0.35</v>
      </c>
      <c r="O1555" s="14"/>
      <c r="P1555" s="15"/>
      <c r="Q1555" s="10"/>
      <c r="R1555" s="11"/>
    </row>
    <row r="1556" spans="1:18" ht="15.75" customHeight="1" x14ac:dyDescent="0.25">
      <c r="A1556" s="2"/>
      <c r="B1556" s="4" t="s">
        <v>27</v>
      </c>
      <c r="C1556" s="4">
        <v>1128299</v>
      </c>
      <c r="D1556" s="5">
        <v>44400</v>
      </c>
      <c r="E1556" s="4" t="s">
        <v>28</v>
      </c>
      <c r="F1556" s="4" t="s">
        <v>67</v>
      </c>
      <c r="G1556" s="4" t="s">
        <v>68</v>
      </c>
      <c r="H1556" s="4" t="s">
        <v>19</v>
      </c>
      <c r="I1556" s="6">
        <v>0.9</v>
      </c>
      <c r="J1556" s="7">
        <v>6500</v>
      </c>
      <c r="K1556" s="8">
        <f t="shared" si="12"/>
        <v>5850</v>
      </c>
      <c r="L1556" s="8">
        <f t="shared" si="13"/>
        <v>2047.4999999999998</v>
      </c>
      <c r="M1556" s="9">
        <v>0.35</v>
      </c>
      <c r="O1556" s="14"/>
      <c r="P1556" s="15"/>
      <c r="Q1556" s="10"/>
      <c r="R1556" s="11"/>
    </row>
    <row r="1557" spans="1:18" ht="15.75" customHeight="1" x14ac:dyDescent="0.25">
      <c r="A1557" s="2"/>
      <c r="B1557" s="4" t="s">
        <v>27</v>
      </c>
      <c r="C1557" s="4">
        <v>1128299</v>
      </c>
      <c r="D1557" s="5">
        <v>44400</v>
      </c>
      <c r="E1557" s="4" t="s">
        <v>28</v>
      </c>
      <c r="F1557" s="4" t="s">
        <v>67</v>
      </c>
      <c r="G1557" s="4" t="s">
        <v>68</v>
      </c>
      <c r="H1557" s="4" t="s">
        <v>20</v>
      </c>
      <c r="I1557" s="6">
        <v>0.85</v>
      </c>
      <c r="J1557" s="7">
        <v>5500</v>
      </c>
      <c r="K1557" s="8">
        <f t="shared" si="12"/>
        <v>4675</v>
      </c>
      <c r="L1557" s="8">
        <f t="shared" si="13"/>
        <v>1636.25</v>
      </c>
      <c r="M1557" s="9">
        <v>0.35</v>
      </c>
      <c r="O1557" s="14"/>
      <c r="P1557" s="15"/>
      <c r="Q1557" s="10"/>
      <c r="R1557" s="11"/>
    </row>
    <row r="1558" spans="1:18" ht="15.75" customHeight="1" x14ac:dyDescent="0.25">
      <c r="A1558" s="2"/>
      <c r="B1558" s="4" t="s">
        <v>27</v>
      </c>
      <c r="C1558" s="4">
        <v>1128299</v>
      </c>
      <c r="D1558" s="5">
        <v>44400</v>
      </c>
      <c r="E1558" s="4" t="s">
        <v>28</v>
      </c>
      <c r="F1558" s="4" t="s">
        <v>67</v>
      </c>
      <c r="G1558" s="4" t="s">
        <v>68</v>
      </c>
      <c r="H1558" s="4" t="s">
        <v>21</v>
      </c>
      <c r="I1558" s="6">
        <v>0.9</v>
      </c>
      <c r="J1558" s="7">
        <v>6000</v>
      </c>
      <c r="K1558" s="8">
        <f t="shared" si="12"/>
        <v>5400</v>
      </c>
      <c r="L1558" s="8">
        <f t="shared" si="13"/>
        <v>2160</v>
      </c>
      <c r="M1558" s="9">
        <v>0.4</v>
      </c>
      <c r="O1558" s="14"/>
      <c r="P1558" s="15"/>
      <c r="Q1558" s="10"/>
      <c r="R1558" s="11"/>
    </row>
    <row r="1559" spans="1:18" ht="15.75" customHeight="1" x14ac:dyDescent="0.25">
      <c r="A1559" s="2"/>
      <c r="B1559" s="4" t="s">
        <v>27</v>
      </c>
      <c r="C1559" s="4">
        <v>1128299</v>
      </c>
      <c r="D1559" s="5">
        <v>44400</v>
      </c>
      <c r="E1559" s="4" t="s">
        <v>28</v>
      </c>
      <c r="F1559" s="4" t="s">
        <v>67</v>
      </c>
      <c r="G1559" s="4" t="s">
        <v>68</v>
      </c>
      <c r="H1559" s="4" t="s">
        <v>22</v>
      </c>
      <c r="I1559" s="6">
        <v>1.05</v>
      </c>
      <c r="J1559" s="7">
        <v>6000</v>
      </c>
      <c r="K1559" s="8">
        <f t="shared" si="12"/>
        <v>6300</v>
      </c>
      <c r="L1559" s="8">
        <f t="shared" si="13"/>
        <v>1890</v>
      </c>
      <c r="M1559" s="9">
        <v>0.3</v>
      </c>
      <c r="O1559" s="14"/>
      <c r="P1559" s="15"/>
      <c r="Q1559" s="10"/>
      <c r="R1559" s="11"/>
    </row>
    <row r="1560" spans="1:18" ht="15.75" customHeight="1" x14ac:dyDescent="0.25">
      <c r="A1560" s="2"/>
      <c r="B1560" s="4" t="s">
        <v>27</v>
      </c>
      <c r="C1560" s="4">
        <v>1128299</v>
      </c>
      <c r="D1560" s="5">
        <v>44432</v>
      </c>
      <c r="E1560" s="4" t="s">
        <v>28</v>
      </c>
      <c r="F1560" s="4" t="s">
        <v>67</v>
      </c>
      <c r="G1560" s="4" t="s">
        <v>68</v>
      </c>
      <c r="H1560" s="4" t="s">
        <v>17</v>
      </c>
      <c r="I1560" s="6">
        <v>0.9</v>
      </c>
      <c r="J1560" s="7">
        <v>8000</v>
      </c>
      <c r="K1560" s="8">
        <f t="shared" si="12"/>
        <v>7200</v>
      </c>
      <c r="L1560" s="8">
        <f t="shared" si="13"/>
        <v>2520</v>
      </c>
      <c r="M1560" s="9">
        <v>0.35</v>
      </c>
      <c r="O1560" s="14"/>
      <c r="P1560" s="15"/>
      <c r="Q1560" s="10"/>
      <c r="R1560" s="11"/>
    </row>
    <row r="1561" spans="1:18" ht="15.75" customHeight="1" x14ac:dyDescent="0.25">
      <c r="A1561" s="2"/>
      <c r="B1561" s="4" t="s">
        <v>27</v>
      </c>
      <c r="C1561" s="4">
        <v>1128299</v>
      </c>
      <c r="D1561" s="5">
        <v>44432</v>
      </c>
      <c r="E1561" s="4" t="s">
        <v>28</v>
      </c>
      <c r="F1561" s="4" t="s">
        <v>67</v>
      </c>
      <c r="G1561" s="4" t="s">
        <v>68</v>
      </c>
      <c r="H1561" s="4" t="s">
        <v>18</v>
      </c>
      <c r="I1561" s="6">
        <v>0.8</v>
      </c>
      <c r="J1561" s="7">
        <v>7750</v>
      </c>
      <c r="K1561" s="8">
        <f t="shared" si="12"/>
        <v>6200</v>
      </c>
      <c r="L1561" s="8">
        <f t="shared" si="13"/>
        <v>2170</v>
      </c>
      <c r="M1561" s="9">
        <v>0.35</v>
      </c>
      <c r="O1561" s="14"/>
      <c r="P1561" s="15"/>
      <c r="Q1561" s="10"/>
      <c r="R1561" s="11"/>
    </row>
    <row r="1562" spans="1:18" ht="15.75" customHeight="1" x14ac:dyDescent="0.25">
      <c r="A1562" s="2"/>
      <c r="B1562" s="4" t="s">
        <v>27</v>
      </c>
      <c r="C1562" s="4">
        <v>1128299</v>
      </c>
      <c r="D1562" s="5">
        <v>44432</v>
      </c>
      <c r="E1562" s="4" t="s">
        <v>28</v>
      </c>
      <c r="F1562" s="4" t="s">
        <v>67</v>
      </c>
      <c r="G1562" s="4" t="s">
        <v>68</v>
      </c>
      <c r="H1562" s="4" t="s">
        <v>19</v>
      </c>
      <c r="I1562" s="6">
        <v>0.70000000000000007</v>
      </c>
      <c r="J1562" s="7">
        <v>6500</v>
      </c>
      <c r="K1562" s="8">
        <f t="shared" si="12"/>
        <v>4550</v>
      </c>
      <c r="L1562" s="8">
        <f t="shared" si="13"/>
        <v>1592.5</v>
      </c>
      <c r="M1562" s="9">
        <v>0.35</v>
      </c>
      <c r="O1562" s="14"/>
      <c r="P1562" s="15"/>
      <c r="Q1562" s="10"/>
      <c r="R1562" s="11"/>
    </row>
    <row r="1563" spans="1:18" ht="15.75" customHeight="1" x14ac:dyDescent="0.25">
      <c r="A1563" s="2"/>
      <c r="B1563" s="4" t="s">
        <v>27</v>
      </c>
      <c r="C1563" s="4">
        <v>1128299</v>
      </c>
      <c r="D1563" s="5">
        <v>44432</v>
      </c>
      <c r="E1563" s="4" t="s">
        <v>28</v>
      </c>
      <c r="F1563" s="4" t="s">
        <v>67</v>
      </c>
      <c r="G1563" s="4" t="s">
        <v>68</v>
      </c>
      <c r="H1563" s="4" t="s">
        <v>20</v>
      </c>
      <c r="I1563" s="6">
        <v>0.70000000000000007</v>
      </c>
      <c r="J1563" s="7">
        <v>4250</v>
      </c>
      <c r="K1563" s="8">
        <f t="shared" si="12"/>
        <v>2975.0000000000005</v>
      </c>
      <c r="L1563" s="8">
        <f t="shared" si="13"/>
        <v>1041.25</v>
      </c>
      <c r="M1563" s="9">
        <v>0.35</v>
      </c>
      <c r="O1563" s="14"/>
      <c r="P1563" s="15"/>
      <c r="Q1563" s="10"/>
      <c r="R1563" s="11"/>
    </row>
    <row r="1564" spans="1:18" ht="15.75" customHeight="1" x14ac:dyDescent="0.25">
      <c r="A1564" s="2"/>
      <c r="B1564" s="4" t="s">
        <v>27</v>
      </c>
      <c r="C1564" s="4">
        <v>1128299</v>
      </c>
      <c r="D1564" s="5">
        <v>44432</v>
      </c>
      <c r="E1564" s="4" t="s">
        <v>28</v>
      </c>
      <c r="F1564" s="4" t="s">
        <v>67</v>
      </c>
      <c r="G1564" s="4" t="s">
        <v>68</v>
      </c>
      <c r="H1564" s="4" t="s">
        <v>21</v>
      </c>
      <c r="I1564" s="6">
        <v>0.7</v>
      </c>
      <c r="J1564" s="7">
        <v>4250</v>
      </c>
      <c r="K1564" s="8">
        <f t="shared" si="12"/>
        <v>2975</v>
      </c>
      <c r="L1564" s="8">
        <f t="shared" si="13"/>
        <v>1190</v>
      </c>
      <c r="M1564" s="9">
        <v>0.4</v>
      </c>
      <c r="O1564" s="14"/>
      <c r="P1564" s="15"/>
      <c r="Q1564" s="10"/>
      <c r="R1564" s="11"/>
    </row>
    <row r="1565" spans="1:18" ht="15.75" customHeight="1" x14ac:dyDescent="0.25">
      <c r="A1565" s="2"/>
      <c r="B1565" s="4" t="s">
        <v>27</v>
      </c>
      <c r="C1565" s="4">
        <v>1128299</v>
      </c>
      <c r="D1565" s="5">
        <v>44432</v>
      </c>
      <c r="E1565" s="4" t="s">
        <v>28</v>
      </c>
      <c r="F1565" s="4" t="s">
        <v>67</v>
      </c>
      <c r="G1565" s="4" t="s">
        <v>68</v>
      </c>
      <c r="H1565" s="4" t="s">
        <v>22</v>
      </c>
      <c r="I1565" s="6">
        <v>0.75</v>
      </c>
      <c r="J1565" s="7">
        <v>2500</v>
      </c>
      <c r="K1565" s="8">
        <f t="shared" si="12"/>
        <v>1875</v>
      </c>
      <c r="L1565" s="8">
        <f t="shared" si="13"/>
        <v>562.5</v>
      </c>
      <c r="M1565" s="9">
        <v>0.3</v>
      </c>
      <c r="O1565" s="14"/>
      <c r="P1565" s="15"/>
      <c r="Q1565" s="10"/>
      <c r="R1565" s="11"/>
    </row>
    <row r="1566" spans="1:18" ht="15.75" customHeight="1" x14ac:dyDescent="0.25">
      <c r="A1566" s="2"/>
      <c r="B1566" s="4" t="s">
        <v>27</v>
      </c>
      <c r="C1566" s="4">
        <v>1128299</v>
      </c>
      <c r="D1566" s="5">
        <v>44464</v>
      </c>
      <c r="E1566" s="4" t="s">
        <v>28</v>
      </c>
      <c r="F1566" s="4" t="s">
        <v>67</v>
      </c>
      <c r="G1566" s="4" t="s">
        <v>68</v>
      </c>
      <c r="H1566" s="4" t="s">
        <v>17</v>
      </c>
      <c r="I1566" s="6">
        <v>0.50000000000000011</v>
      </c>
      <c r="J1566" s="7">
        <v>4500</v>
      </c>
      <c r="K1566" s="8">
        <f t="shared" si="12"/>
        <v>2250.0000000000005</v>
      </c>
      <c r="L1566" s="8">
        <f t="shared" si="13"/>
        <v>787.50000000000011</v>
      </c>
      <c r="M1566" s="9">
        <v>0.35</v>
      </c>
      <c r="O1566" s="14"/>
      <c r="P1566" s="15"/>
      <c r="Q1566" s="10"/>
      <c r="R1566" s="11"/>
    </row>
    <row r="1567" spans="1:18" ht="15.75" customHeight="1" x14ac:dyDescent="0.25">
      <c r="A1567" s="2"/>
      <c r="B1567" s="4" t="s">
        <v>27</v>
      </c>
      <c r="C1567" s="4">
        <v>1128299</v>
      </c>
      <c r="D1567" s="5">
        <v>44464</v>
      </c>
      <c r="E1567" s="4" t="s">
        <v>28</v>
      </c>
      <c r="F1567" s="4" t="s">
        <v>67</v>
      </c>
      <c r="G1567" s="4" t="s">
        <v>68</v>
      </c>
      <c r="H1567" s="4" t="s">
        <v>18</v>
      </c>
      <c r="I1567" s="6">
        <v>0.55000000000000016</v>
      </c>
      <c r="J1567" s="7">
        <v>4500</v>
      </c>
      <c r="K1567" s="8">
        <f t="shared" si="12"/>
        <v>2475.0000000000009</v>
      </c>
      <c r="L1567" s="8">
        <f t="shared" si="13"/>
        <v>866.25000000000023</v>
      </c>
      <c r="M1567" s="9">
        <v>0.35</v>
      </c>
      <c r="O1567" s="14"/>
      <c r="P1567" s="15"/>
      <c r="Q1567" s="10"/>
      <c r="R1567" s="11"/>
    </row>
    <row r="1568" spans="1:18" ht="15.75" customHeight="1" x14ac:dyDescent="0.25">
      <c r="A1568" s="2"/>
      <c r="B1568" s="4" t="s">
        <v>27</v>
      </c>
      <c r="C1568" s="4">
        <v>1128299</v>
      </c>
      <c r="D1568" s="5">
        <v>44464</v>
      </c>
      <c r="E1568" s="4" t="s">
        <v>28</v>
      </c>
      <c r="F1568" s="4" t="s">
        <v>67</v>
      </c>
      <c r="G1568" s="4" t="s">
        <v>68</v>
      </c>
      <c r="H1568" s="4" t="s">
        <v>19</v>
      </c>
      <c r="I1568" s="6">
        <v>0.50000000000000011</v>
      </c>
      <c r="J1568" s="7">
        <v>2500</v>
      </c>
      <c r="K1568" s="8">
        <f t="shared" si="12"/>
        <v>1250.0000000000002</v>
      </c>
      <c r="L1568" s="8">
        <f t="shared" si="13"/>
        <v>437.50000000000006</v>
      </c>
      <c r="M1568" s="9">
        <v>0.35</v>
      </c>
      <c r="O1568" s="14"/>
      <c r="P1568" s="15"/>
      <c r="Q1568" s="10"/>
      <c r="R1568" s="11"/>
    </row>
    <row r="1569" spans="1:18" ht="15.75" customHeight="1" x14ac:dyDescent="0.25">
      <c r="A1569" s="2"/>
      <c r="B1569" s="4" t="s">
        <v>27</v>
      </c>
      <c r="C1569" s="4">
        <v>1128299</v>
      </c>
      <c r="D1569" s="5">
        <v>44464</v>
      </c>
      <c r="E1569" s="4" t="s">
        <v>28</v>
      </c>
      <c r="F1569" s="4" t="s">
        <v>67</v>
      </c>
      <c r="G1569" s="4" t="s">
        <v>68</v>
      </c>
      <c r="H1569" s="4" t="s">
        <v>20</v>
      </c>
      <c r="I1569" s="6">
        <v>0.50000000000000011</v>
      </c>
      <c r="J1569" s="7">
        <v>2000</v>
      </c>
      <c r="K1569" s="8">
        <f t="shared" si="12"/>
        <v>1000.0000000000002</v>
      </c>
      <c r="L1569" s="8">
        <f t="shared" si="13"/>
        <v>350.00000000000006</v>
      </c>
      <c r="M1569" s="9">
        <v>0.35</v>
      </c>
      <c r="O1569" s="14"/>
      <c r="P1569" s="15"/>
      <c r="Q1569" s="10"/>
      <c r="R1569" s="11"/>
    </row>
    <row r="1570" spans="1:18" ht="15.75" customHeight="1" x14ac:dyDescent="0.25">
      <c r="A1570" s="2"/>
      <c r="B1570" s="4" t="s">
        <v>27</v>
      </c>
      <c r="C1570" s="4">
        <v>1128299</v>
      </c>
      <c r="D1570" s="5">
        <v>44464</v>
      </c>
      <c r="E1570" s="4" t="s">
        <v>28</v>
      </c>
      <c r="F1570" s="4" t="s">
        <v>67</v>
      </c>
      <c r="G1570" s="4" t="s">
        <v>68</v>
      </c>
      <c r="H1570" s="4" t="s">
        <v>21</v>
      </c>
      <c r="I1570" s="6">
        <v>0.60000000000000009</v>
      </c>
      <c r="J1570" s="7">
        <v>2250</v>
      </c>
      <c r="K1570" s="8">
        <f t="shared" si="12"/>
        <v>1350.0000000000002</v>
      </c>
      <c r="L1570" s="8">
        <f t="shared" si="13"/>
        <v>540.00000000000011</v>
      </c>
      <c r="M1570" s="9">
        <v>0.4</v>
      </c>
      <c r="O1570" s="14"/>
      <c r="P1570" s="15"/>
      <c r="Q1570" s="10"/>
      <c r="R1570" s="11"/>
    </row>
    <row r="1571" spans="1:18" ht="15.75" customHeight="1" x14ac:dyDescent="0.25">
      <c r="A1571" s="2"/>
      <c r="B1571" s="4" t="s">
        <v>27</v>
      </c>
      <c r="C1571" s="4">
        <v>1128299</v>
      </c>
      <c r="D1571" s="5">
        <v>44464</v>
      </c>
      <c r="E1571" s="4" t="s">
        <v>28</v>
      </c>
      <c r="F1571" s="4" t="s">
        <v>67</v>
      </c>
      <c r="G1571" s="4" t="s">
        <v>68</v>
      </c>
      <c r="H1571" s="4" t="s">
        <v>22</v>
      </c>
      <c r="I1571" s="6">
        <v>0.44999999999999996</v>
      </c>
      <c r="J1571" s="7">
        <v>2500</v>
      </c>
      <c r="K1571" s="8">
        <f t="shared" si="12"/>
        <v>1125</v>
      </c>
      <c r="L1571" s="8">
        <f t="shared" si="13"/>
        <v>337.5</v>
      </c>
      <c r="M1571" s="9">
        <v>0.3</v>
      </c>
      <c r="O1571" s="14"/>
      <c r="P1571" s="15"/>
      <c r="Q1571" s="10"/>
      <c r="R1571" s="11"/>
    </row>
    <row r="1572" spans="1:18" ht="15.75" customHeight="1" x14ac:dyDescent="0.25">
      <c r="A1572" s="2"/>
      <c r="B1572" s="4" t="s">
        <v>27</v>
      </c>
      <c r="C1572" s="4">
        <v>1128299</v>
      </c>
      <c r="D1572" s="5">
        <v>44493</v>
      </c>
      <c r="E1572" s="4" t="s">
        <v>28</v>
      </c>
      <c r="F1572" s="4" t="s">
        <v>67</v>
      </c>
      <c r="G1572" s="4" t="s">
        <v>68</v>
      </c>
      <c r="H1572" s="4" t="s">
        <v>17</v>
      </c>
      <c r="I1572" s="6">
        <v>0.4</v>
      </c>
      <c r="J1572" s="7">
        <v>3500</v>
      </c>
      <c r="K1572" s="8">
        <f t="shared" si="12"/>
        <v>1400</v>
      </c>
      <c r="L1572" s="8">
        <f t="shared" si="13"/>
        <v>489.99999999999994</v>
      </c>
      <c r="M1572" s="9">
        <v>0.35</v>
      </c>
      <c r="O1572" s="14"/>
      <c r="P1572" s="15"/>
      <c r="Q1572" s="10"/>
      <c r="R1572" s="11"/>
    </row>
    <row r="1573" spans="1:18" ht="15.75" customHeight="1" x14ac:dyDescent="0.25">
      <c r="A1573" s="2"/>
      <c r="B1573" s="4" t="s">
        <v>27</v>
      </c>
      <c r="C1573" s="4">
        <v>1128299</v>
      </c>
      <c r="D1573" s="5">
        <v>44493</v>
      </c>
      <c r="E1573" s="4" t="s">
        <v>28</v>
      </c>
      <c r="F1573" s="4" t="s">
        <v>67</v>
      </c>
      <c r="G1573" s="4" t="s">
        <v>68</v>
      </c>
      <c r="H1573" s="4" t="s">
        <v>18</v>
      </c>
      <c r="I1573" s="6">
        <v>0.55000000000000016</v>
      </c>
      <c r="J1573" s="7">
        <v>5250</v>
      </c>
      <c r="K1573" s="8">
        <f t="shared" si="12"/>
        <v>2887.5000000000009</v>
      </c>
      <c r="L1573" s="8">
        <f t="shared" si="13"/>
        <v>1010.6250000000002</v>
      </c>
      <c r="M1573" s="9">
        <v>0.35</v>
      </c>
      <c r="O1573" s="14"/>
      <c r="P1573" s="15"/>
      <c r="Q1573" s="10"/>
      <c r="R1573" s="11"/>
    </row>
    <row r="1574" spans="1:18" ht="15.75" customHeight="1" x14ac:dyDescent="0.25">
      <c r="A1574" s="2"/>
      <c r="B1574" s="4" t="s">
        <v>27</v>
      </c>
      <c r="C1574" s="4">
        <v>1128299</v>
      </c>
      <c r="D1574" s="5">
        <v>44493</v>
      </c>
      <c r="E1574" s="4" t="s">
        <v>28</v>
      </c>
      <c r="F1574" s="4" t="s">
        <v>67</v>
      </c>
      <c r="G1574" s="4" t="s">
        <v>68</v>
      </c>
      <c r="H1574" s="4" t="s">
        <v>19</v>
      </c>
      <c r="I1574" s="6">
        <v>0.50000000000000011</v>
      </c>
      <c r="J1574" s="7">
        <v>3500</v>
      </c>
      <c r="K1574" s="8">
        <f t="shared" si="12"/>
        <v>1750.0000000000005</v>
      </c>
      <c r="L1574" s="8">
        <f t="shared" si="13"/>
        <v>612.50000000000011</v>
      </c>
      <c r="M1574" s="9">
        <v>0.35</v>
      </c>
      <c r="O1574" s="14"/>
      <c r="P1574" s="15"/>
      <c r="Q1574" s="10"/>
      <c r="R1574" s="11"/>
    </row>
    <row r="1575" spans="1:18" ht="15.75" customHeight="1" x14ac:dyDescent="0.25">
      <c r="A1575" s="2"/>
      <c r="B1575" s="4" t="s">
        <v>27</v>
      </c>
      <c r="C1575" s="4">
        <v>1128299</v>
      </c>
      <c r="D1575" s="5">
        <v>44493</v>
      </c>
      <c r="E1575" s="4" t="s">
        <v>28</v>
      </c>
      <c r="F1575" s="4" t="s">
        <v>67</v>
      </c>
      <c r="G1575" s="4" t="s">
        <v>68</v>
      </c>
      <c r="H1575" s="4" t="s">
        <v>20</v>
      </c>
      <c r="I1575" s="6">
        <v>0.45000000000000007</v>
      </c>
      <c r="J1575" s="7">
        <v>3250</v>
      </c>
      <c r="K1575" s="8">
        <f t="shared" si="12"/>
        <v>1462.5000000000002</v>
      </c>
      <c r="L1575" s="8">
        <f t="shared" si="13"/>
        <v>511.87500000000006</v>
      </c>
      <c r="M1575" s="9">
        <v>0.35</v>
      </c>
      <c r="O1575" s="14"/>
      <c r="P1575" s="15"/>
      <c r="Q1575" s="10"/>
      <c r="R1575" s="11"/>
    </row>
    <row r="1576" spans="1:18" ht="15.75" customHeight="1" x14ac:dyDescent="0.25">
      <c r="A1576" s="2"/>
      <c r="B1576" s="4" t="s">
        <v>27</v>
      </c>
      <c r="C1576" s="4">
        <v>1128299</v>
      </c>
      <c r="D1576" s="5">
        <v>44493</v>
      </c>
      <c r="E1576" s="4" t="s">
        <v>28</v>
      </c>
      <c r="F1576" s="4" t="s">
        <v>67</v>
      </c>
      <c r="G1576" s="4" t="s">
        <v>68</v>
      </c>
      <c r="H1576" s="4" t="s">
        <v>21</v>
      </c>
      <c r="I1576" s="6">
        <v>0.55000000000000004</v>
      </c>
      <c r="J1576" s="7">
        <v>3000</v>
      </c>
      <c r="K1576" s="8">
        <f t="shared" si="12"/>
        <v>1650.0000000000002</v>
      </c>
      <c r="L1576" s="8">
        <f t="shared" si="13"/>
        <v>660.00000000000011</v>
      </c>
      <c r="M1576" s="9">
        <v>0.4</v>
      </c>
      <c r="O1576" s="14"/>
      <c r="P1576" s="15"/>
      <c r="Q1576" s="10"/>
      <c r="R1576" s="11"/>
    </row>
    <row r="1577" spans="1:18" ht="15.75" customHeight="1" x14ac:dyDescent="0.25">
      <c r="A1577" s="2"/>
      <c r="B1577" s="4" t="s">
        <v>27</v>
      </c>
      <c r="C1577" s="4">
        <v>1128299</v>
      </c>
      <c r="D1577" s="5">
        <v>44493</v>
      </c>
      <c r="E1577" s="4" t="s">
        <v>28</v>
      </c>
      <c r="F1577" s="4" t="s">
        <v>67</v>
      </c>
      <c r="G1577" s="4" t="s">
        <v>68</v>
      </c>
      <c r="H1577" s="4" t="s">
        <v>22</v>
      </c>
      <c r="I1577" s="6">
        <v>0.60000000000000009</v>
      </c>
      <c r="J1577" s="7">
        <v>3500</v>
      </c>
      <c r="K1577" s="8">
        <f t="shared" si="12"/>
        <v>2100.0000000000005</v>
      </c>
      <c r="L1577" s="8">
        <f t="shared" si="13"/>
        <v>630.00000000000011</v>
      </c>
      <c r="M1577" s="9">
        <v>0.3</v>
      </c>
      <c r="O1577" s="14"/>
      <c r="P1577" s="15"/>
      <c r="Q1577" s="10"/>
      <c r="R1577" s="11"/>
    </row>
    <row r="1578" spans="1:18" ht="15.75" customHeight="1" x14ac:dyDescent="0.25">
      <c r="A1578" s="2"/>
      <c r="B1578" s="4" t="s">
        <v>27</v>
      </c>
      <c r="C1578" s="4">
        <v>1128299</v>
      </c>
      <c r="D1578" s="5">
        <v>44524</v>
      </c>
      <c r="E1578" s="4" t="s">
        <v>28</v>
      </c>
      <c r="F1578" s="4" t="s">
        <v>67</v>
      </c>
      <c r="G1578" s="4" t="s">
        <v>68</v>
      </c>
      <c r="H1578" s="4" t="s">
        <v>17</v>
      </c>
      <c r="I1578" s="6">
        <v>0.45000000000000007</v>
      </c>
      <c r="J1578" s="7">
        <v>5750</v>
      </c>
      <c r="K1578" s="8">
        <f t="shared" si="12"/>
        <v>2587.5000000000005</v>
      </c>
      <c r="L1578" s="8">
        <f t="shared" si="13"/>
        <v>905.62500000000011</v>
      </c>
      <c r="M1578" s="9">
        <v>0.35</v>
      </c>
      <c r="O1578" s="14"/>
      <c r="P1578" s="15"/>
      <c r="Q1578" s="10"/>
      <c r="R1578" s="11"/>
    </row>
    <row r="1579" spans="1:18" ht="15.75" customHeight="1" x14ac:dyDescent="0.25">
      <c r="A1579" s="2"/>
      <c r="B1579" s="4" t="s">
        <v>27</v>
      </c>
      <c r="C1579" s="4">
        <v>1128299</v>
      </c>
      <c r="D1579" s="5">
        <v>44524</v>
      </c>
      <c r="E1579" s="4" t="s">
        <v>28</v>
      </c>
      <c r="F1579" s="4" t="s">
        <v>67</v>
      </c>
      <c r="G1579" s="4" t="s">
        <v>68</v>
      </c>
      <c r="H1579" s="4" t="s">
        <v>18</v>
      </c>
      <c r="I1579" s="6">
        <v>0.50000000000000011</v>
      </c>
      <c r="J1579" s="7">
        <v>6500</v>
      </c>
      <c r="K1579" s="8">
        <f t="shared" si="12"/>
        <v>3250.0000000000009</v>
      </c>
      <c r="L1579" s="8">
        <f t="shared" si="13"/>
        <v>1137.5000000000002</v>
      </c>
      <c r="M1579" s="9">
        <v>0.35</v>
      </c>
      <c r="O1579" s="14"/>
      <c r="P1579" s="15"/>
      <c r="Q1579" s="10"/>
      <c r="R1579" s="11"/>
    </row>
    <row r="1580" spans="1:18" ht="15.75" customHeight="1" x14ac:dyDescent="0.25">
      <c r="A1580" s="2"/>
      <c r="B1580" s="4" t="s">
        <v>27</v>
      </c>
      <c r="C1580" s="4">
        <v>1128299</v>
      </c>
      <c r="D1580" s="5">
        <v>44524</v>
      </c>
      <c r="E1580" s="4" t="s">
        <v>28</v>
      </c>
      <c r="F1580" s="4" t="s">
        <v>67</v>
      </c>
      <c r="G1580" s="4" t="s">
        <v>68</v>
      </c>
      <c r="H1580" s="4" t="s">
        <v>19</v>
      </c>
      <c r="I1580" s="6">
        <v>0.45000000000000007</v>
      </c>
      <c r="J1580" s="7">
        <v>4750</v>
      </c>
      <c r="K1580" s="8">
        <f t="shared" si="12"/>
        <v>2137.5000000000005</v>
      </c>
      <c r="L1580" s="8">
        <f t="shared" si="13"/>
        <v>748.12500000000011</v>
      </c>
      <c r="M1580" s="9">
        <v>0.35</v>
      </c>
      <c r="O1580" s="14"/>
      <c r="P1580" s="15"/>
      <c r="Q1580" s="10"/>
      <c r="R1580" s="11"/>
    </row>
    <row r="1581" spans="1:18" ht="15.75" customHeight="1" x14ac:dyDescent="0.25">
      <c r="A1581" s="2"/>
      <c r="B1581" s="4" t="s">
        <v>27</v>
      </c>
      <c r="C1581" s="4">
        <v>1128299</v>
      </c>
      <c r="D1581" s="5">
        <v>44524</v>
      </c>
      <c r="E1581" s="4" t="s">
        <v>28</v>
      </c>
      <c r="F1581" s="4" t="s">
        <v>67</v>
      </c>
      <c r="G1581" s="4" t="s">
        <v>68</v>
      </c>
      <c r="H1581" s="4" t="s">
        <v>20</v>
      </c>
      <c r="I1581" s="6">
        <v>0.55000000000000016</v>
      </c>
      <c r="J1581" s="7">
        <v>4500</v>
      </c>
      <c r="K1581" s="8">
        <f t="shared" si="12"/>
        <v>2475.0000000000009</v>
      </c>
      <c r="L1581" s="8">
        <f t="shared" si="13"/>
        <v>866.25000000000023</v>
      </c>
      <c r="M1581" s="9">
        <v>0.35</v>
      </c>
      <c r="O1581" s="14"/>
      <c r="P1581" s="15"/>
      <c r="Q1581" s="10"/>
      <c r="R1581" s="11"/>
    </row>
    <row r="1582" spans="1:18" ht="15.75" customHeight="1" x14ac:dyDescent="0.25">
      <c r="A1582" s="2"/>
      <c r="B1582" s="4" t="s">
        <v>27</v>
      </c>
      <c r="C1582" s="4">
        <v>1128299</v>
      </c>
      <c r="D1582" s="5">
        <v>44524</v>
      </c>
      <c r="E1582" s="4" t="s">
        <v>28</v>
      </c>
      <c r="F1582" s="4" t="s">
        <v>67</v>
      </c>
      <c r="G1582" s="4" t="s">
        <v>68</v>
      </c>
      <c r="H1582" s="4" t="s">
        <v>21</v>
      </c>
      <c r="I1582" s="6">
        <v>0.75000000000000011</v>
      </c>
      <c r="J1582" s="7">
        <v>4250</v>
      </c>
      <c r="K1582" s="8">
        <f t="shared" si="12"/>
        <v>3187.5000000000005</v>
      </c>
      <c r="L1582" s="8">
        <f t="shared" si="13"/>
        <v>1275.0000000000002</v>
      </c>
      <c r="M1582" s="9">
        <v>0.4</v>
      </c>
      <c r="O1582" s="14"/>
      <c r="P1582" s="15"/>
      <c r="Q1582" s="10"/>
      <c r="R1582" s="11"/>
    </row>
    <row r="1583" spans="1:18" ht="15.75" customHeight="1" x14ac:dyDescent="0.25">
      <c r="A1583" s="2"/>
      <c r="B1583" s="4" t="s">
        <v>27</v>
      </c>
      <c r="C1583" s="4">
        <v>1128299</v>
      </c>
      <c r="D1583" s="5">
        <v>44524</v>
      </c>
      <c r="E1583" s="4" t="s">
        <v>28</v>
      </c>
      <c r="F1583" s="4" t="s">
        <v>67</v>
      </c>
      <c r="G1583" s="4" t="s">
        <v>68</v>
      </c>
      <c r="H1583" s="4" t="s">
        <v>22</v>
      </c>
      <c r="I1583" s="6">
        <v>0.80000000000000016</v>
      </c>
      <c r="J1583" s="7">
        <v>5500</v>
      </c>
      <c r="K1583" s="8">
        <f t="shared" si="12"/>
        <v>4400.0000000000009</v>
      </c>
      <c r="L1583" s="8">
        <f t="shared" si="13"/>
        <v>1320.0000000000002</v>
      </c>
      <c r="M1583" s="9">
        <v>0.3</v>
      </c>
      <c r="O1583" s="14"/>
      <c r="P1583" s="15"/>
      <c r="Q1583" s="10"/>
      <c r="R1583" s="11"/>
    </row>
    <row r="1584" spans="1:18" ht="15.75" customHeight="1" x14ac:dyDescent="0.25">
      <c r="A1584" s="2"/>
      <c r="B1584" s="4" t="s">
        <v>27</v>
      </c>
      <c r="C1584" s="4">
        <v>1128299</v>
      </c>
      <c r="D1584" s="5">
        <v>44553</v>
      </c>
      <c r="E1584" s="4" t="s">
        <v>28</v>
      </c>
      <c r="F1584" s="4" t="s">
        <v>67</v>
      </c>
      <c r="G1584" s="4" t="s">
        <v>68</v>
      </c>
      <c r="H1584" s="4" t="s">
        <v>17</v>
      </c>
      <c r="I1584" s="6">
        <v>0.65000000000000013</v>
      </c>
      <c r="J1584" s="7">
        <v>7500</v>
      </c>
      <c r="K1584" s="8">
        <f t="shared" si="12"/>
        <v>4875.0000000000009</v>
      </c>
      <c r="L1584" s="8">
        <f t="shared" si="13"/>
        <v>1706.2500000000002</v>
      </c>
      <c r="M1584" s="9">
        <v>0.35</v>
      </c>
      <c r="O1584" s="14"/>
      <c r="P1584" s="15"/>
      <c r="Q1584" s="10"/>
      <c r="R1584" s="11"/>
    </row>
    <row r="1585" spans="1:18" ht="15.75" customHeight="1" x14ac:dyDescent="0.25">
      <c r="A1585" s="2"/>
      <c r="B1585" s="4" t="s">
        <v>27</v>
      </c>
      <c r="C1585" s="4">
        <v>1128299</v>
      </c>
      <c r="D1585" s="5">
        <v>44553</v>
      </c>
      <c r="E1585" s="4" t="s">
        <v>28</v>
      </c>
      <c r="F1585" s="4" t="s">
        <v>67</v>
      </c>
      <c r="G1585" s="4" t="s">
        <v>68</v>
      </c>
      <c r="H1585" s="4" t="s">
        <v>18</v>
      </c>
      <c r="I1585" s="6">
        <v>0.75000000000000022</v>
      </c>
      <c r="J1585" s="7">
        <v>7500</v>
      </c>
      <c r="K1585" s="8">
        <f t="shared" si="12"/>
        <v>5625.0000000000018</v>
      </c>
      <c r="L1585" s="8">
        <f t="shared" si="13"/>
        <v>1968.7500000000005</v>
      </c>
      <c r="M1585" s="9">
        <v>0.35</v>
      </c>
      <c r="O1585" s="14"/>
      <c r="P1585" s="15"/>
      <c r="Q1585" s="10"/>
      <c r="R1585" s="11"/>
    </row>
    <row r="1586" spans="1:18" ht="15.75" customHeight="1" x14ac:dyDescent="0.25">
      <c r="A1586" s="2"/>
      <c r="B1586" s="4" t="s">
        <v>27</v>
      </c>
      <c r="C1586" s="4">
        <v>1128299</v>
      </c>
      <c r="D1586" s="5">
        <v>44553</v>
      </c>
      <c r="E1586" s="4" t="s">
        <v>28</v>
      </c>
      <c r="F1586" s="4" t="s">
        <v>67</v>
      </c>
      <c r="G1586" s="4" t="s">
        <v>68</v>
      </c>
      <c r="H1586" s="4" t="s">
        <v>19</v>
      </c>
      <c r="I1586" s="6">
        <v>0.70000000000000018</v>
      </c>
      <c r="J1586" s="7">
        <v>5500</v>
      </c>
      <c r="K1586" s="8">
        <f t="shared" si="12"/>
        <v>3850.0000000000009</v>
      </c>
      <c r="L1586" s="8">
        <f t="shared" si="13"/>
        <v>1347.5000000000002</v>
      </c>
      <c r="M1586" s="9">
        <v>0.35</v>
      </c>
      <c r="O1586" s="14"/>
      <c r="P1586" s="15"/>
      <c r="Q1586" s="10"/>
      <c r="R1586" s="11"/>
    </row>
    <row r="1587" spans="1:18" ht="15.75" customHeight="1" x14ac:dyDescent="0.25">
      <c r="A1587" s="2"/>
      <c r="B1587" s="4" t="s">
        <v>27</v>
      </c>
      <c r="C1587" s="4">
        <v>1128299</v>
      </c>
      <c r="D1587" s="5">
        <v>44553</v>
      </c>
      <c r="E1587" s="4" t="s">
        <v>28</v>
      </c>
      <c r="F1587" s="4" t="s">
        <v>67</v>
      </c>
      <c r="G1587" s="4" t="s">
        <v>68</v>
      </c>
      <c r="H1587" s="4" t="s">
        <v>20</v>
      </c>
      <c r="I1587" s="6">
        <v>0.70000000000000018</v>
      </c>
      <c r="J1587" s="7">
        <v>5500</v>
      </c>
      <c r="K1587" s="8">
        <f t="shared" si="12"/>
        <v>3850.0000000000009</v>
      </c>
      <c r="L1587" s="8">
        <f t="shared" si="13"/>
        <v>1347.5000000000002</v>
      </c>
      <c r="M1587" s="9">
        <v>0.35</v>
      </c>
      <c r="O1587" s="14"/>
      <c r="P1587" s="15"/>
      <c r="Q1587" s="10"/>
      <c r="R1587" s="11"/>
    </row>
    <row r="1588" spans="1:18" ht="15.75" customHeight="1" x14ac:dyDescent="0.25">
      <c r="A1588" s="2"/>
      <c r="B1588" s="4" t="s">
        <v>27</v>
      </c>
      <c r="C1588" s="4">
        <v>1128299</v>
      </c>
      <c r="D1588" s="5">
        <v>44553</v>
      </c>
      <c r="E1588" s="4" t="s">
        <v>28</v>
      </c>
      <c r="F1588" s="4" t="s">
        <v>67</v>
      </c>
      <c r="G1588" s="4" t="s">
        <v>68</v>
      </c>
      <c r="H1588" s="4" t="s">
        <v>21</v>
      </c>
      <c r="I1588" s="6">
        <v>0.80000000000000016</v>
      </c>
      <c r="J1588" s="7">
        <v>4750</v>
      </c>
      <c r="K1588" s="8">
        <f t="shared" si="12"/>
        <v>3800.0000000000009</v>
      </c>
      <c r="L1588" s="8">
        <f t="shared" si="13"/>
        <v>1520.0000000000005</v>
      </c>
      <c r="M1588" s="9">
        <v>0.4</v>
      </c>
      <c r="O1588" s="14"/>
      <c r="P1588" s="15"/>
      <c r="Q1588" s="10"/>
      <c r="R1588" s="11"/>
    </row>
    <row r="1589" spans="1:18" ht="15.75" customHeight="1" x14ac:dyDescent="0.25">
      <c r="A1589" s="2"/>
      <c r="B1589" s="4" t="s">
        <v>27</v>
      </c>
      <c r="C1589" s="4">
        <v>1128299</v>
      </c>
      <c r="D1589" s="5">
        <v>44553</v>
      </c>
      <c r="E1589" s="4" t="s">
        <v>28</v>
      </c>
      <c r="F1589" s="4" t="s">
        <v>67</v>
      </c>
      <c r="G1589" s="4" t="s">
        <v>68</v>
      </c>
      <c r="H1589" s="4" t="s">
        <v>22</v>
      </c>
      <c r="I1589" s="6">
        <v>0.8500000000000002</v>
      </c>
      <c r="J1589" s="7">
        <v>5750</v>
      </c>
      <c r="K1589" s="8">
        <f t="shared" si="12"/>
        <v>4887.5000000000009</v>
      </c>
      <c r="L1589" s="8">
        <f t="shared" si="13"/>
        <v>1466.2500000000002</v>
      </c>
      <c r="M1589" s="9">
        <v>0.3</v>
      </c>
      <c r="O1589" s="14"/>
      <c r="P1589" s="15"/>
      <c r="Q1589" s="10"/>
      <c r="R1589" s="11"/>
    </row>
    <row r="1590" spans="1:18" ht="15.75" customHeight="1" x14ac:dyDescent="0.25">
      <c r="A1590" s="2" t="s">
        <v>39</v>
      </c>
      <c r="B1590" s="4" t="s">
        <v>14</v>
      </c>
      <c r="C1590" s="4">
        <v>1185732</v>
      </c>
      <c r="D1590" s="5">
        <v>44215</v>
      </c>
      <c r="E1590" s="4" t="s">
        <v>46</v>
      </c>
      <c r="F1590" s="4" t="s">
        <v>69</v>
      </c>
      <c r="G1590" s="4" t="s">
        <v>70</v>
      </c>
      <c r="H1590" s="4" t="s">
        <v>17</v>
      </c>
      <c r="I1590" s="6">
        <v>0.35</v>
      </c>
      <c r="J1590" s="7">
        <v>7500</v>
      </c>
      <c r="K1590" s="8">
        <f t="shared" si="12"/>
        <v>2625</v>
      </c>
      <c r="L1590" s="8">
        <f t="shared" si="13"/>
        <v>1312.5</v>
      </c>
      <c r="M1590" s="9">
        <v>0.5</v>
      </c>
      <c r="O1590" s="14"/>
      <c r="P1590" s="15"/>
      <c r="Q1590" s="10"/>
      <c r="R1590" s="11"/>
    </row>
    <row r="1591" spans="1:18" ht="15.75" customHeight="1" x14ac:dyDescent="0.25">
      <c r="A1591" s="2"/>
      <c r="B1591" s="4" t="s">
        <v>14</v>
      </c>
      <c r="C1591" s="4">
        <v>1185732</v>
      </c>
      <c r="D1591" s="5">
        <v>44215</v>
      </c>
      <c r="E1591" s="4" t="s">
        <v>46</v>
      </c>
      <c r="F1591" s="4" t="s">
        <v>69</v>
      </c>
      <c r="G1591" s="4" t="s">
        <v>70</v>
      </c>
      <c r="H1591" s="4" t="s">
        <v>18</v>
      </c>
      <c r="I1591" s="6">
        <v>0.35</v>
      </c>
      <c r="J1591" s="7">
        <v>5500</v>
      </c>
      <c r="K1591" s="8">
        <f t="shared" si="12"/>
        <v>1924.9999999999998</v>
      </c>
      <c r="L1591" s="8">
        <f t="shared" si="13"/>
        <v>769.99999999999989</v>
      </c>
      <c r="M1591" s="9">
        <v>0.39999999999999997</v>
      </c>
      <c r="O1591" s="14"/>
      <c r="P1591" s="15"/>
      <c r="Q1591" s="10"/>
      <c r="R1591" s="11"/>
    </row>
    <row r="1592" spans="1:18" ht="15.75" customHeight="1" x14ac:dyDescent="0.25">
      <c r="A1592" s="2"/>
      <c r="B1592" s="4" t="s">
        <v>14</v>
      </c>
      <c r="C1592" s="4">
        <v>1185732</v>
      </c>
      <c r="D1592" s="5">
        <v>44215</v>
      </c>
      <c r="E1592" s="4" t="s">
        <v>46</v>
      </c>
      <c r="F1592" s="4" t="s">
        <v>69</v>
      </c>
      <c r="G1592" s="4" t="s">
        <v>70</v>
      </c>
      <c r="H1592" s="4" t="s">
        <v>19</v>
      </c>
      <c r="I1592" s="6">
        <v>0.25</v>
      </c>
      <c r="J1592" s="7">
        <v>5500</v>
      </c>
      <c r="K1592" s="8">
        <f t="shared" si="12"/>
        <v>1375</v>
      </c>
      <c r="L1592" s="8">
        <f t="shared" si="13"/>
        <v>412.5</v>
      </c>
      <c r="M1592" s="9">
        <v>0.3</v>
      </c>
      <c r="O1592" s="14"/>
      <c r="P1592" s="15"/>
      <c r="Q1592" s="10"/>
      <c r="R1592" s="11"/>
    </row>
    <row r="1593" spans="1:18" ht="15.75" customHeight="1" x14ac:dyDescent="0.25">
      <c r="A1593" s="2"/>
      <c r="B1593" s="4" t="s">
        <v>14</v>
      </c>
      <c r="C1593" s="4">
        <v>1185732</v>
      </c>
      <c r="D1593" s="5">
        <v>44215</v>
      </c>
      <c r="E1593" s="4" t="s">
        <v>46</v>
      </c>
      <c r="F1593" s="4" t="s">
        <v>69</v>
      </c>
      <c r="G1593" s="4" t="s">
        <v>70</v>
      </c>
      <c r="H1593" s="4" t="s">
        <v>20</v>
      </c>
      <c r="I1593" s="6">
        <v>0.29999999999999993</v>
      </c>
      <c r="J1593" s="7">
        <v>4000</v>
      </c>
      <c r="K1593" s="8">
        <f t="shared" si="12"/>
        <v>1199.9999999999998</v>
      </c>
      <c r="L1593" s="8">
        <f t="shared" si="13"/>
        <v>419.99999999999989</v>
      </c>
      <c r="M1593" s="9">
        <v>0.35</v>
      </c>
      <c r="O1593" s="14"/>
      <c r="P1593" s="15"/>
      <c r="Q1593" s="10"/>
      <c r="R1593" s="11"/>
    </row>
    <row r="1594" spans="1:18" ht="15.75" customHeight="1" x14ac:dyDescent="0.25">
      <c r="A1594" s="2"/>
      <c r="B1594" s="4" t="s">
        <v>14</v>
      </c>
      <c r="C1594" s="4">
        <v>1185732</v>
      </c>
      <c r="D1594" s="5">
        <v>44215</v>
      </c>
      <c r="E1594" s="4" t="s">
        <v>46</v>
      </c>
      <c r="F1594" s="4" t="s">
        <v>69</v>
      </c>
      <c r="G1594" s="4" t="s">
        <v>70</v>
      </c>
      <c r="H1594" s="4" t="s">
        <v>21</v>
      </c>
      <c r="I1594" s="6">
        <v>0.45000000000000007</v>
      </c>
      <c r="J1594" s="7">
        <v>4500</v>
      </c>
      <c r="K1594" s="8">
        <f t="shared" si="12"/>
        <v>2025.0000000000002</v>
      </c>
      <c r="L1594" s="8">
        <f t="shared" si="13"/>
        <v>810</v>
      </c>
      <c r="M1594" s="9">
        <v>0.39999999999999997</v>
      </c>
      <c r="O1594" s="14"/>
      <c r="P1594" s="15"/>
      <c r="Q1594" s="10"/>
      <c r="R1594" s="11"/>
    </row>
    <row r="1595" spans="1:18" ht="15.75" customHeight="1" x14ac:dyDescent="0.25">
      <c r="A1595" s="2"/>
      <c r="B1595" s="4" t="s">
        <v>14</v>
      </c>
      <c r="C1595" s="4">
        <v>1185732</v>
      </c>
      <c r="D1595" s="5">
        <v>44215</v>
      </c>
      <c r="E1595" s="4" t="s">
        <v>46</v>
      </c>
      <c r="F1595" s="4" t="s">
        <v>69</v>
      </c>
      <c r="G1595" s="4" t="s">
        <v>70</v>
      </c>
      <c r="H1595" s="4" t="s">
        <v>22</v>
      </c>
      <c r="I1595" s="6">
        <v>0.35</v>
      </c>
      <c r="J1595" s="7">
        <v>5500</v>
      </c>
      <c r="K1595" s="8">
        <f t="shared" si="12"/>
        <v>1924.9999999999998</v>
      </c>
      <c r="L1595" s="8">
        <f t="shared" si="13"/>
        <v>1058.75</v>
      </c>
      <c r="M1595" s="9">
        <v>0.55000000000000004</v>
      </c>
      <c r="O1595" s="14"/>
      <c r="P1595" s="15"/>
      <c r="Q1595" s="10"/>
      <c r="R1595" s="11"/>
    </row>
    <row r="1596" spans="1:18" ht="15.75" customHeight="1" x14ac:dyDescent="0.25">
      <c r="A1596" s="2"/>
      <c r="B1596" s="4" t="s">
        <v>14</v>
      </c>
      <c r="C1596" s="4">
        <v>1185732</v>
      </c>
      <c r="D1596" s="5">
        <v>44244</v>
      </c>
      <c r="E1596" s="4" t="s">
        <v>46</v>
      </c>
      <c r="F1596" s="4" t="s">
        <v>69</v>
      </c>
      <c r="G1596" s="4" t="s">
        <v>70</v>
      </c>
      <c r="H1596" s="4" t="s">
        <v>17</v>
      </c>
      <c r="I1596" s="6">
        <v>0.35</v>
      </c>
      <c r="J1596" s="7">
        <v>8000</v>
      </c>
      <c r="K1596" s="8">
        <f t="shared" si="12"/>
        <v>2800</v>
      </c>
      <c r="L1596" s="8">
        <f t="shared" si="13"/>
        <v>1400</v>
      </c>
      <c r="M1596" s="9">
        <v>0.5</v>
      </c>
      <c r="O1596" s="14"/>
      <c r="P1596" s="15"/>
      <c r="Q1596" s="10"/>
      <c r="R1596" s="11"/>
    </row>
    <row r="1597" spans="1:18" ht="15.75" customHeight="1" x14ac:dyDescent="0.25">
      <c r="A1597" s="2"/>
      <c r="B1597" s="4" t="s">
        <v>14</v>
      </c>
      <c r="C1597" s="4">
        <v>1185732</v>
      </c>
      <c r="D1597" s="5">
        <v>44244</v>
      </c>
      <c r="E1597" s="4" t="s">
        <v>46</v>
      </c>
      <c r="F1597" s="4" t="s">
        <v>69</v>
      </c>
      <c r="G1597" s="4" t="s">
        <v>70</v>
      </c>
      <c r="H1597" s="4" t="s">
        <v>18</v>
      </c>
      <c r="I1597" s="6">
        <v>0.35</v>
      </c>
      <c r="J1597" s="7">
        <v>4500</v>
      </c>
      <c r="K1597" s="8">
        <f t="shared" si="12"/>
        <v>1575</v>
      </c>
      <c r="L1597" s="8">
        <f t="shared" si="13"/>
        <v>630</v>
      </c>
      <c r="M1597" s="9">
        <v>0.39999999999999997</v>
      </c>
      <c r="O1597" s="14"/>
      <c r="P1597" s="15"/>
      <c r="Q1597" s="10"/>
      <c r="R1597" s="11"/>
    </row>
    <row r="1598" spans="1:18" ht="15.75" customHeight="1" x14ac:dyDescent="0.25">
      <c r="A1598" s="2"/>
      <c r="B1598" s="4" t="s">
        <v>14</v>
      </c>
      <c r="C1598" s="4">
        <v>1185732</v>
      </c>
      <c r="D1598" s="5">
        <v>44244</v>
      </c>
      <c r="E1598" s="4" t="s">
        <v>46</v>
      </c>
      <c r="F1598" s="4" t="s">
        <v>69</v>
      </c>
      <c r="G1598" s="4" t="s">
        <v>70</v>
      </c>
      <c r="H1598" s="4" t="s">
        <v>19</v>
      </c>
      <c r="I1598" s="6">
        <v>0.25</v>
      </c>
      <c r="J1598" s="7">
        <v>5000</v>
      </c>
      <c r="K1598" s="8">
        <f t="shared" si="12"/>
        <v>1250</v>
      </c>
      <c r="L1598" s="8">
        <f t="shared" si="13"/>
        <v>375</v>
      </c>
      <c r="M1598" s="9">
        <v>0.3</v>
      </c>
      <c r="O1598" s="14"/>
      <c r="P1598" s="15"/>
      <c r="Q1598" s="10"/>
      <c r="R1598" s="11"/>
    </row>
    <row r="1599" spans="1:18" ht="15.75" customHeight="1" x14ac:dyDescent="0.25">
      <c r="A1599" s="2"/>
      <c r="B1599" s="4" t="s">
        <v>14</v>
      </c>
      <c r="C1599" s="4">
        <v>1185732</v>
      </c>
      <c r="D1599" s="5">
        <v>44244</v>
      </c>
      <c r="E1599" s="4" t="s">
        <v>46</v>
      </c>
      <c r="F1599" s="4" t="s">
        <v>69</v>
      </c>
      <c r="G1599" s="4" t="s">
        <v>70</v>
      </c>
      <c r="H1599" s="4" t="s">
        <v>20</v>
      </c>
      <c r="I1599" s="6">
        <v>0.29999999999999993</v>
      </c>
      <c r="J1599" s="7">
        <v>3750</v>
      </c>
      <c r="K1599" s="8">
        <f t="shared" si="12"/>
        <v>1124.9999999999998</v>
      </c>
      <c r="L1599" s="8">
        <f t="shared" si="13"/>
        <v>393.74999999999989</v>
      </c>
      <c r="M1599" s="9">
        <v>0.35</v>
      </c>
      <c r="O1599" s="14"/>
      <c r="P1599" s="15"/>
      <c r="Q1599" s="10"/>
      <c r="R1599" s="11"/>
    </row>
    <row r="1600" spans="1:18" ht="15.75" customHeight="1" x14ac:dyDescent="0.25">
      <c r="A1600" s="2"/>
      <c r="B1600" s="4" t="s">
        <v>14</v>
      </c>
      <c r="C1600" s="4">
        <v>1185732</v>
      </c>
      <c r="D1600" s="5">
        <v>44244</v>
      </c>
      <c r="E1600" s="4" t="s">
        <v>46</v>
      </c>
      <c r="F1600" s="4" t="s">
        <v>69</v>
      </c>
      <c r="G1600" s="4" t="s">
        <v>70</v>
      </c>
      <c r="H1600" s="4" t="s">
        <v>21</v>
      </c>
      <c r="I1600" s="6">
        <v>0.45000000000000007</v>
      </c>
      <c r="J1600" s="7">
        <v>4500</v>
      </c>
      <c r="K1600" s="8">
        <f t="shared" si="12"/>
        <v>2025.0000000000002</v>
      </c>
      <c r="L1600" s="8">
        <f t="shared" si="13"/>
        <v>810</v>
      </c>
      <c r="M1600" s="9">
        <v>0.39999999999999997</v>
      </c>
      <c r="O1600" s="14"/>
      <c r="P1600" s="15"/>
      <c r="Q1600" s="10"/>
      <c r="R1600" s="11"/>
    </row>
    <row r="1601" spans="1:18" ht="15.75" customHeight="1" x14ac:dyDescent="0.25">
      <c r="A1601" s="2"/>
      <c r="B1601" s="4" t="s">
        <v>14</v>
      </c>
      <c r="C1601" s="4">
        <v>1185732</v>
      </c>
      <c r="D1601" s="5">
        <v>44244</v>
      </c>
      <c r="E1601" s="4" t="s">
        <v>46</v>
      </c>
      <c r="F1601" s="4" t="s">
        <v>69</v>
      </c>
      <c r="G1601" s="4" t="s">
        <v>70</v>
      </c>
      <c r="H1601" s="4" t="s">
        <v>22</v>
      </c>
      <c r="I1601" s="6">
        <v>0.35</v>
      </c>
      <c r="J1601" s="7">
        <v>5500</v>
      </c>
      <c r="K1601" s="8">
        <f t="shared" si="12"/>
        <v>1924.9999999999998</v>
      </c>
      <c r="L1601" s="8">
        <f t="shared" si="13"/>
        <v>1058.75</v>
      </c>
      <c r="M1601" s="9">
        <v>0.55000000000000004</v>
      </c>
      <c r="O1601" s="14"/>
      <c r="P1601" s="15"/>
      <c r="Q1601" s="10"/>
      <c r="R1601" s="11"/>
    </row>
    <row r="1602" spans="1:18" ht="15.75" customHeight="1" x14ac:dyDescent="0.25">
      <c r="A1602" s="2"/>
      <c r="B1602" s="4" t="s">
        <v>14</v>
      </c>
      <c r="C1602" s="4">
        <v>1185732</v>
      </c>
      <c r="D1602" s="5">
        <v>44270</v>
      </c>
      <c r="E1602" s="4" t="s">
        <v>46</v>
      </c>
      <c r="F1602" s="4" t="s">
        <v>69</v>
      </c>
      <c r="G1602" s="4" t="s">
        <v>70</v>
      </c>
      <c r="H1602" s="4" t="s">
        <v>17</v>
      </c>
      <c r="I1602" s="6">
        <v>0.35</v>
      </c>
      <c r="J1602" s="7">
        <v>7700</v>
      </c>
      <c r="K1602" s="8">
        <f t="shared" si="12"/>
        <v>2695</v>
      </c>
      <c r="L1602" s="8">
        <f t="shared" si="13"/>
        <v>1347.5</v>
      </c>
      <c r="M1602" s="9">
        <v>0.5</v>
      </c>
      <c r="O1602" s="14"/>
      <c r="P1602" s="15"/>
      <c r="Q1602" s="10"/>
      <c r="R1602" s="11"/>
    </row>
    <row r="1603" spans="1:18" ht="15.75" customHeight="1" x14ac:dyDescent="0.25">
      <c r="A1603" s="2"/>
      <c r="B1603" s="4" t="s">
        <v>14</v>
      </c>
      <c r="C1603" s="4">
        <v>1185732</v>
      </c>
      <c r="D1603" s="5">
        <v>44270</v>
      </c>
      <c r="E1603" s="4" t="s">
        <v>46</v>
      </c>
      <c r="F1603" s="4" t="s">
        <v>69</v>
      </c>
      <c r="G1603" s="4" t="s">
        <v>70</v>
      </c>
      <c r="H1603" s="4" t="s">
        <v>18</v>
      </c>
      <c r="I1603" s="6">
        <v>0.35</v>
      </c>
      <c r="J1603" s="7">
        <v>4500</v>
      </c>
      <c r="K1603" s="8">
        <f t="shared" si="12"/>
        <v>1575</v>
      </c>
      <c r="L1603" s="8">
        <f t="shared" si="13"/>
        <v>630</v>
      </c>
      <c r="M1603" s="9">
        <v>0.39999999999999997</v>
      </c>
      <c r="O1603" s="14"/>
      <c r="P1603" s="15"/>
      <c r="Q1603" s="10"/>
      <c r="R1603" s="11"/>
    </row>
    <row r="1604" spans="1:18" ht="15.75" customHeight="1" x14ac:dyDescent="0.25">
      <c r="A1604" s="2"/>
      <c r="B1604" s="4" t="s">
        <v>14</v>
      </c>
      <c r="C1604" s="4">
        <v>1185732</v>
      </c>
      <c r="D1604" s="5">
        <v>44270</v>
      </c>
      <c r="E1604" s="4" t="s">
        <v>46</v>
      </c>
      <c r="F1604" s="4" t="s">
        <v>69</v>
      </c>
      <c r="G1604" s="4" t="s">
        <v>70</v>
      </c>
      <c r="H1604" s="4" t="s">
        <v>19</v>
      </c>
      <c r="I1604" s="6">
        <v>0.25</v>
      </c>
      <c r="J1604" s="7">
        <v>4750</v>
      </c>
      <c r="K1604" s="8">
        <f t="shared" si="12"/>
        <v>1187.5</v>
      </c>
      <c r="L1604" s="8">
        <f t="shared" si="13"/>
        <v>356.25</v>
      </c>
      <c r="M1604" s="9">
        <v>0.3</v>
      </c>
      <c r="O1604" s="14"/>
      <c r="P1604" s="15"/>
      <c r="Q1604" s="10"/>
      <c r="R1604" s="11"/>
    </row>
    <row r="1605" spans="1:18" ht="15.75" customHeight="1" x14ac:dyDescent="0.25">
      <c r="A1605" s="2"/>
      <c r="B1605" s="4" t="s">
        <v>14</v>
      </c>
      <c r="C1605" s="4">
        <v>1185732</v>
      </c>
      <c r="D1605" s="5">
        <v>44270</v>
      </c>
      <c r="E1605" s="4" t="s">
        <v>46</v>
      </c>
      <c r="F1605" s="4" t="s">
        <v>69</v>
      </c>
      <c r="G1605" s="4" t="s">
        <v>70</v>
      </c>
      <c r="H1605" s="4" t="s">
        <v>20</v>
      </c>
      <c r="I1605" s="6">
        <v>0.29999999999999993</v>
      </c>
      <c r="J1605" s="7">
        <v>3250</v>
      </c>
      <c r="K1605" s="8">
        <f t="shared" si="12"/>
        <v>974.99999999999977</v>
      </c>
      <c r="L1605" s="8">
        <f t="shared" si="13"/>
        <v>341.24999999999989</v>
      </c>
      <c r="M1605" s="9">
        <v>0.35</v>
      </c>
      <c r="O1605" s="14"/>
      <c r="P1605" s="15"/>
      <c r="Q1605" s="10"/>
      <c r="R1605" s="11"/>
    </row>
    <row r="1606" spans="1:18" ht="15.75" customHeight="1" x14ac:dyDescent="0.25">
      <c r="A1606" s="2"/>
      <c r="B1606" s="4" t="s">
        <v>14</v>
      </c>
      <c r="C1606" s="4">
        <v>1185732</v>
      </c>
      <c r="D1606" s="5">
        <v>44270</v>
      </c>
      <c r="E1606" s="4" t="s">
        <v>46</v>
      </c>
      <c r="F1606" s="4" t="s">
        <v>69</v>
      </c>
      <c r="G1606" s="4" t="s">
        <v>70</v>
      </c>
      <c r="H1606" s="4" t="s">
        <v>21</v>
      </c>
      <c r="I1606" s="6">
        <v>0.45000000000000007</v>
      </c>
      <c r="J1606" s="7">
        <v>3750</v>
      </c>
      <c r="K1606" s="8">
        <f t="shared" si="12"/>
        <v>1687.5000000000002</v>
      </c>
      <c r="L1606" s="8">
        <f t="shared" si="13"/>
        <v>675</v>
      </c>
      <c r="M1606" s="9">
        <v>0.39999999999999997</v>
      </c>
      <c r="O1606" s="14"/>
      <c r="P1606" s="15"/>
      <c r="Q1606" s="10"/>
      <c r="R1606" s="11"/>
    </row>
    <row r="1607" spans="1:18" ht="15.75" customHeight="1" x14ac:dyDescent="0.25">
      <c r="A1607" s="2"/>
      <c r="B1607" s="4" t="s">
        <v>14</v>
      </c>
      <c r="C1607" s="4">
        <v>1185732</v>
      </c>
      <c r="D1607" s="5">
        <v>44270</v>
      </c>
      <c r="E1607" s="4" t="s">
        <v>46</v>
      </c>
      <c r="F1607" s="4" t="s">
        <v>69</v>
      </c>
      <c r="G1607" s="4" t="s">
        <v>70</v>
      </c>
      <c r="H1607" s="4" t="s">
        <v>22</v>
      </c>
      <c r="I1607" s="6">
        <v>0.35</v>
      </c>
      <c r="J1607" s="7">
        <v>4750</v>
      </c>
      <c r="K1607" s="8">
        <f t="shared" si="12"/>
        <v>1662.5</v>
      </c>
      <c r="L1607" s="8">
        <f t="shared" si="13"/>
        <v>914.37500000000011</v>
      </c>
      <c r="M1607" s="9">
        <v>0.55000000000000004</v>
      </c>
      <c r="O1607" s="14"/>
      <c r="P1607" s="15"/>
      <c r="Q1607" s="10"/>
      <c r="R1607" s="11"/>
    </row>
    <row r="1608" spans="1:18" ht="15.75" customHeight="1" x14ac:dyDescent="0.25">
      <c r="A1608" s="2"/>
      <c r="B1608" s="4" t="s">
        <v>14</v>
      </c>
      <c r="C1608" s="4">
        <v>1185732</v>
      </c>
      <c r="D1608" s="5">
        <v>44302</v>
      </c>
      <c r="E1608" s="4" t="s">
        <v>46</v>
      </c>
      <c r="F1608" s="4" t="s">
        <v>69</v>
      </c>
      <c r="G1608" s="4" t="s">
        <v>70</v>
      </c>
      <c r="H1608" s="4" t="s">
        <v>17</v>
      </c>
      <c r="I1608" s="6">
        <v>0.35</v>
      </c>
      <c r="J1608" s="7">
        <v>7250</v>
      </c>
      <c r="K1608" s="8">
        <f t="shared" si="12"/>
        <v>2537.5</v>
      </c>
      <c r="L1608" s="8">
        <f t="shared" si="13"/>
        <v>1268.75</v>
      </c>
      <c r="M1608" s="9">
        <v>0.5</v>
      </c>
      <c r="O1608" s="14"/>
      <c r="P1608" s="15"/>
      <c r="Q1608" s="10"/>
      <c r="R1608" s="11"/>
    </row>
    <row r="1609" spans="1:18" ht="15.75" customHeight="1" x14ac:dyDescent="0.25">
      <c r="A1609" s="2"/>
      <c r="B1609" s="4" t="s">
        <v>14</v>
      </c>
      <c r="C1609" s="4">
        <v>1185732</v>
      </c>
      <c r="D1609" s="5">
        <v>44302</v>
      </c>
      <c r="E1609" s="4" t="s">
        <v>46</v>
      </c>
      <c r="F1609" s="4" t="s">
        <v>69</v>
      </c>
      <c r="G1609" s="4" t="s">
        <v>70</v>
      </c>
      <c r="H1609" s="4" t="s">
        <v>18</v>
      </c>
      <c r="I1609" s="6">
        <v>0.4</v>
      </c>
      <c r="J1609" s="7">
        <v>4250</v>
      </c>
      <c r="K1609" s="8">
        <f t="shared" si="12"/>
        <v>1700</v>
      </c>
      <c r="L1609" s="8">
        <f t="shared" si="13"/>
        <v>680</v>
      </c>
      <c r="M1609" s="9">
        <v>0.39999999999999997</v>
      </c>
      <c r="O1609" s="14"/>
      <c r="P1609" s="15"/>
      <c r="Q1609" s="10"/>
      <c r="R1609" s="11"/>
    </row>
    <row r="1610" spans="1:18" ht="15.75" customHeight="1" x14ac:dyDescent="0.25">
      <c r="A1610" s="2"/>
      <c r="B1610" s="4" t="s">
        <v>14</v>
      </c>
      <c r="C1610" s="4">
        <v>1185732</v>
      </c>
      <c r="D1610" s="5">
        <v>44302</v>
      </c>
      <c r="E1610" s="4" t="s">
        <v>46</v>
      </c>
      <c r="F1610" s="4" t="s">
        <v>69</v>
      </c>
      <c r="G1610" s="4" t="s">
        <v>70</v>
      </c>
      <c r="H1610" s="4" t="s">
        <v>19</v>
      </c>
      <c r="I1610" s="6">
        <v>0.30000000000000004</v>
      </c>
      <c r="J1610" s="7">
        <v>4500</v>
      </c>
      <c r="K1610" s="8">
        <f t="shared" si="12"/>
        <v>1350.0000000000002</v>
      </c>
      <c r="L1610" s="8">
        <f t="shared" si="13"/>
        <v>405.00000000000006</v>
      </c>
      <c r="M1610" s="9">
        <v>0.3</v>
      </c>
      <c r="O1610" s="14"/>
      <c r="P1610" s="15"/>
      <c r="Q1610" s="10"/>
      <c r="R1610" s="11"/>
    </row>
    <row r="1611" spans="1:18" ht="15.75" customHeight="1" x14ac:dyDescent="0.25">
      <c r="A1611" s="2"/>
      <c r="B1611" s="4" t="s">
        <v>14</v>
      </c>
      <c r="C1611" s="4">
        <v>1185732</v>
      </c>
      <c r="D1611" s="5">
        <v>44302</v>
      </c>
      <c r="E1611" s="4" t="s">
        <v>46</v>
      </c>
      <c r="F1611" s="4" t="s">
        <v>69</v>
      </c>
      <c r="G1611" s="4" t="s">
        <v>70</v>
      </c>
      <c r="H1611" s="4" t="s">
        <v>20</v>
      </c>
      <c r="I1611" s="6">
        <v>0.35</v>
      </c>
      <c r="J1611" s="7">
        <v>3750</v>
      </c>
      <c r="K1611" s="8">
        <f t="shared" si="12"/>
        <v>1312.5</v>
      </c>
      <c r="L1611" s="8">
        <f t="shared" si="13"/>
        <v>459.37499999999994</v>
      </c>
      <c r="M1611" s="9">
        <v>0.35</v>
      </c>
      <c r="O1611" s="14"/>
      <c r="P1611" s="15"/>
      <c r="Q1611" s="10"/>
      <c r="R1611" s="11"/>
    </row>
    <row r="1612" spans="1:18" ht="15.75" customHeight="1" x14ac:dyDescent="0.25">
      <c r="A1612" s="2"/>
      <c r="B1612" s="4" t="s">
        <v>14</v>
      </c>
      <c r="C1612" s="4">
        <v>1185732</v>
      </c>
      <c r="D1612" s="5">
        <v>44302</v>
      </c>
      <c r="E1612" s="4" t="s">
        <v>46</v>
      </c>
      <c r="F1612" s="4" t="s">
        <v>69</v>
      </c>
      <c r="G1612" s="4" t="s">
        <v>70</v>
      </c>
      <c r="H1612" s="4" t="s">
        <v>21</v>
      </c>
      <c r="I1612" s="6">
        <v>0.5</v>
      </c>
      <c r="J1612" s="7">
        <v>4000</v>
      </c>
      <c r="K1612" s="8">
        <f t="shared" si="12"/>
        <v>2000</v>
      </c>
      <c r="L1612" s="8">
        <f t="shared" si="13"/>
        <v>799.99999999999989</v>
      </c>
      <c r="M1612" s="9">
        <v>0.39999999999999997</v>
      </c>
      <c r="O1612" s="14"/>
      <c r="P1612" s="15"/>
      <c r="Q1612" s="10"/>
      <c r="R1612" s="11"/>
    </row>
    <row r="1613" spans="1:18" ht="15.75" customHeight="1" x14ac:dyDescent="0.25">
      <c r="A1613" s="2"/>
      <c r="B1613" s="4" t="s">
        <v>14</v>
      </c>
      <c r="C1613" s="4">
        <v>1185732</v>
      </c>
      <c r="D1613" s="5">
        <v>44302</v>
      </c>
      <c r="E1613" s="4" t="s">
        <v>46</v>
      </c>
      <c r="F1613" s="4" t="s">
        <v>69</v>
      </c>
      <c r="G1613" s="4" t="s">
        <v>70</v>
      </c>
      <c r="H1613" s="4" t="s">
        <v>22</v>
      </c>
      <c r="I1613" s="6">
        <v>0.4</v>
      </c>
      <c r="J1613" s="7">
        <v>5250</v>
      </c>
      <c r="K1613" s="8">
        <f t="shared" si="12"/>
        <v>2100</v>
      </c>
      <c r="L1613" s="8">
        <f t="shared" si="13"/>
        <v>1155</v>
      </c>
      <c r="M1613" s="9">
        <v>0.55000000000000004</v>
      </c>
      <c r="O1613" s="14"/>
      <c r="P1613" s="15"/>
      <c r="Q1613" s="10"/>
      <c r="R1613" s="11"/>
    </row>
    <row r="1614" spans="1:18" ht="15.75" customHeight="1" x14ac:dyDescent="0.25">
      <c r="A1614" s="2"/>
      <c r="B1614" s="4" t="s">
        <v>14</v>
      </c>
      <c r="C1614" s="4">
        <v>1185732</v>
      </c>
      <c r="D1614" s="5">
        <v>44331</v>
      </c>
      <c r="E1614" s="4" t="s">
        <v>46</v>
      </c>
      <c r="F1614" s="4" t="s">
        <v>69</v>
      </c>
      <c r="G1614" s="4" t="s">
        <v>70</v>
      </c>
      <c r="H1614" s="4" t="s">
        <v>17</v>
      </c>
      <c r="I1614" s="6">
        <v>0.5</v>
      </c>
      <c r="J1614" s="7">
        <v>7950</v>
      </c>
      <c r="K1614" s="8">
        <f t="shared" si="12"/>
        <v>3975</v>
      </c>
      <c r="L1614" s="8">
        <f t="shared" si="13"/>
        <v>1987.5</v>
      </c>
      <c r="M1614" s="9">
        <v>0.5</v>
      </c>
      <c r="O1614" s="14"/>
      <c r="P1614" s="15"/>
      <c r="Q1614" s="10"/>
      <c r="R1614" s="11"/>
    </row>
    <row r="1615" spans="1:18" ht="15.75" customHeight="1" x14ac:dyDescent="0.25">
      <c r="A1615" s="2"/>
      <c r="B1615" s="4" t="s">
        <v>14</v>
      </c>
      <c r="C1615" s="4">
        <v>1185732</v>
      </c>
      <c r="D1615" s="5">
        <v>44331</v>
      </c>
      <c r="E1615" s="4" t="s">
        <v>46</v>
      </c>
      <c r="F1615" s="4" t="s">
        <v>69</v>
      </c>
      <c r="G1615" s="4" t="s">
        <v>70</v>
      </c>
      <c r="H1615" s="4" t="s">
        <v>18</v>
      </c>
      <c r="I1615" s="6">
        <v>0.5</v>
      </c>
      <c r="J1615" s="7">
        <v>5000</v>
      </c>
      <c r="K1615" s="8">
        <f t="shared" si="12"/>
        <v>2500</v>
      </c>
      <c r="L1615" s="8">
        <f t="shared" si="13"/>
        <v>999.99999999999989</v>
      </c>
      <c r="M1615" s="9">
        <v>0.39999999999999997</v>
      </c>
      <c r="O1615" s="14"/>
      <c r="P1615" s="15"/>
      <c r="Q1615" s="10"/>
      <c r="R1615" s="11"/>
    </row>
    <row r="1616" spans="1:18" ht="15.75" customHeight="1" x14ac:dyDescent="0.25">
      <c r="A1616" s="2"/>
      <c r="B1616" s="4" t="s">
        <v>14</v>
      </c>
      <c r="C1616" s="4">
        <v>1185732</v>
      </c>
      <c r="D1616" s="5">
        <v>44331</v>
      </c>
      <c r="E1616" s="4" t="s">
        <v>46</v>
      </c>
      <c r="F1616" s="4" t="s">
        <v>69</v>
      </c>
      <c r="G1616" s="4" t="s">
        <v>70</v>
      </c>
      <c r="H1616" s="4" t="s">
        <v>19</v>
      </c>
      <c r="I1616" s="6">
        <v>0.45</v>
      </c>
      <c r="J1616" s="7">
        <v>4750</v>
      </c>
      <c r="K1616" s="8">
        <f t="shared" si="12"/>
        <v>2137.5</v>
      </c>
      <c r="L1616" s="8">
        <f t="shared" si="13"/>
        <v>641.25</v>
      </c>
      <c r="M1616" s="9">
        <v>0.3</v>
      </c>
      <c r="O1616" s="14"/>
      <c r="P1616" s="15"/>
      <c r="Q1616" s="10"/>
      <c r="R1616" s="11"/>
    </row>
    <row r="1617" spans="1:18" ht="15.75" customHeight="1" x14ac:dyDescent="0.25">
      <c r="A1617" s="2"/>
      <c r="B1617" s="4" t="s">
        <v>14</v>
      </c>
      <c r="C1617" s="4">
        <v>1185732</v>
      </c>
      <c r="D1617" s="5">
        <v>44331</v>
      </c>
      <c r="E1617" s="4" t="s">
        <v>46</v>
      </c>
      <c r="F1617" s="4" t="s">
        <v>69</v>
      </c>
      <c r="G1617" s="4" t="s">
        <v>70</v>
      </c>
      <c r="H1617" s="4" t="s">
        <v>20</v>
      </c>
      <c r="I1617" s="6">
        <v>0.45</v>
      </c>
      <c r="J1617" s="7">
        <v>4500</v>
      </c>
      <c r="K1617" s="8">
        <f t="shared" si="12"/>
        <v>2025</v>
      </c>
      <c r="L1617" s="8">
        <f t="shared" si="13"/>
        <v>708.75</v>
      </c>
      <c r="M1617" s="9">
        <v>0.35</v>
      </c>
      <c r="O1617" s="14"/>
      <c r="P1617" s="15"/>
      <c r="Q1617" s="10"/>
      <c r="R1617" s="11"/>
    </row>
    <row r="1618" spans="1:18" ht="15.75" customHeight="1" x14ac:dyDescent="0.25">
      <c r="A1618" s="2"/>
      <c r="B1618" s="4" t="s">
        <v>14</v>
      </c>
      <c r="C1618" s="4">
        <v>1185732</v>
      </c>
      <c r="D1618" s="5">
        <v>44331</v>
      </c>
      <c r="E1618" s="4" t="s">
        <v>46</v>
      </c>
      <c r="F1618" s="4" t="s">
        <v>69</v>
      </c>
      <c r="G1618" s="4" t="s">
        <v>70</v>
      </c>
      <c r="H1618" s="4" t="s">
        <v>21</v>
      </c>
      <c r="I1618" s="6">
        <v>0.54999999999999993</v>
      </c>
      <c r="J1618" s="7">
        <v>4750</v>
      </c>
      <c r="K1618" s="8">
        <f t="shared" si="12"/>
        <v>2612.4999999999995</v>
      </c>
      <c r="L1618" s="8">
        <f t="shared" si="13"/>
        <v>1044.9999999999998</v>
      </c>
      <c r="M1618" s="9">
        <v>0.39999999999999997</v>
      </c>
      <c r="O1618" s="14"/>
      <c r="P1618" s="15"/>
      <c r="Q1618" s="10"/>
      <c r="R1618" s="11"/>
    </row>
    <row r="1619" spans="1:18" ht="15.75" customHeight="1" x14ac:dyDescent="0.25">
      <c r="A1619" s="2"/>
      <c r="B1619" s="4" t="s">
        <v>14</v>
      </c>
      <c r="C1619" s="4">
        <v>1185732</v>
      </c>
      <c r="D1619" s="5">
        <v>44331</v>
      </c>
      <c r="E1619" s="4" t="s">
        <v>46</v>
      </c>
      <c r="F1619" s="4" t="s">
        <v>69</v>
      </c>
      <c r="G1619" s="4" t="s">
        <v>70</v>
      </c>
      <c r="H1619" s="4" t="s">
        <v>22</v>
      </c>
      <c r="I1619" s="6">
        <v>0.6</v>
      </c>
      <c r="J1619" s="7">
        <v>5750</v>
      </c>
      <c r="K1619" s="8">
        <f t="shared" si="12"/>
        <v>3450</v>
      </c>
      <c r="L1619" s="8">
        <f t="shared" si="13"/>
        <v>1897.5000000000002</v>
      </c>
      <c r="M1619" s="9">
        <v>0.55000000000000004</v>
      </c>
      <c r="O1619" s="14"/>
      <c r="P1619" s="15"/>
      <c r="Q1619" s="10"/>
      <c r="R1619" s="11"/>
    </row>
    <row r="1620" spans="1:18" ht="15.75" customHeight="1" x14ac:dyDescent="0.25">
      <c r="A1620" s="2"/>
      <c r="B1620" s="4" t="s">
        <v>14</v>
      </c>
      <c r="C1620" s="4">
        <v>1185732</v>
      </c>
      <c r="D1620" s="5">
        <v>44364</v>
      </c>
      <c r="E1620" s="4" t="s">
        <v>46</v>
      </c>
      <c r="F1620" s="4" t="s">
        <v>69</v>
      </c>
      <c r="G1620" s="4" t="s">
        <v>70</v>
      </c>
      <c r="H1620" s="4" t="s">
        <v>17</v>
      </c>
      <c r="I1620" s="6">
        <v>0.54999999999999993</v>
      </c>
      <c r="J1620" s="7">
        <v>8250</v>
      </c>
      <c r="K1620" s="8">
        <f t="shared" si="12"/>
        <v>4537.4999999999991</v>
      </c>
      <c r="L1620" s="8">
        <f t="shared" si="13"/>
        <v>2268.7499999999995</v>
      </c>
      <c r="M1620" s="9">
        <v>0.5</v>
      </c>
      <c r="O1620" s="14"/>
      <c r="P1620" s="15"/>
      <c r="Q1620" s="10"/>
      <c r="R1620" s="11"/>
    </row>
    <row r="1621" spans="1:18" ht="15.75" customHeight="1" x14ac:dyDescent="0.25">
      <c r="A1621" s="2"/>
      <c r="B1621" s="4" t="s">
        <v>14</v>
      </c>
      <c r="C1621" s="4">
        <v>1185732</v>
      </c>
      <c r="D1621" s="5">
        <v>44364</v>
      </c>
      <c r="E1621" s="4" t="s">
        <v>46</v>
      </c>
      <c r="F1621" s="4" t="s">
        <v>69</v>
      </c>
      <c r="G1621" s="4" t="s">
        <v>70</v>
      </c>
      <c r="H1621" s="4" t="s">
        <v>18</v>
      </c>
      <c r="I1621" s="6">
        <v>0.5</v>
      </c>
      <c r="J1621" s="7">
        <v>5750</v>
      </c>
      <c r="K1621" s="8">
        <f t="shared" si="12"/>
        <v>2875</v>
      </c>
      <c r="L1621" s="8">
        <f t="shared" si="13"/>
        <v>1150</v>
      </c>
      <c r="M1621" s="9">
        <v>0.39999999999999997</v>
      </c>
      <c r="O1621" s="14"/>
      <c r="P1621" s="15"/>
      <c r="Q1621" s="10"/>
      <c r="R1621" s="11"/>
    </row>
    <row r="1622" spans="1:18" ht="15.75" customHeight="1" x14ac:dyDescent="0.25">
      <c r="A1622" s="2"/>
      <c r="B1622" s="4" t="s">
        <v>14</v>
      </c>
      <c r="C1622" s="4">
        <v>1185732</v>
      </c>
      <c r="D1622" s="5">
        <v>44364</v>
      </c>
      <c r="E1622" s="4" t="s">
        <v>46</v>
      </c>
      <c r="F1622" s="4" t="s">
        <v>69</v>
      </c>
      <c r="G1622" s="4" t="s">
        <v>70</v>
      </c>
      <c r="H1622" s="4" t="s">
        <v>19</v>
      </c>
      <c r="I1622" s="6">
        <v>0.45</v>
      </c>
      <c r="J1622" s="7">
        <v>5500</v>
      </c>
      <c r="K1622" s="8">
        <f t="shared" si="12"/>
        <v>2475</v>
      </c>
      <c r="L1622" s="8">
        <f t="shared" si="13"/>
        <v>742.5</v>
      </c>
      <c r="M1622" s="9">
        <v>0.3</v>
      </c>
      <c r="O1622" s="14"/>
      <c r="P1622" s="15"/>
      <c r="Q1622" s="10"/>
      <c r="R1622" s="11"/>
    </row>
    <row r="1623" spans="1:18" ht="15.75" customHeight="1" x14ac:dyDescent="0.25">
      <c r="A1623" s="2"/>
      <c r="B1623" s="4" t="s">
        <v>14</v>
      </c>
      <c r="C1623" s="4">
        <v>1185732</v>
      </c>
      <c r="D1623" s="5">
        <v>44364</v>
      </c>
      <c r="E1623" s="4" t="s">
        <v>46</v>
      </c>
      <c r="F1623" s="4" t="s">
        <v>69</v>
      </c>
      <c r="G1623" s="4" t="s">
        <v>70</v>
      </c>
      <c r="H1623" s="4" t="s">
        <v>20</v>
      </c>
      <c r="I1623" s="6">
        <v>0.45</v>
      </c>
      <c r="J1623" s="7">
        <v>5250</v>
      </c>
      <c r="K1623" s="8">
        <f t="shared" si="12"/>
        <v>2362.5</v>
      </c>
      <c r="L1623" s="8">
        <f t="shared" si="13"/>
        <v>826.875</v>
      </c>
      <c r="M1623" s="9">
        <v>0.35</v>
      </c>
      <c r="O1623" s="14"/>
      <c r="P1623" s="15"/>
      <c r="Q1623" s="10"/>
      <c r="R1623" s="11"/>
    </row>
    <row r="1624" spans="1:18" ht="15.75" customHeight="1" x14ac:dyDescent="0.25">
      <c r="A1624" s="2"/>
      <c r="B1624" s="4" t="s">
        <v>14</v>
      </c>
      <c r="C1624" s="4">
        <v>1185732</v>
      </c>
      <c r="D1624" s="5">
        <v>44364</v>
      </c>
      <c r="E1624" s="4" t="s">
        <v>46</v>
      </c>
      <c r="F1624" s="4" t="s">
        <v>69</v>
      </c>
      <c r="G1624" s="4" t="s">
        <v>70</v>
      </c>
      <c r="H1624" s="4" t="s">
        <v>21</v>
      </c>
      <c r="I1624" s="6">
        <v>0.6</v>
      </c>
      <c r="J1624" s="7">
        <v>5250</v>
      </c>
      <c r="K1624" s="8">
        <f t="shared" si="12"/>
        <v>3150</v>
      </c>
      <c r="L1624" s="8">
        <f t="shared" si="13"/>
        <v>1260</v>
      </c>
      <c r="M1624" s="9">
        <v>0.39999999999999997</v>
      </c>
      <c r="O1624" s="14"/>
      <c r="P1624" s="15"/>
      <c r="Q1624" s="10"/>
      <c r="R1624" s="11"/>
    </row>
    <row r="1625" spans="1:18" ht="15.75" customHeight="1" x14ac:dyDescent="0.25">
      <c r="A1625" s="2"/>
      <c r="B1625" s="4" t="s">
        <v>14</v>
      </c>
      <c r="C1625" s="4">
        <v>1185732</v>
      </c>
      <c r="D1625" s="5">
        <v>44364</v>
      </c>
      <c r="E1625" s="4" t="s">
        <v>46</v>
      </c>
      <c r="F1625" s="4" t="s">
        <v>69</v>
      </c>
      <c r="G1625" s="4" t="s">
        <v>70</v>
      </c>
      <c r="H1625" s="4" t="s">
        <v>22</v>
      </c>
      <c r="I1625" s="6">
        <v>0.65</v>
      </c>
      <c r="J1625" s="7">
        <v>6750</v>
      </c>
      <c r="K1625" s="8">
        <f t="shared" si="12"/>
        <v>4387.5</v>
      </c>
      <c r="L1625" s="8">
        <f t="shared" si="13"/>
        <v>2413.125</v>
      </c>
      <c r="M1625" s="9">
        <v>0.55000000000000004</v>
      </c>
      <c r="O1625" s="14"/>
      <c r="P1625" s="15"/>
      <c r="Q1625" s="10"/>
      <c r="R1625" s="11"/>
    </row>
    <row r="1626" spans="1:18" ht="15.75" customHeight="1" x14ac:dyDescent="0.25">
      <c r="A1626" s="2"/>
      <c r="B1626" s="4" t="s">
        <v>14</v>
      </c>
      <c r="C1626" s="4">
        <v>1185732</v>
      </c>
      <c r="D1626" s="5">
        <v>44392</v>
      </c>
      <c r="E1626" s="4" t="s">
        <v>46</v>
      </c>
      <c r="F1626" s="4" t="s">
        <v>69</v>
      </c>
      <c r="G1626" s="4" t="s">
        <v>70</v>
      </c>
      <c r="H1626" s="4" t="s">
        <v>17</v>
      </c>
      <c r="I1626" s="6">
        <v>0.6</v>
      </c>
      <c r="J1626" s="7">
        <v>9000</v>
      </c>
      <c r="K1626" s="8">
        <f t="shared" si="12"/>
        <v>5400</v>
      </c>
      <c r="L1626" s="8">
        <f t="shared" si="13"/>
        <v>2700</v>
      </c>
      <c r="M1626" s="9">
        <v>0.5</v>
      </c>
      <c r="O1626" s="14"/>
      <c r="P1626" s="15"/>
      <c r="Q1626" s="10"/>
      <c r="R1626" s="11"/>
    </row>
    <row r="1627" spans="1:18" ht="15.75" customHeight="1" x14ac:dyDescent="0.25">
      <c r="A1627" s="2"/>
      <c r="B1627" s="4" t="s">
        <v>14</v>
      </c>
      <c r="C1627" s="4">
        <v>1185732</v>
      </c>
      <c r="D1627" s="5">
        <v>44392</v>
      </c>
      <c r="E1627" s="4" t="s">
        <v>46</v>
      </c>
      <c r="F1627" s="4" t="s">
        <v>69</v>
      </c>
      <c r="G1627" s="4" t="s">
        <v>70</v>
      </c>
      <c r="H1627" s="4" t="s">
        <v>18</v>
      </c>
      <c r="I1627" s="6">
        <v>0.55000000000000004</v>
      </c>
      <c r="J1627" s="7">
        <v>6500</v>
      </c>
      <c r="K1627" s="8">
        <f t="shared" si="12"/>
        <v>3575.0000000000005</v>
      </c>
      <c r="L1627" s="8">
        <f t="shared" si="13"/>
        <v>1430</v>
      </c>
      <c r="M1627" s="9">
        <v>0.39999999999999997</v>
      </c>
      <c r="O1627" s="14"/>
      <c r="P1627" s="15"/>
      <c r="Q1627" s="10"/>
      <c r="R1627" s="11"/>
    </row>
    <row r="1628" spans="1:18" ht="15.75" customHeight="1" x14ac:dyDescent="0.25">
      <c r="A1628" s="2"/>
      <c r="B1628" s="4" t="s">
        <v>14</v>
      </c>
      <c r="C1628" s="4">
        <v>1185732</v>
      </c>
      <c r="D1628" s="5">
        <v>44392</v>
      </c>
      <c r="E1628" s="4" t="s">
        <v>46</v>
      </c>
      <c r="F1628" s="4" t="s">
        <v>69</v>
      </c>
      <c r="G1628" s="4" t="s">
        <v>70</v>
      </c>
      <c r="H1628" s="4" t="s">
        <v>19</v>
      </c>
      <c r="I1628" s="6">
        <v>0.5</v>
      </c>
      <c r="J1628" s="7">
        <v>5750</v>
      </c>
      <c r="K1628" s="8">
        <f t="shared" si="12"/>
        <v>2875</v>
      </c>
      <c r="L1628" s="8">
        <f t="shared" si="13"/>
        <v>862.5</v>
      </c>
      <c r="M1628" s="9">
        <v>0.3</v>
      </c>
      <c r="O1628" s="14"/>
      <c r="P1628" s="15"/>
      <c r="Q1628" s="10"/>
      <c r="R1628" s="11"/>
    </row>
    <row r="1629" spans="1:18" ht="15.75" customHeight="1" x14ac:dyDescent="0.25">
      <c r="A1629" s="2"/>
      <c r="B1629" s="4" t="s">
        <v>14</v>
      </c>
      <c r="C1629" s="4">
        <v>1185732</v>
      </c>
      <c r="D1629" s="5">
        <v>44392</v>
      </c>
      <c r="E1629" s="4" t="s">
        <v>46</v>
      </c>
      <c r="F1629" s="4" t="s">
        <v>69</v>
      </c>
      <c r="G1629" s="4" t="s">
        <v>70</v>
      </c>
      <c r="H1629" s="4" t="s">
        <v>20</v>
      </c>
      <c r="I1629" s="6">
        <v>0.5</v>
      </c>
      <c r="J1629" s="7">
        <v>5250</v>
      </c>
      <c r="K1629" s="8">
        <f t="shared" si="12"/>
        <v>2625</v>
      </c>
      <c r="L1629" s="8">
        <f t="shared" si="13"/>
        <v>918.74999999999989</v>
      </c>
      <c r="M1629" s="9">
        <v>0.35</v>
      </c>
      <c r="O1629" s="14"/>
      <c r="P1629" s="15"/>
      <c r="Q1629" s="10"/>
      <c r="R1629" s="11"/>
    </row>
    <row r="1630" spans="1:18" ht="15.75" customHeight="1" x14ac:dyDescent="0.25">
      <c r="A1630" s="2"/>
      <c r="B1630" s="4" t="s">
        <v>14</v>
      </c>
      <c r="C1630" s="4">
        <v>1185732</v>
      </c>
      <c r="D1630" s="5">
        <v>44392</v>
      </c>
      <c r="E1630" s="4" t="s">
        <v>46</v>
      </c>
      <c r="F1630" s="4" t="s">
        <v>69</v>
      </c>
      <c r="G1630" s="4" t="s">
        <v>70</v>
      </c>
      <c r="H1630" s="4" t="s">
        <v>21</v>
      </c>
      <c r="I1630" s="6">
        <v>0.6</v>
      </c>
      <c r="J1630" s="7">
        <v>5500</v>
      </c>
      <c r="K1630" s="8">
        <f t="shared" si="12"/>
        <v>3300</v>
      </c>
      <c r="L1630" s="8">
        <f t="shared" si="13"/>
        <v>1320</v>
      </c>
      <c r="M1630" s="9">
        <v>0.39999999999999997</v>
      </c>
      <c r="O1630" s="14"/>
      <c r="P1630" s="15"/>
      <c r="Q1630" s="10"/>
      <c r="R1630" s="11"/>
    </row>
    <row r="1631" spans="1:18" ht="15.75" customHeight="1" x14ac:dyDescent="0.25">
      <c r="A1631" s="2"/>
      <c r="B1631" s="4" t="s">
        <v>14</v>
      </c>
      <c r="C1631" s="4">
        <v>1185732</v>
      </c>
      <c r="D1631" s="5">
        <v>44392</v>
      </c>
      <c r="E1631" s="4" t="s">
        <v>46</v>
      </c>
      <c r="F1631" s="4" t="s">
        <v>69</v>
      </c>
      <c r="G1631" s="4" t="s">
        <v>70</v>
      </c>
      <c r="H1631" s="4" t="s">
        <v>22</v>
      </c>
      <c r="I1631" s="6">
        <v>0.65</v>
      </c>
      <c r="J1631" s="7">
        <v>7250</v>
      </c>
      <c r="K1631" s="8">
        <f t="shared" si="12"/>
        <v>4712.5</v>
      </c>
      <c r="L1631" s="8">
        <f t="shared" si="13"/>
        <v>2591.875</v>
      </c>
      <c r="M1631" s="9">
        <v>0.55000000000000004</v>
      </c>
      <c r="O1631" s="14"/>
      <c r="P1631" s="15"/>
      <c r="Q1631" s="10"/>
      <c r="R1631" s="11"/>
    </row>
    <row r="1632" spans="1:18" ht="15.75" customHeight="1" x14ac:dyDescent="0.25">
      <c r="A1632" s="2"/>
      <c r="B1632" s="4" t="s">
        <v>14</v>
      </c>
      <c r="C1632" s="4">
        <v>1185732</v>
      </c>
      <c r="D1632" s="5">
        <v>44424</v>
      </c>
      <c r="E1632" s="4" t="s">
        <v>46</v>
      </c>
      <c r="F1632" s="4" t="s">
        <v>69</v>
      </c>
      <c r="G1632" s="4" t="s">
        <v>70</v>
      </c>
      <c r="H1632" s="4" t="s">
        <v>17</v>
      </c>
      <c r="I1632" s="6">
        <v>0.6</v>
      </c>
      <c r="J1632" s="7">
        <v>8750</v>
      </c>
      <c r="K1632" s="8">
        <f t="shared" si="12"/>
        <v>5250</v>
      </c>
      <c r="L1632" s="8">
        <f t="shared" si="13"/>
        <v>2625</v>
      </c>
      <c r="M1632" s="9">
        <v>0.5</v>
      </c>
      <c r="O1632" s="14"/>
      <c r="P1632" s="15"/>
      <c r="Q1632" s="10"/>
      <c r="R1632" s="11"/>
    </row>
    <row r="1633" spans="1:18" ht="15.75" customHeight="1" x14ac:dyDescent="0.25">
      <c r="A1633" s="2"/>
      <c r="B1633" s="4" t="s">
        <v>14</v>
      </c>
      <c r="C1633" s="4">
        <v>1185732</v>
      </c>
      <c r="D1633" s="5">
        <v>44424</v>
      </c>
      <c r="E1633" s="4" t="s">
        <v>46</v>
      </c>
      <c r="F1633" s="4" t="s">
        <v>69</v>
      </c>
      <c r="G1633" s="4" t="s">
        <v>70</v>
      </c>
      <c r="H1633" s="4" t="s">
        <v>18</v>
      </c>
      <c r="I1633" s="6">
        <v>0.55000000000000004</v>
      </c>
      <c r="J1633" s="7">
        <v>6500</v>
      </c>
      <c r="K1633" s="8">
        <f t="shared" si="12"/>
        <v>3575.0000000000005</v>
      </c>
      <c r="L1633" s="8">
        <f t="shared" si="13"/>
        <v>1430</v>
      </c>
      <c r="M1633" s="9">
        <v>0.39999999999999997</v>
      </c>
      <c r="O1633" s="14"/>
      <c r="P1633" s="15"/>
      <c r="Q1633" s="10"/>
      <c r="R1633" s="11"/>
    </row>
    <row r="1634" spans="1:18" ht="15.75" customHeight="1" x14ac:dyDescent="0.25">
      <c r="A1634" s="2"/>
      <c r="B1634" s="4" t="s">
        <v>14</v>
      </c>
      <c r="C1634" s="4">
        <v>1185732</v>
      </c>
      <c r="D1634" s="5">
        <v>44424</v>
      </c>
      <c r="E1634" s="4" t="s">
        <v>46</v>
      </c>
      <c r="F1634" s="4" t="s">
        <v>69</v>
      </c>
      <c r="G1634" s="4" t="s">
        <v>70</v>
      </c>
      <c r="H1634" s="4" t="s">
        <v>19</v>
      </c>
      <c r="I1634" s="6">
        <v>0.45000000000000007</v>
      </c>
      <c r="J1634" s="7">
        <v>5750</v>
      </c>
      <c r="K1634" s="8">
        <f t="shared" si="12"/>
        <v>2587.5000000000005</v>
      </c>
      <c r="L1634" s="8">
        <f t="shared" si="13"/>
        <v>776.25000000000011</v>
      </c>
      <c r="M1634" s="9">
        <v>0.3</v>
      </c>
      <c r="O1634" s="14"/>
      <c r="P1634" s="15"/>
      <c r="Q1634" s="10"/>
      <c r="R1634" s="11"/>
    </row>
    <row r="1635" spans="1:18" ht="15.75" customHeight="1" x14ac:dyDescent="0.25">
      <c r="A1635" s="2"/>
      <c r="B1635" s="4" t="s">
        <v>14</v>
      </c>
      <c r="C1635" s="4">
        <v>1185732</v>
      </c>
      <c r="D1635" s="5">
        <v>44424</v>
      </c>
      <c r="E1635" s="4" t="s">
        <v>46</v>
      </c>
      <c r="F1635" s="4" t="s">
        <v>69</v>
      </c>
      <c r="G1635" s="4" t="s">
        <v>70</v>
      </c>
      <c r="H1635" s="4" t="s">
        <v>20</v>
      </c>
      <c r="I1635" s="6">
        <v>0.35</v>
      </c>
      <c r="J1635" s="7">
        <v>5250</v>
      </c>
      <c r="K1635" s="8">
        <f t="shared" si="12"/>
        <v>1837.4999999999998</v>
      </c>
      <c r="L1635" s="8">
        <f t="shared" si="13"/>
        <v>643.12499999999989</v>
      </c>
      <c r="M1635" s="9">
        <v>0.35</v>
      </c>
      <c r="O1635" s="14"/>
      <c r="P1635" s="15"/>
      <c r="Q1635" s="10"/>
      <c r="R1635" s="11"/>
    </row>
    <row r="1636" spans="1:18" ht="15.75" customHeight="1" x14ac:dyDescent="0.25">
      <c r="A1636" s="2"/>
      <c r="B1636" s="4" t="s">
        <v>14</v>
      </c>
      <c r="C1636" s="4">
        <v>1185732</v>
      </c>
      <c r="D1636" s="5">
        <v>44424</v>
      </c>
      <c r="E1636" s="4" t="s">
        <v>46</v>
      </c>
      <c r="F1636" s="4" t="s">
        <v>69</v>
      </c>
      <c r="G1636" s="4" t="s">
        <v>70</v>
      </c>
      <c r="H1636" s="4" t="s">
        <v>21</v>
      </c>
      <c r="I1636" s="6">
        <v>0.45000000000000007</v>
      </c>
      <c r="J1636" s="7">
        <v>5000</v>
      </c>
      <c r="K1636" s="8">
        <f t="shared" si="12"/>
        <v>2250.0000000000005</v>
      </c>
      <c r="L1636" s="8">
        <f t="shared" si="13"/>
        <v>900.00000000000011</v>
      </c>
      <c r="M1636" s="9">
        <v>0.39999999999999997</v>
      </c>
      <c r="O1636" s="14"/>
      <c r="P1636" s="15"/>
      <c r="Q1636" s="10"/>
      <c r="R1636" s="11"/>
    </row>
    <row r="1637" spans="1:18" ht="15.75" customHeight="1" x14ac:dyDescent="0.25">
      <c r="A1637" s="2"/>
      <c r="B1637" s="4" t="s">
        <v>14</v>
      </c>
      <c r="C1637" s="4">
        <v>1185732</v>
      </c>
      <c r="D1637" s="5">
        <v>44424</v>
      </c>
      <c r="E1637" s="4" t="s">
        <v>46</v>
      </c>
      <c r="F1637" s="4" t="s">
        <v>69</v>
      </c>
      <c r="G1637" s="4" t="s">
        <v>70</v>
      </c>
      <c r="H1637" s="4" t="s">
        <v>22</v>
      </c>
      <c r="I1637" s="6">
        <v>0.50000000000000011</v>
      </c>
      <c r="J1637" s="7">
        <v>6750</v>
      </c>
      <c r="K1637" s="8">
        <f t="shared" si="12"/>
        <v>3375.0000000000009</v>
      </c>
      <c r="L1637" s="8">
        <f t="shared" si="13"/>
        <v>1856.2500000000007</v>
      </c>
      <c r="M1637" s="9">
        <v>0.55000000000000004</v>
      </c>
      <c r="O1637" s="14"/>
      <c r="P1637" s="15"/>
      <c r="Q1637" s="10"/>
      <c r="R1637" s="11"/>
    </row>
    <row r="1638" spans="1:18" ht="15.75" customHeight="1" x14ac:dyDescent="0.25">
      <c r="A1638" s="2"/>
      <c r="B1638" s="4" t="s">
        <v>14</v>
      </c>
      <c r="C1638" s="4">
        <v>1185732</v>
      </c>
      <c r="D1638" s="5">
        <v>44454</v>
      </c>
      <c r="E1638" s="4" t="s">
        <v>46</v>
      </c>
      <c r="F1638" s="4" t="s">
        <v>69</v>
      </c>
      <c r="G1638" s="4" t="s">
        <v>70</v>
      </c>
      <c r="H1638" s="4" t="s">
        <v>17</v>
      </c>
      <c r="I1638" s="6">
        <v>0.45000000000000007</v>
      </c>
      <c r="J1638" s="7">
        <v>8000</v>
      </c>
      <c r="K1638" s="8">
        <f t="shared" si="12"/>
        <v>3600.0000000000005</v>
      </c>
      <c r="L1638" s="8">
        <f t="shared" si="13"/>
        <v>1800.0000000000002</v>
      </c>
      <c r="M1638" s="9">
        <v>0.5</v>
      </c>
      <c r="O1638" s="14"/>
      <c r="P1638" s="15"/>
      <c r="Q1638" s="10"/>
      <c r="R1638" s="11"/>
    </row>
    <row r="1639" spans="1:18" ht="15.75" customHeight="1" x14ac:dyDescent="0.25">
      <c r="A1639" s="2"/>
      <c r="B1639" s="4" t="s">
        <v>14</v>
      </c>
      <c r="C1639" s="4">
        <v>1185732</v>
      </c>
      <c r="D1639" s="5">
        <v>44454</v>
      </c>
      <c r="E1639" s="4" t="s">
        <v>46</v>
      </c>
      <c r="F1639" s="4" t="s">
        <v>69</v>
      </c>
      <c r="G1639" s="4" t="s">
        <v>70</v>
      </c>
      <c r="H1639" s="4" t="s">
        <v>18</v>
      </c>
      <c r="I1639" s="6">
        <v>0.40000000000000013</v>
      </c>
      <c r="J1639" s="7">
        <v>6000</v>
      </c>
      <c r="K1639" s="8">
        <f t="shared" si="12"/>
        <v>2400.0000000000009</v>
      </c>
      <c r="L1639" s="8">
        <f t="shared" si="13"/>
        <v>960.00000000000023</v>
      </c>
      <c r="M1639" s="9">
        <v>0.39999999999999997</v>
      </c>
      <c r="O1639" s="14"/>
      <c r="P1639" s="15"/>
      <c r="Q1639" s="10"/>
      <c r="R1639" s="11"/>
    </row>
    <row r="1640" spans="1:18" ht="15.75" customHeight="1" x14ac:dyDescent="0.25">
      <c r="A1640" s="2"/>
      <c r="B1640" s="4" t="s">
        <v>14</v>
      </c>
      <c r="C1640" s="4">
        <v>1185732</v>
      </c>
      <c r="D1640" s="5">
        <v>44454</v>
      </c>
      <c r="E1640" s="4" t="s">
        <v>46</v>
      </c>
      <c r="F1640" s="4" t="s">
        <v>69</v>
      </c>
      <c r="G1640" s="4" t="s">
        <v>70</v>
      </c>
      <c r="H1640" s="4" t="s">
        <v>19</v>
      </c>
      <c r="I1640" s="6">
        <v>0.35</v>
      </c>
      <c r="J1640" s="7">
        <v>5000</v>
      </c>
      <c r="K1640" s="8">
        <f t="shared" si="12"/>
        <v>1750</v>
      </c>
      <c r="L1640" s="8">
        <f t="shared" si="13"/>
        <v>525</v>
      </c>
      <c r="M1640" s="9">
        <v>0.3</v>
      </c>
      <c r="O1640" s="14"/>
      <c r="P1640" s="15"/>
      <c r="Q1640" s="10"/>
      <c r="R1640" s="11"/>
    </row>
    <row r="1641" spans="1:18" ht="15.75" customHeight="1" x14ac:dyDescent="0.25">
      <c r="A1641" s="2"/>
      <c r="B1641" s="4" t="s">
        <v>14</v>
      </c>
      <c r="C1641" s="4">
        <v>1185732</v>
      </c>
      <c r="D1641" s="5">
        <v>44454</v>
      </c>
      <c r="E1641" s="4" t="s">
        <v>46</v>
      </c>
      <c r="F1641" s="4" t="s">
        <v>69</v>
      </c>
      <c r="G1641" s="4" t="s">
        <v>70</v>
      </c>
      <c r="H1641" s="4" t="s">
        <v>20</v>
      </c>
      <c r="I1641" s="6">
        <v>0.35</v>
      </c>
      <c r="J1641" s="7">
        <v>4750</v>
      </c>
      <c r="K1641" s="8">
        <f t="shared" si="12"/>
        <v>1662.5</v>
      </c>
      <c r="L1641" s="8">
        <f t="shared" si="13"/>
        <v>581.875</v>
      </c>
      <c r="M1641" s="9">
        <v>0.35</v>
      </c>
      <c r="O1641" s="14"/>
      <c r="P1641" s="15"/>
      <c r="Q1641" s="10"/>
      <c r="R1641" s="11"/>
    </row>
    <row r="1642" spans="1:18" ht="15.75" customHeight="1" x14ac:dyDescent="0.25">
      <c r="A1642" s="2"/>
      <c r="B1642" s="4" t="s">
        <v>14</v>
      </c>
      <c r="C1642" s="4">
        <v>1185732</v>
      </c>
      <c r="D1642" s="5">
        <v>44454</v>
      </c>
      <c r="E1642" s="4" t="s">
        <v>46</v>
      </c>
      <c r="F1642" s="4" t="s">
        <v>69</v>
      </c>
      <c r="G1642" s="4" t="s">
        <v>70</v>
      </c>
      <c r="H1642" s="4" t="s">
        <v>21</v>
      </c>
      <c r="I1642" s="6">
        <v>0.45000000000000007</v>
      </c>
      <c r="J1642" s="7">
        <v>4750</v>
      </c>
      <c r="K1642" s="8">
        <f t="shared" si="12"/>
        <v>2137.5000000000005</v>
      </c>
      <c r="L1642" s="8">
        <f t="shared" si="13"/>
        <v>855.00000000000011</v>
      </c>
      <c r="M1642" s="9">
        <v>0.39999999999999997</v>
      </c>
      <c r="O1642" s="14"/>
      <c r="P1642" s="15"/>
      <c r="Q1642" s="10"/>
      <c r="R1642" s="11"/>
    </row>
    <row r="1643" spans="1:18" ht="15.75" customHeight="1" x14ac:dyDescent="0.25">
      <c r="A1643" s="2"/>
      <c r="B1643" s="4" t="s">
        <v>14</v>
      </c>
      <c r="C1643" s="4">
        <v>1185732</v>
      </c>
      <c r="D1643" s="5">
        <v>44454</v>
      </c>
      <c r="E1643" s="4" t="s">
        <v>46</v>
      </c>
      <c r="F1643" s="4" t="s">
        <v>69</v>
      </c>
      <c r="G1643" s="4" t="s">
        <v>70</v>
      </c>
      <c r="H1643" s="4" t="s">
        <v>22</v>
      </c>
      <c r="I1643" s="6">
        <v>0.50000000000000011</v>
      </c>
      <c r="J1643" s="7">
        <v>5750</v>
      </c>
      <c r="K1643" s="8">
        <f t="shared" si="12"/>
        <v>2875.0000000000005</v>
      </c>
      <c r="L1643" s="8">
        <f t="shared" si="13"/>
        <v>1581.2500000000005</v>
      </c>
      <c r="M1643" s="9">
        <v>0.55000000000000004</v>
      </c>
      <c r="O1643" s="14"/>
      <c r="P1643" s="15"/>
      <c r="Q1643" s="10"/>
      <c r="R1643" s="11"/>
    </row>
    <row r="1644" spans="1:18" ht="15.75" customHeight="1" x14ac:dyDescent="0.25">
      <c r="A1644" s="2"/>
      <c r="B1644" s="4" t="s">
        <v>14</v>
      </c>
      <c r="C1644" s="4">
        <v>1185732</v>
      </c>
      <c r="D1644" s="5">
        <v>44486</v>
      </c>
      <c r="E1644" s="4" t="s">
        <v>46</v>
      </c>
      <c r="F1644" s="4" t="s">
        <v>69</v>
      </c>
      <c r="G1644" s="4" t="s">
        <v>70</v>
      </c>
      <c r="H1644" s="4" t="s">
        <v>17</v>
      </c>
      <c r="I1644" s="6">
        <v>0.50000000000000011</v>
      </c>
      <c r="J1644" s="7">
        <v>7500</v>
      </c>
      <c r="K1644" s="8">
        <f t="shared" si="12"/>
        <v>3750.0000000000009</v>
      </c>
      <c r="L1644" s="8">
        <f t="shared" si="13"/>
        <v>1875.0000000000005</v>
      </c>
      <c r="M1644" s="9">
        <v>0.5</v>
      </c>
      <c r="O1644" s="14"/>
      <c r="P1644" s="15"/>
      <c r="Q1644" s="10"/>
      <c r="R1644" s="11"/>
    </row>
    <row r="1645" spans="1:18" ht="15.75" customHeight="1" x14ac:dyDescent="0.25">
      <c r="A1645" s="2"/>
      <c r="B1645" s="4" t="s">
        <v>14</v>
      </c>
      <c r="C1645" s="4">
        <v>1185732</v>
      </c>
      <c r="D1645" s="5">
        <v>44486</v>
      </c>
      <c r="E1645" s="4" t="s">
        <v>46</v>
      </c>
      <c r="F1645" s="4" t="s">
        <v>69</v>
      </c>
      <c r="G1645" s="4" t="s">
        <v>70</v>
      </c>
      <c r="H1645" s="4" t="s">
        <v>18</v>
      </c>
      <c r="I1645" s="6">
        <v>0.40000000000000013</v>
      </c>
      <c r="J1645" s="7">
        <v>5750</v>
      </c>
      <c r="K1645" s="8">
        <f t="shared" si="12"/>
        <v>2300.0000000000009</v>
      </c>
      <c r="L1645" s="8">
        <f t="shared" si="13"/>
        <v>920.00000000000034</v>
      </c>
      <c r="M1645" s="9">
        <v>0.39999999999999997</v>
      </c>
      <c r="O1645" s="14"/>
      <c r="P1645" s="15"/>
      <c r="Q1645" s="10"/>
      <c r="R1645" s="11"/>
    </row>
    <row r="1646" spans="1:18" ht="15.75" customHeight="1" x14ac:dyDescent="0.25">
      <c r="A1646" s="2"/>
      <c r="B1646" s="4" t="s">
        <v>14</v>
      </c>
      <c r="C1646" s="4">
        <v>1185732</v>
      </c>
      <c r="D1646" s="5">
        <v>44486</v>
      </c>
      <c r="E1646" s="4" t="s">
        <v>46</v>
      </c>
      <c r="F1646" s="4" t="s">
        <v>69</v>
      </c>
      <c r="G1646" s="4" t="s">
        <v>70</v>
      </c>
      <c r="H1646" s="4" t="s">
        <v>19</v>
      </c>
      <c r="I1646" s="6">
        <v>0.40000000000000013</v>
      </c>
      <c r="J1646" s="7">
        <v>4250</v>
      </c>
      <c r="K1646" s="8">
        <f t="shared" si="12"/>
        <v>1700.0000000000005</v>
      </c>
      <c r="L1646" s="8">
        <f t="shared" si="13"/>
        <v>510.00000000000011</v>
      </c>
      <c r="M1646" s="9">
        <v>0.3</v>
      </c>
      <c r="O1646" s="14"/>
      <c r="P1646" s="15"/>
      <c r="Q1646" s="10"/>
      <c r="R1646" s="11"/>
    </row>
    <row r="1647" spans="1:18" ht="15.75" customHeight="1" x14ac:dyDescent="0.25">
      <c r="A1647" s="2"/>
      <c r="B1647" s="4" t="s">
        <v>14</v>
      </c>
      <c r="C1647" s="4">
        <v>1185732</v>
      </c>
      <c r="D1647" s="5">
        <v>44486</v>
      </c>
      <c r="E1647" s="4" t="s">
        <v>46</v>
      </c>
      <c r="F1647" s="4" t="s">
        <v>69</v>
      </c>
      <c r="G1647" s="4" t="s">
        <v>70</v>
      </c>
      <c r="H1647" s="4" t="s">
        <v>20</v>
      </c>
      <c r="I1647" s="6">
        <v>0.40000000000000013</v>
      </c>
      <c r="J1647" s="7">
        <v>4000</v>
      </c>
      <c r="K1647" s="8">
        <f t="shared" si="12"/>
        <v>1600.0000000000005</v>
      </c>
      <c r="L1647" s="8">
        <f t="shared" si="13"/>
        <v>560.00000000000011</v>
      </c>
      <c r="M1647" s="9">
        <v>0.35</v>
      </c>
      <c r="O1647" s="14"/>
      <c r="P1647" s="15"/>
      <c r="Q1647" s="10"/>
      <c r="R1647" s="11"/>
    </row>
    <row r="1648" spans="1:18" ht="15.75" customHeight="1" x14ac:dyDescent="0.25">
      <c r="A1648" s="2"/>
      <c r="B1648" s="4" t="s">
        <v>14</v>
      </c>
      <c r="C1648" s="4">
        <v>1185732</v>
      </c>
      <c r="D1648" s="5">
        <v>44486</v>
      </c>
      <c r="E1648" s="4" t="s">
        <v>46</v>
      </c>
      <c r="F1648" s="4" t="s">
        <v>69</v>
      </c>
      <c r="G1648" s="4" t="s">
        <v>70</v>
      </c>
      <c r="H1648" s="4" t="s">
        <v>21</v>
      </c>
      <c r="I1648" s="6">
        <v>0.50000000000000011</v>
      </c>
      <c r="J1648" s="7">
        <v>4000</v>
      </c>
      <c r="K1648" s="8">
        <f t="shared" si="12"/>
        <v>2000.0000000000005</v>
      </c>
      <c r="L1648" s="8">
        <f t="shared" si="13"/>
        <v>800.00000000000011</v>
      </c>
      <c r="M1648" s="9">
        <v>0.39999999999999997</v>
      </c>
      <c r="O1648" s="14"/>
      <c r="P1648" s="15"/>
      <c r="Q1648" s="10"/>
      <c r="R1648" s="11"/>
    </row>
    <row r="1649" spans="1:18" ht="15.75" customHeight="1" x14ac:dyDescent="0.25">
      <c r="A1649" s="2"/>
      <c r="B1649" s="4" t="s">
        <v>14</v>
      </c>
      <c r="C1649" s="4">
        <v>1185732</v>
      </c>
      <c r="D1649" s="5">
        <v>44486</v>
      </c>
      <c r="E1649" s="4" t="s">
        <v>46</v>
      </c>
      <c r="F1649" s="4" t="s">
        <v>69</v>
      </c>
      <c r="G1649" s="4" t="s">
        <v>70</v>
      </c>
      <c r="H1649" s="4" t="s">
        <v>22</v>
      </c>
      <c r="I1649" s="6">
        <v>0.55000000000000004</v>
      </c>
      <c r="J1649" s="7">
        <v>5250</v>
      </c>
      <c r="K1649" s="8">
        <f t="shared" si="12"/>
        <v>2887.5000000000005</v>
      </c>
      <c r="L1649" s="8">
        <f t="shared" si="13"/>
        <v>1588.1250000000005</v>
      </c>
      <c r="M1649" s="9">
        <v>0.55000000000000004</v>
      </c>
      <c r="O1649" s="14"/>
      <c r="P1649" s="15"/>
      <c r="Q1649" s="10"/>
      <c r="R1649" s="11"/>
    </row>
    <row r="1650" spans="1:18" ht="15.75" customHeight="1" x14ac:dyDescent="0.25">
      <c r="A1650" s="2"/>
      <c r="B1650" s="4" t="s">
        <v>14</v>
      </c>
      <c r="C1650" s="4">
        <v>1185732</v>
      </c>
      <c r="D1650" s="5">
        <v>44516</v>
      </c>
      <c r="E1650" s="4" t="s">
        <v>46</v>
      </c>
      <c r="F1650" s="4" t="s">
        <v>69</v>
      </c>
      <c r="G1650" s="4" t="s">
        <v>70</v>
      </c>
      <c r="H1650" s="4" t="s">
        <v>17</v>
      </c>
      <c r="I1650" s="6">
        <v>0.50000000000000011</v>
      </c>
      <c r="J1650" s="7">
        <v>6750</v>
      </c>
      <c r="K1650" s="8">
        <f t="shared" si="12"/>
        <v>3375.0000000000009</v>
      </c>
      <c r="L1650" s="8">
        <f t="shared" si="13"/>
        <v>1687.5000000000005</v>
      </c>
      <c r="M1650" s="9">
        <v>0.5</v>
      </c>
      <c r="O1650" s="14"/>
      <c r="P1650" s="15"/>
      <c r="Q1650" s="10"/>
      <c r="R1650" s="11"/>
    </row>
    <row r="1651" spans="1:18" ht="15.75" customHeight="1" x14ac:dyDescent="0.25">
      <c r="A1651" s="2"/>
      <c r="B1651" s="4" t="s">
        <v>14</v>
      </c>
      <c r="C1651" s="4">
        <v>1185732</v>
      </c>
      <c r="D1651" s="5">
        <v>44516</v>
      </c>
      <c r="E1651" s="4" t="s">
        <v>46</v>
      </c>
      <c r="F1651" s="4" t="s">
        <v>69</v>
      </c>
      <c r="G1651" s="4" t="s">
        <v>70</v>
      </c>
      <c r="H1651" s="4" t="s">
        <v>18</v>
      </c>
      <c r="I1651" s="6">
        <v>0.45000000000000012</v>
      </c>
      <c r="J1651" s="7">
        <v>5000</v>
      </c>
      <c r="K1651" s="8">
        <f t="shared" si="12"/>
        <v>2250.0000000000005</v>
      </c>
      <c r="L1651" s="8">
        <f t="shared" si="13"/>
        <v>900.00000000000011</v>
      </c>
      <c r="M1651" s="9">
        <v>0.39999999999999997</v>
      </c>
      <c r="O1651" s="14"/>
      <c r="P1651" s="15"/>
      <c r="Q1651" s="10"/>
      <c r="R1651" s="11"/>
    </row>
    <row r="1652" spans="1:18" ht="15.75" customHeight="1" x14ac:dyDescent="0.25">
      <c r="A1652" s="2"/>
      <c r="B1652" s="4" t="s">
        <v>14</v>
      </c>
      <c r="C1652" s="4">
        <v>1185732</v>
      </c>
      <c r="D1652" s="5">
        <v>44516</v>
      </c>
      <c r="E1652" s="4" t="s">
        <v>46</v>
      </c>
      <c r="F1652" s="4" t="s">
        <v>69</v>
      </c>
      <c r="G1652" s="4" t="s">
        <v>70</v>
      </c>
      <c r="H1652" s="4" t="s">
        <v>19</v>
      </c>
      <c r="I1652" s="6">
        <v>0.45000000000000012</v>
      </c>
      <c r="J1652" s="7">
        <v>4450</v>
      </c>
      <c r="K1652" s="8">
        <f t="shared" si="12"/>
        <v>2002.5000000000005</v>
      </c>
      <c r="L1652" s="8">
        <f t="shared" si="13"/>
        <v>600.75000000000011</v>
      </c>
      <c r="M1652" s="9">
        <v>0.3</v>
      </c>
      <c r="O1652" s="14"/>
      <c r="P1652" s="15"/>
      <c r="Q1652" s="10"/>
      <c r="R1652" s="11"/>
    </row>
    <row r="1653" spans="1:18" ht="15.75" customHeight="1" x14ac:dyDescent="0.25">
      <c r="A1653" s="2"/>
      <c r="B1653" s="4" t="s">
        <v>14</v>
      </c>
      <c r="C1653" s="4">
        <v>1185732</v>
      </c>
      <c r="D1653" s="5">
        <v>44516</v>
      </c>
      <c r="E1653" s="4" t="s">
        <v>46</v>
      </c>
      <c r="F1653" s="4" t="s">
        <v>69</v>
      </c>
      <c r="G1653" s="4" t="s">
        <v>70</v>
      </c>
      <c r="H1653" s="4" t="s">
        <v>20</v>
      </c>
      <c r="I1653" s="6">
        <v>0.45000000000000012</v>
      </c>
      <c r="J1653" s="7">
        <v>4750</v>
      </c>
      <c r="K1653" s="8">
        <f t="shared" si="12"/>
        <v>2137.5000000000005</v>
      </c>
      <c r="L1653" s="8">
        <f t="shared" si="13"/>
        <v>748.12500000000011</v>
      </c>
      <c r="M1653" s="9">
        <v>0.35</v>
      </c>
      <c r="O1653" s="14"/>
      <c r="P1653" s="15"/>
      <c r="Q1653" s="10"/>
      <c r="R1653" s="11"/>
    </row>
    <row r="1654" spans="1:18" ht="15.75" customHeight="1" x14ac:dyDescent="0.25">
      <c r="A1654" s="2"/>
      <c r="B1654" s="4" t="s">
        <v>14</v>
      </c>
      <c r="C1654" s="4">
        <v>1185732</v>
      </c>
      <c r="D1654" s="5">
        <v>44516</v>
      </c>
      <c r="E1654" s="4" t="s">
        <v>46</v>
      </c>
      <c r="F1654" s="4" t="s">
        <v>69</v>
      </c>
      <c r="G1654" s="4" t="s">
        <v>70</v>
      </c>
      <c r="H1654" s="4" t="s">
        <v>21</v>
      </c>
      <c r="I1654" s="6">
        <v>0.6</v>
      </c>
      <c r="J1654" s="7">
        <v>4500</v>
      </c>
      <c r="K1654" s="8">
        <f t="shared" si="12"/>
        <v>2700</v>
      </c>
      <c r="L1654" s="8">
        <f t="shared" si="13"/>
        <v>1080</v>
      </c>
      <c r="M1654" s="9">
        <v>0.39999999999999997</v>
      </c>
      <c r="O1654" s="14"/>
      <c r="P1654" s="15"/>
      <c r="Q1654" s="10"/>
      <c r="R1654" s="11"/>
    </row>
    <row r="1655" spans="1:18" ht="15.75" customHeight="1" x14ac:dyDescent="0.25">
      <c r="A1655" s="2"/>
      <c r="B1655" s="4" t="s">
        <v>14</v>
      </c>
      <c r="C1655" s="4">
        <v>1185732</v>
      </c>
      <c r="D1655" s="5">
        <v>44516</v>
      </c>
      <c r="E1655" s="4" t="s">
        <v>46</v>
      </c>
      <c r="F1655" s="4" t="s">
        <v>69</v>
      </c>
      <c r="G1655" s="4" t="s">
        <v>70</v>
      </c>
      <c r="H1655" s="4" t="s">
        <v>22</v>
      </c>
      <c r="I1655" s="6">
        <v>0.64999999999999991</v>
      </c>
      <c r="J1655" s="7">
        <v>6250</v>
      </c>
      <c r="K1655" s="8">
        <f t="shared" si="12"/>
        <v>4062.4999999999995</v>
      </c>
      <c r="L1655" s="8">
        <f t="shared" si="13"/>
        <v>2234.375</v>
      </c>
      <c r="M1655" s="9">
        <v>0.55000000000000004</v>
      </c>
      <c r="O1655" s="14"/>
      <c r="P1655" s="15"/>
      <c r="Q1655" s="10"/>
      <c r="R1655" s="11"/>
    </row>
    <row r="1656" spans="1:18" ht="15.75" customHeight="1" x14ac:dyDescent="0.25">
      <c r="A1656" s="2"/>
      <c r="B1656" s="4" t="s">
        <v>14</v>
      </c>
      <c r="C1656" s="4">
        <v>1185732</v>
      </c>
      <c r="D1656" s="5">
        <v>44545</v>
      </c>
      <c r="E1656" s="4" t="s">
        <v>46</v>
      </c>
      <c r="F1656" s="4" t="s">
        <v>69</v>
      </c>
      <c r="G1656" s="4" t="s">
        <v>70</v>
      </c>
      <c r="H1656" s="4" t="s">
        <v>17</v>
      </c>
      <c r="I1656" s="6">
        <v>0.6</v>
      </c>
      <c r="J1656" s="7">
        <v>8500</v>
      </c>
      <c r="K1656" s="8">
        <f t="shared" si="12"/>
        <v>5100</v>
      </c>
      <c r="L1656" s="8">
        <f t="shared" si="13"/>
        <v>2550</v>
      </c>
      <c r="M1656" s="9">
        <v>0.5</v>
      </c>
      <c r="O1656" s="14"/>
      <c r="P1656" s="15"/>
      <c r="Q1656" s="10"/>
      <c r="R1656" s="11"/>
    </row>
    <row r="1657" spans="1:18" ht="15.75" customHeight="1" x14ac:dyDescent="0.25">
      <c r="A1657" s="2"/>
      <c r="B1657" s="4" t="s">
        <v>14</v>
      </c>
      <c r="C1657" s="4">
        <v>1185732</v>
      </c>
      <c r="D1657" s="5">
        <v>44545</v>
      </c>
      <c r="E1657" s="4" t="s">
        <v>46</v>
      </c>
      <c r="F1657" s="4" t="s">
        <v>69</v>
      </c>
      <c r="G1657" s="4" t="s">
        <v>70</v>
      </c>
      <c r="H1657" s="4" t="s">
        <v>18</v>
      </c>
      <c r="I1657" s="6">
        <v>0.5</v>
      </c>
      <c r="J1657" s="7">
        <v>6500</v>
      </c>
      <c r="K1657" s="8">
        <f t="shared" si="12"/>
        <v>3250</v>
      </c>
      <c r="L1657" s="8">
        <f t="shared" si="13"/>
        <v>1300</v>
      </c>
      <c r="M1657" s="9">
        <v>0.39999999999999997</v>
      </c>
      <c r="O1657" s="14"/>
      <c r="P1657" s="15"/>
      <c r="Q1657" s="10"/>
      <c r="R1657" s="11"/>
    </row>
    <row r="1658" spans="1:18" ht="15.75" customHeight="1" x14ac:dyDescent="0.25">
      <c r="A1658" s="2"/>
      <c r="B1658" s="4" t="s">
        <v>14</v>
      </c>
      <c r="C1658" s="4">
        <v>1185732</v>
      </c>
      <c r="D1658" s="5">
        <v>44545</v>
      </c>
      <c r="E1658" s="4" t="s">
        <v>46</v>
      </c>
      <c r="F1658" s="4" t="s">
        <v>69</v>
      </c>
      <c r="G1658" s="4" t="s">
        <v>70</v>
      </c>
      <c r="H1658" s="4" t="s">
        <v>19</v>
      </c>
      <c r="I1658" s="6">
        <v>0.5</v>
      </c>
      <c r="J1658" s="7">
        <v>6000</v>
      </c>
      <c r="K1658" s="8">
        <f t="shared" si="12"/>
        <v>3000</v>
      </c>
      <c r="L1658" s="8">
        <f t="shared" si="13"/>
        <v>900</v>
      </c>
      <c r="M1658" s="9">
        <v>0.3</v>
      </c>
      <c r="O1658" s="14"/>
      <c r="P1658" s="15"/>
      <c r="Q1658" s="10"/>
      <c r="R1658" s="11"/>
    </row>
    <row r="1659" spans="1:18" ht="15.75" customHeight="1" x14ac:dyDescent="0.25">
      <c r="A1659" s="2"/>
      <c r="B1659" s="4" t="s">
        <v>14</v>
      </c>
      <c r="C1659" s="4">
        <v>1185732</v>
      </c>
      <c r="D1659" s="5">
        <v>44545</v>
      </c>
      <c r="E1659" s="4" t="s">
        <v>46</v>
      </c>
      <c r="F1659" s="4" t="s">
        <v>69</v>
      </c>
      <c r="G1659" s="4" t="s">
        <v>70</v>
      </c>
      <c r="H1659" s="4" t="s">
        <v>20</v>
      </c>
      <c r="I1659" s="6">
        <v>0.5</v>
      </c>
      <c r="J1659" s="7">
        <v>5500</v>
      </c>
      <c r="K1659" s="8">
        <f t="shared" si="12"/>
        <v>2750</v>
      </c>
      <c r="L1659" s="8">
        <f t="shared" si="13"/>
        <v>962.49999999999989</v>
      </c>
      <c r="M1659" s="9">
        <v>0.35</v>
      </c>
      <c r="O1659" s="14"/>
      <c r="P1659" s="15"/>
      <c r="Q1659" s="10"/>
      <c r="R1659" s="11"/>
    </row>
    <row r="1660" spans="1:18" ht="15.75" customHeight="1" x14ac:dyDescent="0.25">
      <c r="A1660" s="2"/>
      <c r="B1660" s="4" t="s">
        <v>14</v>
      </c>
      <c r="C1660" s="4">
        <v>1185732</v>
      </c>
      <c r="D1660" s="5">
        <v>44545</v>
      </c>
      <c r="E1660" s="4" t="s">
        <v>46</v>
      </c>
      <c r="F1660" s="4" t="s">
        <v>69</v>
      </c>
      <c r="G1660" s="4" t="s">
        <v>70</v>
      </c>
      <c r="H1660" s="4" t="s">
        <v>21</v>
      </c>
      <c r="I1660" s="6">
        <v>0.6</v>
      </c>
      <c r="J1660" s="7">
        <v>5500</v>
      </c>
      <c r="K1660" s="8">
        <f t="shared" si="12"/>
        <v>3300</v>
      </c>
      <c r="L1660" s="8">
        <f t="shared" si="13"/>
        <v>1320</v>
      </c>
      <c r="M1660" s="9">
        <v>0.39999999999999997</v>
      </c>
      <c r="O1660" s="14"/>
      <c r="P1660" s="15"/>
      <c r="Q1660" s="10"/>
      <c r="R1660" s="11"/>
    </row>
    <row r="1661" spans="1:18" ht="15.75" customHeight="1" x14ac:dyDescent="0.25">
      <c r="A1661" s="2"/>
      <c r="B1661" s="4" t="s">
        <v>14</v>
      </c>
      <c r="C1661" s="4">
        <v>1185732</v>
      </c>
      <c r="D1661" s="5">
        <v>44545</v>
      </c>
      <c r="E1661" s="4" t="s">
        <v>46</v>
      </c>
      <c r="F1661" s="4" t="s">
        <v>69</v>
      </c>
      <c r="G1661" s="4" t="s">
        <v>70</v>
      </c>
      <c r="H1661" s="4" t="s">
        <v>22</v>
      </c>
      <c r="I1661" s="6">
        <v>0.64999999999999991</v>
      </c>
      <c r="J1661" s="7">
        <v>6500</v>
      </c>
      <c r="K1661" s="8">
        <f t="shared" si="12"/>
        <v>4224.9999999999991</v>
      </c>
      <c r="L1661" s="8">
        <f t="shared" si="13"/>
        <v>2323.7499999999995</v>
      </c>
      <c r="M1661" s="9">
        <v>0.55000000000000004</v>
      </c>
      <c r="O1661" s="14"/>
      <c r="P1661" s="15"/>
      <c r="Q1661" s="10"/>
      <c r="R1661" s="11"/>
    </row>
    <row r="1662" spans="1:18" ht="15.75" customHeight="1" x14ac:dyDescent="0.25">
      <c r="A1662" s="2" t="s">
        <v>39</v>
      </c>
      <c r="B1662" s="4" t="s">
        <v>14</v>
      </c>
      <c r="C1662" s="4">
        <v>1185732</v>
      </c>
      <c r="D1662" s="5">
        <v>44214</v>
      </c>
      <c r="E1662" s="4" t="s">
        <v>33</v>
      </c>
      <c r="F1662" s="4" t="s">
        <v>71</v>
      </c>
      <c r="G1662" s="4" t="s">
        <v>72</v>
      </c>
      <c r="H1662" s="4" t="s">
        <v>17</v>
      </c>
      <c r="I1662" s="6">
        <v>0.3</v>
      </c>
      <c r="J1662" s="7">
        <v>6250</v>
      </c>
      <c r="K1662" s="8">
        <f t="shared" si="12"/>
        <v>1875</v>
      </c>
      <c r="L1662" s="8">
        <f t="shared" si="13"/>
        <v>750</v>
      </c>
      <c r="M1662" s="9">
        <v>0.4</v>
      </c>
      <c r="O1662" s="14"/>
      <c r="P1662" s="12"/>
      <c r="Q1662" s="10"/>
      <c r="R1662" s="11"/>
    </row>
    <row r="1663" spans="1:18" ht="15.75" customHeight="1" x14ac:dyDescent="0.25">
      <c r="A1663" s="2"/>
      <c r="B1663" s="4" t="s">
        <v>14</v>
      </c>
      <c r="C1663" s="4">
        <v>1185732</v>
      </c>
      <c r="D1663" s="5">
        <v>44214</v>
      </c>
      <c r="E1663" s="4" t="s">
        <v>33</v>
      </c>
      <c r="F1663" s="4" t="s">
        <v>71</v>
      </c>
      <c r="G1663" s="4" t="s">
        <v>72</v>
      </c>
      <c r="H1663" s="4" t="s">
        <v>18</v>
      </c>
      <c r="I1663" s="6">
        <v>0.3</v>
      </c>
      <c r="J1663" s="7">
        <v>4250</v>
      </c>
      <c r="K1663" s="8">
        <f t="shared" si="12"/>
        <v>1275</v>
      </c>
      <c r="L1663" s="8">
        <f t="shared" si="13"/>
        <v>446.25</v>
      </c>
      <c r="M1663" s="9">
        <v>0.35</v>
      </c>
      <c r="O1663" s="14"/>
      <c r="P1663" s="12"/>
      <c r="Q1663" s="10"/>
      <c r="R1663" s="11"/>
    </row>
    <row r="1664" spans="1:18" ht="15.75" customHeight="1" x14ac:dyDescent="0.25">
      <c r="A1664" s="2"/>
      <c r="B1664" s="4" t="s">
        <v>14</v>
      </c>
      <c r="C1664" s="4">
        <v>1185732</v>
      </c>
      <c r="D1664" s="5">
        <v>44214</v>
      </c>
      <c r="E1664" s="4" t="s">
        <v>33</v>
      </c>
      <c r="F1664" s="4" t="s">
        <v>71</v>
      </c>
      <c r="G1664" s="4" t="s">
        <v>72</v>
      </c>
      <c r="H1664" s="4" t="s">
        <v>19</v>
      </c>
      <c r="I1664" s="6">
        <v>0.2</v>
      </c>
      <c r="J1664" s="7">
        <v>4250</v>
      </c>
      <c r="K1664" s="8">
        <f t="shared" si="12"/>
        <v>850</v>
      </c>
      <c r="L1664" s="8">
        <f t="shared" si="13"/>
        <v>297.5</v>
      </c>
      <c r="M1664" s="9">
        <v>0.35</v>
      </c>
      <c r="O1664" s="14"/>
      <c r="P1664" s="12"/>
      <c r="Q1664" s="10"/>
      <c r="R1664" s="11"/>
    </row>
    <row r="1665" spans="1:18" ht="15.75" customHeight="1" x14ac:dyDescent="0.25">
      <c r="A1665" s="2"/>
      <c r="B1665" s="4" t="s">
        <v>14</v>
      </c>
      <c r="C1665" s="4">
        <v>1185732</v>
      </c>
      <c r="D1665" s="5">
        <v>44214</v>
      </c>
      <c r="E1665" s="4" t="s">
        <v>33</v>
      </c>
      <c r="F1665" s="4" t="s">
        <v>71</v>
      </c>
      <c r="G1665" s="4" t="s">
        <v>72</v>
      </c>
      <c r="H1665" s="4" t="s">
        <v>20</v>
      </c>
      <c r="I1665" s="6">
        <v>0.25000000000000006</v>
      </c>
      <c r="J1665" s="7">
        <v>2750</v>
      </c>
      <c r="K1665" s="8">
        <f t="shared" si="12"/>
        <v>687.50000000000011</v>
      </c>
      <c r="L1665" s="8">
        <f t="shared" si="13"/>
        <v>275.00000000000006</v>
      </c>
      <c r="M1665" s="9">
        <v>0.4</v>
      </c>
      <c r="O1665" s="14"/>
      <c r="P1665" s="12"/>
      <c r="Q1665" s="10"/>
      <c r="R1665" s="11"/>
    </row>
    <row r="1666" spans="1:18" ht="15.75" customHeight="1" x14ac:dyDescent="0.25">
      <c r="A1666" s="2"/>
      <c r="B1666" s="4" t="s">
        <v>14</v>
      </c>
      <c r="C1666" s="4">
        <v>1185732</v>
      </c>
      <c r="D1666" s="5">
        <v>44214</v>
      </c>
      <c r="E1666" s="4" t="s">
        <v>33</v>
      </c>
      <c r="F1666" s="4" t="s">
        <v>71</v>
      </c>
      <c r="G1666" s="4" t="s">
        <v>72</v>
      </c>
      <c r="H1666" s="4" t="s">
        <v>21</v>
      </c>
      <c r="I1666" s="6">
        <v>0.39999999999999997</v>
      </c>
      <c r="J1666" s="7">
        <v>3250</v>
      </c>
      <c r="K1666" s="8">
        <f t="shared" si="12"/>
        <v>1300</v>
      </c>
      <c r="L1666" s="8">
        <f t="shared" si="13"/>
        <v>454.99999999999994</v>
      </c>
      <c r="M1666" s="9">
        <v>0.35</v>
      </c>
      <c r="O1666" s="14"/>
      <c r="P1666" s="12"/>
      <c r="Q1666" s="10"/>
      <c r="R1666" s="11"/>
    </row>
    <row r="1667" spans="1:18" ht="15.75" customHeight="1" x14ac:dyDescent="0.25">
      <c r="A1667" s="2"/>
      <c r="B1667" s="4" t="s">
        <v>14</v>
      </c>
      <c r="C1667" s="4">
        <v>1185732</v>
      </c>
      <c r="D1667" s="5">
        <v>44214</v>
      </c>
      <c r="E1667" s="4" t="s">
        <v>33</v>
      </c>
      <c r="F1667" s="4" t="s">
        <v>71</v>
      </c>
      <c r="G1667" s="4" t="s">
        <v>72</v>
      </c>
      <c r="H1667" s="4" t="s">
        <v>22</v>
      </c>
      <c r="I1667" s="6">
        <v>0.3</v>
      </c>
      <c r="J1667" s="7">
        <v>4250</v>
      </c>
      <c r="K1667" s="8">
        <f t="shared" si="12"/>
        <v>1275</v>
      </c>
      <c r="L1667" s="8">
        <f t="shared" si="13"/>
        <v>637.5</v>
      </c>
      <c r="M1667" s="9">
        <v>0.5</v>
      </c>
      <c r="O1667" s="14"/>
      <c r="P1667" s="12"/>
      <c r="Q1667" s="10"/>
      <c r="R1667" s="11"/>
    </row>
    <row r="1668" spans="1:18" ht="15.75" customHeight="1" x14ac:dyDescent="0.25">
      <c r="A1668" s="2"/>
      <c r="B1668" s="4" t="s">
        <v>14</v>
      </c>
      <c r="C1668" s="4">
        <v>1185732</v>
      </c>
      <c r="D1668" s="5">
        <v>44245</v>
      </c>
      <c r="E1668" s="4" t="s">
        <v>33</v>
      </c>
      <c r="F1668" s="4" t="s">
        <v>71</v>
      </c>
      <c r="G1668" s="4" t="s">
        <v>72</v>
      </c>
      <c r="H1668" s="4" t="s">
        <v>17</v>
      </c>
      <c r="I1668" s="6">
        <v>0.3</v>
      </c>
      <c r="J1668" s="7">
        <v>6750</v>
      </c>
      <c r="K1668" s="8">
        <f t="shared" si="12"/>
        <v>2025</v>
      </c>
      <c r="L1668" s="8">
        <f t="shared" si="13"/>
        <v>810</v>
      </c>
      <c r="M1668" s="9">
        <v>0.4</v>
      </c>
      <c r="O1668" s="14"/>
      <c r="P1668" s="12"/>
      <c r="Q1668" s="10"/>
      <c r="R1668" s="11"/>
    </row>
    <row r="1669" spans="1:18" ht="15.75" customHeight="1" x14ac:dyDescent="0.25">
      <c r="A1669" s="2"/>
      <c r="B1669" s="4" t="s">
        <v>14</v>
      </c>
      <c r="C1669" s="4">
        <v>1185732</v>
      </c>
      <c r="D1669" s="5">
        <v>44245</v>
      </c>
      <c r="E1669" s="4" t="s">
        <v>33</v>
      </c>
      <c r="F1669" s="4" t="s">
        <v>71</v>
      </c>
      <c r="G1669" s="4" t="s">
        <v>72</v>
      </c>
      <c r="H1669" s="4" t="s">
        <v>18</v>
      </c>
      <c r="I1669" s="6">
        <v>0.3</v>
      </c>
      <c r="J1669" s="7">
        <v>3250</v>
      </c>
      <c r="K1669" s="8">
        <f t="shared" si="12"/>
        <v>975</v>
      </c>
      <c r="L1669" s="8">
        <f t="shared" si="13"/>
        <v>341.25</v>
      </c>
      <c r="M1669" s="9">
        <v>0.35</v>
      </c>
      <c r="O1669" s="14"/>
      <c r="P1669" s="12"/>
      <c r="Q1669" s="10"/>
      <c r="R1669" s="11"/>
    </row>
    <row r="1670" spans="1:18" ht="15.75" customHeight="1" x14ac:dyDescent="0.25">
      <c r="A1670" s="2"/>
      <c r="B1670" s="4" t="s">
        <v>14</v>
      </c>
      <c r="C1670" s="4">
        <v>1185732</v>
      </c>
      <c r="D1670" s="5">
        <v>44245</v>
      </c>
      <c r="E1670" s="4" t="s">
        <v>33</v>
      </c>
      <c r="F1670" s="4" t="s">
        <v>71</v>
      </c>
      <c r="G1670" s="4" t="s">
        <v>72</v>
      </c>
      <c r="H1670" s="4" t="s">
        <v>19</v>
      </c>
      <c r="I1670" s="6">
        <v>0.2</v>
      </c>
      <c r="J1670" s="7">
        <v>3750</v>
      </c>
      <c r="K1670" s="8">
        <f t="shared" si="12"/>
        <v>750</v>
      </c>
      <c r="L1670" s="8">
        <f t="shared" si="13"/>
        <v>262.5</v>
      </c>
      <c r="M1670" s="9">
        <v>0.35</v>
      </c>
      <c r="O1670" s="14"/>
      <c r="P1670" s="12"/>
      <c r="Q1670" s="10"/>
      <c r="R1670" s="11"/>
    </row>
    <row r="1671" spans="1:18" ht="15.75" customHeight="1" x14ac:dyDescent="0.25">
      <c r="A1671" s="2"/>
      <c r="B1671" s="4" t="s">
        <v>14</v>
      </c>
      <c r="C1671" s="4">
        <v>1185732</v>
      </c>
      <c r="D1671" s="5">
        <v>44245</v>
      </c>
      <c r="E1671" s="4" t="s">
        <v>33</v>
      </c>
      <c r="F1671" s="4" t="s">
        <v>71</v>
      </c>
      <c r="G1671" s="4" t="s">
        <v>72</v>
      </c>
      <c r="H1671" s="4" t="s">
        <v>20</v>
      </c>
      <c r="I1671" s="6">
        <v>0.25000000000000006</v>
      </c>
      <c r="J1671" s="7">
        <v>2500</v>
      </c>
      <c r="K1671" s="8">
        <f t="shared" si="12"/>
        <v>625.00000000000011</v>
      </c>
      <c r="L1671" s="8">
        <f t="shared" si="13"/>
        <v>250.00000000000006</v>
      </c>
      <c r="M1671" s="9">
        <v>0.4</v>
      </c>
      <c r="O1671" s="14"/>
      <c r="P1671" s="12"/>
      <c r="Q1671" s="10"/>
      <c r="R1671" s="11"/>
    </row>
    <row r="1672" spans="1:18" ht="15.75" customHeight="1" x14ac:dyDescent="0.25">
      <c r="A1672" s="2"/>
      <c r="B1672" s="4" t="s">
        <v>14</v>
      </c>
      <c r="C1672" s="4">
        <v>1185732</v>
      </c>
      <c r="D1672" s="5">
        <v>44245</v>
      </c>
      <c r="E1672" s="4" t="s">
        <v>33</v>
      </c>
      <c r="F1672" s="4" t="s">
        <v>71</v>
      </c>
      <c r="G1672" s="4" t="s">
        <v>72</v>
      </c>
      <c r="H1672" s="4" t="s">
        <v>21</v>
      </c>
      <c r="I1672" s="6">
        <v>0.39999999999999997</v>
      </c>
      <c r="J1672" s="7">
        <v>3250</v>
      </c>
      <c r="K1672" s="8">
        <f t="shared" si="12"/>
        <v>1300</v>
      </c>
      <c r="L1672" s="8">
        <f t="shared" si="13"/>
        <v>454.99999999999994</v>
      </c>
      <c r="M1672" s="9">
        <v>0.35</v>
      </c>
      <c r="O1672" s="14"/>
      <c r="P1672" s="12"/>
      <c r="Q1672" s="10"/>
      <c r="R1672" s="11"/>
    </row>
    <row r="1673" spans="1:18" ht="15.75" customHeight="1" x14ac:dyDescent="0.25">
      <c r="A1673" s="2"/>
      <c r="B1673" s="4" t="s">
        <v>14</v>
      </c>
      <c r="C1673" s="4">
        <v>1185732</v>
      </c>
      <c r="D1673" s="5">
        <v>44245</v>
      </c>
      <c r="E1673" s="4" t="s">
        <v>33</v>
      </c>
      <c r="F1673" s="4" t="s">
        <v>71</v>
      </c>
      <c r="G1673" s="4" t="s">
        <v>72</v>
      </c>
      <c r="H1673" s="4" t="s">
        <v>22</v>
      </c>
      <c r="I1673" s="6">
        <v>0.3</v>
      </c>
      <c r="J1673" s="7">
        <v>4000</v>
      </c>
      <c r="K1673" s="8">
        <f t="shared" si="12"/>
        <v>1200</v>
      </c>
      <c r="L1673" s="8">
        <f t="shared" si="13"/>
        <v>600</v>
      </c>
      <c r="M1673" s="9">
        <v>0.5</v>
      </c>
      <c r="O1673" s="14"/>
      <c r="P1673" s="12"/>
      <c r="Q1673" s="10"/>
      <c r="R1673" s="11"/>
    </row>
    <row r="1674" spans="1:18" ht="15.75" customHeight="1" x14ac:dyDescent="0.25">
      <c r="A1674" s="2"/>
      <c r="B1674" s="4" t="s">
        <v>14</v>
      </c>
      <c r="C1674" s="4">
        <v>1185732</v>
      </c>
      <c r="D1674" s="5">
        <v>44272</v>
      </c>
      <c r="E1674" s="4" t="s">
        <v>33</v>
      </c>
      <c r="F1674" s="4" t="s">
        <v>71</v>
      </c>
      <c r="G1674" s="4" t="s">
        <v>72</v>
      </c>
      <c r="H1674" s="4" t="s">
        <v>17</v>
      </c>
      <c r="I1674" s="6">
        <v>0.35000000000000003</v>
      </c>
      <c r="J1674" s="7">
        <v>6200</v>
      </c>
      <c r="K1674" s="8">
        <f t="shared" si="12"/>
        <v>2170</v>
      </c>
      <c r="L1674" s="8">
        <f t="shared" si="13"/>
        <v>868</v>
      </c>
      <c r="M1674" s="9">
        <v>0.4</v>
      </c>
      <c r="O1674" s="14"/>
      <c r="P1674" s="12"/>
      <c r="Q1674" s="10"/>
      <c r="R1674" s="11"/>
    </row>
    <row r="1675" spans="1:18" ht="15.75" customHeight="1" x14ac:dyDescent="0.25">
      <c r="A1675" s="2"/>
      <c r="B1675" s="4" t="s">
        <v>14</v>
      </c>
      <c r="C1675" s="4">
        <v>1185732</v>
      </c>
      <c r="D1675" s="5">
        <v>44272</v>
      </c>
      <c r="E1675" s="4" t="s">
        <v>33</v>
      </c>
      <c r="F1675" s="4" t="s">
        <v>71</v>
      </c>
      <c r="G1675" s="4" t="s">
        <v>72</v>
      </c>
      <c r="H1675" s="4" t="s">
        <v>18</v>
      </c>
      <c r="I1675" s="6">
        <v>0.35000000000000003</v>
      </c>
      <c r="J1675" s="7">
        <v>3000</v>
      </c>
      <c r="K1675" s="8">
        <f t="shared" si="12"/>
        <v>1050</v>
      </c>
      <c r="L1675" s="8">
        <f t="shared" si="13"/>
        <v>367.5</v>
      </c>
      <c r="M1675" s="9">
        <v>0.35</v>
      </c>
      <c r="O1675" s="14"/>
      <c r="P1675" s="12"/>
      <c r="Q1675" s="10"/>
      <c r="R1675" s="11"/>
    </row>
    <row r="1676" spans="1:18" ht="15.75" customHeight="1" x14ac:dyDescent="0.25">
      <c r="A1676" s="2"/>
      <c r="B1676" s="4" t="s">
        <v>14</v>
      </c>
      <c r="C1676" s="4">
        <v>1185732</v>
      </c>
      <c r="D1676" s="5">
        <v>44272</v>
      </c>
      <c r="E1676" s="4" t="s">
        <v>33</v>
      </c>
      <c r="F1676" s="4" t="s">
        <v>71</v>
      </c>
      <c r="G1676" s="4" t="s">
        <v>72</v>
      </c>
      <c r="H1676" s="4" t="s">
        <v>19</v>
      </c>
      <c r="I1676" s="6">
        <v>0.25000000000000006</v>
      </c>
      <c r="J1676" s="7">
        <v>3500</v>
      </c>
      <c r="K1676" s="8">
        <f t="shared" si="12"/>
        <v>875.00000000000023</v>
      </c>
      <c r="L1676" s="8">
        <f t="shared" si="13"/>
        <v>306.25000000000006</v>
      </c>
      <c r="M1676" s="9">
        <v>0.35</v>
      </c>
      <c r="O1676" s="14"/>
      <c r="P1676" s="12"/>
      <c r="Q1676" s="10"/>
      <c r="R1676" s="11"/>
    </row>
    <row r="1677" spans="1:18" ht="15.75" customHeight="1" x14ac:dyDescent="0.25">
      <c r="A1677" s="2"/>
      <c r="B1677" s="4" t="s">
        <v>14</v>
      </c>
      <c r="C1677" s="4">
        <v>1185732</v>
      </c>
      <c r="D1677" s="5">
        <v>44272</v>
      </c>
      <c r="E1677" s="4" t="s">
        <v>33</v>
      </c>
      <c r="F1677" s="4" t="s">
        <v>71</v>
      </c>
      <c r="G1677" s="4" t="s">
        <v>72</v>
      </c>
      <c r="H1677" s="4" t="s">
        <v>20</v>
      </c>
      <c r="I1677" s="6">
        <v>0.3</v>
      </c>
      <c r="J1677" s="7">
        <v>2000</v>
      </c>
      <c r="K1677" s="8">
        <f t="shared" si="12"/>
        <v>600</v>
      </c>
      <c r="L1677" s="8">
        <f t="shared" si="13"/>
        <v>240</v>
      </c>
      <c r="M1677" s="9">
        <v>0.4</v>
      </c>
      <c r="O1677" s="14"/>
      <c r="P1677" s="12"/>
      <c r="Q1677" s="10"/>
      <c r="R1677" s="11"/>
    </row>
    <row r="1678" spans="1:18" ht="15.75" customHeight="1" x14ac:dyDescent="0.25">
      <c r="A1678" s="2"/>
      <c r="B1678" s="4" t="s">
        <v>14</v>
      </c>
      <c r="C1678" s="4">
        <v>1185732</v>
      </c>
      <c r="D1678" s="5">
        <v>44272</v>
      </c>
      <c r="E1678" s="4" t="s">
        <v>33</v>
      </c>
      <c r="F1678" s="4" t="s">
        <v>71</v>
      </c>
      <c r="G1678" s="4" t="s">
        <v>72</v>
      </c>
      <c r="H1678" s="4" t="s">
        <v>21</v>
      </c>
      <c r="I1678" s="6">
        <v>0.45</v>
      </c>
      <c r="J1678" s="7">
        <v>2500</v>
      </c>
      <c r="K1678" s="8">
        <f t="shared" si="12"/>
        <v>1125</v>
      </c>
      <c r="L1678" s="8">
        <f t="shared" si="13"/>
        <v>393.75</v>
      </c>
      <c r="M1678" s="9">
        <v>0.35</v>
      </c>
      <c r="O1678" s="14"/>
      <c r="P1678" s="12"/>
      <c r="Q1678" s="10"/>
      <c r="R1678" s="11"/>
    </row>
    <row r="1679" spans="1:18" ht="15.75" customHeight="1" x14ac:dyDescent="0.25">
      <c r="A1679" s="2"/>
      <c r="B1679" s="4" t="s">
        <v>14</v>
      </c>
      <c r="C1679" s="4">
        <v>1185732</v>
      </c>
      <c r="D1679" s="5">
        <v>44272</v>
      </c>
      <c r="E1679" s="4" t="s">
        <v>33</v>
      </c>
      <c r="F1679" s="4" t="s">
        <v>71</v>
      </c>
      <c r="G1679" s="4" t="s">
        <v>72</v>
      </c>
      <c r="H1679" s="4" t="s">
        <v>22</v>
      </c>
      <c r="I1679" s="6">
        <v>0.35000000000000003</v>
      </c>
      <c r="J1679" s="7">
        <v>3500</v>
      </c>
      <c r="K1679" s="8">
        <f t="shared" si="12"/>
        <v>1225.0000000000002</v>
      </c>
      <c r="L1679" s="8">
        <f t="shared" si="13"/>
        <v>612.50000000000011</v>
      </c>
      <c r="M1679" s="9">
        <v>0.5</v>
      </c>
      <c r="O1679" s="14"/>
      <c r="P1679" s="12"/>
      <c r="Q1679" s="10"/>
      <c r="R1679" s="11"/>
    </row>
    <row r="1680" spans="1:18" ht="15.75" customHeight="1" x14ac:dyDescent="0.25">
      <c r="A1680" s="2"/>
      <c r="B1680" s="4" t="s">
        <v>14</v>
      </c>
      <c r="C1680" s="4">
        <v>1185732</v>
      </c>
      <c r="D1680" s="5">
        <v>44304</v>
      </c>
      <c r="E1680" s="4" t="s">
        <v>33</v>
      </c>
      <c r="F1680" s="4" t="s">
        <v>71</v>
      </c>
      <c r="G1680" s="4" t="s">
        <v>72</v>
      </c>
      <c r="H1680" s="4" t="s">
        <v>17</v>
      </c>
      <c r="I1680" s="6">
        <v>0.35000000000000003</v>
      </c>
      <c r="J1680" s="7">
        <v>5750</v>
      </c>
      <c r="K1680" s="8">
        <f t="shared" si="12"/>
        <v>2012.5000000000002</v>
      </c>
      <c r="L1680" s="8">
        <f t="shared" si="13"/>
        <v>805.00000000000011</v>
      </c>
      <c r="M1680" s="9">
        <v>0.4</v>
      </c>
      <c r="O1680" s="14"/>
      <c r="P1680" s="12"/>
      <c r="Q1680" s="10"/>
      <c r="R1680" s="11"/>
    </row>
    <row r="1681" spans="1:18" ht="15.75" customHeight="1" x14ac:dyDescent="0.25">
      <c r="A1681" s="2"/>
      <c r="B1681" s="4" t="s">
        <v>14</v>
      </c>
      <c r="C1681" s="4">
        <v>1185732</v>
      </c>
      <c r="D1681" s="5">
        <v>44304</v>
      </c>
      <c r="E1681" s="4" t="s">
        <v>33</v>
      </c>
      <c r="F1681" s="4" t="s">
        <v>71</v>
      </c>
      <c r="G1681" s="4" t="s">
        <v>72</v>
      </c>
      <c r="H1681" s="4" t="s">
        <v>18</v>
      </c>
      <c r="I1681" s="6">
        <v>0.30000000000000004</v>
      </c>
      <c r="J1681" s="7">
        <v>2750</v>
      </c>
      <c r="K1681" s="8">
        <f t="shared" si="12"/>
        <v>825.00000000000011</v>
      </c>
      <c r="L1681" s="8">
        <f t="shared" si="13"/>
        <v>288.75</v>
      </c>
      <c r="M1681" s="9">
        <v>0.35</v>
      </c>
      <c r="O1681" s="14"/>
      <c r="P1681" s="12"/>
      <c r="Q1681" s="10"/>
      <c r="R1681" s="11"/>
    </row>
    <row r="1682" spans="1:18" ht="15.75" customHeight="1" x14ac:dyDescent="0.25">
      <c r="A1682" s="2"/>
      <c r="B1682" s="4" t="s">
        <v>14</v>
      </c>
      <c r="C1682" s="4">
        <v>1185732</v>
      </c>
      <c r="D1682" s="5">
        <v>44304</v>
      </c>
      <c r="E1682" s="4" t="s">
        <v>33</v>
      </c>
      <c r="F1682" s="4" t="s">
        <v>71</v>
      </c>
      <c r="G1682" s="4" t="s">
        <v>72</v>
      </c>
      <c r="H1682" s="4" t="s">
        <v>19</v>
      </c>
      <c r="I1682" s="6">
        <v>0.20000000000000007</v>
      </c>
      <c r="J1682" s="7">
        <v>2750</v>
      </c>
      <c r="K1682" s="8">
        <f t="shared" si="12"/>
        <v>550.00000000000023</v>
      </c>
      <c r="L1682" s="8">
        <f t="shared" si="13"/>
        <v>192.50000000000006</v>
      </c>
      <c r="M1682" s="9">
        <v>0.35</v>
      </c>
      <c r="O1682" s="14"/>
      <c r="P1682" s="12"/>
      <c r="Q1682" s="10"/>
      <c r="R1682" s="11"/>
    </row>
    <row r="1683" spans="1:18" ht="15.75" customHeight="1" x14ac:dyDescent="0.25">
      <c r="A1683" s="2"/>
      <c r="B1683" s="4" t="s">
        <v>14</v>
      </c>
      <c r="C1683" s="4">
        <v>1185732</v>
      </c>
      <c r="D1683" s="5">
        <v>44304</v>
      </c>
      <c r="E1683" s="4" t="s">
        <v>33</v>
      </c>
      <c r="F1683" s="4" t="s">
        <v>71</v>
      </c>
      <c r="G1683" s="4" t="s">
        <v>72</v>
      </c>
      <c r="H1683" s="4" t="s">
        <v>20</v>
      </c>
      <c r="I1683" s="6">
        <v>0.25</v>
      </c>
      <c r="J1683" s="7">
        <v>2000</v>
      </c>
      <c r="K1683" s="8">
        <f t="shared" si="12"/>
        <v>500</v>
      </c>
      <c r="L1683" s="8">
        <f t="shared" si="13"/>
        <v>200</v>
      </c>
      <c r="M1683" s="9">
        <v>0.4</v>
      </c>
      <c r="O1683" s="14"/>
      <c r="P1683" s="12"/>
      <c r="Q1683" s="10"/>
      <c r="R1683" s="11"/>
    </row>
    <row r="1684" spans="1:18" ht="15.75" customHeight="1" x14ac:dyDescent="0.25">
      <c r="A1684" s="2"/>
      <c r="B1684" s="4" t="s">
        <v>14</v>
      </c>
      <c r="C1684" s="4">
        <v>1185732</v>
      </c>
      <c r="D1684" s="5">
        <v>44304</v>
      </c>
      <c r="E1684" s="4" t="s">
        <v>33</v>
      </c>
      <c r="F1684" s="4" t="s">
        <v>71</v>
      </c>
      <c r="G1684" s="4" t="s">
        <v>72</v>
      </c>
      <c r="H1684" s="4" t="s">
        <v>21</v>
      </c>
      <c r="I1684" s="6">
        <v>0.4</v>
      </c>
      <c r="J1684" s="7">
        <v>2250</v>
      </c>
      <c r="K1684" s="8">
        <f t="shared" si="12"/>
        <v>900</v>
      </c>
      <c r="L1684" s="8">
        <f t="shared" si="13"/>
        <v>315</v>
      </c>
      <c r="M1684" s="9">
        <v>0.35</v>
      </c>
      <c r="O1684" s="14"/>
      <c r="P1684" s="12"/>
      <c r="Q1684" s="10"/>
      <c r="R1684" s="11"/>
    </row>
    <row r="1685" spans="1:18" ht="15.75" customHeight="1" x14ac:dyDescent="0.25">
      <c r="A1685" s="2"/>
      <c r="B1685" s="4" t="s">
        <v>14</v>
      </c>
      <c r="C1685" s="4">
        <v>1185732</v>
      </c>
      <c r="D1685" s="5">
        <v>44304</v>
      </c>
      <c r="E1685" s="4" t="s">
        <v>33</v>
      </c>
      <c r="F1685" s="4" t="s">
        <v>71</v>
      </c>
      <c r="G1685" s="4" t="s">
        <v>72</v>
      </c>
      <c r="H1685" s="4" t="s">
        <v>22</v>
      </c>
      <c r="I1685" s="6">
        <v>0.30000000000000004</v>
      </c>
      <c r="J1685" s="7">
        <v>3500</v>
      </c>
      <c r="K1685" s="8">
        <f t="shared" si="12"/>
        <v>1050.0000000000002</v>
      </c>
      <c r="L1685" s="8">
        <f t="shared" si="13"/>
        <v>525.00000000000011</v>
      </c>
      <c r="M1685" s="9">
        <v>0.5</v>
      </c>
      <c r="O1685" s="14"/>
      <c r="P1685" s="12"/>
      <c r="Q1685" s="10"/>
      <c r="R1685" s="11"/>
    </row>
    <row r="1686" spans="1:18" ht="15.75" customHeight="1" x14ac:dyDescent="0.25">
      <c r="A1686" s="2"/>
      <c r="B1686" s="4" t="s">
        <v>14</v>
      </c>
      <c r="C1686" s="4">
        <v>1185732</v>
      </c>
      <c r="D1686" s="5">
        <v>44335</v>
      </c>
      <c r="E1686" s="4" t="s">
        <v>33</v>
      </c>
      <c r="F1686" s="4" t="s">
        <v>71</v>
      </c>
      <c r="G1686" s="4" t="s">
        <v>72</v>
      </c>
      <c r="H1686" s="4" t="s">
        <v>17</v>
      </c>
      <c r="I1686" s="6">
        <v>0.4</v>
      </c>
      <c r="J1686" s="7">
        <v>6200</v>
      </c>
      <c r="K1686" s="8">
        <f t="shared" si="12"/>
        <v>2480</v>
      </c>
      <c r="L1686" s="8">
        <f t="shared" si="13"/>
        <v>992</v>
      </c>
      <c r="M1686" s="9">
        <v>0.4</v>
      </c>
      <c r="O1686" s="14"/>
      <c r="P1686" s="12"/>
      <c r="Q1686" s="10"/>
      <c r="R1686" s="11"/>
    </row>
    <row r="1687" spans="1:18" ht="15.75" customHeight="1" x14ac:dyDescent="0.25">
      <c r="A1687" s="2"/>
      <c r="B1687" s="4" t="s">
        <v>14</v>
      </c>
      <c r="C1687" s="4">
        <v>1185732</v>
      </c>
      <c r="D1687" s="5">
        <v>44335</v>
      </c>
      <c r="E1687" s="4" t="s">
        <v>33</v>
      </c>
      <c r="F1687" s="4" t="s">
        <v>71</v>
      </c>
      <c r="G1687" s="4" t="s">
        <v>72</v>
      </c>
      <c r="H1687" s="4" t="s">
        <v>18</v>
      </c>
      <c r="I1687" s="6">
        <v>0.35000000000000009</v>
      </c>
      <c r="J1687" s="7">
        <v>3250</v>
      </c>
      <c r="K1687" s="8">
        <f t="shared" si="12"/>
        <v>1137.5000000000002</v>
      </c>
      <c r="L1687" s="8">
        <f t="shared" si="13"/>
        <v>398.12500000000006</v>
      </c>
      <c r="M1687" s="9">
        <v>0.35</v>
      </c>
      <c r="O1687" s="14"/>
      <c r="P1687" s="12"/>
      <c r="Q1687" s="10"/>
      <c r="R1687" s="11"/>
    </row>
    <row r="1688" spans="1:18" ht="15.75" customHeight="1" x14ac:dyDescent="0.25">
      <c r="A1688" s="2"/>
      <c r="B1688" s="4" t="s">
        <v>14</v>
      </c>
      <c r="C1688" s="4">
        <v>1185732</v>
      </c>
      <c r="D1688" s="5">
        <v>44335</v>
      </c>
      <c r="E1688" s="4" t="s">
        <v>33</v>
      </c>
      <c r="F1688" s="4" t="s">
        <v>71</v>
      </c>
      <c r="G1688" s="4" t="s">
        <v>72</v>
      </c>
      <c r="H1688" s="4" t="s">
        <v>19</v>
      </c>
      <c r="I1688" s="6">
        <v>0.30000000000000004</v>
      </c>
      <c r="J1688" s="7">
        <v>3000</v>
      </c>
      <c r="K1688" s="8">
        <f t="shared" si="12"/>
        <v>900.00000000000011</v>
      </c>
      <c r="L1688" s="8">
        <f t="shared" si="13"/>
        <v>315</v>
      </c>
      <c r="M1688" s="9">
        <v>0.35</v>
      </c>
      <c r="O1688" s="14"/>
      <c r="P1688" s="12"/>
      <c r="Q1688" s="10"/>
      <c r="R1688" s="11"/>
    </row>
    <row r="1689" spans="1:18" ht="15.75" customHeight="1" x14ac:dyDescent="0.25">
      <c r="A1689" s="2"/>
      <c r="B1689" s="4" t="s">
        <v>14</v>
      </c>
      <c r="C1689" s="4">
        <v>1185732</v>
      </c>
      <c r="D1689" s="5">
        <v>44335</v>
      </c>
      <c r="E1689" s="4" t="s">
        <v>33</v>
      </c>
      <c r="F1689" s="4" t="s">
        <v>71</v>
      </c>
      <c r="G1689" s="4" t="s">
        <v>72</v>
      </c>
      <c r="H1689" s="4" t="s">
        <v>20</v>
      </c>
      <c r="I1689" s="6">
        <v>0.30000000000000004</v>
      </c>
      <c r="J1689" s="7">
        <v>2250</v>
      </c>
      <c r="K1689" s="8">
        <f t="shared" si="12"/>
        <v>675.00000000000011</v>
      </c>
      <c r="L1689" s="8">
        <f t="shared" si="13"/>
        <v>270.00000000000006</v>
      </c>
      <c r="M1689" s="9">
        <v>0.4</v>
      </c>
      <c r="O1689" s="14"/>
      <c r="P1689" s="12"/>
      <c r="Q1689" s="10"/>
      <c r="R1689" s="11"/>
    </row>
    <row r="1690" spans="1:18" ht="15.75" customHeight="1" x14ac:dyDescent="0.25">
      <c r="A1690" s="2"/>
      <c r="B1690" s="4" t="s">
        <v>14</v>
      </c>
      <c r="C1690" s="4">
        <v>1185732</v>
      </c>
      <c r="D1690" s="5">
        <v>44335</v>
      </c>
      <c r="E1690" s="4" t="s">
        <v>33</v>
      </c>
      <c r="F1690" s="4" t="s">
        <v>71</v>
      </c>
      <c r="G1690" s="4" t="s">
        <v>72</v>
      </c>
      <c r="H1690" s="4" t="s">
        <v>21</v>
      </c>
      <c r="I1690" s="6">
        <v>0.44999999999999996</v>
      </c>
      <c r="J1690" s="7">
        <v>2500</v>
      </c>
      <c r="K1690" s="8">
        <f t="shared" si="12"/>
        <v>1125</v>
      </c>
      <c r="L1690" s="8">
        <f t="shared" si="13"/>
        <v>393.75</v>
      </c>
      <c r="M1690" s="9">
        <v>0.35</v>
      </c>
      <c r="O1690" s="14"/>
      <c r="P1690" s="12"/>
      <c r="Q1690" s="10"/>
      <c r="R1690" s="11"/>
    </row>
    <row r="1691" spans="1:18" ht="15.75" customHeight="1" x14ac:dyDescent="0.25">
      <c r="A1691" s="2"/>
      <c r="B1691" s="4" t="s">
        <v>14</v>
      </c>
      <c r="C1691" s="4">
        <v>1185732</v>
      </c>
      <c r="D1691" s="5">
        <v>44335</v>
      </c>
      <c r="E1691" s="4" t="s">
        <v>33</v>
      </c>
      <c r="F1691" s="4" t="s">
        <v>71</v>
      </c>
      <c r="G1691" s="4" t="s">
        <v>72</v>
      </c>
      <c r="H1691" s="4" t="s">
        <v>22</v>
      </c>
      <c r="I1691" s="6">
        <v>0.49999999999999994</v>
      </c>
      <c r="J1691" s="7">
        <v>3500</v>
      </c>
      <c r="K1691" s="8">
        <f t="shared" si="12"/>
        <v>1749.9999999999998</v>
      </c>
      <c r="L1691" s="8">
        <f t="shared" si="13"/>
        <v>874.99999999999989</v>
      </c>
      <c r="M1691" s="9">
        <v>0.5</v>
      </c>
      <c r="O1691" s="14"/>
      <c r="P1691" s="12"/>
      <c r="Q1691" s="10"/>
      <c r="R1691" s="11"/>
    </row>
    <row r="1692" spans="1:18" ht="15.75" customHeight="1" x14ac:dyDescent="0.25">
      <c r="A1692" s="2"/>
      <c r="B1692" s="4" t="s">
        <v>14</v>
      </c>
      <c r="C1692" s="4">
        <v>1185732</v>
      </c>
      <c r="D1692" s="5">
        <v>44365</v>
      </c>
      <c r="E1692" s="4" t="s">
        <v>33</v>
      </c>
      <c r="F1692" s="4" t="s">
        <v>71</v>
      </c>
      <c r="G1692" s="4" t="s">
        <v>72</v>
      </c>
      <c r="H1692" s="4" t="s">
        <v>17</v>
      </c>
      <c r="I1692" s="6">
        <v>0.35000000000000003</v>
      </c>
      <c r="J1692" s="7">
        <v>6000</v>
      </c>
      <c r="K1692" s="8">
        <f t="shared" si="12"/>
        <v>2100</v>
      </c>
      <c r="L1692" s="8">
        <f t="shared" si="13"/>
        <v>840</v>
      </c>
      <c r="M1692" s="9">
        <v>0.4</v>
      </c>
      <c r="O1692" s="14"/>
      <c r="P1692" s="12"/>
      <c r="Q1692" s="10"/>
      <c r="R1692" s="11"/>
    </row>
    <row r="1693" spans="1:18" ht="15.75" customHeight="1" x14ac:dyDescent="0.25">
      <c r="A1693" s="2"/>
      <c r="B1693" s="4" t="s">
        <v>14</v>
      </c>
      <c r="C1693" s="4">
        <v>1185732</v>
      </c>
      <c r="D1693" s="5">
        <v>44365</v>
      </c>
      <c r="E1693" s="4" t="s">
        <v>33</v>
      </c>
      <c r="F1693" s="4" t="s">
        <v>71</v>
      </c>
      <c r="G1693" s="4" t="s">
        <v>72</v>
      </c>
      <c r="H1693" s="4" t="s">
        <v>18</v>
      </c>
      <c r="I1693" s="6">
        <v>0.3000000000000001</v>
      </c>
      <c r="J1693" s="7">
        <v>3500</v>
      </c>
      <c r="K1693" s="8">
        <f t="shared" si="12"/>
        <v>1050.0000000000005</v>
      </c>
      <c r="L1693" s="8">
        <f t="shared" si="13"/>
        <v>367.50000000000011</v>
      </c>
      <c r="M1693" s="9">
        <v>0.35</v>
      </c>
      <c r="O1693" s="14"/>
      <c r="P1693" s="12"/>
      <c r="Q1693" s="10"/>
      <c r="R1693" s="11"/>
    </row>
    <row r="1694" spans="1:18" ht="15.75" customHeight="1" x14ac:dyDescent="0.25">
      <c r="A1694" s="2"/>
      <c r="B1694" s="4" t="s">
        <v>14</v>
      </c>
      <c r="C1694" s="4">
        <v>1185732</v>
      </c>
      <c r="D1694" s="5">
        <v>44365</v>
      </c>
      <c r="E1694" s="4" t="s">
        <v>33</v>
      </c>
      <c r="F1694" s="4" t="s">
        <v>71</v>
      </c>
      <c r="G1694" s="4" t="s">
        <v>72</v>
      </c>
      <c r="H1694" s="4" t="s">
        <v>19</v>
      </c>
      <c r="I1694" s="6">
        <v>0.25000000000000006</v>
      </c>
      <c r="J1694" s="7">
        <v>3750</v>
      </c>
      <c r="K1694" s="8">
        <f t="shared" si="12"/>
        <v>937.50000000000023</v>
      </c>
      <c r="L1694" s="8">
        <f t="shared" si="13"/>
        <v>328.12500000000006</v>
      </c>
      <c r="M1694" s="9">
        <v>0.35</v>
      </c>
      <c r="O1694" s="14"/>
      <c r="P1694" s="12"/>
      <c r="Q1694" s="10"/>
      <c r="R1694" s="11"/>
    </row>
    <row r="1695" spans="1:18" ht="15.75" customHeight="1" x14ac:dyDescent="0.25">
      <c r="A1695" s="2"/>
      <c r="B1695" s="4" t="s">
        <v>14</v>
      </c>
      <c r="C1695" s="4">
        <v>1185732</v>
      </c>
      <c r="D1695" s="5">
        <v>44365</v>
      </c>
      <c r="E1695" s="4" t="s">
        <v>33</v>
      </c>
      <c r="F1695" s="4" t="s">
        <v>71</v>
      </c>
      <c r="G1695" s="4" t="s">
        <v>72</v>
      </c>
      <c r="H1695" s="4" t="s">
        <v>20</v>
      </c>
      <c r="I1695" s="6">
        <v>0.25000000000000006</v>
      </c>
      <c r="J1695" s="7">
        <v>3500</v>
      </c>
      <c r="K1695" s="8">
        <f t="shared" si="12"/>
        <v>875.00000000000023</v>
      </c>
      <c r="L1695" s="8">
        <f t="shared" si="13"/>
        <v>350.00000000000011</v>
      </c>
      <c r="M1695" s="9">
        <v>0.4</v>
      </c>
      <c r="O1695" s="14"/>
      <c r="P1695" s="12"/>
      <c r="Q1695" s="10"/>
      <c r="R1695" s="11"/>
    </row>
    <row r="1696" spans="1:18" ht="15.75" customHeight="1" x14ac:dyDescent="0.25">
      <c r="A1696" s="2"/>
      <c r="B1696" s="4" t="s">
        <v>14</v>
      </c>
      <c r="C1696" s="4">
        <v>1185732</v>
      </c>
      <c r="D1696" s="5">
        <v>44365</v>
      </c>
      <c r="E1696" s="4" t="s">
        <v>33</v>
      </c>
      <c r="F1696" s="4" t="s">
        <v>71</v>
      </c>
      <c r="G1696" s="4" t="s">
        <v>72</v>
      </c>
      <c r="H1696" s="4" t="s">
        <v>21</v>
      </c>
      <c r="I1696" s="6">
        <v>0.4</v>
      </c>
      <c r="J1696" s="7">
        <v>3500</v>
      </c>
      <c r="K1696" s="8">
        <f t="shared" si="12"/>
        <v>1400</v>
      </c>
      <c r="L1696" s="8">
        <f t="shared" si="13"/>
        <v>489.99999999999994</v>
      </c>
      <c r="M1696" s="9">
        <v>0.35</v>
      </c>
      <c r="O1696" s="14"/>
      <c r="P1696" s="12"/>
      <c r="Q1696" s="10"/>
      <c r="R1696" s="11"/>
    </row>
    <row r="1697" spans="1:18" ht="15.75" customHeight="1" x14ac:dyDescent="0.25">
      <c r="A1697" s="2"/>
      <c r="B1697" s="4" t="s">
        <v>14</v>
      </c>
      <c r="C1697" s="4">
        <v>1185732</v>
      </c>
      <c r="D1697" s="5">
        <v>44365</v>
      </c>
      <c r="E1697" s="4" t="s">
        <v>33</v>
      </c>
      <c r="F1697" s="4" t="s">
        <v>71</v>
      </c>
      <c r="G1697" s="4" t="s">
        <v>72</v>
      </c>
      <c r="H1697" s="4" t="s">
        <v>22</v>
      </c>
      <c r="I1697" s="6">
        <v>0.45</v>
      </c>
      <c r="J1697" s="7">
        <v>5250</v>
      </c>
      <c r="K1697" s="8">
        <f t="shared" si="12"/>
        <v>2362.5</v>
      </c>
      <c r="L1697" s="8">
        <f t="shared" si="13"/>
        <v>1181.25</v>
      </c>
      <c r="M1697" s="9">
        <v>0.5</v>
      </c>
      <c r="O1697" s="14"/>
      <c r="P1697" s="12"/>
      <c r="Q1697" s="10"/>
      <c r="R1697" s="11"/>
    </row>
    <row r="1698" spans="1:18" ht="15.75" customHeight="1" x14ac:dyDescent="0.25">
      <c r="A1698" s="2"/>
      <c r="B1698" s="4" t="s">
        <v>14</v>
      </c>
      <c r="C1698" s="4">
        <v>1185732</v>
      </c>
      <c r="D1698" s="5">
        <v>44394</v>
      </c>
      <c r="E1698" s="4" t="s">
        <v>33</v>
      </c>
      <c r="F1698" s="4" t="s">
        <v>71</v>
      </c>
      <c r="G1698" s="4" t="s">
        <v>72</v>
      </c>
      <c r="H1698" s="4" t="s">
        <v>17</v>
      </c>
      <c r="I1698" s="6">
        <v>0.4</v>
      </c>
      <c r="J1698" s="7">
        <v>7500</v>
      </c>
      <c r="K1698" s="8">
        <f t="shared" si="12"/>
        <v>3000</v>
      </c>
      <c r="L1698" s="8">
        <f t="shared" si="13"/>
        <v>1200</v>
      </c>
      <c r="M1698" s="9">
        <v>0.4</v>
      </c>
      <c r="O1698" s="14"/>
      <c r="P1698" s="12"/>
      <c r="Q1698" s="10"/>
      <c r="R1698" s="11"/>
    </row>
    <row r="1699" spans="1:18" ht="15.75" customHeight="1" x14ac:dyDescent="0.25">
      <c r="A1699" s="2"/>
      <c r="B1699" s="4" t="s">
        <v>14</v>
      </c>
      <c r="C1699" s="4">
        <v>1185732</v>
      </c>
      <c r="D1699" s="5">
        <v>44394</v>
      </c>
      <c r="E1699" s="4" t="s">
        <v>33</v>
      </c>
      <c r="F1699" s="4" t="s">
        <v>71</v>
      </c>
      <c r="G1699" s="4" t="s">
        <v>72</v>
      </c>
      <c r="H1699" s="4" t="s">
        <v>18</v>
      </c>
      <c r="I1699" s="6">
        <v>0.35000000000000009</v>
      </c>
      <c r="J1699" s="7">
        <v>5000</v>
      </c>
      <c r="K1699" s="8">
        <f t="shared" si="12"/>
        <v>1750.0000000000005</v>
      </c>
      <c r="L1699" s="8">
        <f t="shared" si="13"/>
        <v>612.50000000000011</v>
      </c>
      <c r="M1699" s="9">
        <v>0.35</v>
      </c>
      <c r="O1699" s="14"/>
      <c r="P1699" s="12"/>
      <c r="Q1699" s="10"/>
      <c r="R1699" s="11"/>
    </row>
    <row r="1700" spans="1:18" ht="15.75" customHeight="1" x14ac:dyDescent="0.25">
      <c r="A1700" s="2"/>
      <c r="B1700" s="4" t="s">
        <v>14</v>
      </c>
      <c r="C1700" s="4">
        <v>1185732</v>
      </c>
      <c r="D1700" s="5">
        <v>44394</v>
      </c>
      <c r="E1700" s="4" t="s">
        <v>33</v>
      </c>
      <c r="F1700" s="4" t="s">
        <v>71</v>
      </c>
      <c r="G1700" s="4" t="s">
        <v>72</v>
      </c>
      <c r="H1700" s="4" t="s">
        <v>19</v>
      </c>
      <c r="I1700" s="6">
        <v>0.30000000000000004</v>
      </c>
      <c r="J1700" s="7">
        <v>4250</v>
      </c>
      <c r="K1700" s="8">
        <f t="shared" si="12"/>
        <v>1275.0000000000002</v>
      </c>
      <c r="L1700" s="8">
        <f t="shared" si="13"/>
        <v>446.25000000000006</v>
      </c>
      <c r="M1700" s="9">
        <v>0.35</v>
      </c>
      <c r="O1700" s="14"/>
      <c r="P1700" s="12"/>
      <c r="Q1700" s="10"/>
      <c r="R1700" s="11"/>
    </row>
    <row r="1701" spans="1:18" ht="15.75" customHeight="1" x14ac:dyDescent="0.25">
      <c r="A1701" s="2"/>
      <c r="B1701" s="4" t="s">
        <v>14</v>
      </c>
      <c r="C1701" s="4">
        <v>1185732</v>
      </c>
      <c r="D1701" s="5">
        <v>44394</v>
      </c>
      <c r="E1701" s="4" t="s">
        <v>33</v>
      </c>
      <c r="F1701" s="4" t="s">
        <v>71</v>
      </c>
      <c r="G1701" s="4" t="s">
        <v>72</v>
      </c>
      <c r="H1701" s="4" t="s">
        <v>20</v>
      </c>
      <c r="I1701" s="6">
        <v>0.30000000000000004</v>
      </c>
      <c r="J1701" s="7">
        <v>3750</v>
      </c>
      <c r="K1701" s="8">
        <f t="shared" si="12"/>
        <v>1125.0000000000002</v>
      </c>
      <c r="L1701" s="8">
        <f t="shared" si="13"/>
        <v>450.00000000000011</v>
      </c>
      <c r="M1701" s="9">
        <v>0.4</v>
      </c>
      <c r="O1701" s="14"/>
      <c r="P1701" s="12"/>
      <c r="Q1701" s="10"/>
      <c r="R1701" s="11"/>
    </row>
    <row r="1702" spans="1:18" ht="15.75" customHeight="1" x14ac:dyDescent="0.25">
      <c r="A1702" s="2"/>
      <c r="B1702" s="4" t="s">
        <v>14</v>
      </c>
      <c r="C1702" s="4">
        <v>1185732</v>
      </c>
      <c r="D1702" s="5">
        <v>44394</v>
      </c>
      <c r="E1702" s="4" t="s">
        <v>33</v>
      </c>
      <c r="F1702" s="4" t="s">
        <v>71</v>
      </c>
      <c r="G1702" s="4" t="s">
        <v>72</v>
      </c>
      <c r="H1702" s="4" t="s">
        <v>21</v>
      </c>
      <c r="I1702" s="6">
        <v>0.4</v>
      </c>
      <c r="J1702" s="7">
        <v>3750</v>
      </c>
      <c r="K1702" s="8">
        <f t="shared" si="12"/>
        <v>1500</v>
      </c>
      <c r="L1702" s="8">
        <f t="shared" si="13"/>
        <v>525</v>
      </c>
      <c r="M1702" s="9">
        <v>0.35</v>
      </c>
      <c r="O1702" s="14"/>
      <c r="P1702" s="12"/>
      <c r="Q1702" s="10"/>
      <c r="R1702" s="11"/>
    </row>
    <row r="1703" spans="1:18" ht="15.75" customHeight="1" x14ac:dyDescent="0.25">
      <c r="A1703" s="2"/>
      <c r="B1703" s="4" t="s">
        <v>14</v>
      </c>
      <c r="C1703" s="4">
        <v>1185732</v>
      </c>
      <c r="D1703" s="5">
        <v>44394</v>
      </c>
      <c r="E1703" s="4" t="s">
        <v>33</v>
      </c>
      <c r="F1703" s="4" t="s">
        <v>71</v>
      </c>
      <c r="G1703" s="4" t="s">
        <v>72</v>
      </c>
      <c r="H1703" s="4" t="s">
        <v>22</v>
      </c>
      <c r="I1703" s="6">
        <v>0.45</v>
      </c>
      <c r="J1703" s="7">
        <v>5500</v>
      </c>
      <c r="K1703" s="8">
        <f t="shared" si="12"/>
        <v>2475</v>
      </c>
      <c r="L1703" s="8">
        <f t="shared" si="13"/>
        <v>1237.5</v>
      </c>
      <c r="M1703" s="9">
        <v>0.5</v>
      </c>
      <c r="O1703" s="14"/>
      <c r="P1703" s="12"/>
      <c r="Q1703" s="10"/>
      <c r="R1703" s="11"/>
    </row>
    <row r="1704" spans="1:18" ht="15.75" customHeight="1" x14ac:dyDescent="0.25">
      <c r="A1704" s="2"/>
      <c r="B1704" s="4" t="s">
        <v>14</v>
      </c>
      <c r="C1704" s="4">
        <v>1185732</v>
      </c>
      <c r="D1704" s="5">
        <v>44426</v>
      </c>
      <c r="E1704" s="4" t="s">
        <v>33</v>
      </c>
      <c r="F1704" s="4" t="s">
        <v>71</v>
      </c>
      <c r="G1704" s="4" t="s">
        <v>72</v>
      </c>
      <c r="H1704" s="4" t="s">
        <v>17</v>
      </c>
      <c r="I1704" s="6">
        <v>0.4</v>
      </c>
      <c r="J1704" s="7">
        <v>7000</v>
      </c>
      <c r="K1704" s="8">
        <f t="shared" si="12"/>
        <v>2800</v>
      </c>
      <c r="L1704" s="8">
        <f t="shared" si="13"/>
        <v>1120</v>
      </c>
      <c r="M1704" s="9">
        <v>0.4</v>
      </c>
      <c r="O1704" s="14"/>
      <c r="P1704" s="12"/>
      <c r="Q1704" s="10"/>
      <c r="R1704" s="11"/>
    </row>
    <row r="1705" spans="1:18" ht="15.75" customHeight="1" x14ac:dyDescent="0.25">
      <c r="A1705" s="2"/>
      <c r="B1705" s="4" t="s">
        <v>14</v>
      </c>
      <c r="C1705" s="4">
        <v>1185732</v>
      </c>
      <c r="D1705" s="5">
        <v>44426</v>
      </c>
      <c r="E1705" s="4" t="s">
        <v>33</v>
      </c>
      <c r="F1705" s="4" t="s">
        <v>71</v>
      </c>
      <c r="G1705" s="4" t="s">
        <v>72</v>
      </c>
      <c r="H1705" s="4" t="s">
        <v>18</v>
      </c>
      <c r="I1705" s="6">
        <v>0.40000000000000008</v>
      </c>
      <c r="J1705" s="7">
        <v>4750</v>
      </c>
      <c r="K1705" s="8">
        <f t="shared" si="12"/>
        <v>1900.0000000000005</v>
      </c>
      <c r="L1705" s="8">
        <f t="shared" si="13"/>
        <v>665.00000000000011</v>
      </c>
      <c r="M1705" s="9">
        <v>0.35</v>
      </c>
      <c r="O1705" s="14"/>
      <c r="P1705" s="12"/>
      <c r="Q1705" s="10"/>
      <c r="R1705" s="11"/>
    </row>
    <row r="1706" spans="1:18" ht="15.75" customHeight="1" x14ac:dyDescent="0.25">
      <c r="A1706" s="2"/>
      <c r="B1706" s="4" t="s">
        <v>14</v>
      </c>
      <c r="C1706" s="4">
        <v>1185732</v>
      </c>
      <c r="D1706" s="5">
        <v>44426</v>
      </c>
      <c r="E1706" s="4" t="s">
        <v>33</v>
      </c>
      <c r="F1706" s="4" t="s">
        <v>71</v>
      </c>
      <c r="G1706" s="4" t="s">
        <v>72</v>
      </c>
      <c r="H1706" s="4" t="s">
        <v>19</v>
      </c>
      <c r="I1706" s="6">
        <v>0.35000000000000003</v>
      </c>
      <c r="J1706" s="7">
        <v>4000</v>
      </c>
      <c r="K1706" s="8">
        <f t="shared" si="12"/>
        <v>1400.0000000000002</v>
      </c>
      <c r="L1706" s="8">
        <f t="shared" si="13"/>
        <v>490.00000000000006</v>
      </c>
      <c r="M1706" s="9">
        <v>0.35</v>
      </c>
      <c r="O1706" s="14"/>
      <c r="P1706" s="12"/>
      <c r="Q1706" s="10"/>
      <c r="R1706" s="11"/>
    </row>
    <row r="1707" spans="1:18" ht="15.75" customHeight="1" x14ac:dyDescent="0.25">
      <c r="A1707" s="2"/>
      <c r="B1707" s="4" t="s">
        <v>14</v>
      </c>
      <c r="C1707" s="4">
        <v>1185732</v>
      </c>
      <c r="D1707" s="5">
        <v>44426</v>
      </c>
      <c r="E1707" s="4" t="s">
        <v>33</v>
      </c>
      <c r="F1707" s="4" t="s">
        <v>71</v>
      </c>
      <c r="G1707" s="4" t="s">
        <v>72</v>
      </c>
      <c r="H1707" s="4" t="s">
        <v>20</v>
      </c>
      <c r="I1707" s="6">
        <v>0.25000000000000006</v>
      </c>
      <c r="J1707" s="7">
        <v>3250</v>
      </c>
      <c r="K1707" s="8">
        <f t="shared" si="12"/>
        <v>812.50000000000023</v>
      </c>
      <c r="L1707" s="8">
        <f t="shared" si="13"/>
        <v>325.00000000000011</v>
      </c>
      <c r="M1707" s="9">
        <v>0.4</v>
      </c>
      <c r="O1707" s="14"/>
      <c r="P1707" s="12"/>
      <c r="Q1707" s="10"/>
      <c r="R1707" s="11"/>
    </row>
    <row r="1708" spans="1:18" ht="15.75" customHeight="1" x14ac:dyDescent="0.25">
      <c r="A1708" s="2"/>
      <c r="B1708" s="4" t="s">
        <v>14</v>
      </c>
      <c r="C1708" s="4">
        <v>1185732</v>
      </c>
      <c r="D1708" s="5">
        <v>44426</v>
      </c>
      <c r="E1708" s="4" t="s">
        <v>33</v>
      </c>
      <c r="F1708" s="4" t="s">
        <v>71</v>
      </c>
      <c r="G1708" s="4" t="s">
        <v>72</v>
      </c>
      <c r="H1708" s="4" t="s">
        <v>21</v>
      </c>
      <c r="I1708" s="6">
        <v>0.35000000000000003</v>
      </c>
      <c r="J1708" s="7">
        <v>3000</v>
      </c>
      <c r="K1708" s="8">
        <f t="shared" si="12"/>
        <v>1050</v>
      </c>
      <c r="L1708" s="8">
        <f t="shared" si="13"/>
        <v>367.5</v>
      </c>
      <c r="M1708" s="9">
        <v>0.35</v>
      </c>
      <c r="O1708" s="14"/>
      <c r="P1708" s="12"/>
      <c r="Q1708" s="10"/>
      <c r="R1708" s="11"/>
    </row>
    <row r="1709" spans="1:18" ht="15.75" customHeight="1" x14ac:dyDescent="0.25">
      <c r="A1709" s="2"/>
      <c r="B1709" s="4" t="s">
        <v>14</v>
      </c>
      <c r="C1709" s="4">
        <v>1185732</v>
      </c>
      <c r="D1709" s="5">
        <v>44426</v>
      </c>
      <c r="E1709" s="4" t="s">
        <v>33</v>
      </c>
      <c r="F1709" s="4" t="s">
        <v>71</v>
      </c>
      <c r="G1709" s="4" t="s">
        <v>72</v>
      </c>
      <c r="H1709" s="4" t="s">
        <v>22</v>
      </c>
      <c r="I1709" s="6">
        <v>0.4</v>
      </c>
      <c r="J1709" s="7">
        <v>4750</v>
      </c>
      <c r="K1709" s="8">
        <f t="shared" si="12"/>
        <v>1900</v>
      </c>
      <c r="L1709" s="8">
        <f t="shared" si="13"/>
        <v>950</v>
      </c>
      <c r="M1709" s="9">
        <v>0.5</v>
      </c>
      <c r="O1709" s="14"/>
      <c r="P1709" s="12"/>
      <c r="Q1709" s="10"/>
      <c r="R1709" s="11"/>
    </row>
    <row r="1710" spans="1:18" ht="15.75" customHeight="1" x14ac:dyDescent="0.25">
      <c r="A1710" s="2"/>
      <c r="B1710" s="4" t="s">
        <v>14</v>
      </c>
      <c r="C1710" s="4">
        <v>1185732</v>
      </c>
      <c r="D1710" s="5">
        <v>44458</v>
      </c>
      <c r="E1710" s="4" t="s">
        <v>33</v>
      </c>
      <c r="F1710" s="4" t="s">
        <v>71</v>
      </c>
      <c r="G1710" s="4" t="s">
        <v>72</v>
      </c>
      <c r="H1710" s="4" t="s">
        <v>17</v>
      </c>
      <c r="I1710" s="6">
        <v>0.35000000000000003</v>
      </c>
      <c r="J1710" s="7">
        <v>6000</v>
      </c>
      <c r="K1710" s="8">
        <f t="shared" si="12"/>
        <v>2100</v>
      </c>
      <c r="L1710" s="8">
        <f t="shared" si="13"/>
        <v>840</v>
      </c>
      <c r="M1710" s="9">
        <v>0.4</v>
      </c>
      <c r="O1710" s="14"/>
      <c r="P1710" s="12"/>
      <c r="Q1710" s="10"/>
      <c r="R1710" s="11"/>
    </row>
    <row r="1711" spans="1:18" ht="15.75" customHeight="1" x14ac:dyDescent="0.25">
      <c r="A1711" s="2"/>
      <c r="B1711" s="4" t="s">
        <v>14</v>
      </c>
      <c r="C1711" s="4">
        <v>1185732</v>
      </c>
      <c r="D1711" s="5">
        <v>44458</v>
      </c>
      <c r="E1711" s="4" t="s">
        <v>33</v>
      </c>
      <c r="F1711" s="4" t="s">
        <v>71</v>
      </c>
      <c r="G1711" s="4" t="s">
        <v>72</v>
      </c>
      <c r="H1711" s="4" t="s">
        <v>18</v>
      </c>
      <c r="I1711" s="6">
        <v>0.3000000000000001</v>
      </c>
      <c r="J1711" s="7">
        <v>4000</v>
      </c>
      <c r="K1711" s="8">
        <f t="shared" si="12"/>
        <v>1200.0000000000005</v>
      </c>
      <c r="L1711" s="8">
        <f t="shared" si="13"/>
        <v>420.00000000000011</v>
      </c>
      <c r="M1711" s="9">
        <v>0.35</v>
      </c>
      <c r="O1711" s="14"/>
      <c r="P1711" s="12"/>
      <c r="Q1711" s="10"/>
      <c r="R1711" s="11"/>
    </row>
    <row r="1712" spans="1:18" ht="15.75" customHeight="1" x14ac:dyDescent="0.25">
      <c r="A1712" s="2"/>
      <c r="B1712" s="4" t="s">
        <v>14</v>
      </c>
      <c r="C1712" s="4">
        <v>1185732</v>
      </c>
      <c r="D1712" s="5">
        <v>44458</v>
      </c>
      <c r="E1712" s="4" t="s">
        <v>33</v>
      </c>
      <c r="F1712" s="4" t="s">
        <v>71</v>
      </c>
      <c r="G1712" s="4" t="s">
        <v>72</v>
      </c>
      <c r="H1712" s="4" t="s">
        <v>19</v>
      </c>
      <c r="I1712" s="6">
        <v>0.15000000000000002</v>
      </c>
      <c r="J1712" s="7">
        <v>3000</v>
      </c>
      <c r="K1712" s="8">
        <f t="shared" si="12"/>
        <v>450.00000000000006</v>
      </c>
      <c r="L1712" s="8">
        <f t="shared" si="13"/>
        <v>157.5</v>
      </c>
      <c r="M1712" s="9">
        <v>0.35</v>
      </c>
      <c r="O1712" s="14"/>
      <c r="P1712" s="12"/>
      <c r="Q1712" s="10"/>
      <c r="R1712" s="11"/>
    </row>
    <row r="1713" spans="1:18" ht="15.75" customHeight="1" x14ac:dyDescent="0.25">
      <c r="A1713" s="2"/>
      <c r="B1713" s="4" t="s">
        <v>14</v>
      </c>
      <c r="C1713" s="4">
        <v>1185732</v>
      </c>
      <c r="D1713" s="5">
        <v>44458</v>
      </c>
      <c r="E1713" s="4" t="s">
        <v>33</v>
      </c>
      <c r="F1713" s="4" t="s">
        <v>71</v>
      </c>
      <c r="G1713" s="4" t="s">
        <v>72</v>
      </c>
      <c r="H1713" s="4" t="s">
        <v>20</v>
      </c>
      <c r="I1713" s="6">
        <v>0.15000000000000002</v>
      </c>
      <c r="J1713" s="7">
        <v>2750</v>
      </c>
      <c r="K1713" s="8">
        <f t="shared" si="12"/>
        <v>412.50000000000006</v>
      </c>
      <c r="L1713" s="8">
        <f t="shared" si="13"/>
        <v>165.00000000000003</v>
      </c>
      <c r="M1713" s="9">
        <v>0.4</v>
      </c>
      <c r="O1713" s="14"/>
      <c r="P1713" s="12"/>
      <c r="Q1713" s="10"/>
      <c r="R1713" s="11"/>
    </row>
    <row r="1714" spans="1:18" ht="15.75" customHeight="1" x14ac:dyDescent="0.25">
      <c r="A1714" s="2"/>
      <c r="B1714" s="4" t="s">
        <v>14</v>
      </c>
      <c r="C1714" s="4">
        <v>1185732</v>
      </c>
      <c r="D1714" s="5">
        <v>44458</v>
      </c>
      <c r="E1714" s="4" t="s">
        <v>33</v>
      </c>
      <c r="F1714" s="4" t="s">
        <v>71</v>
      </c>
      <c r="G1714" s="4" t="s">
        <v>72</v>
      </c>
      <c r="H1714" s="4" t="s">
        <v>21</v>
      </c>
      <c r="I1714" s="6">
        <v>0.25</v>
      </c>
      <c r="J1714" s="7">
        <v>2750</v>
      </c>
      <c r="K1714" s="8">
        <f t="shared" si="12"/>
        <v>687.5</v>
      </c>
      <c r="L1714" s="8">
        <f t="shared" si="13"/>
        <v>240.62499999999997</v>
      </c>
      <c r="M1714" s="9">
        <v>0.35</v>
      </c>
      <c r="O1714" s="14"/>
      <c r="P1714" s="12"/>
      <c r="Q1714" s="10"/>
      <c r="R1714" s="11"/>
    </row>
    <row r="1715" spans="1:18" ht="15.75" customHeight="1" x14ac:dyDescent="0.25">
      <c r="A1715" s="2"/>
      <c r="B1715" s="4" t="s">
        <v>14</v>
      </c>
      <c r="C1715" s="4">
        <v>1185732</v>
      </c>
      <c r="D1715" s="5">
        <v>44458</v>
      </c>
      <c r="E1715" s="4" t="s">
        <v>33</v>
      </c>
      <c r="F1715" s="4" t="s">
        <v>71</v>
      </c>
      <c r="G1715" s="4" t="s">
        <v>72</v>
      </c>
      <c r="H1715" s="4" t="s">
        <v>22</v>
      </c>
      <c r="I1715" s="6">
        <v>0.30000000000000004</v>
      </c>
      <c r="J1715" s="7">
        <v>3500</v>
      </c>
      <c r="K1715" s="8">
        <f t="shared" si="12"/>
        <v>1050.0000000000002</v>
      </c>
      <c r="L1715" s="8">
        <f t="shared" si="13"/>
        <v>525.00000000000011</v>
      </c>
      <c r="M1715" s="9">
        <v>0.5</v>
      </c>
      <c r="O1715" s="14"/>
      <c r="P1715" s="12"/>
      <c r="Q1715" s="10"/>
      <c r="R1715" s="11"/>
    </row>
    <row r="1716" spans="1:18" ht="15.75" customHeight="1" x14ac:dyDescent="0.25">
      <c r="A1716" s="2"/>
      <c r="B1716" s="4" t="s">
        <v>14</v>
      </c>
      <c r="C1716" s="4">
        <v>1185732</v>
      </c>
      <c r="D1716" s="5">
        <v>44487</v>
      </c>
      <c r="E1716" s="4" t="s">
        <v>33</v>
      </c>
      <c r="F1716" s="4" t="s">
        <v>71</v>
      </c>
      <c r="G1716" s="4" t="s">
        <v>72</v>
      </c>
      <c r="H1716" s="4" t="s">
        <v>17</v>
      </c>
      <c r="I1716" s="6">
        <v>0.35</v>
      </c>
      <c r="J1716" s="7">
        <v>5250</v>
      </c>
      <c r="K1716" s="8">
        <f t="shared" si="12"/>
        <v>1837.4999999999998</v>
      </c>
      <c r="L1716" s="8">
        <f t="shared" si="13"/>
        <v>735</v>
      </c>
      <c r="M1716" s="9">
        <v>0.4</v>
      </c>
      <c r="O1716" s="14"/>
      <c r="P1716" s="12"/>
      <c r="Q1716" s="10"/>
      <c r="R1716" s="11"/>
    </row>
    <row r="1717" spans="1:18" ht="15.75" customHeight="1" x14ac:dyDescent="0.25">
      <c r="A1717" s="2"/>
      <c r="B1717" s="4" t="s">
        <v>14</v>
      </c>
      <c r="C1717" s="4">
        <v>1185732</v>
      </c>
      <c r="D1717" s="5">
        <v>44487</v>
      </c>
      <c r="E1717" s="4" t="s">
        <v>33</v>
      </c>
      <c r="F1717" s="4" t="s">
        <v>71</v>
      </c>
      <c r="G1717" s="4" t="s">
        <v>72</v>
      </c>
      <c r="H1717" s="4" t="s">
        <v>18</v>
      </c>
      <c r="I1717" s="6">
        <v>0.25</v>
      </c>
      <c r="J1717" s="7">
        <v>3500</v>
      </c>
      <c r="K1717" s="8">
        <f t="shared" si="12"/>
        <v>875</v>
      </c>
      <c r="L1717" s="8">
        <f t="shared" si="13"/>
        <v>306.25</v>
      </c>
      <c r="M1717" s="9">
        <v>0.35</v>
      </c>
      <c r="O1717" s="14"/>
      <c r="P1717" s="12"/>
      <c r="Q1717" s="10"/>
      <c r="R1717" s="11"/>
    </row>
    <row r="1718" spans="1:18" ht="15.75" customHeight="1" x14ac:dyDescent="0.25">
      <c r="A1718" s="2"/>
      <c r="B1718" s="4" t="s">
        <v>14</v>
      </c>
      <c r="C1718" s="4">
        <v>1185732</v>
      </c>
      <c r="D1718" s="5">
        <v>44487</v>
      </c>
      <c r="E1718" s="4" t="s">
        <v>33</v>
      </c>
      <c r="F1718" s="4" t="s">
        <v>71</v>
      </c>
      <c r="G1718" s="4" t="s">
        <v>72</v>
      </c>
      <c r="H1718" s="4" t="s">
        <v>19</v>
      </c>
      <c r="I1718" s="6">
        <v>0.25</v>
      </c>
      <c r="J1718" s="7">
        <v>2500</v>
      </c>
      <c r="K1718" s="8">
        <f t="shared" si="12"/>
        <v>625</v>
      </c>
      <c r="L1718" s="8">
        <f t="shared" si="13"/>
        <v>218.75</v>
      </c>
      <c r="M1718" s="9">
        <v>0.35</v>
      </c>
      <c r="O1718" s="14"/>
      <c r="P1718" s="12"/>
      <c r="Q1718" s="10"/>
      <c r="R1718" s="11"/>
    </row>
    <row r="1719" spans="1:18" ht="15.75" customHeight="1" x14ac:dyDescent="0.25">
      <c r="A1719" s="2"/>
      <c r="B1719" s="4" t="s">
        <v>14</v>
      </c>
      <c r="C1719" s="4">
        <v>1185732</v>
      </c>
      <c r="D1719" s="5">
        <v>44487</v>
      </c>
      <c r="E1719" s="4" t="s">
        <v>33</v>
      </c>
      <c r="F1719" s="4" t="s">
        <v>71</v>
      </c>
      <c r="G1719" s="4" t="s">
        <v>72</v>
      </c>
      <c r="H1719" s="4" t="s">
        <v>20</v>
      </c>
      <c r="I1719" s="6">
        <v>0.25</v>
      </c>
      <c r="J1719" s="7">
        <v>2250</v>
      </c>
      <c r="K1719" s="8">
        <f t="shared" si="12"/>
        <v>562.5</v>
      </c>
      <c r="L1719" s="8">
        <f t="shared" si="13"/>
        <v>225</v>
      </c>
      <c r="M1719" s="9">
        <v>0.4</v>
      </c>
      <c r="O1719" s="14"/>
      <c r="P1719" s="12"/>
      <c r="Q1719" s="10"/>
      <c r="R1719" s="11"/>
    </row>
    <row r="1720" spans="1:18" ht="15.75" customHeight="1" x14ac:dyDescent="0.25">
      <c r="A1720" s="2"/>
      <c r="B1720" s="4" t="s">
        <v>14</v>
      </c>
      <c r="C1720" s="4">
        <v>1185732</v>
      </c>
      <c r="D1720" s="5">
        <v>44487</v>
      </c>
      <c r="E1720" s="4" t="s">
        <v>33</v>
      </c>
      <c r="F1720" s="4" t="s">
        <v>71</v>
      </c>
      <c r="G1720" s="4" t="s">
        <v>72</v>
      </c>
      <c r="H1720" s="4" t="s">
        <v>21</v>
      </c>
      <c r="I1720" s="6">
        <v>0.35</v>
      </c>
      <c r="J1720" s="7">
        <v>2250</v>
      </c>
      <c r="K1720" s="8">
        <f t="shared" si="12"/>
        <v>787.5</v>
      </c>
      <c r="L1720" s="8">
        <f t="shared" si="13"/>
        <v>275.625</v>
      </c>
      <c r="M1720" s="9">
        <v>0.35</v>
      </c>
      <c r="O1720" s="14"/>
      <c r="P1720" s="12"/>
      <c r="Q1720" s="10"/>
      <c r="R1720" s="11"/>
    </row>
    <row r="1721" spans="1:18" ht="15.75" customHeight="1" x14ac:dyDescent="0.25">
      <c r="A1721" s="2"/>
      <c r="B1721" s="4" t="s">
        <v>14</v>
      </c>
      <c r="C1721" s="4">
        <v>1185732</v>
      </c>
      <c r="D1721" s="5">
        <v>44487</v>
      </c>
      <c r="E1721" s="4" t="s">
        <v>33</v>
      </c>
      <c r="F1721" s="4" t="s">
        <v>71</v>
      </c>
      <c r="G1721" s="4" t="s">
        <v>72</v>
      </c>
      <c r="H1721" s="4" t="s">
        <v>22</v>
      </c>
      <c r="I1721" s="6">
        <v>0.39999999999999991</v>
      </c>
      <c r="J1721" s="7">
        <v>3500</v>
      </c>
      <c r="K1721" s="8">
        <f t="shared" si="12"/>
        <v>1399.9999999999998</v>
      </c>
      <c r="L1721" s="8">
        <f t="shared" si="13"/>
        <v>699.99999999999989</v>
      </c>
      <c r="M1721" s="9">
        <v>0.5</v>
      </c>
      <c r="O1721" s="14"/>
      <c r="P1721" s="12"/>
      <c r="Q1721" s="10"/>
      <c r="R1721" s="11"/>
    </row>
    <row r="1722" spans="1:18" ht="15.75" customHeight="1" x14ac:dyDescent="0.25">
      <c r="A1722" s="2"/>
      <c r="B1722" s="4" t="s">
        <v>14</v>
      </c>
      <c r="C1722" s="4">
        <v>1185732</v>
      </c>
      <c r="D1722" s="5">
        <v>44518</v>
      </c>
      <c r="E1722" s="4" t="s">
        <v>33</v>
      </c>
      <c r="F1722" s="4" t="s">
        <v>71</v>
      </c>
      <c r="G1722" s="4" t="s">
        <v>72</v>
      </c>
      <c r="H1722" s="4" t="s">
        <v>17</v>
      </c>
      <c r="I1722" s="6">
        <v>0.35000000000000003</v>
      </c>
      <c r="J1722" s="7">
        <v>5000</v>
      </c>
      <c r="K1722" s="8">
        <f t="shared" si="12"/>
        <v>1750.0000000000002</v>
      </c>
      <c r="L1722" s="8">
        <f t="shared" si="13"/>
        <v>700.00000000000011</v>
      </c>
      <c r="M1722" s="9">
        <v>0.4</v>
      </c>
      <c r="O1722" s="14"/>
      <c r="P1722" s="12"/>
      <c r="Q1722" s="10"/>
      <c r="R1722" s="11"/>
    </row>
    <row r="1723" spans="1:18" ht="15.75" customHeight="1" x14ac:dyDescent="0.25">
      <c r="A1723" s="2"/>
      <c r="B1723" s="4" t="s">
        <v>14</v>
      </c>
      <c r="C1723" s="4">
        <v>1185732</v>
      </c>
      <c r="D1723" s="5">
        <v>44518</v>
      </c>
      <c r="E1723" s="4" t="s">
        <v>33</v>
      </c>
      <c r="F1723" s="4" t="s">
        <v>71</v>
      </c>
      <c r="G1723" s="4" t="s">
        <v>72</v>
      </c>
      <c r="H1723" s="4" t="s">
        <v>18</v>
      </c>
      <c r="I1723" s="6">
        <v>0.25000000000000006</v>
      </c>
      <c r="J1723" s="7">
        <v>3500</v>
      </c>
      <c r="K1723" s="8">
        <f t="shared" si="12"/>
        <v>875.00000000000023</v>
      </c>
      <c r="L1723" s="8">
        <f t="shared" si="13"/>
        <v>306.25000000000006</v>
      </c>
      <c r="M1723" s="9">
        <v>0.35</v>
      </c>
      <c r="O1723" s="14"/>
      <c r="P1723" s="12"/>
      <c r="Q1723" s="10"/>
      <c r="R1723" s="11"/>
    </row>
    <row r="1724" spans="1:18" ht="15.75" customHeight="1" x14ac:dyDescent="0.25">
      <c r="A1724" s="2"/>
      <c r="B1724" s="4" t="s">
        <v>14</v>
      </c>
      <c r="C1724" s="4">
        <v>1185732</v>
      </c>
      <c r="D1724" s="5">
        <v>44518</v>
      </c>
      <c r="E1724" s="4" t="s">
        <v>33</v>
      </c>
      <c r="F1724" s="4" t="s">
        <v>71</v>
      </c>
      <c r="G1724" s="4" t="s">
        <v>72</v>
      </c>
      <c r="H1724" s="4" t="s">
        <v>19</v>
      </c>
      <c r="I1724" s="6">
        <v>0.25000000000000006</v>
      </c>
      <c r="J1724" s="7">
        <v>2950</v>
      </c>
      <c r="K1724" s="8">
        <f t="shared" si="12"/>
        <v>737.50000000000011</v>
      </c>
      <c r="L1724" s="8">
        <f t="shared" si="13"/>
        <v>258.125</v>
      </c>
      <c r="M1724" s="9">
        <v>0.35</v>
      </c>
      <c r="O1724" s="14"/>
      <c r="P1724" s="12"/>
      <c r="Q1724" s="10"/>
      <c r="R1724" s="11"/>
    </row>
    <row r="1725" spans="1:18" ht="15.75" customHeight="1" x14ac:dyDescent="0.25">
      <c r="A1725" s="2"/>
      <c r="B1725" s="4" t="s">
        <v>14</v>
      </c>
      <c r="C1725" s="4">
        <v>1185732</v>
      </c>
      <c r="D1725" s="5">
        <v>44518</v>
      </c>
      <c r="E1725" s="4" t="s">
        <v>33</v>
      </c>
      <c r="F1725" s="4" t="s">
        <v>71</v>
      </c>
      <c r="G1725" s="4" t="s">
        <v>72</v>
      </c>
      <c r="H1725" s="4" t="s">
        <v>20</v>
      </c>
      <c r="I1725" s="6">
        <v>0.25000000000000006</v>
      </c>
      <c r="J1725" s="7">
        <v>3250</v>
      </c>
      <c r="K1725" s="8">
        <f t="shared" si="12"/>
        <v>812.50000000000023</v>
      </c>
      <c r="L1725" s="8">
        <f t="shared" si="13"/>
        <v>325.00000000000011</v>
      </c>
      <c r="M1725" s="9">
        <v>0.4</v>
      </c>
      <c r="O1725" s="14"/>
      <c r="P1725" s="12"/>
      <c r="Q1725" s="10"/>
      <c r="R1725" s="11"/>
    </row>
    <row r="1726" spans="1:18" ht="15.75" customHeight="1" x14ac:dyDescent="0.25">
      <c r="A1726" s="2"/>
      <c r="B1726" s="4" t="s">
        <v>14</v>
      </c>
      <c r="C1726" s="4">
        <v>1185732</v>
      </c>
      <c r="D1726" s="5">
        <v>44518</v>
      </c>
      <c r="E1726" s="4" t="s">
        <v>33</v>
      </c>
      <c r="F1726" s="4" t="s">
        <v>71</v>
      </c>
      <c r="G1726" s="4" t="s">
        <v>72</v>
      </c>
      <c r="H1726" s="4" t="s">
        <v>21</v>
      </c>
      <c r="I1726" s="6">
        <v>0.44999999999999996</v>
      </c>
      <c r="J1726" s="7">
        <v>3000</v>
      </c>
      <c r="K1726" s="8">
        <f t="shared" si="12"/>
        <v>1349.9999999999998</v>
      </c>
      <c r="L1726" s="8">
        <f t="shared" si="13"/>
        <v>472.49999999999989</v>
      </c>
      <c r="M1726" s="9">
        <v>0.35</v>
      </c>
      <c r="O1726" s="14"/>
      <c r="P1726" s="12"/>
      <c r="Q1726" s="10"/>
      <c r="R1726" s="11"/>
    </row>
    <row r="1727" spans="1:18" ht="15.75" customHeight="1" x14ac:dyDescent="0.25">
      <c r="A1727" s="2"/>
      <c r="B1727" s="4" t="s">
        <v>14</v>
      </c>
      <c r="C1727" s="4">
        <v>1185732</v>
      </c>
      <c r="D1727" s="5">
        <v>44518</v>
      </c>
      <c r="E1727" s="4" t="s">
        <v>33</v>
      </c>
      <c r="F1727" s="4" t="s">
        <v>71</v>
      </c>
      <c r="G1727" s="4" t="s">
        <v>72</v>
      </c>
      <c r="H1727" s="4" t="s">
        <v>22</v>
      </c>
      <c r="I1727" s="6">
        <v>0.49999999999999983</v>
      </c>
      <c r="J1727" s="7">
        <v>4000</v>
      </c>
      <c r="K1727" s="8">
        <f t="shared" si="12"/>
        <v>1999.9999999999993</v>
      </c>
      <c r="L1727" s="8">
        <f t="shared" si="13"/>
        <v>999.99999999999966</v>
      </c>
      <c r="M1727" s="9">
        <v>0.5</v>
      </c>
      <c r="O1727" s="14"/>
      <c r="P1727" s="12"/>
      <c r="Q1727" s="10"/>
      <c r="R1727" s="11"/>
    </row>
    <row r="1728" spans="1:18" ht="15.75" customHeight="1" x14ac:dyDescent="0.25">
      <c r="A1728" s="2"/>
      <c r="B1728" s="4" t="s">
        <v>14</v>
      </c>
      <c r="C1728" s="4">
        <v>1185732</v>
      </c>
      <c r="D1728" s="5">
        <v>44547</v>
      </c>
      <c r="E1728" s="4" t="s">
        <v>33</v>
      </c>
      <c r="F1728" s="4" t="s">
        <v>71</v>
      </c>
      <c r="G1728" s="4" t="s">
        <v>72</v>
      </c>
      <c r="H1728" s="4" t="s">
        <v>17</v>
      </c>
      <c r="I1728" s="6">
        <v>0.44999999999999996</v>
      </c>
      <c r="J1728" s="7">
        <v>6500</v>
      </c>
      <c r="K1728" s="8">
        <f t="shared" si="12"/>
        <v>2924.9999999999995</v>
      </c>
      <c r="L1728" s="8">
        <f t="shared" si="13"/>
        <v>1169.9999999999998</v>
      </c>
      <c r="M1728" s="9">
        <v>0.4</v>
      </c>
      <c r="O1728" s="14"/>
      <c r="P1728" s="12"/>
      <c r="Q1728" s="10"/>
      <c r="R1728" s="11"/>
    </row>
    <row r="1729" spans="1:18" ht="15.75" customHeight="1" x14ac:dyDescent="0.25">
      <c r="A1729" s="2"/>
      <c r="B1729" s="4" t="s">
        <v>14</v>
      </c>
      <c r="C1729" s="4">
        <v>1185732</v>
      </c>
      <c r="D1729" s="5">
        <v>44547</v>
      </c>
      <c r="E1729" s="4" t="s">
        <v>33</v>
      </c>
      <c r="F1729" s="4" t="s">
        <v>71</v>
      </c>
      <c r="G1729" s="4" t="s">
        <v>72</v>
      </c>
      <c r="H1729" s="4" t="s">
        <v>18</v>
      </c>
      <c r="I1729" s="6">
        <v>0.35000000000000003</v>
      </c>
      <c r="J1729" s="7">
        <v>4500</v>
      </c>
      <c r="K1729" s="8">
        <f t="shared" si="12"/>
        <v>1575.0000000000002</v>
      </c>
      <c r="L1729" s="8">
        <f t="shared" si="13"/>
        <v>551.25</v>
      </c>
      <c r="M1729" s="9">
        <v>0.35</v>
      </c>
      <c r="O1729" s="14"/>
      <c r="P1729" s="12"/>
      <c r="Q1729" s="10"/>
      <c r="R1729" s="11"/>
    </row>
    <row r="1730" spans="1:18" ht="15.75" customHeight="1" x14ac:dyDescent="0.25">
      <c r="A1730" s="2"/>
      <c r="B1730" s="4" t="s">
        <v>14</v>
      </c>
      <c r="C1730" s="4">
        <v>1185732</v>
      </c>
      <c r="D1730" s="5">
        <v>44547</v>
      </c>
      <c r="E1730" s="4" t="s">
        <v>33</v>
      </c>
      <c r="F1730" s="4" t="s">
        <v>71</v>
      </c>
      <c r="G1730" s="4" t="s">
        <v>72</v>
      </c>
      <c r="H1730" s="4" t="s">
        <v>19</v>
      </c>
      <c r="I1730" s="6">
        <v>0.35000000000000003</v>
      </c>
      <c r="J1730" s="7">
        <v>4000</v>
      </c>
      <c r="K1730" s="8">
        <f t="shared" si="12"/>
        <v>1400.0000000000002</v>
      </c>
      <c r="L1730" s="8">
        <f t="shared" si="13"/>
        <v>490.00000000000006</v>
      </c>
      <c r="M1730" s="9">
        <v>0.35</v>
      </c>
      <c r="O1730" s="14"/>
      <c r="P1730" s="12"/>
      <c r="Q1730" s="10"/>
      <c r="R1730" s="11"/>
    </row>
    <row r="1731" spans="1:18" ht="15.75" customHeight="1" x14ac:dyDescent="0.25">
      <c r="A1731" s="2"/>
      <c r="B1731" s="4" t="s">
        <v>14</v>
      </c>
      <c r="C1731" s="4">
        <v>1185732</v>
      </c>
      <c r="D1731" s="5">
        <v>44547</v>
      </c>
      <c r="E1731" s="4" t="s">
        <v>33</v>
      </c>
      <c r="F1731" s="4" t="s">
        <v>71</v>
      </c>
      <c r="G1731" s="4" t="s">
        <v>72</v>
      </c>
      <c r="H1731" s="4" t="s">
        <v>20</v>
      </c>
      <c r="I1731" s="6">
        <v>0.35000000000000003</v>
      </c>
      <c r="J1731" s="7">
        <v>3500</v>
      </c>
      <c r="K1731" s="8">
        <f t="shared" si="12"/>
        <v>1225.0000000000002</v>
      </c>
      <c r="L1731" s="8">
        <f t="shared" si="13"/>
        <v>490.00000000000011</v>
      </c>
      <c r="M1731" s="9">
        <v>0.4</v>
      </c>
      <c r="O1731" s="14"/>
      <c r="P1731" s="12"/>
      <c r="Q1731" s="10"/>
      <c r="R1731" s="11"/>
    </row>
    <row r="1732" spans="1:18" ht="15.75" customHeight="1" x14ac:dyDescent="0.25">
      <c r="A1732" s="2"/>
      <c r="B1732" s="4" t="s">
        <v>14</v>
      </c>
      <c r="C1732" s="4">
        <v>1185732</v>
      </c>
      <c r="D1732" s="5">
        <v>44547</v>
      </c>
      <c r="E1732" s="4" t="s">
        <v>33</v>
      </c>
      <c r="F1732" s="4" t="s">
        <v>71</v>
      </c>
      <c r="G1732" s="4" t="s">
        <v>72</v>
      </c>
      <c r="H1732" s="4" t="s">
        <v>21</v>
      </c>
      <c r="I1732" s="6">
        <v>0.44999999999999996</v>
      </c>
      <c r="J1732" s="7">
        <v>3500</v>
      </c>
      <c r="K1732" s="8">
        <f t="shared" si="12"/>
        <v>1574.9999999999998</v>
      </c>
      <c r="L1732" s="8">
        <f t="shared" si="13"/>
        <v>551.24999999999989</v>
      </c>
      <c r="M1732" s="9">
        <v>0.35</v>
      </c>
      <c r="O1732" s="14"/>
      <c r="P1732" s="12"/>
      <c r="Q1732" s="10"/>
      <c r="R1732" s="11"/>
    </row>
    <row r="1733" spans="1:18" ht="15.75" customHeight="1" x14ac:dyDescent="0.25">
      <c r="A1733" s="2"/>
      <c r="B1733" s="4" t="s">
        <v>14</v>
      </c>
      <c r="C1733" s="4">
        <v>1185732</v>
      </c>
      <c r="D1733" s="5">
        <v>44547</v>
      </c>
      <c r="E1733" s="4" t="s">
        <v>33</v>
      </c>
      <c r="F1733" s="4" t="s">
        <v>71</v>
      </c>
      <c r="G1733" s="4" t="s">
        <v>72</v>
      </c>
      <c r="H1733" s="4" t="s">
        <v>22</v>
      </c>
      <c r="I1733" s="6">
        <v>0.49999999999999983</v>
      </c>
      <c r="J1733" s="7">
        <v>4500</v>
      </c>
      <c r="K1733" s="8">
        <f t="shared" si="12"/>
        <v>2249.9999999999991</v>
      </c>
      <c r="L1733" s="8">
        <f t="shared" si="13"/>
        <v>1124.9999999999995</v>
      </c>
      <c r="M1733" s="9">
        <v>0.5</v>
      </c>
      <c r="O1733" s="14"/>
      <c r="P1733" s="12"/>
      <c r="Q1733" s="10"/>
      <c r="R1733" s="11"/>
    </row>
    <row r="1734" spans="1:18" ht="15.75" customHeight="1" x14ac:dyDescent="0.25">
      <c r="A1734" s="2" t="s">
        <v>39</v>
      </c>
      <c r="B1734" s="4" t="s">
        <v>14</v>
      </c>
      <c r="C1734" s="4">
        <v>1185732</v>
      </c>
      <c r="D1734" s="5">
        <v>44207</v>
      </c>
      <c r="E1734" s="4" t="s">
        <v>33</v>
      </c>
      <c r="F1734" s="4" t="s">
        <v>73</v>
      </c>
      <c r="G1734" s="4" t="s">
        <v>74</v>
      </c>
      <c r="H1734" s="4" t="s">
        <v>17</v>
      </c>
      <c r="I1734" s="6">
        <v>0.25</v>
      </c>
      <c r="J1734" s="7">
        <v>6750</v>
      </c>
      <c r="K1734" s="8">
        <f t="shared" si="12"/>
        <v>1687.5</v>
      </c>
      <c r="L1734" s="8">
        <f t="shared" si="13"/>
        <v>675</v>
      </c>
      <c r="M1734" s="9">
        <v>0.4</v>
      </c>
      <c r="O1734" s="14"/>
      <c r="P1734" s="12"/>
      <c r="Q1734" s="10"/>
      <c r="R1734" s="11"/>
    </row>
    <row r="1735" spans="1:18" ht="15.75" customHeight="1" x14ac:dyDescent="0.25">
      <c r="A1735" s="2"/>
      <c r="B1735" s="4" t="s">
        <v>14</v>
      </c>
      <c r="C1735" s="4">
        <v>1185732</v>
      </c>
      <c r="D1735" s="5">
        <v>44207</v>
      </c>
      <c r="E1735" s="4" t="s">
        <v>33</v>
      </c>
      <c r="F1735" s="4" t="s">
        <v>73</v>
      </c>
      <c r="G1735" s="4" t="s">
        <v>74</v>
      </c>
      <c r="H1735" s="4" t="s">
        <v>18</v>
      </c>
      <c r="I1735" s="6">
        <v>0.25</v>
      </c>
      <c r="J1735" s="7">
        <v>4750</v>
      </c>
      <c r="K1735" s="8">
        <f t="shared" si="12"/>
        <v>1187.5</v>
      </c>
      <c r="L1735" s="8">
        <f t="shared" si="13"/>
        <v>415.625</v>
      </c>
      <c r="M1735" s="9">
        <v>0.35</v>
      </c>
      <c r="O1735" s="14"/>
      <c r="P1735" s="12"/>
      <c r="Q1735" s="10"/>
      <c r="R1735" s="11"/>
    </row>
    <row r="1736" spans="1:18" ht="15.75" customHeight="1" x14ac:dyDescent="0.25">
      <c r="A1736" s="2"/>
      <c r="B1736" s="4" t="s">
        <v>14</v>
      </c>
      <c r="C1736" s="4">
        <v>1185732</v>
      </c>
      <c r="D1736" s="5">
        <v>44207</v>
      </c>
      <c r="E1736" s="4" t="s">
        <v>33</v>
      </c>
      <c r="F1736" s="4" t="s">
        <v>73</v>
      </c>
      <c r="G1736" s="4" t="s">
        <v>74</v>
      </c>
      <c r="H1736" s="4" t="s">
        <v>19</v>
      </c>
      <c r="I1736" s="6">
        <v>0.15000000000000002</v>
      </c>
      <c r="J1736" s="7">
        <v>4750</v>
      </c>
      <c r="K1736" s="8">
        <f t="shared" si="12"/>
        <v>712.50000000000011</v>
      </c>
      <c r="L1736" s="8">
        <f t="shared" si="13"/>
        <v>249.37500000000003</v>
      </c>
      <c r="M1736" s="9">
        <v>0.35</v>
      </c>
      <c r="O1736" s="14"/>
      <c r="P1736" s="12"/>
      <c r="Q1736" s="10"/>
      <c r="R1736" s="11"/>
    </row>
    <row r="1737" spans="1:18" ht="15.75" customHeight="1" x14ac:dyDescent="0.25">
      <c r="A1737" s="2"/>
      <c r="B1737" s="4" t="s">
        <v>14</v>
      </c>
      <c r="C1737" s="4">
        <v>1185732</v>
      </c>
      <c r="D1737" s="5">
        <v>44207</v>
      </c>
      <c r="E1737" s="4" t="s">
        <v>33</v>
      </c>
      <c r="F1737" s="4" t="s">
        <v>73</v>
      </c>
      <c r="G1737" s="4" t="s">
        <v>74</v>
      </c>
      <c r="H1737" s="4" t="s">
        <v>20</v>
      </c>
      <c r="I1737" s="6">
        <v>0.20000000000000007</v>
      </c>
      <c r="J1737" s="7">
        <v>3250</v>
      </c>
      <c r="K1737" s="8">
        <f t="shared" si="12"/>
        <v>650.00000000000023</v>
      </c>
      <c r="L1737" s="8">
        <f t="shared" si="13"/>
        <v>260.00000000000011</v>
      </c>
      <c r="M1737" s="9">
        <v>0.4</v>
      </c>
      <c r="O1737" s="14"/>
      <c r="P1737" s="12"/>
      <c r="Q1737" s="10"/>
      <c r="R1737" s="11"/>
    </row>
    <row r="1738" spans="1:18" ht="15.75" customHeight="1" x14ac:dyDescent="0.25">
      <c r="A1738" s="2"/>
      <c r="B1738" s="4" t="s">
        <v>14</v>
      </c>
      <c r="C1738" s="4">
        <v>1185732</v>
      </c>
      <c r="D1738" s="5">
        <v>44207</v>
      </c>
      <c r="E1738" s="4" t="s">
        <v>33</v>
      </c>
      <c r="F1738" s="4" t="s">
        <v>73</v>
      </c>
      <c r="G1738" s="4" t="s">
        <v>74</v>
      </c>
      <c r="H1738" s="4" t="s">
        <v>21</v>
      </c>
      <c r="I1738" s="6">
        <v>0.35</v>
      </c>
      <c r="J1738" s="7">
        <v>3750</v>
      </c>
      <c r="K1738" s="8">
        <f t="shared" si="12"/>
        <v>1312.5</v>
      </c>
      <c r="L1738" s="8">
        <f t="shared" si="13"/>
        <v>459.37499999999994</v>
      </c>
      <c r="M1738" s="9">
        <v>0.35</v>
      </c>
      <c r="O1738" s="14"/>
      <c r="P1738" s="12"/>
      <c r="Q1738" s="10"/>
      <c r="R1738" s="11"/>
    </row>
    <row r="1739" spans="1:18" ht="15.75" customHeight="1" x14ac:dyDescent="0.25">
      <c r="A1739" s="2"/>
      <c r="B1739" s="4" t="s">
        <v>14</v>
      </c>
      <c r="C1739" s="4">
        <v>1185732</v>
      </c>
      <c r="D1739" s="5">
        <v>44207</v>
      </c>
      <c r="E1739" s="4" t="s">
        <v>33</v>
      </c>
      <c r="F1739" s="4" t="s">
        <v>73</v>
      </c>
      <c r="G1739" s="4" t="s">
        <v>74</v>
      </c>
      <c r="H1739" s="4" t="s">
        <v>22</v>
      </c>
      <c r="I1739" s="6">
        <v>0.25</v>
      </c>
      <c r="J1739" s="7">
        <v>4750</v>
      </c>
      <c r="K1739" s="8">
        <f t="shared" si="12"/>
        <v>1187.5</v>
      </c>
      <c r="L1739" s="8">
        <f t="shared" si="13"/>
        <v>593.75</v>
      </c>
      <c r="M1739" s="9">
        <v>0.5</v>
      </c>
      <c r="O1739" s="14"/>
      <c r="P1739" s="12"/>
      <c r="Q1739" s="10"/>
      <c r="R1739" s="11"/>
    </row>
    <row r="1740" spans="1:18" ht="15.75" customHeight="1" x14ac:dyDescent="0.25">
      <c r="A1740" s="2"/>
      <c r="B1740" s="4" t="s">
        <v>14</v>
      </c>
      <c r="C1740" s="4">
        <v>1185732</v>
      </c>
      <c r="D1740" s="5">
        <v>44238</v>
      </c>
      <c r="E1740" s="4" t="s">
        <v>33</v>
      </c>
      <c r="F1740" s="4" t="s">
        <v>73</v>
      </c>
      <c r="G1740" s="4" t="s">
        <v>74</v>
      </c>
      <c r="H1740" s="4" t="s">
        <v>17</v>
      </c>
      <c r="I1740" s="6">
        <v>0.25</v>
      </c>
      <c r="J1740" s="7">
        <v>7250</v>
      </c>
      <c r="K1740" s="8">
        <f t="shared" si="12"/>
        <v>1812.5</v>
      </c>
      <c r="L1740" s="8">
        <f t="shared" si="13"/>
        <v>725</v>
      </c>
      <c r="M1740" s="9">
        <v>0.4</v>
      </c>
      <c r="O1740" s="14"/>
      <c r="P1740" s="12"/>
      <c r="Q1740" s="10"/>
      <c r="R1740" s="11"/>
    </row>
    <row r="1741" spans="1:18" ht="15.75" customHeight="1" x14ac:dyDescent="0.25">
      <c r="A1741" s="2"/>
      <c r="B1741" s="4" t="s">
        <v>14</v>
      </c>
      <c r="C1741" s="4">
        <v>1185732</v>
      </c>
      <c r="D1741" s="5">
        <v>44238</v>
      </c>
      <c r="E1741" s="4" t="s">
        <v>33</v>
      </c>
      <c r="F1741" s="4" t="s">
        <v>73</v>
      </c>
      <c r="G1741" s="4" t="s">
        <v>74</v>
      </c>
      <c r="H1741" s="4" t="s">
        <v>18</v>
      </c>
      <c r="I1741" s="6">
        <v>0.25</v>
      </c>
      <c r="J1741" s="7">
        <v>3750</v>
      </c>
      <c r="K1741" s="8">
        <f t="shared" si="12"/>
        <v>937.5</v>
      </c>
      <c r="L1741" s="8">
        <f t="shared" si="13"/>
        <v>328.125</v>
      </c>
      <c r="M1741" s="9">
        <v>0.35</v>
      </c>
      <c r="O1741" s="14"/>
      <c r="P1741" s="12"/>
      <c r="Q1741" s="10"/>
      <c r="R1741" s="11"/>
    </row>
    <row r="1742" spans="1:18" ht="15.75" customHeight="1" x14ac:dyDescent="0.25">
      <c r="A1742" s="2"/>
      <c r="B1742" s="4" t="s">
        <v>14</v>
      </c>
      <c r="C1742" s="4">
        <v>1185732</v>
      </c>
      <c r="D1742" s="5">
        <v>44238</v>
      </c>
      <c r="E1742" s="4" t="s">
        <v>33</v>
      </c>
      <c r="F1742" s="4" t="s">
        <v>73</v>
      </c>
      <c r="G1742" s="4" t="s">
        <v>74</v>
      </c>
      <c r="H1742" s="4" t="s">
        <v>19</v>
      </c>
      <c r="I1742" s="6">
        <v>0.15000000000000002</v>
      </c>
      <c r="J1742" s="7">
        <v>4250</v>
      </c>
      <c r="K1742" s="8">
        <f t="shared" si="12"/>
        <v>637.50000000000011</v>
      </c>
      <c r="L1742" s="8">
        <f t="shared" si="13"/>
        <v>223.12500000000003</v>
      </c>
      <c r="M1742" s="9">
        <v>0.35</v>
      </c>
      <c r="O1742" s="14"/>
      <c r="P1742" s="12"/>
      <c r="Q1742" s="10"/>
      <c r="R1742" s="11"/>
    </row>
    <row r="1743" spans="1:18" ht="15.75" customHeight="1" x14ac:dyDescent="0.25">
      <c r="A1743" s="2"/>
      <c r="B1743" s="4" t="s">
        <v>14</v>
      </c>
      <c r="C1743" s="4">
        <v>1185732</v>
      </c>
      <c r="D1743" s="5">
        <v>44238</v>
      </c>
      <c r="E1743" s="4" t="s">
        <v>33</v>
      </c>
      <c r="F1743" s="4" t="s">
        <v>73</v>
      </c>
      <c r="G1743" s="4" t="s">
        <v>74</v>
      </c>
      <c r="H1743" s="4" t="s">
        <v>20</v>
      </c>
      <c r="I1743" s="6">
        <v>0.20000000000000007</v>
      </c>
      <c r="J1743" s="7">
        <v>3000</v>
      </c>
      <c r="K1743" s="8">
        <f t="shared" si="12"/>
        <v>600.00000000000023</v>
      </c>
      <c r="L1743" s="8">
        <f t="shared" si="13"/>
        <v>240.00000000000011</v>
      </c>
      <c r="M1743" s="9">
        <v>0.4</v>
      </c>
      <c r="O1743" s="14"/>
      <c r="P1743" s="12"/>
      <c r="Q1743" s="10"/>
      <c r="R1743" s="11"/>
    </row>
    <row r="1744" spans="1:18" ht="15.75" customHeight="1" x14ac:dyDescent="0.25">
      <c r="A1744" s="2"/>
      <c r="B1744" s="4" t="s">
        <v>14</v>
      </c>
      <c r="C1744" s="4">
        <v>1185732</v>
      </c>
      <c r="D1744" s="5">
        <v>44238</v>
      </c>
      <c r="E1744" s="4" t="s">
        <v>33</v>
      </c>
      <c r="F1744" s="4" t="s">
        <v>73</v>
      </c>
      <c r="G1744" s="4" t="s">
        <v>74</v>
      </c>
      <c r="H1744" s="4" t="s">
        <v>21</v>
      </c>
      <c r="I1744" s="6">
        <v>0.35</v>
      </c>
      <c r="J1744" s="7">
        <v>3750</v>
      </c>
      <c r="K1744" s="8">
        <f t="shared" si="12"/>
        <v>1312.5</v>
      </c>
      <c r="L1744" s="8">
        <f t="shared" si="13"/>
        <v>459.37499999999994</v>
      </c>
      <c r="M1744" s="9">
        <v>0.35</v>
      </c>
      <c r="O1744" s="14"/>
      <c r="P1744" s="12"/>
      <c r="Q1744" s="10"/>
      <c r="R1744" s="11"/>
    </row>
    <row r="1745" spans="1:18" ht="15.75" customHeight="1" x14ac:dyDescent="0.25">
      <c r="A1745" s="2"/>
      <c r="B1745" s="4" t="s">
        <v>14</v>
      </c>
      <c r="C1745" s="4">
        <v>1185732</v>
      </c>
      <c r="D1745" s="5">
        <v>44238</v>
      </c>
      <c r="E1745" s="4" t="s">
        <v>33</v>
      </c>
      <c r="F1745" s="4" t="s">
        <v>73</v>
      </c>
      <c r="G1745" s="4" t="s">
        <v>74</v>
      </c>
      <c r="H1745" s="4" t="s">
        <v>22</v>
      </c>
      <c r="I1745" s="6">
        <v>0.25</v>
      </c>
      <c r="J1745" s="7">
        <v>4500</v>
      </c>
      <c r="K1745" s="8">
        <f t="shared" si="12"/>
        <v>1125</v>
      </c>
      <c r="L1745" s="8">
        <f t="shared" si="13"/>
        <v>562.5</v>
      </c>
      <c r="M1745" s="9">
        <v>0.5</v>
      </c>
      <c r="O1745" s="14"/>
      <c r="P1745" s="12"/>
      <c r="Q1745" s="10"/>
      <c r="R1745" s="11"/>
    </row>
    <row r="1746" spans="1:18" ht="15.75" customHeight="1" x14ac:dyDescent="0.25">
      <c r="A1746" s="2"/>
      <c r="B1746" s="4" t="s">
        <v>14</v>
      </c>
      <c r="C1746" s="4">
        <v>1185732</v>
      </c>
      <c r="D1746" s="5">
        <v>44265</v>
      </c>
      <c r="E1746" s="4" t="s">
        <v>33</v>
      </c>
      <c r="F1746" s="4" t="s">
        <v>73</v>
      </c>
      <c r="G1746" s="4" t="s">
        <v>74</v>
      </c>
      <c r="H1746" s="4" t="s">
        <v>17</v>
      </c>
      <c r="I1746" s="6">
        <v>0.30000000000000004</v>
      </c>
      <c r="J1746" s="7">
        <v>6700</v>
      </c>
      <c r="K1746" s="8">
        <f t="shared" si="12"/>
        <v>2010.0000000000002</v>
      </c>
      <c r="L1746" s="8">
        <f t="shared" si="13"/>
        <v>804.00000000000011</v>
      </c>
      <c r="M1746" s="9">
        <v>0.4</v>
      </c>
      <c r="O1746" s="14"/>
      <c r="P1746" s="12"/>
      <c r="Q1746" s="10"/>
      <c r="R1746" s="11"/>
    </row>
    <row r="1747" spans="1:18" ht="15.75" customHeight="1" x14ac:dyDescent="0.25">
      <c r="A1747" s="2"/>
      <c r="B1747" s="4" t="s">
        <v>14</v>
      </c>
      <c r="C1747" s="4">
        <v>1185732</v>
      </c>
      <c r="D1747" s="5">
        <v>44265</v>
      </c>
      <c r="E1747" s="4" t="s">
        <v>33</v>
      </c>
      <c r="F1747" s="4" t="s">
        <v>73</v>
      </c>
      <c r="G1747" s="4" t="s">
        <v>74</v>
      </c>
      <c r="H1747" s="4" t="s">
        <v>18</v>
      </c>
      <c r="I1747" s="6">
        <v>0.30000000000000004</v>
      </c>
      <c r="J1747" s="7">
        <v>3500</v>
      </c>
      <c r="K1747" s="8">
        <f t="shared" si="12"/>
        <v>1050.0000000000002</v>
      </c>
      <c r="L1747" s="8">
        <f t="shared" si="13"/>
        <v>367.50000000000006</v>
      </c>
      <c r="M1747" s="9">
        <v>0.35</v>
      </c>
      <c r="O1747" s="14"/>
      <c r="P1747" s="12"/>
      <c r="Q1747" s="10"/>
      <c r="R1747" s="11"/>
    </row>
    <row r="1748" spans="1:18" ht="15.75" customHeight="1" x14ac:dyDescent="0.25">
      <c r="A1748" s="2"/>
      <c r="B1748" s="4" t="s">
        <v>14</v>
      </c>
      <c r="C1748" s="4">
        <v>1185732</v>
      </c>
      <c r="D1748" s="5">
        <v>44265</v>
      </c>
      <c r="E1748" s="4" t="s">
        <v>33</v>
      </c>
      <c r="F1748" s="4" t="s">
        <v>73</v>
      </c>
      <c r="G1748" s="4" t="s">
        <v>74</v>
      </c>
      <c r="H1748" s="4" t="s">
        <v>19</v>
      </c>
      <c r="I1748" s="6">
        <v>0.20000000000000007</v>
      </c>
      <c r="J1748" s="7">
        <v>4000</v>
      </c>
      <c r="K1748" s="8">
        <f t="shared" si="12"/>
        <v>800.00000000000023</v>
      </c>
      <c r="L1748" s="8">
        <f t="shared" si="13"/>
        <v>280.00000000000006</v>
      </c>
      <c r="M1748" s="9">
        <v>0.35</v>
      </c>
      <c r="O1748" s="14"/>
      <c r="P1748" s="12"/>
      <c r="Q1748" s="10"/>
      <c r="R1748" s="11"/>
    </row>
    <row r="1749" spans="1:18" ht="15.75" customHeight="1" x14ac:dyDescent="0.25">
      <c r="A1749" s="2"/>
      <c r="B1749" s="4" t="s">
        <v>14</v>
      </c>
      <c r="C1749" s="4">
        <v>1185732</v>
      </c>
      <c r="D1749" s="5">
        <v>44265</v>
      </c>
      <c r="E1749" s="4" t="s">
        <v>33</v>
      </c>
      <c r="F1749" s="4" t="s">
        <v>73</v>
      </c>
      <c r="G1749" s="4" t="s">
        <v>74</v>
      </c>
      <c r="H1749" s="4" t="s">
        <v>20</v>
      </c>
      <c r="I1749" s="6">
        <v>0.25</v>
      </c>
      <c r="J1749" s="7">
        <v>2500</v>
      </c>
      <c r="K1749" s="8">
        <f t="shared" si="12"/>
        <v>625</v>
      </c>
      <c r="L1749" s="8">
        <f t="shared" si="13"/>
        <v>250</v>
      </c>
      <c r="M1749" s="9">
        <v>0.4</v>
      </c>
      <c r="O1749" s="14"/>
      <c r="P1749" s="12"/>
      <c r="Q1749" s="10"/>
      <c r="R1749" s="11"/>
    </row>
    <row r="1750" spans="1:18" ht="15.75" customHeight="1" x14ac:dyDescent="0.25">
      <c r="A1750" s="2"/>
      <c r="B1750" s="4" t="s">
        <v>14</v>
      </c>
      <c r="C1750" s="4">
        <v>1185732</v>
      </c>
      <c r="D1750" s="5">
        <v>44265</v>
      </c>
      <c r="E1750" s="4" t="s">
        <v>33</v>
      </c>
      <c r="F1750" s="4" t="s">
        <v>73</v>
      </c>
      <c r="G1750" s="4" t="s">
        <v>74</v>
      </c>
      <c r="H1750" s="4" t="s">
        <v>21</v>
      </c>
      <c r="I1750" s="6">
        <v>0.4</v>
      </c>
      <c r="J1750" s="7">
        <v>3000</v>
      </c>
      <c r="K1750" s="8">
        <f t="shared" si="12"/>
        <v>1200</v>
      </c>
      <c r="L1750" s="8">
        <f t="shared" si="13"/>
        <v>420</v>
      </c>
      <c r="M1750" s="9">
        <v>0.35</v>
      </c>
      <c r="O1750" s="14"/>
      <c r="P1750" s="12"/>
      <c r="Q1750" s="10"/>
      <c r="R1750" s="11"/>
    </row>
    <row r="1751" spans="1:18" ht="15.75" customHeight="1" x14ac:dyDescent="0.25">
      <c r="A1751" s="2"/>
      <c r="B1751" s="4" t="s">
        <v>14</v>
      </c>
      <c r="C1751" s="4">
        <v>1185732</v>
      </c>
      <c r="D1751" s="5">
        <v>44265</v>
      </c>
      <c r="E1751" s="4" t="s">
        <v>33</v>
      </c>
      <c r="F1751" s="4" t="s">
        <v>73</v>
      </c>
      <c r="G1751" s="4" t="s">
        <v>74</v>
      </c>
      <c r="H1751" s="4" t="s">
        <v>22</v>
      </c>
      <c r="I1751" s="6">
        <v>0.30000000000000004</v>
      </c>
      <c r="J1751" s="7">
        <v>4000</v>
      </c>
      <c r="K1751" s="8">
        <f t="shared" si="12"/>
        <v>1200.0000000000002</v>
      </c>
      <c r="L1751" s="8">
        <f t="shared" si="13"/>
        <v>600.00000000000011</v>
      </c>
      <c r="M1751" s="9">
        <v>0.5</v>
      </c>
      <c r="O1751" s="14"/>
      <c r="P1751" s="12"/>
      <c r="Q1751" s="10"/>
      <c r="R1751" s="11"/>
    </row>
    <row r="1752" spans="1:18" ht="15.75" customHeight="1" x14ac:dyDescent="0.25">
      <c r="A1752" s="2"/>
      <c r="B1752" s="4" t="s">
        <v>14</v>
      </c>
      <c r="C1752" s="4">
        <v>1185732</v>
      </c>
      <c r="D1752" s="5">
        <v>44297</v>
      </c>
      <c r="E1752" s="4" t="s">
        <v>33</v>
      </c>
      <c r="F1752" s="4" t="s">
        <v>73</v>
      </c>
      <c r="G1752" s="4" t="s">
        <v>74</v>
      </c>
      <c r="H1752" s="4" t="s">
        <v>17</v>
      </c>
      <c r="I1752" s="6">
        <v>0.30000000000000004</v>
      </c>
      <c r="J1752" s="7">
        <v>6250</v>
      </c>
      <c r="K1752" s="8">
        <f t="shared" si="12"/>
        <v>1875.0000000000002</v>
      </c>
      <c r="L1752" s="8">
        <f t="shared" si="13"/>
        <v>750.00000000000011</v>
      </c>
      <c r="M1752" s="9">
        <v>0.4</v>
      </c>
      <c r="O1752" s="14"/>
      <c r="P1752" s="12"/>
      <c r="Q1752" s="10"/>
      <c r="R1752" s="11"/>
    </row>
    <row r="1753" spans="1:18" ht="15.75" customHeight="1" x14ac:dyDescent="0.25">
      <c r="A1753" s="2"/>
      <c r="B1753" s="4" t="s">
        <v>14</v>
      </c>
      <c r="C1753" s="4">
        <v>1185732</v>
      </c>
      <c r="D1753" s="5">
        <v>44297</v>
      </c>
      <c r="E1753" s="4" t="s">
        <v>33</v>
      </c>
      <c r="F1753" s="4" t="s">
        <v>73</v>
      </c>
      <c r="G1753" s="4" t="s">
        <v>74</v>
      </c>
      <c r="H1753" s="4" t="s">
        <v>18</v>
      </c>
      <c r="I1753" s="6">
        <v>0.25000000000000006</v>
      </c>
      <c r="J1753" s="7">
        <v>3250</v>
      </c>
      <c r="K1753" s="8">
        <f t="shared" si="12"/>
        <v>812.50000000000023</v>
      </c>
      <c r="L1753" s="8">
        <f t="shared" si="13"/>
        <v>284.37500000000006</v>
      </c>
      <c r="M1753" s="9">
        <v>0.35</v>
      </c>
      <c r="O1753" s="14"/>
      <c r="P1753" s="12"/>
      <c r="Q1753" s="10"/>
      <c r="R1753" s="11"/>
    </row>
    <row r="1754" spans="1:18" ht="15.75" customHeight="1" x14ac:dyDescent="0.25">
      <c r="A1754" s="2"/>
      <c r="B1754" s="4" t="s">
        <v>14</v>
      </c>
      <c r="C1754" s="4">
        <v>1185732</v>
      </c>
      <c r="D1754" s="5">
        <v>44297</v>
      </c>
      <c r="E1754" s="4" t="s">
        <v>33</v>
      </c>
      <c r="F1754" s="4" t="s">
        <v>73</v>
      </c>
      <c r="G1754" s="4" t="s">
        <v>74</v>
      </c>
      <c r="H1754" s="4" t="s">
        <v>19</v>
      </c>
      <c r="I1754" s="6">
        <v>0.15000000000000008</v>
      </c>
      <c r="J1754" s="7">
        <v>3250</v>
      </c>
      <c r="K1754" s="8">
        <f t="shared" si="12"/>
        <v>487.50000000000023</v>
      </c>
      <c r="L1754" s="8">
        <f t="shared" si="13"/>
        <v>170.62500000000006</v>
      </c>
      <c r="M1754" s="9">
        <v>0.35</v>
      </c>
      <c r="O1754" s="14"/>
      <c r="P1754" s="12"/>
      <c r="Q1754" s="10"/>
      <c r="R1754" s="11"/>
    </row>
    <row r="1755" spans="1:18" ht="15.75" customHeight="1" x14ac:dyDescent="0.25">
      <c r="A1755" s="2"/>
      <c r="B1755" s="4" t="s">
        <v>14</v>
      </c>
      <c r="C1755" s="4">
        <v>1185732</v>
      </c>
      <c r="D1755" s="5">
        <v>44297</v>
      </c>
      <c r="E1755" s="4" t="s">
        <v>33</v>
      </c>
      <c r="F1755" s="4" t="s">
        <v>73</v>
      </c>
      <c r="G1755" s="4" t="s">
        <v>74</v>
      </c>
      <c r="H1755" s="4" t="s">
        <v>20</v>
      </c>
      <c r="I1755" s="6">
        <v>0.2</v>
      </c>
      <c r="J1755" s="7">
        <v>2500</v>
      </c>
      <c r="K1755" s="8">
        <f t="shared" si="12"/>
        <v>500</v>
      </c>
      <c r="L1755" s="8">
        <f t="shared" si="13"/>
        <v>200</v>
      </c>
      <c r="M1755" s="9">
        <v>0.4</v>
      </c>
      <c r="O1755" s="14"/>
      <c r="P1755" s="12"/>
      <c r="Q1755" s="10"/>
      <c r="R1755" s="11"/>
    </row>
    <row r="1756" spans="1:18" ht="15.75" customHeight="1" x14ac:dyDescent="0.25">
      <c r="A1756" s="2"/>
      <c r="B1756" s="4" t="s">
        <v>14</v>
      </c>
      <c r="C1756" s="4">
        <v>1185732</v>
      </c>
      <c r="D1756" s="5">
        <v>44297</v>
      </c>
      <c r="E1756" s="4" t="s">
        <v>33</v>
      </c>
      <c r="F1756" s="4" t="s">
        <v>73</v>
      </c>
      <c r="G1756" s="4" t="s">
        <v>74</v>
      </c>
      <c r="H1756" s="4" t="s">
        <v>21</v>
      </c>
      <c r="I1756" s="6">
        <v>0.35000000000000003</v>
      </c>
      <c r="J1756" s="7">
        <v>2750</v>
      </c>
      <c r="K1756" s="8">
        <f t="shared" si="12"/>
        <v>962.50000000000011</v>
      </c>
      <c r="L1756" s="8">
        <f t="shared" si="13"/>
        <v>336.875</v>
      </c>
      <c r="M1756" s="9">
        <v>0.35</v>
      </c>
      <c r="O1756" s="14"/>
      <c r="P1756" s="12"/>
      <c r="Q1756" s="10"/>
      <c r="R1756" s="11"/>
    </row>
    <row r="1757" spans="1:18" ht="15.75" customHeight="1" x14ac:dyDescent="0.25">
      <c r="A1757" s="2"/>
      <c r="B1757" s="4" t="s">
        <v>14</v>
      </c>
      <c r="C1757" s="4">
        <v>1185732</v>
      </c>
      <c r="D1757" s="5">
        <v>44297</v>
      </c>
      <c r="E1757" s="4" t="s">
        <v>33</v>
      </c>
      <c r="F1757" s="4" t="s">
        <v>73</v>
      </c>
      <c r="G1757" s="4" t="s">
        <v>74</v>
      </c>
      <c r="H1757" s="4" t="s">
        <v>22</v>
      </c>
      <c r="I1757" s="6">
        <v>0.25000000000000006</v>
      </c>
      <c r="J1757" s="7">
        <v>4000</v>
      </c>
      <c r="K1757" s="8">
        <f t="shared" si="12"/>
        <v>1000.0000000000002</v>
      </c>
      <c r="L1757" s="8">
        <f t="shared" si="13"/>
        <v>500.00000000000011</v>
      </c>
      <c r="M1757" s="9">
        <v>0.5</v>
      </c>
      <c r="O1757" s="14"/>
      <c r="P1757" s="12"/>
      <c r="Q1757" s="10"/>
      <c r="R1757" s="11"/>
    </row>
    <row r="1758" spans="1:18" ht="15.75" customHeight="1" x14ac:dyDescent="0.25">
      <c r="A1758" s="2"/>
      <c r="B1758" s="4" t="s">
        <v>14</v>
      </c>
      <c r="C1758" s="4">
        <v>1185732</v>
      </c>
      <c r="D1758" s="5">
        <v>44328</v>
      </c>
      <c r="E1758" s="4" t="s">
        <v>33</v>
      </c>
      <c r="F1758" s="4" t="s">
        <v>73</v>
      </c>
      <c r="G1758" s="4" t="s">
        <v>74</v>
      </c>
      <c r="H1758" s="4" t="s">
        <v>17</v>
      </c>
      <c r="I1758" s="6">
        <v>0.35000000000000003</v>
      </c>
      <c r="J1758" s="7">
        <v>6700</v>
      </c>
      <c r="K1758" s="8">
        <f t="shared" si="12"/>
        <v>2345</v>
      </c>
      <c r="L1758" s="8">
        <f t="shared" si="13"/>
        <v>938</v>
      </c>
      <c r="M1758" s="9">
        <v>0.4</v>
      </c>
      <c r="O1758" s="14"/>
      <c r="P1758" s="12"/>
      <c r="Q1758" s="10"/>
      <c r="R1758" s="11"/>
    </row>
    <row r="1759" spans="1:18" ht="15.75" customHeight="1" x14ac:dyDescent="0.25">
      <c r="A1759" s="2"/>
      <c r="B1759" s="4" t="s">
        <v>14</v>
      </c>
      <c r="C1759" s="4">
        <v>1185732</v>
      </c>
      <c r="D1759" s="5">
        <v>44328</v>
      </c>
      <c r="E1759" s="4" t="s">
        <v>33</v>
      </c>
      <c r="F1759" s="4" t="s">
        <v>73</v>
      </c>
      <c r="G1759" s="4" t="s">
        <v>74</v>
      </c>
      <c r="H1759" s="4" t="s">
        <v>18</v>
      </c>
      <c r="I1759" s="6">
        <v>0.3000000000000001</v>
      </c>
      <c r="J1759" s="7">
        <v>3750</v>
      </c>
      <c r="K1759" s="8">
        <f t="shared" si="12"/>
        <v>1125.0000000000005</v>
      </c>
      <c r="L1759" s="8">
        <f t="shared" si="13"/>
        <v>393.75000000000011</v>
      </c>
      <c r="M1759" s="9">
        <v>0.35</v>
      </c>
      <c r="O1759" s="14"/>
      <c r="P1759" s="12"/>
      <c r="Q1759" s="10"/>
      <c r="R1759" s="11"/>
    </row>
    <row r="1760" spans="1:18" ht="15.75" customHeight="1" x14ac:dyDescent="0.25">
      <c r="A1760" s="2"/>
      <c r="B1760" s="4" t="s">
        <v>14</v>
      </c>
      <c r="C1760" s="4">
        <v>1185732</v>
      </c>
      <c r="D1760" s="5">
        <v>44328</v>
      </c>
      <c r="E1760" s="4" t="s">
        <v>33</v>
      </c>
      <c r="F1760" s="4" t="s">
        <v>73</v>
      </c>
      <c r="G1760" s="4" t="s">
        <v>74</v>
      </c>
      <c r="H1760" s="4" t="s">
        <v>19</v>
      </c>
      <c r="I1760" s="6">
        <v>0.25000000000000006</v>
      </c>
      <c r="J1760" s="7">
        <v>3500</v>
      </c>
      <c r="K1760" s="8">
        <f t="shared" si="12"/>
        <v>875.00000000000023</v>
      </c>
      <c r="L1760" s="8">
        <f t="shared" si="13"/>
        <v>306.25000000000006</v>
      </c>
      <c r="M1760" s="9">
        <v>0.35</v>
      </c>
      <c r="O1760" s="14"/>
      <c r="P1760" s="12"/>
      <c r="Q1760" s="10"/>
      <c r="R1760" s="11"/>
    </row>
    <row r="1761" spans="1:18" ht="15.75" customHeight="1" x14ac:dyDescent="0.25">
      <c r="A1761" s="2"/>
      <c r="B1761" s="4" t="s">
        <v>14</v>
      </c>
      <c r="C1761" s="4">
        <v>1185732</v>
      </c>
      <c r="D1761" s="5">
        <v>44328</v>
      </c>
      <c r="E1761" s="4" t="s">
        <v>33</v>
      </c>
      <c r="F1761" s="4" t="s">
        <v>73</v>
      </c>
      <c r="G1761" s="4" t="s">
        <v>74</v>
      </c>
      <c r="H1761" s="4" t="s">
        <v>20</v>
      </c>
      <c r="I1761" s="6">
        <v>0.25000000000000006</v>
      </c>
      <c r="J1761" s="7">
        <v>2750</v>
      </c>
      <c r="K1761" s="8">
        <f t="shared" si="12"/>
        <v>687.50000000000011</v>
      </c>
      <c r="L1761" s="8">
        <f t="shared" si="13"/>
        <v>275.00000000000006</v>
      </c>
      <c r="M1761" s="9">
        <v>0.4</v>
      </c>
      <c r="O1761" s="14"/>
      <c r="P1761" s="12"/>
      <c r="Q1761" s="10"/>
      <c r="R1761" s="11"/>
    </row>
    <row r="1762" spans="1:18" ht="15.75" customHeight="1" x14ac:dyDescent="0.25">
      <c r="A1762" s="2"/>
      <c r="B1762" s="4" t="s">
        <v>14</v>
      </c>
      <c r="C1762" s="4">
        <v>1185732</v>
      </c>
      <c r="D1762" s="5">
        <v>44328</v>
      </c>
      <c r="E1762" s="4" t="s">
        <v>33</v>
      </c>
      <c r="F1762" s="4" t="s">
        <v>73</v>
      </c>
      <c r="G1762" s="4" t="s">
        <v>74</v>
      </c>
      <c r="H1762" s="4" t="s">
        <v>21</v>
      </c>
      <c r="I1762" s="6">
        <v>0.39999999999999997</v>
      </c>
      <c r="J1762" s="7">
        <v>3000</v>
      </c>
      <c r="K1762" s="8">
        <f t="shared" si="12"/>
        <v>1200</v>
      </c>
      <c r="L1762" s="8">
        <f t="shared" si="13"/>
        <v>420</v>
      </c>
      <c r="M1762" s="9">
        <v>0.35</v>
      </c>
      <c r="O1762" s="14"/>
      <c r="P1762" s="12"/>
      <c r="Q1762" s="10"/>
      <c r="R1762" s="11"/>
    </row>
    <row r="1763" spans="1:18" ht="15.75" customHeight="1" x14ac:dyDescent="0.25">
      <c r="A1763" s="2"/>
      <c r="B1763" s="4" t="s">
        <v>14</v>
      </c>
      <c r="C1763" s="4">
        <v>1185732</v>
      </c>
      <c r="D1763" s="5">
        <v>44328</v>
      </c>
      <c r="E1763" s="4" t="s">
        <v>33</v>
      </c>
      <c r="F1763" s="4" t="s">
        <v>73</v>
      </c>
      <c r="G1763" s="4" t="s">
        <v>74</v>
      </c>
      <c r="H1763" s="4" t="s">
        <v>22</v>
      </c>
      <c r="I1763" s="6">
        <v>0.44999999999999996</v>
      </c>
      <c r="J1763" s="7">
        <v>4000</v>
      </c>
      <c r="K1763" s="8">
        <f t="shared" si="12"/>
        <v>1799.9999999999998</v>
      </c>
      <c r="L1763" s="8">
        <f t="shared" si="13"/>
        <v>899.99999999999989</v>
      </c>
      <c r="M1763" s="9">
        <v>0.5</v>
      </c>
      <c r="O1763" s="14"/>
      <c r="P1763" s="12"/>
      <c r="Q1763" s="10"/>
      <c r="R1763" s="11"/>
    </row>
    <row r="1764" spans="1:18" ht="15.75" customHeight="1" x14ac:dyDescent="0.25">
      <c r="A1764" s="2"/>
      <c r="B1764" s="4" t="s">
        <v>14</v>
      </c>
      <c r="C1764" s="4">
        <v>1185732</v>
      </c>
      <c r="D1764" s="5">
        <v>44358</v>
      </c>
      <c r="E1764" s="4" t="s">
        <v>33</v>
      </c>
      <c r="F1764" s="4" t="s">
        <v>73</v>
      </c>
      <c r="G1764" s="4" t="s">
        <v>74</v>
      </c>
      <c r="H1764" s="4" t="s">
        <v>17</v>
      </c>
      <c r="I1764" s="6">
        <v>0.30000000000000004</v>
      </c>
      <c r="J1764" s="7">
        <v>6500</v>
      </c>
      <c r="K1764" s="8">
        <f t="shared" si="12"/>
        <v>1950.0000000000002</v>
      </c>
      <c r="L1764" s="8">
        <f t="shared" si="13"/>
        <v>780.00000000000011</v>
      </c>
      <c r="M1764" s="9">
        <v>0.4</v>
      </c>
      <c r="O1764" s="14"/>
      <c r="P1764" s="12"/>
      <c r="Q1764" s="10"/>
      <c r="R1764" s="11"/>
    </row>
    <row r="1765" spans="1:18" ht="15.75" customHeight="1" x14ac:dyDescent="0.25">
      <c r="A1765" s="2"/>
      <c r="B1765" s="4" t="s">
        <v>14</v>
      </c>
      <c r="C1765" s="4">
        <v>1185732</v>
      </c>
      <c r="D1765" s="5">
        <v>44358</v>
      </c>
      <c r="E1765" s="4" t="s">
        <v>33</v>
      </c>
      <c r="F1765" s="4" t="s">
        <v>73</v>
      </c>
      <c r="G1765" s="4" t="s">
        <v>74</v>
      </c>
      <c r="H1765" s="4" t="s">
        <v>18</v>
      </c>
      <c r="I1765" s="6">
        <v>0.25000000000000011</v>
      </c>
      <c r="J1765" s="7">
        <v>4000</v>
      </c>
      <c r="K1765" s="8">
        <f t="shared" si="12"/>
        <v>1000.0000000000005</v>
      </c>
      <c r="L1765" s="8">
        <f t="shared" si="13"/>
        <v>350.00000000000011</v>
      </c>
      <c r="M1765" s="9">
        <v>0.35</v>
      </c>
      <c r="O1765" s="14"/>
      <c r="P1765" s="12"/>
      <c r="Q1765" s="10"/>
      <c r="R1765" s="11"/>
    </row>
    <row r="1766" spans="1:18" ht="15.75" customHeight="1" x14ac:dyDescent="0.25">
      <c r="A1766" s="2"/>
      <c r="B1766" s="4" t="s">
        <v>14</v>
      </c>
      <c r="C1766" s="4">
        <v>1185732</v>
      </c>
      <c r="D1766" s="5">
        <v>44358</v>
      </c>
      <c r="E1766" s="4" t="s">
        <v>33</v>
      </c>
      <c r="F1766" s="4" t="s">
        <v>73</v>
      </c>
      <c r="G1766" s="4" t="s">
        <v>74</v>
      </c>
      <c r="H1766" s="4" t="s">
        <v>19</v>
      </c>
      <c r="I1766" s="6">
        <v>0.20000000000000007</v>
      </c>
      <c r="J1766" s="7">
        <v>4250</v>
      </c>
      <c r="K1766" s="8">
        <f t="shared" si="12"/>
        <v>850.00000000000023</v>
      </c>
      <c r="L1766" s="8">
        <f t="shared" si="13"/>
        <v>297.50000000000006</v>
      </c>
      <c r="M1766" s="9">
        <v>0.35</v>
      </c>
      <c r="O1766" s="14"/>
      <c r="P1766" s="12"/>
      <c r="Q1766" s="10"/>
      <c r="R1766" s="11"/>
    </row>
    <row r="1767" spans="1:18" ht="15.75" customHeight="1" x14ac:dyDescent="0.25">
      <c r="A1767" s="2"/>
      <c r="B1767" s="4" t="s">
        <v>14</v>
      </c>
      <c r="C1767" s="4">
        <v>1185732</v>
      </c>
      <c r="D1767" s="5">
        <v>44358</v>
      </c>
      <c r="E1767" s="4" t="s">
        <v>33</v>
      </c>
      <c r="F1767" s="4" t="s">
        <v>73</v>
      </c>
      <c r="G1767" s="4" t="s">
        <v>74</v>
      </c>
      <c r="H1767" s="4" t="s">
        <v>20</v>
      </c>
      <c r="I1767" s="6">
        <v>0.20000000000000007</v>
      </c>
      <c r="J1767" s="7">
        <v>4000</v>
      </c>
      <c r="K1767" s="8">
        <f t="shared" si="12"/>
        <v>800.00000000000023</v>
      </c>
      <c r="L1767" s="8">
        <f t="shared" si="13"/>
        <v>320.00000000000011</v>
      </c>
      <c r="M1767" s="9">
        <v>0.4</v>
      </c>
      <c r="O1767" s="14"/>
      <c r="P1767" s="12"/>
      <c r="Q1767" s="10"/>
      <c r="R1767" s="11"/>
    </row>
    <row r="1768" spans="1:18" ht="15.75" customHeight="1" x14ac:dyDescent="0.25">
      <c r="A1768" s="2"/>
      <c r="B1768" s="4" t="s">
        <v>14</v>
      </c>
      <c r="C1768" s="4">
        <v>1185732</v>
      </c>
      <c r="D1768" s="5">
        <v>44358</v>
      </c>
      <c r="E1768" s="4" t="s">
        <v>33</v>
      </c>
      <c r="F1768" s="4" t="s">
        <v>73</v>
      </c>
      <c r="G1768" s="4" t="s">
        <v>74</v>
      </c>
      <c r="H1768" s="4" t="s">
        <v>21</v>
      </c>
      <c r="I1768" s="6">
        <v>0.35000000000000003</v>
      </c>
      <c r="J1768" s="7">
        <v>4000</v>
      </c>
      <c r="K1768" s="8">
        <f t="shared" si="12"/>
        <v>1400.0000000000002</v>
      </c>
      <c r="L1768" s="8">
        <f t="shared" si="13"/>
        <v>490.00000000000006</v>
      </c>
      <c r="M1768" s="9">
        <v>0.35</v>
      </c>
      <c r="O1768" s="14"/>
      <c r="P1768" s="12"/>
      <c r="Q1768" s="10"/>
      <c r="R1768" s="11"/>
    </row>
    <row r="1769" spans="1:18" ht="15.75" customHeight="1" x14ac:dyDescent="0.25">
      <c r="A1769" s="2"/>
      <c r="B1769" s="4" t="s">
        <v>14</v>
      </c>
      <c r="C1769" s="4">
        <v>1185732</v>
      </c>
      <c r="D1769" s="5">
        <v>44358</v>
      </c>
      <c r="E1769" s="4" t="s">
        <v>33</v>
      </c>
      <c r="F1769" s="4" t="s">
        <v>73</v>
      </c>
      <c r="G1769" s="4" t="s">
        <v>74</v>
      </c>
      <c r="H1769" s="4" t="s">
        <v>22</v>
      </c>
      <c r="I1769" s="6">
        <v>0.4</v>
      </c>
      <c r="J1769" s="7">
        <v>5750</v>
      </c>
      <c r="K1769" s="8">
        <f t="shared" si="12"/>
        <v>2300</v>
      </c>
      <c r="L1769" s="8">
        <f t="shared" si="13"/>
        <v>1150</v>
      </c>
      <c r="M1769" s="9">
        <v>0.5</v>
      </c>
      <c r="O1769" s="14"/>
      <c r="P1769" s="12"/>
      <c r="Q1769" s="10"/>
      <c r="R1769" s="11"/>
    </row>
    <row r="1770" spans="1:18" ht="15.75" customHeight="1" x14ac:dyDescent="0.25">
      <c r="A1770" s="2"/>
      <c r="B1770" s="4" t="s">
        <v>14</v>
      </c>
      <c r="C1770" s="4">
        <v>1185732</v>
      </c>
      <c r="D1770" s="5">
        <v>44387</v>
      </c>
      <c r="E1770" s="4" t="s">
        <v>33</v>
      </c>
      <c r="F1770" s="4" t="s">
        <v>73</v>
      </c>
      <c r="G1770" s="4" t="s">
        <v>74</v>
      </c>
      <c r="H1770" s="4" t="s">
        <v>17</v>
      </c>
      <c r="I1770" s="6">
        <v>0.35000000000000003</v>
      </c>
      <c r="J1770" s="7">
        <v>8000</v>
      </c>
      <c r="K1770" s="8">
        <f t="shared" si="12"/>
        <v>2800.0000000000005</v>
      </c>
      <c r="L1770" s="8">
        <f t="shared" si="13"/>
        <v>1120.0000000000002</v>
      </c>
      <c r="M1770" s="9">
        <v>0.4</v>
      </c>
      <c r="O1770" s="14"/>
      <c r="P1770" s="12"/>
      <c r="Q1770" s="10"/>
      <c r="R1770" s="11"/>
    </row>
    <row r="1771" spans="1:18" ht="15.75" customHeight="1" x14ac:dyDescent="0.25">
      <c r="A1771" s="2"/>
      <c r="B1771" s="4" t="s">
        <v>14</v>
      </c>
      <c r="C1771" s="4">
        <v>1185732</v>
      </c>
      <c r="D1771" s="5">
        <v>44387</v>
      </c>
      <c r="E1771" s="4" t="s">
        <v>33</v>
      </c>
      <c r="F1771" s="4" t="s">
        <v>73</v>
      </c>
      <c r="G1771" s="4" t="s">
        <v>74</v>
      </c>
      <c r="H1771" s="4" t="s">
        <v>18</v>
      </c>
      <c r="I1771" s="6">
        <v>0.3000000000000001</v>
      </c>
      <c r="J1771" s="7">
        <v>5500</v>
      </c>
      <c r="K1771" s="8">
        <f t="shared" si="12"/>
        <v>1650.0000000000005</v>
      </c>
      <c r="L1771" s="8">
        <f t="shared" si="13"/>
        <v>577.50000000000011</v>
      </c>
      <c r="M1771" s="9">
        <v>0.35</v>
      </c>
      <c r="O1771" s="14"/>
      <c r="P1771" s="12"/>
      <c r="Q1771" s="10"/>
      <c r="R1771" s="11"/>
    </row>
    <row r="1772" spans="1:18" ht="15.75" customHeight="1" x14ac:dyDescent="0.25">
      <c r="A1772" s="2"/>
      <c r="B1772" s="4" t="s">
        <v>14</v>
      </c>
      <c r="C1772" s="4">
        <v>1185732</v>
      </c>
      <c r="D1772" s="5">
        <v>44387</v>
      </c>
      <c r="E1772" s="4" t="s">
        <v>33</v>
      </c>
      <c r="F1772" s="4" t="s">
        <v>73</v>
      </c>
      <c r="G1772" s="4" t="s">
        <v>74</v>
      </c>
      <c r="H1772" s="4" t="s">
        <v>19</v>
      </c>
      <c r="I1772" s="6">
        <v>0.25000000000000006</v>
      </c>
      <c r="J1772" s="7">
        <v>4750</v>
      </c>
      <c r="K1772" s="8">
        <f t="shared" si="12"/>
        <v>1187.5000000000002</v>
      </c>
      <c r="L1772" s="8">
        <f t="shared" si="13"/>
        <v>415.62500000000006</v>
      </c>
      <c r="M1772" s="9">
        <v>0.35</v>
      </c>
      <c r="O1772" s="14"/>
      <c r="P1772" s="12"/>
      <c r="Q1772" s="10"/>
      <c r="R1772" s="11"/>
    </row>
    <row r="1773" spans="1:18" ht="15.75" customHeight="1" x14ac:dyDescent="0.25">
      <c r="A1773" s="2"/>
      <c r="B1773" s="4" t="s">
        <v>14</v>
      </c>
      <c r="C1773" s="4">
        <v>1185732</v>
      </c>
      <c r="D1773" s="5">
        <v>44387</v>
      </c>
      <c r="E1773" s="4" t="s">
        <v>33</v>
      </c>
      <c r="F1773" s="4" t="s">
        <v>73</v>
      </c>
      <c r="G1773" s="4" t="s">
        <v>74</v>
      </c>
      <c r="H1773" s="4" t="s">
        <v>20</v>
      </c>
      <c r="I1773" s="6">
        <v>0.25000000000000006</v>
      </c>
      <c r="J1773" s="7">
        <v>4250</v>
      </c>
      <c r="K1773" s="8">
        <f t="shared" si="12"/>
        <v>1062.5000000000002</v>
      </c>
      <c r="L1773" s="8">
        <f t="shared" si="13"/>
        <v>425.00000000000011</v>
      </c>
      <c r="M1773" s="9">
        <v>0.4</v>
      </c>
      <c r="O1773" s="14"/>
      <c r="P1773" s="12"/>
      <c r="Q1773" s="10"/>
      <c r="R1773" s="11"/>
    </row>
    <row r="1774" spans="1:18" ht="15.75" customHeight="1" x14ac:dyDescent="0.25">
      <c r="A1774" s="2"/>
      <c r="B1774" s="4" t="s">
        <v>14</v>
      </c>
      <c r="C1774" s="4">
        <v>1185732</v>
      </c>
      <c r="D1774" s="5">
        <v>44387</v>
      </c>
      <c r="E1774" s="4" t="s">
        <v>33</v>
      </c>
      <c r="F1774" s="4" t="s">
        <v>73</v>
      </c>
      <c r="G1774" s="4" t="s">
        <v>74</v>
      </c>
      <c r="H1774" s="4" t="s">
        <v>21</v>
      </c>
      <c r="I1774" s="6">
        <v>0.35000000000000003</v>
      </c>
      <c r="J1774" s="7">
        <v>4250</v>
      </c>
      <c r="K1774" s="8">
        <f t="shared" si="12"/>
        <v>1487.5000000000002</v>
      </c>
      <c r="L1774" s="8">
        <f t="shared" si="13"/>
        <v>520.625</v>
      </c>
      <c r="M1774" s="9">
        <v>0.35</v>
      </c>
      <c r="O1774" s="14"/>
      <c r="P1774" s="12"/>
      <c r="Q1774" s="10"/>
      <c r="R1774" s="11"/>
    </row>
    <row r="1775" spans="1:18" ht="15.75" customHeight="1" x14ac:dyDescent="0.25">
      <c r="A1775" s="2"/>
      <c r="B1775" s="4" t="s">
        <v>14</v>
      </c>
      <c r="C1775" s="4">
        <v>1185732</v>
      </c>
      <c r="D1775" s="5">
        <v>44387</v>
      </c>
      <c r="E1775" s="4" t="s">
        <v>33</v>
      </c>
      <c r="F1775" s="4" t="s">
        <v>73</v>
      </c>
      <c r="G1775" s="4" t="s">
        <v>74</v>
      </c>
      <c r="H1775" s="4" t="s">
        <v>22</v>
      </c>
      <c r="I1775" s="6">
        <v>0.4</v>
      </c>
      <c r="J1775" s="7">
        <v>6000</v>
      </c>
      <c r="K1775" s="8">
        <f t="shared" si="12"/>
        <v>2400</v>
      </c>
      <c r="L1775" s="8">
        <f t="shared" si="13"/>
        <v>1200</v>
      </c>
      <c r="M1775" s="9">
        <v>0.5</v>
      </c>
      <c r="O1775" s="14"/>
      <c r="P1775" s="12"/>
      <c r="Q1775" s="10"/>
      <c r="R1775" s="11"/>
    </row>
    <row r="1776" spans="1:18" ht="15.75" customHeight="1" x14ac:dyDescent="0.25">
      <c r="A1776" s="2"/>
      <c r="B1776" s="4" t="s">
        <v>14</v>
      </c>
      <c r="C1776" s="4">
        <v>1185732</v>
      </c>
      <c r="D1776" s="5">
        <v>44419</v>
      </c>
      <c r="E1776" s="4" t="s">
        <v>33</v>
      </c>
      <c r="F1776" s="4" t="s">
        <v>73</v>
      </c>
      <c r="G1776" s="4" t="s">
        <v>74</v>
      </c>
      <c r="H1776" s="4" t="s">
        <v>17</v>
      </c>
      <c r="I1776" s="6">
        <v>0.35000000000000003</v>
      </c>
      <c r="J1776" s="7">
        <v>7500</v>
      </c>
      <c r="K1776" s="8">
        <f t="shared" si="12"/>
        <v>2625.0000000000005</v>
      </c>
      <c r="L1776" s="8">
        <f t="shared" si="13"/>
        <v>1050.0000000000002</v>
      </c>
      <c r="M1776" s="9">
        <v>0.4</v>
      </c>
      <c r="O1776" s="14"/>
      <c r="P1776" s="12"/>
      <c r="Q1776" s="10"/>
      <c r="R1776" s="11"/>
    </row>
    <row r="1777" spans="1:18" ht="15.75" customHeight="1" x14ac:dyDescent="0.25">
      <c r="A1777" s="2"/>
      <c r="B1777" s="4" t="s">
        <v>14</v>
      </c>
      <c r="C1777" s="4">
        <v>1185732</v>
      </c>
      <c r="D1777" s="5">
        <v>44419</v>
      </c>
      <c r="E1777" s="4" t="s">
        <v>33</v>
      </c>
      <c r="F1777" s="4" t="s">
        <v>73</v>
      </c>
      <c r="G1777" s="4" t="s">
        <v>74</v>
      </c>
      <c r="H1777" s="4" t="s">
        <v>18</v>
      </c>
      <c r="I1777" s="6">
        <v>0.35000000000000009</v>
      </c>
      <c r="J1777" s="7">
        <v>5250</v>
      </c>
      <c r="K1777" s="8">
        <f t="shared" si="12"/>
        <v>1837.5000000000005</v>
      </c>
      <c r="L1777" s="8">
        <f t="shared" si="13"/>
        <v>643.12500000000011</v>
      </c>
      <c r="M1777" s="9">
        <v>0.35</v>
      </c>
      <c r="O1777" s="14"/>
      <c r="P1777" s="12"/>
      <c r="Q1777" s="10"/>
      <c r="R1777" s="11"/>
    </row>
    <row r="1778" spans="1:18" ht="15.75" customHeight="1" x14ac:dyDescent="0.25">
      <c r="A1778" s="2"/>
      <c r="B1778" s="4" t="s">
        <v>14</v>
      </c>
      <c r="C1778" s="4">
        <v>1185732</v>
      </c>
      <c r="D1778" s="5">
        <v>44419</v>
      </c>
      <c r="E1778" s="4" t="s">
        <v>33</v>
      </c>
      <c r="F1778" s="4" t="s">
        <v>73</v>
      </c>
      <c r="G1778" s="4" t="s">
        <v>74</v>
      </c>
      <c r="H1778" s="4" t="s">
        <v>19</v>
      </c>
      <c r="I1778" s="6">
        <v>0.30000000000000004</v>
      </c>
      <c r="J1778" s="7">
        <v>4500</v>
      </c>
      <c r="K1778" s="8">
        <f t="shared" si="12"/>
        <v>1350.0000000000002</v>
      </c>
      <c r="L1778" s="8">
        <f t="shared" si="13"/>
        <v>472.50000000000006</v>
      </c>
      <c r="M1778" s="9">
        <v>0.35</v>
      </c>
      <c r="O1778" s="14"/>
      <c r="P1778" s="12"/>
      <c r="Q1778" s="10"/>
      <c r="R1778" s="11"/>
    </row>
    <row r="1779" spans="1:18" ht="15.75" customHeight="1" x14ac:dyDescent="0.25">
      <c r="A1779" s="2"/>
      <c r="B1779" s="4" t="s">
        <v>14</v>
      </c>
      <c r="C1779" s="4">
        <v>1185732</v>
      </c>
      <c r="D1779" s="5">
        <v>44419</v>
      </c>
      <c r="E1779" s="4" t="s">
        <v>33</v>
      </c>
      <c r="F1779" s="4" t="s">
        <v>73</v>
      </c>
      <c r="G1779" s="4" t="s">
        <v>74</v>
      </c>
      <c r="H1779" s="4" t="s">
        <v>20</v>
      </c>
      <c r="I1779" s="6">
        <v>0.20000000000000007</v>
      </c>
      <c r="J1779" s="7">
        <v>3750</v>
      </c>
      <c r="K1779" s="8">
        <f t="shared" si="12"/>
        <v>750.00000000000023</v>
      </c>
      <c r="L1779" s="8">
        <f t="shared" si="13"/>
        <v>300.00000000000011</v>
      </c>
      <c r="M1779" s="9">
        <v>0.4</v>
      </c>
      <c r="O1779" s="14"/>
      <c r="P1779" s="12"/>
      <c r="Q1779" s="10"/>
      <c r="R1779" s="11"/>
    </row>
    <row r="1780" spans="1:18" ht="15.75" customHeight="1" x14ac:dyDescent="0.25">
      <c r="A1780" s="2"/>
      <c r="B1780" s="4" t="s">
        <v>14</v>
      </c>
      <c r="C1780" s="4">
        <v>1185732</v>
      </c>
      <c r="D1780" s="5">
        <v>44419</v>
      </c>
      <c r="E1780" s="4" t="s">
        <v>33</v>
      </c>
      <c r="F1780" s="4" t="s">
        <v>73</v>
      </c>
      <c r="G1780" s="4" t="s">
        <v>74</v>
      </c>
      <c r="H1780" s="4" t="s">
        <v>21</v>
      </c>
      <c r="I1780" s="6">
        <v>0.30000000000000004</v>
      </c>
      <c r="J1780" s="7">
        <v>3500</v>
      </c>
      <c r="K1780" s="8">
        <f t="shared" si="12"/>
        <v>1050.0000000000002</v>
      </c>
      <c r="L1780" s="8">
        <f t="shared" si="13"/>
        <v>367.50000000000006</v>
      </c>
      <c r="M1780" s="9">
        <v>0.35</v>
      </c>
      <c r="O1780" s="14"/>
      <c r="P1780" s="12"/>
      <c r="Q1780" s="10"/>
      <c r="R1780" s="11"/>
    </row>
    <row r="1781" spans="1:18" ht="15.75" customHeight="1" x14ac:dyDescent="0.25">
      <c r="A1781" s="2"/>
      <c r="B1781" s="4" t="s">
        <v>14</v>
      </c>
      <c r="C1781" s="4">
        <v>1185732</v>
      </c>
      <c r="D1781" s="5">
        <v>44419</v>
      </c>
      <c r="E1781" s="4" t="s">
        <v>33</v>
      </c>
      <c r="F1781" s="4" t="s">
        <v>73</v>
      </c>
      <c r="G1781" s="4" t="s">
        <v>74</v>
      </c>
      <c r="H1781" s="4" t="s">
        <v>22</v>
      </c>
      <c r="I1781" s="6">
        <v>0.35000000000000003</v>
      </c>
      <c r="J1781" s="7">
        <v>5250</v>
      </c>
      <c r="K1781" s="8">
        <f t="shared" si="12"/>
        <v>1837.5000000000002</v>
      </c>
      <c r="L1781" s="8">
        <f t="shared" si="13"/>
        <v>918.75000000000011</v>
      </c>
      <c r="M1781" s="9">
        <v>0.5</v>
      </c>
      <c r="O1781" s="14"/>
      <c r="P1781" s="12"/>
      <c r="Q1781" s="10"/>
      <c r="R1781" s="11"/>
    </row>
    <row r="1782" spans="1:18" ht="15.75" customHeight="1" x14ac:dyDescent="0.25">
      <c r="A1782" s="2"/>
      <c r="B1782" s="4" t="s">
        <v>14</v>
      </c>
      <c r="C1782" s="4">
        <v>1185732</v>
      </c>
      <c r="D1782" s="5">
        <v>44451</v>
      </c>
      <c r="E1782" s="4" t="s">
        <v>33</v>
      </c>
      <c r="F1782" s="4" t="s">
        <v>73</v>
      </c>
      <c r="G1782" s="4" t="s">
        <v>74</v>
      </c>
      <c r="H1782" s="4" t="s">
        <v>17</v>
      </c>
      <c r="I1782" s="6">
        <v>0.30000000000000004</v>
      </c>
      <c r="J1782" s="7">
        <v>6500</v>
      </c>
      <c r="K1782" s="8">
        <f t="shared" si="12"/>
        <v>1950.0000000000002</v>
      </c>
      <c r="L1782" s="8">
        <f t="shared" si="13"/>
        <v>780.00000000000011</v>
      </c>
      <c r="M1782" s="9">
        <v>0.4</v>
      </c>
      <c r="O1782" s="14"/>
      <c r="P1782" s="12"/>
      <c r="Q1782" s="10"/>
      <c r="R1782" s="11"/>
    </row>
    <row r="1783" spans="1:18" ht="15.75" customHeight="1" x14ac:dyDescent="0.25">
      <c r="A1783" s="2"/>
      <c r="B1783" s="4" t="s">
        <v>14</v>
      </c>
      <c r="C1783" s="4">
        <v>1185732</v>
      </c>
      <c r="D1783" s="5">
        <v>44451</v>
      </c>
      <c r="E1783" s="4" t="s">
        <v>33</v>
      </c>
      <c r="F1783" s="4" t="s">
        <v>73</v>
      </c>
      <c r="G1783" s="4" t="s">
        <v>74</v>
      </c>
      <c r="H1783" s="4" t="s">
        <v>18</v>
      </c>
      <c r="I1783" s="6">
        <v>0.25000000000000011</v>
      </c>
      <c r="J1783" s="7">
        <v>4500</v>
      </c>
      <c r="K1783" s="8">
        <f t="shared" si="12"/>
        <v>1125.0000000000005</v>
      </c>
      <c r="L1783" s="8">
        <f t="shared" si="13"/>
        <v>393.75000000000011</v>
      </c>
      <c r="M1783" s="9">
        <v>0.35</v>
      </c>
      <c r="O1783" s="14"/>
      <c r="P1783" s="12"/>
      <c r="Q1783" s="10"/>
      <c r="R1783" s="11"/>
    </row>
    <row r="1784" spans="1:18" ht="15.75" customHeight="1" x14ac:dyDescent="0.25">
      <c r="A1784" s="2"/>
      <c r="B1784" s="4" t="s">
        <v>14</v>
      </c>
      <c r="C1784" s="4">
        <v>1185732</v>
      </c>
      <c r="D1784" s="5">
        <v>44451</v>
      </c>
      <c r="E1784" s="4" t="s">
        <v>33</v>
      </c>
      <c r="F1784" s="4" t="s">
        <v>73</v>
      </c>
      <c r="G1784" s="4" t="s">
        <v>74</v>
      </c>
      <c r="H1784" s="4" t="s">
        <v>19</v>
      </c>
      <c r="I1784" s="6">
        <v>0.10000000000000002</v>
      </c>
      <c r="J1784" s="7">
        <v>3500</v>
      </c>
      <c r="K1784" s="8">
        <f t="shared" si="12"/>
        <v>350.00000000000006</v>
      </c>
      <c r="L1784" s="8">
        <f t="shared" si="13"/>
        <v>122.50000000000001</v>
      </c>
      <c r="M1784" s="9">
        <v>0.35</v>
      </c>
      <c r="O1784" s="14"/>
      <c r="P1784" s="12"/>
      <c r="Q1784" s="10"/>
      <c r="R1784" s="11"/>
    </row>
    <row r="1785" spans="1:18" ht="15.75" customHeight="1" x14ac:dyDescent="0.25">
      <c r="A1785" s="2"/>
      <c r="B1785" s="4" t="s">
        <v>14</v>
      </c>
      <c r="C1785" s="4">
        <v>1185732</v>
      </c>
      <c r="D1785" s="5">
        <v>44451</v>
      </c>
      <c r="E1785" s="4" t="s">
        <v>33</v>
      </c>
      <c r="F1785" s="4" t="s">
        <v>73</v>
      </c>
      <c r="G1785" s="4" t="s">
        <v>74</v>
      </c>
      <c r="H1785" s="4" t="s">
        <v>20</v>
      </c>
      <c r="I1785" s="6">
        <v>0.10000000000000002</v>
      </c>
      <c r="J1785" s="7">
        <v>3250</v>
      </c>
      <c r="K1785" s="8">
        <f t="shared" si="12"/>
        <v>325.00000000000006</v>
      </c>
      <c r="L1785" s="8">
        <f t="shared" si="13"/>
        <v>130.00000000000003</v>
      </c>
      <c r="M1785" s="9">
        <v>0.4</v>
      </c>
      <c r="O1785" s="14"/>
      <c r="P1785" s="12"/>
      <c r="Q1785" s="10"/>
      <c r="R1785" s="11"/>
    </row>
    <row r="1786" spans="1:18" ht="15.75" customHeight="1" x14ac:dyDescent="0.25">
      <c r="A1786" s="2"/>
      <c r="B1786" s="4" t="s">
        <v>14</v>
      </c>
      <c r="C1786" s="4">
        <v>1185732</v>
      </c>
      <c r="D1786" s="5">
        <v>44451</v>
      </c>
      <c r="E1786" s="4" t="s">
        <v>33</v>
      </c>
      <c r="F1786" s="4" t="s">
        <v>73</v>
      </c>
      <c r="G1786" s="4" t="s">
        <v>74</v>
      </c>
      <c r="H1786" s="4" t="s">
        <v>21</v>
      </c>
      <c r="I1786" s="6">
        <v>0.2</v>
      </c>
      <c r="J1786" s="7">
        <v>3250</v>
      </c>
      <c r="K1786" s="8">
        <f t="shared" si="12"/>
        <v>650</v>
      </c>
      <c r="L1786" s="8">
        <f t="shared" si="13"/>
        <v>227.49999999999997</v>
      </c>
      <c r="M1786" s="9">
        <v>0.35</v>
      </c>
      <c r="O1786" s="14"/>
      <c r="P1786" s="12"/>
      <c r="Q1786" s="10"/>
      <c r="R1786" s="11"/>
    </row>
    <row r="1787" spans="1:18" ht="15.75" customHeight="1" x14ac:dyDescent="0.25">
      <c r="A1787" s="2"/>
      <c r="B1787" s="4" t="s">
        <v>14</v>
      </c>
      <c r="C1787" s="4">
        <v>1185732</v>
      </c>
      <c r="D1787" s="5">
        <v>44451</v>
      </c>
      <c r="E1787" s="4" t="s">
        <v>33</v>
      </c>
      <c r="F1787" s="4" t="s">
        <v>73</v>
      </c>
      <c r="G1787" s="4" t="s">
        <v>74</v>
      </c>
      <c r="H1787" s="4" t="s">
        <v>22</v>
      </c>
      <c r="I1787" s="6">
        <v>0.25000000000000006</v>
      </c>
      <c r="J1787" s="7">
        <v>4000</v>
      </c>
      <c r="K1787" s="8">
        <f t="shared" si="12"/>
        <v>1000.0000000000002</v>
      </c>
      <c r="L1787" s="8">
        <f t="shared" si="13"/>
        <v>500.00000000000011</v>
      </c>
      <c r="M1787" s="9">
        <v>0.5</v>
      </c>
      <c r="O1787" s="14"/>
      <c r="P1787" s="12"/>
      <c r="Q1787" s="10"/>
      <c r="R1787" s="11"/>
    </row>
    <row r="1788" spans="1:18" ht="15.75" customHeight="1" x14ac:dyDescent="0.25">
      <c r="A1788" s="2"/>
      <c r="B1788" s="4" t="s">
        <v>14</v>
      </c>
      <c r="C1788" s="4">
        <v>1185732</v>
      </c>
      <c r="D1788" s="5">
        <v>44480</v>
      </c>
      <c r="E1788" s="4" t="s">
        <v>33</v>
      </c>
      <c r="F1788" s="4" t="s">
        <v>73</v>
      </c>
      <c r="G1788" s="4" t="s">
        <v>74</v>
      </c>
      <c r="H1788" s="4" t="s">
        <v>17</v>
      </c>
      <c r="I1788" s="6">
        <v>0.3</v>
      </c>
      <c r="J1788" s="7">
        <v>5750</v>
      </c>
      <c r="K1788" s="8">
        <f t="shared" si="12"/>
        <v>1725</v>
      </c>
      <c r="L1788" s="8">
        <f t="shared" si="13"/>
        <v>690</v>
      </c>
      <c r="M1788" s="9">
        <v>0.4</v>
      </c>
      <c r="O1788" s="14"/>
      <c r="P1788" s="12"/>
      <c r="Q1788" s="10"/>
      <c r="R1788" s="11"/>
    </row>
    <row r="1789" spans="1:18" ht="15.75" customHeight="1" x14ac:dyDescent="0.25">
      <c r="A1789" s="2"/>
      <c r="B1789" s="4" t="s">
        <v>14</v>
      </c>
      <c r="C1789" s="4">
        <v>1185732</v>
      </c>
      <c r="D1789" s="5">
        <v>44480</v>
      </c>
      <c r="E1789" s="4" t="s">
        <v>33</v>
      </c>
      <c r="F1789" s="4" t="s">
        <v>73</v>
      </c>
      <c r="G1789" s="4" t="s">
        <v>74</v>
      </c>
      <c r="H1789" s="4" t="s">
        <v>18</v>
      </c>
      <c r="I1789" s="6">
        <v>0.2</v>
      </c>
      <c r="J1789" s="7">
        <v>4000</v>
      </c>
      <c r="K1789" s="8">
        <f t="shared" si="12"/>
        <v>800</v>
      </c>
      <c r="L1789" s="8">
        <f t="shared" si="13"/>
        <v>280</v>
      </c>
      <c r="M1789" s="9">
        <v>0.35</v>
      </c>
      <c r="O1789" s="14"/>
      <c r="P1789" s="12"/>
      <c r="Q1789" s="10"/>
      <c r="R1789" s="11"/>
    </row>
    <row r="1790" spans="1:18" ht="15.75" customHeight="1" x14ac:dyDescent="0.25">
      <c r="A1790" s="2"/>
      <c r="B1790" s="4" t="s">
        <v>14</v>
      </c>
      <c r="C1790" s="4">
        <v>1185732</v>
      </c>
      <c r="D1790" s="5">
        <v>44480</v>
      </c>
      <c r="E1790" s="4" t="s">
        <v>33</v>
      </c>
      <c r="F1790" s="4" t="s">
        <v>73</v>
      </c>
      <c r="G1790" s="4" t="s">
        <v>74</v>
      </c>
      <c r="H1790" s="4" t="s">
        <v>19</v>
      </c>
      <c r="I1790" s="6">
        <v>0.2</v>
      </c>
      <c r="J1790" s="7">
        <v>3000</v>
      </c>
      <c r="K1790" s="8">
        <f t="shared" si="12"/>
        <v>600</v>
      </c>
      <c r="L1790" s="8">
        <f t="shared" si="13"/>
        <v>210</v>
      </c>
      <c r="M1790" s="9">
        <v>0.35</v>
      </c>
      <c r="O1790" s="14"/>
      <c r="P1790" s="12"/>
      <c r="Q1790" s="10"/>
      <c r="R1790" s="11"/>
    </row>
    <row r="1791" spans="1:18" ht="15.75" customHeight="1" x14ac:dyDescent="0.25">
      <c r="A1791" s="2"/>
      <c r="B1791" s="4" t="s">
        <v>14</v>
      </c>
      <c r="C1791" s="4">
        <v>1185732</v>
      </c>
      <c r="D1791" s="5">
        <v>44480</v>
      </c>
      <c r="E1791" s="4" t="s">
        <v>33</v>
      </c>
      <c r="F1791" s="4" t="s">
        <v>73</v>
      </c>
      <c r="G1791" s="4" t="s">
        <v>74</v>
      </c>
      <c r="H1791" s="4" t="s">
        <v>20</v>
      </c>
      <c r="I1791" s="6">
        <v>0.2</v>
      </c>
      <c r="J1791" s="7">
        <v>2750</v>
      </c>
      <c r="K1791" s="8">
        <f t="shared" ref="K1791:K2045" si="14">I1791*J1791</f>
        <v>550</v>
      </c>
      <c r="L1791" s="8">
        <f t="shared" ref="L1791:L2045" si="15">K1791*M1791</f>
        <v>220</v>
      </c>
      <c r="M1791" s="9">
        <v>0.4</v>
      </c>
      <c r="O1791" s="14"/>
      <c r="P1791" s="12"/>
      <c r="Q1791" s="10"/>
      <c r="R1791" s="11"/>
    </row>
    <row r="1792" spans="1:18" ht="15.75" customHeight="1" x14ac:dyDescent="0.25">
      <c r="A1792" s="2"/>
      <c r="B1792" s="4" t="s">
        <v>14</v>
      </c>
      <c r="C1792" s="4">
        <v>1185732</v>
      </c>
      <c r="D1792" s="5">
        <v>44480</v>
      </c>
      <c r="E1792" s="4" t="s">
        <v>33</v>
      </c>
      <c r="F1792" s="4" t="s">
        <v>73</v>
      </c>
      <c r="G1792" s="4" t="s">
        <v>74</v>
      </c>
      <c r="H1792" s="4" t="s">
        <v>21</v>
      </c>
      <c r="I1792" s="6">
        <v>0.3</v>
      </c>
      <c r="J1792" s="7">
        <v>2750</v>
      </c>
      <c r="K1792" s="8">
        <f t="shared" si="14"/>
        <v>825</v>
      </c>
      <c r="L1792" s="8">
        <f t="shared" si="15"/>
        <v>288.75</v>
      </c>
      <c r="M1792" s="9">
        <v>0.35</v>
      </c>
      <c r="O1792" s="14"/>
      <c r="P1792" s="12"/>
      <c r="Q1792" s="10"/>
      <c r="R1792" s="11"/>
    </row>
    <row r="1793" spans="1:18" ht="15.75" customHeight="1" x14ac:dyDescent="0.25">
      <c r="A1793" s="2"/>
      <c r="B1793" s="4" t="s">
        <v>14</v>
      </c>
      <c r="C1793" s="4">
        <v>1185732</v>
      </c>
      <c r="D1793" s="5">
        <v>44480</v>
      </c>
      <c r="E1793" s="4" t="s">
        <v>33</v>
      </c>
      <c r="F1793" s="4" t="s">
        <v>73</v>
      </c>
      <c r="G1793" s="4" t="s">
        <v>74</v>
      </c>
      <c r="H1793" s="4" t="s">
        <v>22</v>
      </c>
      <c r="I1793" s="6">
        <v>0.34999999999999992</v>
      </c>
      <c r="J1793" s="7">
        <v>4000</v>
      </c>
      <c r="K1793" s="8">
        <f t="shared" si="14"/>
        <v>1399.9999999999998</v>
      </c>
      <c r="L1793" s="8">
        <f t="shared" si="15"/>
        <v>699.99999999999989</v>
      </c>
      <c r="M1793" s="9">
        <v>0.5</v>
      </c>
      <c r="O1793" s="14"/>
      <c r="P1793" s="12"/>
      <c r="Q1793" s="10"/>
      <c r="R1793" s="11"/>
    </row>
    <row r="1794" spans="1:18" ht="15.75" customHeight="1" x14ac:dyDescent="0.25">
      <c r="A1794" s="2"/>
      <c r="B1794" s="4" t="s">
        <v>14</v>
      </c>
      <c r="C1794" s="4">
        <v>1185732</v>
      </c>
      <c r="D1794" s="5">
        <v>44511</v>
      </c>
      <c r="E1794" s="4" t="s">
        <v>33</v>
      </c>
      <c r="F1794" s="4" t="s">
        <v>73</v>
      </c>
      <c r="G1794" s="4" t="s">
        <v>74</v>
      </c>
      <c r="H1794" s="4" t="s">
        <v>17</v>
      </c>
      <c r="I1794" s="6">
        <v>0.30000000000000004</v>
      </c>
      <c r="J1794" s="7">
        <v>5500</v>
      </c>
      <c r="K1794" s="8">
        <f t="shared" si="14"/>
        <v>1650.0000000000002</v>
      </c>
      <c r="L1794" s="8">
        <f t="shared" si="15"/>
        <v>660.00000000000011</v>
      </c>
      <c r="M1794" s="9">
        <v>0.4</v>
      </c>
      <c r="O1794" s="14"/>
      <c r="P1794" s="12"/>
      <c r="Q1794" s="10"/>
      <c r="R1794" s="11"/>
    </row>
    <row r="1795" spans="1:18" ht="15.75" customHeight="1" x14ac:dyDescent="0.25">
      <c r="A1795" s="2"/>
      <c r="B1795" s="4" t="s">
        <v>14</v>
      </c>
      <c r="C1795" s="4">
        <v>1185732</v>
      </c>
      <c r="D1795" s="5">
        <v>44511</v>
      </c>
      <c r="E1795" s="4" t="s">
        <v>33</v>
      </c>
      <c r="F1795" s="4" t="s">
        <v>73</v>
      </c>
      <c r="G1795" s="4" t="s">
        <v>74</v>
      </c>
      <c r="H1795" s="4" t="s">
        <v>18</v>
      </c>
      <c r="I1795" s="6">
        <v>0.20000000000000007</v>
      </c>
      <c r="J1795" s="7">
        <v>4000</v>
      </c>
      <c r="K1795" s="8">
        <f t="shared" si="14"/>
        <v>800.00000000000023</v>
      </c>
      <c r="L1795" s="8">
        <f t="shared" si="15"/>
        <v>280.00000000000006</v>
      </c>
      <c r="M1795" s="9">
        <v>0.35</v>
      </c>
      <c r="O1795" s="14"/>
      <c r="P1795" s="12"/>
      <c r="Q1795" s="10"/>
      <c r="R1795" s="11"/>
    </row>
    <row r="1796" spans="1:18" ht="15.75" customHeight="1" x14ac:dyDescent="0.25">
      <c r="A1796" s="2"/>
      <c r="B1796" s="4" t="s">
        <v>14</v>
      </c>
      <c r="C1796" s="4">
        <v>1185732</v>
      </c>
      <c r="D1796" s="5">
        <v>44511</v>
      </c>
      <c r="E1796" s="4" t="s">
        <v>33</v>
      </c>
      <c r="F1796" s="4" t="s">
        <v>73</v>
      </c>
      <c r="G1796" s="4" t="s">
        <v>74</v>
      </c>
      <c r="H1796" s="4" t="s">
        <v>19</v>
      </c>
      <c r="I1796" s="6">
        <v>0.20000000000000007</v>
      </c>
      <c r="J1796" s="7">
        <v>3450</v>
      </c>
      <c r="K1796" s="8">
        <f t="shared" si="14"/>
        <v>690.00000000000023</v>
      </c>
      <c r="L1796" s="8">
        <f t="shared" si="15"/>
        <v>241.50000000000006</v>
      </c>
      <c r="M1796" s="9">
        <v>0.35</v>
      </c>
      <c r="O1796" s="14"/>
      <c r="P1796" s="12"/>
      <c r="Q1796" s="10"/>
      <c r="R1796" s="11"/>
    </row>
    <row r="1797" spans="1:18" ht="15.75" customHeight="1" x14ac:dyDescent="0.25">
      <c r="A1797" s="2"/>
      <c r="B1797" s="4" t="s">
        <v>14</v>
      </c>
      <c r="C1797" s="4">
        <v>1185732</v>
      </c>
      <c r="D1797" s="5">
        <v>44511</v>
      </c>
      <c r="E1797" s="4" t="s">
        <v>33</v>
      </c>
      <c r="F1797" s="4" t="s">
        <v>73</v>
      </c>
      <c r="G1797" s="4" t="s">
        <v>74</v>
      </c>
      <c r="H1797" s="4" t="s">
        <v>20</v>
      </c>
      <c r="I1797" s="6">
        <v>0.20000000000000007</v>
      </c>
      <c r="J1797" s="7">
        <v>3750</v>
      </c>
      <c r="K1797" s="8">
        <f t="shared" si="14"/>
        <v>750.00000000000023</v>
      </c>
      <c r="L1797" s="8">
        <f t="shared" si="15"/>
        <v>300.00000000000011</v>
      </c>
      <c r="M1797" s="9">
        <v>0.4</v>
      </c>
      <c r="O1797" s="14"/>
      <c r="P1797" s="12"/>
      <c r="Q1797" s="10"/>
      <c r="R1797" s="11"/>
    </row>
    <row r="1798" spans="1:18" ht="15.75" customHeight="1" x14ac:dyDescent="0.25">
      <c r="A1798" s="2"/>
      <c r="B1798" s="4" t="s">
        <v>14</v>
      </c>
      <c r="C1798" s="4">
        <v>1185732</v>
      </c>
      <c r="D1798" s="5">
        <v>44511</v>
      </c>
      <c r="E1798" s="4" t="s">
        <v>33</v>
      </c>
      <c r="F1798" s="4" t="s">
        <v>73</v>
      </c>
      <c r="G1798" s="4" t="s">
        <v>74</v>
      </c>
      <c r="H1798" s="4" t="s">
        <v>21</v>
      </c>
      <c r="I1798" s="6">
        <v>0.39999999999999997</v>
      </c>
      <c r="J1798" s="7">
        <v>3500</v>
      </c>
      <c r="K1798" s="8">
        <f t="shared" si="14"/>
        <v>1399.9999999999998</v>
      </c>
      <c r="L1798" s="8">
        <f t="shared" si="15"/>
        <v>489.99999999999989</v>
      </c>
      <c r="M1798" s="9">
        <v>0.35</v>
      </c>
      <c r="O1798" s="14"/>
      <c r="P1798" s="12"/>
      <c r="Q1798" s="10"/>
      <c r="R1798" s="11"/>
    </row>
    <row r="1799" spans="1:18" ht="15.75" customHeight="1" x14ac:dyDescent="0.25">
      <c r="A1799" s="2"/>
      <c r="B1799" s="4" t="s">
        <v>14</v>
      </c>
      <c r="C1799" s="4">
        <v>1185732</v>
      </c>
      <c r="D1799" s="5">
        <v>44511</v>
      </c>
      <c r="E1799" s="4" t="s">
        <v>33</v>
      </c>
      <c r="F1799" s="4" t="s">
        <v>73</v>
      </c>
      <c r="G1799" s="4" t="s">
        <v>74</v>
      </c>
      <c r="H1799" s="4" t="s">
        <v>22</v>
      </c>
      <c r="I1799" s="6">
        <v>0.44999999999999984</v>
      </c>
      <c r="J1799" s="7">
        <v>4500</v>
      </c>
      <c r="K1799" s="8">
        <f t="shared" si="14"/>
        <v>2024.9999999999993</v>
      </c>
      <c r="L1799" s="8">
        <f t="shared" si="15"/>
        <v>1012.4999999999997</v>
      </c>
      <c r="M1799" s="9">
        <v>0.5</v>
      </c>
      <c r="O1799" s="14"/>
      <c r="P1799" s="12"/>
      <c r="Q1799" s="10"/>
      <c r="R1799" s="11"/>
    </row>
    <row r="1800" spans="1:18" ht="15.75" customHeight="1" x14ac:dyDescent="0.25">
      <c r="A1800" s="2"/>
      <c r="B1800" s="4" t="s">
        <v>14</v>
      </c>
      <c r="C1800" s="4">
        <v>1185732</v>
      </c>
      <c r="D1800" s="5">
        <v>44540</v>
      </c>
      <c r="E1800" s="4" t="s">
        <v>33</v>
      </c>
      <c r="F1800" s="4" t="s">
        <v>73</v>
      </c>
      <c r="G1800" s="4" t="s">
        <v>74</v>
      </c>
      <c r="H1800" s="4" t="s">
        <v>17</v>
      </c>
      <c r="I1800" s="6">
        <v>0.39999999999999997</v>
      </c>
      <c r="J1800" s="7">
        <v>7000</v>
      </c>
      <c r="K1800" s="8">
        <f t="shared" si="14"/>
        <v>2799.9999999999995</v>
      </c>
      <c r="L1800" s="8">
        <f t="shared" si="15"/>
        <v>1119.9999999999998</v>
      </c>
      <c r="M1800" s="9">
        <v>0.4</v>
      </c>
      <c r="O1800" s="14"/>
      <c r="P1800" s="12"/>
      <c r="Q1800" s="10"/>
      <c r="R1800" s="11"/>
    </row>
    <row r="1801" spans="1:18" ht="15.75" customHeight="1" x14ac:dyDescent="0.25">
      <c r="A1801" s="2"/>
      <c r="B1801" s="4" t="s">
        <v>14</v>
      </c>
      <c r="C1801" s="4">
        <v>1185732</v>
      </c>
      <c r="D1801" s="5">
        <v>44540</v>
      </c>
      <c r="E1801" s="4" t="s">
        <v>33</v>
      </c>
      <c r="F1801" s="4" t="s">
        <v>73</v>
      </c>
      <c r="G1801" s="4" t="s">
        <v>74</v>
      </c>
      <c r="H1801" s="4" t="s">
        <v>18</v>
      </c>
      <c r="I1801" s="6">
        <v>0.30000000000000004</v>
      </c>
      <c r="J1801" s="7">
        <v>5000</v>
      </c>
      <c r="K1801" s="8">
        <f t="shared" si="14"/>
        <v>1500.0000000000002</v>
      </c>
      <c r="L1801" s="8">
        <f t="shared" si="15"/>
        <v>525</v>
      </c>
      <c r="M1801" s="9">
        <v>0.35</v>
      </c>
      <c r="O1801" s="14"/>
      <c r="P1801" s="12"/>
      <c r="Q1801" s="10"/>
      <c r="R1801" s="11"/>
    </row>
    <row r="1802" spans="1:18" ht="15.75" customHeight="1" x14ac:dyDescent="0.25">
      <c r="A1802" s="2"/>
      <c r="B1802" s="4" t="s">
        <v>14</v>
      </c>
      <c r="C1802" s="4">
        <v>1185732</v>
      </c>
      <c r="D1802" s="5">
        <v>44540</v>
      </c>
      <c r="E1802" s="4" t="s">
        <v>33</v>
      </c>
      <c r="F1802" s="4" t="s">
        <v>73</v>
      </c>
      <c r="G1802" s="4" t="s">
        <v>74</v>
      </c>
      <c r="H1802" s="4" t="s">
        <v>19</v>
      </c>
      <c r="I1802" s="6">
        <v>0.30000000000000004</v>
      </c>
      <c r="J1802" s="7">
        <v>4500</v>
      </c>
      <c r="K1802" s="8">
        <f t="shared" si="14"/>
        <v>1350.0000000000002</v>
      </c>
      <c r="L1802" s="8">
        <f t="shared" si="15"/>
        <v>472.50000000000006</v>
      </c>
      <c r="M1802" s="9">
        <v>0.35</v>
      </c>
      <c r="O1802" s="14"/>
      <c r="P1802" s="12"/>
      <c r="Q1802" s="10"/>
      <c r="R1802" s="11"/>
    </row>
    <row r="1803" spans="1:18" ht="15.75" customHeight="1" x14ac:dyDescent="0.25">
      <c r="A1803" s="2"/>
      <c r="B1803" s="4" t="s">
        <v>14</v>
      </c>
      <c r="C1803" s="4">
        <v>1185732</v>
      </c>
      <c r="D1803" s="5">
        <v>44540</v>
      </c>
      <c r="E1803" s="4" t="s">
        <v>33</v>
      </c>
      <c r="F1803" s="4" t="s">
        <v>73</v>
      </c>
      <c r="G1803" s="4" t="s">
        <v>74</v>
      </c>
      <c r="H1803" s="4" t="s">
        <v>20</v>
      </c>
      <c r="I1803" s="6">
        <v>0.30000000000000004</v>
      </c>
      <c r="J1803" s="7">
        <v>4000</v>
      </c>
      <c r="K1803" s="8">
        <f t="shared" si="14"/>
        <v>1200.0000000000002</v>
      </c>
      <c r="L1803" s="8">
        <f t="shared" si="15"/>
        <v>480.00000000000011</v>
      </c>
      <c r="M1803" s="9">
        <v>0.4</v>
      </c>
      <c r="O1803" s="14"/>
      <c r="P1803" s="12"/>
      <c r="Q1803" s="10"/>
      <c r="R1803" s="11"/>
    </row>
    <row r="1804" spans="1:18" ht="15.75" customHeight="1" x14ac:dyDescent="0.25">
      <c r="A1804" s="2"/>
      <c r="B1804" s="4" t="s">
        <v>14</v>
      </c>
      <c r="C1804" s="4">
        <v>1185732</v>
      </c>
      <c r="D1804" s="5">
        <v>44540</v>
      </c>
      <c r="E1804" s="4" t="s">
        <v>33</v>
      </c>
      <c r="F1804" s="4" t="s">
        <v>73</v>
      </c>
      <c r="G1804" s="4" t="s">
        <v>74</v>
      </c>
      <c r="H1804" s="4" t="s">
        <v>21</v>
      </c>
      <c r="I1804" s="6">
        <v>0.39999999999999997</v>
      </c>
      <c r="J1804" s="7">
        <v>4000</v>
      </c>
      <c r="K1804" s="8">
        <f t="shared" si="14"/>
        <v>1599.9999999999998</v>
      </c>
      <c r="L1804" s="8">
        <f t="shared" si="15"/>
        <v>559.99999999999989</v>
      </c>
      <c r="M1804" s="9">
        <v>0.35</v>
      </c>
      <c r="O1804" s="14"/>
      <c r="P1804" s="12"/>
      <c r="Q1804" s="10"/>
      <c r="R1804" s="11"/>
    </row>
    <row r="1805" spans="1:18" ht="15.75" customHeight="1" x14ac:dyDescent="0.25">
      <c r="A1805" s="2"/>
      <c r="B1805" s="4" t="s">
        <v>14</v>
      </c>
      <c r="C1805" s="4">
        <v>1185732</v>
      </c>
      <c r="D1805" s="5">
        <v>44540</v>
      </c>
      <c r="E1805" s="4" t="s">
        <v>33</v>
      </c>
      <c r="F1805" s="4" t="s">
        <v>73</v>
      </c>
      <c r="G1805" s="4" t="s">
        <v>74</v>
      </c>
      <c r="H1805" s="4" t="s">
        <v>22</v>
      </c>
      <c r="I1805" s="6">
        <v>0.44999999999999984</v>
      </c>
      <c r="J1805" s="7">
        <v>5000</v>
      </c>
      <c r="K1805" s="8">
        <f t="shared" si="14"/>
        <v>2249.9999999999991</v>
      </c>
      <c r="L1805" s="8">
        <f t="shared" si="15"/>
        <v>1124.9999999999995</v>
      </c>
      <c r="M1805" s="9">
        <v>0.5</v>
      </c>
      <c r="O1805" s="14"/>
      <c r="P1805" s="12"/>
      <c r="Q1805" s="10"/>
      <c r="R1805" s="11"/>
    </row>
    <row r="1806" spans="1:18" ht="15.75" customHeight="1" x14ac:dyDescent="0.25">
      <c r="A1806" s="2" t="s">
        <v>39</v>
      </c>
      <c r="B1806" s="4" t="s">
        <v>27</v>
      </c>
      <c r="C1806" s="4">
        <v>1128299</v>
      </c>
      <c r="D1806" s="5">
        <v>44220</v>
      </c>
      <c r="E1806" s="4" t="s">
        <v>28</v>
      </c>
      <c r="F1806" s="4" t="s">
        <v>75</v>
      </c>
      <c r="G1806" s="4" t="s">
        <v>76</v>
      </c>
      <c r="H1806" s="4" t="s">
        <v>17</v>
      </c>
      <c r="I1806" s="6">
        <v>0.30000000000000004</v>
      </c>
      <c r="J1806" s="7">
        <v>3500</v>
      </c>
      <c r="K1806" s="8">
        <f t="shared" si="14"/>
        <v>1050.0000000000002</v>
      </c>
      <c r="L1806" s="8">
        <f t="shared" si="15"/>
        <v>367.50000000000006</v>
      </c>
      <c r="M1806" s="9">
        <v>0.35</v>
      </c>
      <c r="O1806" s="14"/>
      <c r="P1806" s="12"/>
      <c r="Q1806" s="10"/>
      <c r="R1806" s="11"/>
    </row>
    <row r="1807" spans="1:18" ht="15.75" customHeight="1" x14ac:dyDescent="0.25">
      <c r="A1807" s="2"/>
      <c r="B1807" s="4" t="s">
        <v>27</v>
      </c>
      <c r="C1807" s="4">
        <v>1128299</v>
      </c>
      <c r="D1807" s="5">
        <v>44220</v>
      </c>
      <c r="E1807" s="4" t="s">
        <v>28</v>
      </c>
      <c r="F1807" s="4" t="s">
        <v>75</v>
      </c>
      <c r="G1807" s="4" t="s">
        <v>76</v>
      </c>
      <c r="H1807" s="4" t="s">
        <v>18</v>
      </c>
      <c r="I1807" s="6">
        <v>0.4</v>
      </c>
      <c r="J1807" s="7">
        <v>3500</v>
      </c>
      <c r="K1807" s="8">
        <f t="shared" si="14"/>
        <v>1400</v>
      </c>
      <c r="L1807" s="8">
        <f t="shared" si="15"/>
        <v>489.99999999999994</v>
      </c>
      <c r="M1807" s="9">
        <v>0.35</v>
      </c>
      <c r="O1807" s="14"/>
      <c r="P1807" s="12"/>
      <c r="Q1807" s="10"/>
      <c r="R1807" s="11"/>
    </row>
    <row r="1808" spans="1:18" ht="15.75" customHeight="1" x14ac:dyDescent="0.25">
      <c r="A1808" s="2"/>
      <c r="B1808" s="4" t="s">
        <v>27</v>
      </c>
      <c r="C1808" s="4">
        <v>1128299</v>
      </c>
      <c r="D1808" s="5">
        <v>44220</v>
      </c>
      <c r="E1808" s="4" t="s">
        <v>28</v>
      </c>
      <c r="F1808" s="4" t="s">
        <v>75</v>
      </c>
      <c r="G1808" s="4" t="s">
        <v>76</v>
      </c>
      <c r="H1808" s="4" t="s">
        <v>19</v>
      </c>
      <c r="I1808" s="6">
        <v>0.4</v>
      </c>
      <c r="J1808" s="7">
        <v>3500</v>
      </c>
      <c r="K1808" s="8">
        <f t="shared" si="14"/>
        <v>1400</v>
      </c>
      <c r="L1808" s="8">
        <f t="shared" si="15"/>
        <v>489.99999999999994</v>
      </c>
      <c r="M1808" s="9">
        <v>0.35</v>
      </c>
      <c r="O1808" s="14"/>
      <c r="P1808" s="12"/>
      <c r="Q1808" s="10"/>
      <c r="R1808" s="11"/>
    </row>
    <row r="1809" spans="1:18" ht="15.75" customHeight="1" x14ac:dyDescent="0.25">
      <c r="A1809" s="2"/>
      <c r="B1809" s="4" t="s">
        <v>27</v>
      </c>
      <c r="C1809" s="4">
        <v>1128299</v>
      </c>
      <c r="D1809" s="5">
        <v>44220</v>
      </c>
      <c r="E1809" s="4" t="s">
        <v>28</v>
      </c>
      <c r="F1809" s="4" t="s">
        <v>75</v>
      </c>
      <c r="G1809" s="4" t="s">
        <v>76</v>
      </c>
      <c r="H1809" s="4" t="s">
        <v>20</v>
      </c>
      <c r="I1809" s="6">
        <v>0.4</v>
      </c>
      <c r="J1809" s="7">
        <v>2000</v>
      </c>
      <c r="K1809" s="8">
        <f t="shared" si="14"/>
        <v>800</v>
      </c>
      <c r="L1809" s="8">
        <f t="shared" si="15"/>
        <v>280</v>
      </c>
      <c r="M1809" s="9">
        <v>0.35</v>
      </c>
      <c r="O1809" s="14"/>
      <c r="P1809" s="12"/>
      <c r="Q1809" s="10"/>
      <c r="R1809" s="11"/>
    </row>
    <row r="1810" spans="1:18" ht="15.75" customHeight="1" x14ac:dyDescent="0.25">
      <c r="A1810" s="2"/>
      <c r="B1810" s="4" t="s">
        <v>27</v>
      </c>
      <c r="C1810" s="4">
        <v>1128299</v>
      </c>
      <c r="D1810" s="5">
        <v>44220</v>
      </c>
      <c r="E1810" s="4" t="s">
        <v>28</v>
      </c>
      <c r="F1810" s="4" t="s">
        <v>75</v>
      </c>
      <c r="G1810" s="4" t="s">
        <v>76</v>
      </c>
      <c r="H1810" s="4" t="s">
        <v>21</v>
      </c>
      <c r="I1810" s="6">
        <v>0.45000000000000007</v>
      </c>
      <c r="J1810" s="7">
        <v>1500</v>
      </c>
      <c r="K1810" s="8">
        <f t="shared" si="14"/>
        <v>675.00000000000011</v>
      </c>
      <c r="L1810" s="8">
        <f t="shared" si="15"/>
        <v>270.00000000000006</v>
      </c>
      <c r="M1810" s="9">
        <v>0.4</v>
      </c>
      <c r="O1810" s="14"/>
      <c r="P1810" s="12"/>
      <c r="Q1810" s="10"/>
      <c r="R1810" s="11"/>
    </row>
    <row r="1811" spans="1:18" ht="15.75" customHeight="1" x14ac:dyDescent="0.25">
      <c r="A1811" s="2"/>
      <c r="B1811" s="4" t="s">
        <v>27</v>
      </c>
      <c r="C1811" s="4">
        <v>1128299</v>
      </c>
      <c r="D1811" s="5">
        <v>44220</v>
      </c>
      <c r="E1811" s="4" t="s">
        <v>28</v>
      </c>
      <c r="F1811" s="4" t="s">
        <v>75</v>
      </c>
      <c r="G1811" s="4" t="s">
        <v>76</v>
      </c>
      <c r="H1811" s="4" t="s">
        <v>22</v>
      </c>
      <c r="I1811" s="6">
        <v>0.4</v>
      </c>
      <c r="J1811" s="7">
        <v>4000</v>
      </c>
      <c r="K1811" s="8">
        <f t="shared" si="14"/>
        <v>1600</v>
      </c>
      <c r="L1811" s="8">
        <f t="shared" si="15"/>
        <v>480</v>
      </c>
      <c r="M1811" s="9">
        <v>0.3</v>
      </c>
      <c r="O1811" s="14"/>
      <c r="P1811" s="12"/>
      <c r="Q1811" s="10"/>
      <c r="R1811" s="11"/>
    </row>
    <row r="1812" spans="1:18" ht="15.75" customHeight="1" x14ac:dyDescent="0.25">
      <c r="A1812" s="2"/>
      <c r="B1812" s="4" t="s">
        <v>27</v>
      </c>
      <c r="C1812" s="4">
        <v>1128299</v>
      </c>
      <c r="D1812" s="5">
        <v>44251</v>
      </c>
      <c r="E1812" s="4" t="s">
        <v>28</v>
      </c>
      <c r="F1812" s="4" t="s">
        <v>75</v>
      </c>
      <c r="G1812" s="4" t="s">
        <v>76</v>
      </c>
      <c r="H1812" s="4" t="s">
        <v>17</v>
      </c>
      <c r="I1812" s="6">
        <v>0.30000000000000004</v>
      </c>
      <c r="J1812" s="7">
        <v>4500</v>
      </c>
      <c r="K1812" s="8">
        <f t="shared" si="14"/>
        <v>1350.0000000000002</v>
      </c>
      <c r="L1812" s="8">
        <f t="shared" si="15"/>
        <v>472.50000000000006</v>
      </c>
      <c r="M1812" s="9">
        <v>0.35</v>
      </c>
      <c r="O1812" s="14"/>
      <c r="P1812" s="12"/>
      <c r="Q1812" s="10"/>
      <c r="R1812" s="11"/>
    </row>
    <row r="1813" spans="1:18" ht="15.75" customHeight="1" x14ac:dyDescent="0.25">
      <c r="A1813" s="2"/>
      <c r="B1813" s="4" t="s">
        <v>27</v>
      </c>
      <c r="C1813" s="4">
        <v>1128299</v>
      </c>
      <c r="D1813" s="5">
        <v>44251</v>
      </c>
      <c r="E1813" s="4" t="s">
        <v>28</v>
      </c>
      <c r="F1813" s="4" t="s">
        <v>75</v>
      </c>
      <c r="G1813" s="4" t="s">
        <v>76</v>
      </c>
      <c r="H1813" s="4" t="s">
        <v>18</v>
      </c>
      <c r="I1813" s="6">
        <v>0.4</v>
      </c>
      <c r="J1813" s="7">
        <v>3500</v>
      </c>
      <c r="K1813" s="8">
        <f t="shared" si="14"/>
        <v>1400</v>
      </c>
      <c r="L1813" s="8">
        <f t="shared" si="15"/>
        <v>489.99999999999994</v>
      </c>
      <c r="M1813" s="9">
        <v>0.35</v>
      </c>
      <c r="O1813" s="14"/>
      <c r="P1813" s="12"/>
      <c r="Q1813" s="10"/>
      <c r="R1813" s="11"/>
    </row>
    <row r="1814" spans="1:18" ht="15.75" customHeight="1" x14ac:dyDescent="0.25">
      <c r="A1814" s="2"/>
      <c r="B1814" s="4" t="s">
        <v>27</v>
      </c>
      <c r="C1814" s="4">
        <v>1128299</v>
      </c>
      <c r="D1814" s="5">
        <v>44251</v>
      </c>
      <c r="E1814" s="4" t="s">
        <v>28</v>
      </c>
      <c r="F1814" s="4" t="s">
        <v>75</v>
      </c>
      <c r="G1814" s="4" t="s">
        <v>76</v>
      </c>
      <c r="H1814" s="4" t="s">
        <v>19</v>
      </c>
      <c r="I1814" s="6">
        <v>0.4</v>
      </c>
      <c r="J1814" s="7">
        <v>3500</v>
      </c>
      <c r="K1814" s="8">
        <f t="shared" si="14"/>
        <v>1400</v>
      </c>
      <c r="L1814" s="8">
        <f t="shared" si="15"/>
        <v>489.99999999999994</v>
      </c>
      <c r="M1814" s="9">
        <v>0.35</v>
      </c>
      <c r="O1814" s="14"/>
      <c r="P1814" s="12"/>
      <c r="Q1814" s="10"/>
      <c r="R1814" s="11"/>
    </row>
    <row r="1815" spans="1:18" ht="15.75" customHeight="1" x14ac:dyDescent="0.25">
      <c r="A1815" s="2"/>
      <c r="B1815" s="4" t="s">
        <v>27</v>
      </c>
      <c r="C1815" s="4">
        <v>1128299</v>
      </c>
      <c r="D1815" s="5">
        <v>44251</v>
      </c>
      <c r="E1815" s="4" t="s">
        <v>28</v>
      </c>
      <c r="F1815" s="4" t="s">
        <v>75</v>
      </c>
      <c r="G1815" s="4" t="s">
        <v>76</v>
      </c>
      <c r="H1815" s="4" t="s">
        <v>20</v>
      </c>
      <c r="I1815" s="6">
        <v>0.4</v>
      </c>
      <c r="J1815" s="7">
        <v>2000</v>
      </c>
      <c r="K1815" s="8">
        <f t="shared" si="14"/>
        <v>800</v>
      </c>
      <c r="L1815" s="8">
        <f t="shared" si="15"/>
        <v>280</v>
      </c>
      <c r="M1815" s="9">
        <v>0.35</v>
      </c>
      <c r="O1815" s="14"/>
      <c r="P1815" s="12"/>
      <c r="Q1815" s="10"/>
      <c r="R1815" s="11"/>
    </row>
    <row r="1816" spans="1:18" ht="15.75" customHeight="1" x14ac:dyDescent="0.25">
      <c r="A1816" s="2"/>
      <c r="B1816" s="4" t="s">
        <v>27</v>
      </c>
      <c r="C1816" s="4">
        <v>1128299</v>
      </c>
      <c r="D1816" s="5">
        <v>44251</v>
      </c>
      <c r="E1816" s="4" t="s">
        <v>28</v>
      </c>
      <c r="F1816" s="4" t="s">
        <v>75</v>
      </c>
      <c r="G1816" s="4" t="s">
        <v>76</v>
      </c>
      <c r="H1816" s="4" t="s">
        <v>21</v>
      </c>
      <c r="I1816" s="6">
        <v>0.45000000000000007</v>
      </c>
      <c r="J1816" s="7">
        <v>1250</v>
      </c>
      <c r="K1816" s="8">
        <f t="shared" si="14"/>
        <v>562.50000000000011</v>
      </c>
      <c r="L1816" s="8">
        <f t="shared" si="15"/>
        <v>225.00000000000006</v>
      </c>
      <c r="M1816" s="9">
        <v>0.4</v>
      </c>
      <c r="O1816" s="14"/>
      <c r="P1816" s="12"/>
      <c r="Q1816" s="10"/>
      <c r="R1816" s="11"/>
    </row>
    <row r="1817" spans="1:18" ht="15.75" customHeight="1" x14ac:dyDescent="0.25">
      <c r="A1817" s="2"/>
      <c r="B1817" s="4" t="s">
        <v>27</v>
      </c>
      <c r="C1817" s="4">
        <v>1128299</v>
      </c>
      <c r="D1817" s="5">
        <v>44251</v>
      </c>
      <c r="E1817" s="4" t="s">
        <v>28</v>
      </c>
      <c r="F1817" s="4" t="s">
        <v>75</v>
      </c>
      <c r="G1817" s="4" t="s">
        <v>76</v>
      </c>
      <c r="H1817" s="4" t="s">
        <v>22</v>
      </c>
      <c r="I1817" s="6">
        <v>0.4</v>
      </c>
      <c r="J1817" s="7">
        <v>3250</v>
      </c>
      <c r="K1817" s="8">
        <f t="shared" si="14"/>
        <v>1300</v>
      </c>
      <c r="L1817" s="8">
        <f t="shared" si="15"/>
        <v>390</v>
      </c>
      <c r="M1817" s="9">
        <v>0.3</v>
      </c>
      <c r="O1817" s="14"/>
      <c r="P1817" s="12"/>
      <c r="Q1817" s="10"/>
      <c r="R1817" s="11"/>
    </row>
    <row r="1818" spans="1:18" ht="15.75" customHeight="1" x14ac:dyDescent="0.25">
      <c r="A1818" s="2"/>
      <c r="B1818" s="4" t="s">
        <v>27</v>
      </c>
      <c r="C1818" s="4">
        <v>1128299</v>
      </c>
      <c r="D1818" s="5">
        <v>44278</v>
      </c>
      <c r="E1818" s="4" t="s">
        <v>28</v>
      </c>
      <c r="F1818" s="4" t="s">
        <v>75</v>
      </c>
      <c r="G1818" s="4" t="s">
        <v>76</v>
      </c>
      <c r="H1818" s="4" t="s">
        <v>17</v>
      </c>
      <c r="I1818" s="6">
        <v>0.4</v>
      </c>
      <c r="J1818" s="7">
        <v>4750</v>
      </c>
      <c r="K1818" s="8">
        <f t="shared" si="14"/>
        <v>1900</v>
      </c>
      <c r="L1818" s="8">
        <f t="shared" si="15"/>
        <v>665</v>
      </c>
      <c r="M1818" s="9">
        <v>0.35</v>
      </c>
      <c r="O1818" s="14"/>
      <c r="P1818" s="12"/>
      <c r="Q1818" s="10"/>
      <c r="R1818" s="11"/>
    </row>
    <row r="1819" spans="1:18" ht="15.75" customHeight="1" x14ac:dyDescent="0.25">
      <c r="A1819" s="2"/>
      <c r="B1819" s="4" t="s">
        <v>27</v>
      </c>
      <c r="C1819" s="4">
        <v>1128299</v>
      </c>
      <c r="D1819" s="5">
        <v>44278</v>
      </c>
      <c r="E1819" s="4" t="s">
        <v>28</v>
      </c>
      <c r="F1819" s="4" t="s">
        <v>75</v>
      </c>
      <c r="G1819" s="4" t="s">
        <v>76</v>
      </c>
      <c r="H1819" s="4" t="s">
        <v>18</v>
      </c>
      <c r="I1819" s="6">
        <v>0.5</v>
      </c>
      <c r="J1819" s="7">
        <v>3250</v>
      </c>
      <c r="K1819" s="8">
        <f t="shared" si="14"/>
        <v>1625</v>
      </c>
      <c r="L1819" s="8">
        <f t="shared" si="15"/>
        <v>568.75</v>
      </c>
      <c r="M1819" s="9">
        <v>0.35</v>
      </c>
      <c r="O1819" s="14"/>
      <c r="P1819" s="12"/>
      <c r="Q1819" s="10"/>
      <c r="R1819" s="11"/>
    </row>
    <row r="1820" spans="1:18" ht="15.75" customHeight="1" x14ac:dyDescent="0.25">
      <c r="A1820" s="2"/>
      <c r="B1820" s="4" t="s">
        <v>27</v>
      </c>
      <c r="C1820" s="4">
        <v>1128299</v>
      </c>
      <c r="D1820" s="5">
        <v>44278</v>
      </c>
      <c r="E1820" s="4" t="s">
        <v>28</v>
      </c>
      <c r="F1820" s="4" t="s">
        <v>75</v>
      </c>
      <c r="G1820" s="4" t="s">
        <v>76</v>
      </c>
      <c r="H1820" s="4" t="s">
        <v>19</v>
      </c>
      <c r="I1820" s="6">
        <v>0.54999999999999993</v>
      </c>
      <c r="J1820" s="7">
        <v>3500</v>
      </c>
      <c r="K1820" s="8">
        <f t="shared" si="14"/>
        <v>1924.9999999999998</v>
      </c>
      <c r="L1820" s="8">
        <f t="shared" si="15"/>
        <v>673.74999999999989</v>
      </c>
      <c r="M1820" s="9">
        <v>0.35</v>
      </c>
      <c r="O1820" s="14"/>
      <c r="P1820" s="12"/>
      <c r="Q1820" s="10"/>
      <c r="R1820" s="11"/>
    </row>
    <row r="1821" spans="1:18" ht="15.75" customHeight="1" x14ac:dyDescent="0.25">
      <c r="A1821" s="2"/>
      <c r="B1821" s="4" t="s">
        <v>27</v>
      </c>
      <c r="C1821" s="4">
        <v>1128299</v>
      </c>
      <c r="D1821" s="5">
        <v>44278</v>
      </c>
      <c r="E1821" s="4" t="s">
        <v>28</v>
      </c>
      <c r="F1821" s="4" t="s">
        <v>75</v>
      </c>
      <c r="G1821" s="4" t="s">
        <v>76</v>
      </c>
      <c r="H1821" s="4" t="s">
        <v>20</v>
      </c>
      <c r="I1821" s="6">
        <v>0.5</v>
      </c>
      <c r="J1821" s="7">
        <v>2500</v>
      </c>
      <c r="K1821" s="8">
        <f t="shared" si="14"/>
        <v>1250</v>
      </c>
      <c r="L1821" s="8">
        <f t="shared" si="15"/>
        <v>437.5</v>
      </c>
      <c r="M1821" s="9">
        <v>0.35</v>
      </c>
      <c r="O1821" s="14"/>
      <c r="P1821" s="12"/>
      <c r="Q1821" s="10"/>
      <c r="R1821" s="11"/>
    </row>
    <row r="1822" spans="1:18" ht="15.75" customHeight="1" x14ac:dyDescent="0.25">
      <c r="A1822" s="2"/>
      <c r="B1822" s="4" t="s">
        <v>27</v>
      </c>
      <c r="C1822" s="4">
        <v>1128299</v>
      </c>
      <c r="D1822" s="5">
        <v>44278</v>
      </c>
      <c r="E1822" s="4" t="s">
        <v>28</v>
      </c>
      <c r="F1822" s="4" t="s">
        <v>75</v>
      </c>
      <c r="G1822" s="4" t="s">
        <v>76</v>
      </c>
      <c r="H1822" s="4" t="s">
        <v>21</v>
      </c>
      <c r="I1822" s="6">
        <v>0.55000000000000004</v>
      </c>
      <c r="J1822" s="7">
        <v>1000</v>
      </c>
      <c r="K1822" s="8">
        <f t="shared" si="14"/>
        <v>550</v>
      </c>
      <c r="L1822" s="8">
        <f t="shared" si="15"/>
        <v>220</v>
      </c>
      <c r="M1822" s="9">
        <v>0.4</v>
      </c>
      <c r="O1822" s="14"/>
      <c r="P1822" s="12"/>
      <c r="Q1822" s="10"/>
      <c r="R1822" s="11"/>
    </row>
    <row r="1823" spans="1:18" ht="15.75" customHeight="1" x14ac:dyDescent="0.25">
      <c r="A1823" s="2"/>
      <c r="B1823" s="4" t="s">
        <v>27</v>
      </c>
      <c r="C1823" s="4">
        <v>1128299</v>
      </c>
      <c r="D1823" s="5">
        <v>44278</v>
      </c>
      <c r="E1823" s="4" t="s">
        <v>28</v>
      </c>
      <c r="F1823" s="4" t="s">
        <v>75</v>
      </c>
      <c r="G1823" s="4" t="s">
        <v>76</v>
      </c>
      <c r="H1823" s="4" t="s">
        <v>22</v>
      </c>
      <c r="I1823" s="6">
        <v>0.5</v>
      </c>
      <c r="J1823" s="7">
        <v>3000</v>
      </c>
      <c r="K1823" s="8">
        <f t="shared" si="14"/>
        <v>1500</v>
      </c>
      <c r="L1823" s="8">
        <f t="shared" si="15"/>
        <v>450</v>
      </c>
      <c r="M1823" s="9">
        <v>0.3</v>
      </c>
      <c r="O1823" s="14"/>
      <c r="P1823" s="12"/>
      <c r="Q1823" s="10"/>
      <c r="R1823" s="11"/>
    </row>
    <row r="1824" spans="1:18" ht="15.75" customHeight="1" x14ac:dyDescent="0.25">
      <c r="A1824" s="2"/>
      <c r="B1824" s="4" t="s">
        <v>27</v>
      </c>
      <c r="C1824" s="4">
        <v>1128299</v>
      </c>
      <c r="D1824" s="5">
        <v>44310</v>
      </c>
      <c r="E1824" s="4" t="s">
        <v>28</v>
      </c>
      <c r="F1824" s="4" t="s">
        <v>75</v>
      </c>
      <c r="G1824" s="4" t="s">
        <v>76</v>
      </c>
      <c r="H1824" s="4" t="s">
        <v>17</v>
      </c>
      <c r="I1824" s="6">
        <v>0.55000000000000004</v>
      </c>
      <c r="J1824" s="7">
        <v>4750</v>
      </c>
      <c r="K1824" s="8">
        <f t="shared" si="14"/>
        <v>2612.5</v>
      </c>
      <c r="L1824" s="8">
        <f t="shared" si="15"/>
        <v>914.37499999999989</v>
      </c>
      <c r="M1824" s="9">
        <v>0.35</v>
      </c>
      <c r="O1824" s="14"/>
      <c r="P1824" s="12"/>
      <c r="Q1824" s="10"/>
      <c r="R1824" s="11"/>
    </row>
    <row r="1825" spans="1:18" ht="15.75" customHeight="1" x14ac:dyDescent="0.25">
      <c r="A1825" s="2"/>
      <c r="B1825" s="4" t="s">
        <v>27</v>
      </c>
      <c r="C1825" s="4">
        <v>1128299</v>
      </c>
      <c r="D1825" s="5">
        <v>44310</v>
      </c>
      <c r="E1825" s="4" t="s">
        <v>28</v>
      </c>
      <c r="F1825" s="4" t="s">
        <v>75</v>
      </c>
      <c r="G1825" s="4" t="s">
        <v>76</v>
      </c>
      <c r="H1825" s="4" t="s">
        <v>18</v>
      </c>
      <c r="I1825" s="6">
        <v>0.60000000000000009</v>
      </c>
      <c r="J1825" s="7">
        <v>2750</v>
      </c>
      <c r="K1825" s="8">
        <f t="shared" si="14"/>
        <v>1650.0000000000002</v>
      </c>
      <c r="L1825" s="8">
        <f t="shared" si="15"/>
        <v>577.5</v>
      </c>
      <c r="M1825" s="9">
        <v>0.35</v>
      </c>
      <c r="O1825" s="14"/>
      <c r="P1825" s="12"/>
      <c r="Q1825" s="10"/>
      <c r="R1825" s="11"/>
    </row>
    <row r="1826" spans="1:18" ht="15.75" customHeight="1" x14ac:dyDescent="0.25">
      <c r="A1826" s="2"/>
      <c r="B1826" s="4" t="s">
        <v>27</v>
      </c>
      <c r="C1826" s="4">
        <v>1128299</v>
      </c>
      <c r="D1826" s="5">
        <v>44310</v>
      </c>
      <c r="E1826" s="4" t="s">
        <v>28</v>
      </c>
      <c r="F1826" s="4" t="s">
        <v>75</v>
      </c>
      <c r="G1826" s="4" t="s">
        <v>76</v>
      </c>
      <c r="H1826" s="4" t="s">
        <v>19</v>
      </c>
      <c r="I1826" s="6">
        <v>0.60000000000000009</v>
      </c>
      <c r="J1826" s="7">
        <v>3250</v>
      </c>
      <c r="K1826" s="8">
        <f t="shared" si="14"/>
        <v>1950.0000000000002</v>
      </c>
      <c r="L1826" s="8">
        <f t="shared" si="15"/>
        <v>682.5</v>
      </c>
      <c r="M1826" s="9">
        <v>0.35</v>
      </c>
      <c r="O1826" s="14"/>
      <c r="P1826" s="12"/>
      <c r="Q1826" s="10"/>
      <c r="R1826" s="11"/>
    </row>
    <row r="1827" spans="1:18" ht="15.75" customHeight="1" x14ac:dyDescent="0.25">
      <c r="A1827" s="2"/>
      <c r="B1827" s="4" t="s">
        <v>27</v>
      </c>
      <c r="C1827" s="4">
        <v>1128299</v>
      </c>
      <c r="D1827" s="5">
        <v>44310</v>
      </c>
      <c r="E1827" s="4" t="s">
        <v>28</v>
      </c>
      <c r="F1827" s="4" t="s">
        <v>75</v>
      </c>
      <c r="G1827" s="4" t="s">
        <v>76</v>
      </c>
      <c r="H1827" s="4" t="s">
        <v>20</v>
      </c>
      <c r="I1827" s="6">
        <v>0.45000000000000007</v>
      </c>
      <c r="J1827" s="7">
        <v>2250</v>
      </c>
      <c r="K1827" s="8">
        <f t="shared" si="14"/>
        <v>1012.5000000000001</v>
      </c>
      <c r="L1827" s="8">
        <f t="shared" si="15"/>
        <v>354.375</v>
      </c>
      <c r="M1827" s="9">
        <v>0.35</v>
      </c>
      <c r="O1827" s="14"/>
      <c r="P1827" s="12"/>
      <c r="Q1827" s="10"/>
      <c r="R1827" s="11"/>
    </row>
    <row r="1828" spans="1:18" ht="15.75" customHeight="1" x14ac:dyDescent="0.25">
      <c r="A1828" s="2"/>
      <c r="B1828" s="4" t="s">
        <v>27</v>
      </c>
      <c r="C1828" s="4">
        <v>1128299</v>
      </c>
      <c r="D1828" s="5">
        <v>44310</v>
      </c>
      <c r="E1828" s="4" t="s">
        <v>28</v>
      </c>
      <c r="F1828" s="4" t="s">
        <v>75</v>
      </c>
      <c r="G1828" s="4" t="s">
        <v>76</v>
      </c>
      <c r="H1828" s="4" t="s">
        <v>21</v>
      </c>
      <c r="I1828" s="6">
        <v>0.50000000000000011</v>
      </c>
      <c r="J1828" s="7">
        <v>1250</v>
      </c>
      <c r="K1828" s="8">
        <f t="shared" si="14"/>
        <v>625.00000000000011</v>
      </c>
      <c r="L1828" s="8">
        <f t="shared" si="15"/>
        <v>250.00000000000006</v>
      </c>
      <c r="M1828" s="9">
        <v>0.4</v>
      </c>
      <c r="O1828" s="14"/>
      <c r="P1828" s="12"/>
      <c r="Q1828" s="10"/>
      <c r="R1828" s="11"/>
    </row>
    <row r="1829" spans="1:18" ht="15.75" customHeight="1" x14ac:dyDescent="0.25">
      <c r="A1829" s="2"/>
      <c r="B1829" s="4" t="s">
        <v>27</v>
      </c>
      <c r="C1829" s="4">
        <v>1128299</v>
      </c>
      <c r="D1829" s="5">
        <v>44310</v>
      </c>
      <c r="E1829" s="4" t="s">
        <v>28</v>
      </c>
      <c r="F1829" s="4" t="s">
        <v>75</v>
      </c>
      <c r="G1829" s="4" t="s">
        <v>76</v>
      </c>
      <c r="H1829" s="4" t="s">
        <v>22</v>
      </c>
      <c r="I1829" s="6">
        <v>0.65000000000000013</v>
      </c>
      <c r="J1829" s="7">
        <v>3000</v>
      </c>
      <c r="K1829" s="8">
        <f t="shared" si="14"/>
        <v>1950.0000000000005</v>
      </c>
      <c r="L1829" s="8">
        <f t="shared" si="15"/>
        <v>585.00000000000011</v>
      </c>
      <c r="M1829" s="9">
        <v>0.3</v>
      </c>
      <c r="O1829" s="14"/>
      <c r="P1829" s="12"/>
      <c r="Q1829" s="10"/>
      <c r="R1829" s="11"/>
    </row>
    <row r="1830" spans="1:18" ht="15.75" customHeight="1" x14ac:dyDescent="0.25">
      <c r="A1830" s="2"/>
      <c r="B1830" s="4" t="s">
        <v>27</v>
      </c>
      <c r="C1830" s="4">
        <v>1128299</v>
      </c>
      <c r="D1830" s="5">
        <v>44341</v>
      </c>
      <c r="E1830" s="4" t="s">
        <v>28</v>
      </c>
      <c r="F1830" s="4" t="s">
        <v>75</v>
      </c>
      <c r="G1830" s="4" t="s">
        <v>76</v>
      </c>
      <c r="H1830" s="4" t="s">
        <v>17</v>
      </c>
      <c r="I1830" s="6">
        <v>0.5</v>
      </c>
      <c r="J1830" s="7">
        <v>5000</v>
      </c>
      <c r="K1830" s="8">
        <f t="shared" si="14"/>
        <v>2500</v>
      </c>
      <c r="L1830" s="8">
        <f t="shared" si="15"/>
        <v>875</v>
      </c>
      <c r="M1830" s="9">
        <v>0.35</v>
      </c>
      <c r="O1830" s="14"/>
      <c r="P1830" s="12"/>
      <c r="Q1830" s="10"/>
      <c r="R1830" s="11"/>
    </row>
    <row r="1831" spans="1:18" ht="15.75" customHeight="1" x14ac:dyDescent="0.25">
      <c r="A1831" s="2"/>
      <c r="B1831" s="4" t="s">
        <v>27</v>
      </c>
      <c r="C1831" s="4">
        <v>1128299</v>
      </c>
      <c r="D1831" s="5">
        <v>44341</v>
      </c>
      <c r="E1831" s="4" t="s">
        <v>28</v>
      </c>
      <c r="F1831" s="4" t="s">
        <v>75</v>
      </c>
      <c r="G1831" s="4" t="s">
        <v>76</v>
      </c>
      <c r="H1831" s="4" t="s">
        <v>18</v>
      </c>
      <c r="I1831" s="6">
        <v>0.55000000000000004</v>
      </c>
      <c r="J1831" s="7">
        <v>3500</v>
      </c>
      <c r="K1831" s="8">
        <f t="shared" si="14"/>
        <v>1925.0000000000002</v>
      </c>
      <c r="L1831" s="8">
        <f t="shared" si="15"/>
        <v>673.75</v>
      </c>
      <c r="M1831" s="9">
        <v>0.35</v>
      </c>
      <c r="O1831" s="14"/>
      <c r="P1831" s="12"/>
      <c r="Q1831" s="10"/>
      <c r="R1831" s="11"/>
    </row>
    <row r="1832" spans="1:18" ht="15.75" customHeight="1" x14ac:dyDescent="0.25">
      <c r="A1832" s="2"/>
      <c r="B1832" s="4" t="s">
        <v>27</v>
      </c>
      <c r="C1832" s="4">
        <v>1128299</v>
      </c>
      <c r="D1832" s="5">
        <v>44341</v>
      </c>
      <c r="E1832" s="4" t="s">
        <v>28</v>
      </c>
      <c r="F1832" s="4" t="s">
        <v>75</v>
      </c>
      <c r="G1832" s="4" t="s">
        <v>76</v>
      </c>
      <c r="H1832" s="4" t="s">
        <v>19</v>
      </c>
      <c r="I1832" s="6">
        <v>0.55000000000000004</v>
      </c>
      <c r="J1832" s="7">
        <v>3500</v>
      </c>
      <c r="K1832" s="8">
        <f t="shared" si="14"/>
        <v>1925.0000000000002</v>
      </c>
      <c r="L1832" s="8">
        <f t="shared" si="15"/>
        <v>673.75</v>
      </c>
      <c r="M1832" s="9">
        <v>0.35</v>
      </c>
      <c r="O1832" s="14"/>
      <c r="P1832" s="12"/>
      <c r="Q1832" s="10"/>
      <c r="R1832" s="11"/>
    </row>
    <row r="1833" spans="1:18" ht="15.75" customHeight="1" x14ac:dyDescent="0.25">
      <c r="A1833" s="2"/>
      <c r="B1833" s="4" t="s">
        <v>27</v>
      </c>
      <c r="C1833" s="4">
        <v>1128299</v>
      </c>
      <c r="D1833" s="5">
        <v>44341</v>
      </c>
      <c r="E1833" s="4" t="s">
        <v>28</v>
      </c>
      <c r="F1833" s="4" t="s">
        <v>75</v>
      </c>
      <c r="G1833" s="4" t="s">
        <v>76</v>
      </c>
      <c r="H1833" s="4" t="s">
        <v>20</v>
      </c>
      <c r="I1833" s="6">
        <v>0.5</v>
      </c>
      <c r="J1833" s="7">
        <v>2750</v>
      </c>
      <c r="K1833" s="8">
        <f t="shared" si="14"/>
        <v>1375</v>
      </c>
      <c r="L1833" s="8">
        <f t="shared" si="15"/>
        <v>481.24999999999994</v>
      </c>
      <c r="M1833" s="9">
        <v>0.35</v>
      </c>
      <c r="O1833" s="14"/>
      <c r="P1833" s="12"/>
      <c r="Q1833" s="10"/>
      <c r="R1833" s="11"/>
    </row>
    <row r="1834" spans="1:18" ht="15.75" customHeight="1" x14ac:dyDescent="0.25">
      <c r="A1834" s="2"/>
      <c r="B1834" s="4" t="s">
        <v>27</v>
      </c>
      <c r="C1834" s="4">
        <v>1128299</v>
      </c>
      <c r="D1834" s="5">
        <v>44341</v>
      </c>
      <c r="E1834" s="4" t="s">
        <v>28</v>
      </c>
      <c r="F1834" s="4" t="s">
        <v>75</v>
      </c>
      <c r="G1834" s="4" t="s">
        <v>76</v>
      </c>
      <c r="H1834" s="4" t="s">
        <v>21</v>
      </c>
      <c r="I1834" s="6">
        <v>0.44999999999999996</v>
      </c>
      <c r="J1834" s="7">
        <v>1750</v>
      </c>
      <c r="K1834" s="8">
        <f t="shared" si="14"/>
        <v>787.49999999999989</v>
      </c>
      <c r="L1834" s="8">
        <f t="shared" si="15"/>
        <v>315</v>
      </c>
      <c r="M1834" s="9">
        <v>0.4</v>
      </c>
      <c r="O1834" s="14"/>
      <c r="P1834" s="12"/>
      <c r="Q1834" s="10"/>
      <c r="R1834" s="11"/>
    </row>
    <row r="1835" spans="1:18" ht="15.75" customHeight="1" x14ac:dyDescent="0.25">
      <c r="A1835" s="2"/>
      <c r="B1835" s="4" t="s">
        <v>27</v>
      </c>
      <c r="C1835" s="4">
        <v>1128299</v>
      </c>
      <c r="D1835" s="5">
        <v>44341</v>
      </c>
      <c r="E1835" s="4" t="s">
        <v>28</v>
      </c>
      <c r="F1835" s="4" t="s">
        <v>75</v>
      </c>
      <c r="G1835" s="4" t="s">
        <v>76</v>
      </c>
      <c r="H1835" s="4" t="s">
        <v>22</v>
      </c>
      <c r="I1835" s="6">
        <v>0.6</v>
      </c>
      <c r="J1835" s="7">
        <v>5250</v>
      </c>
      <c r="K1835" s="8">
        <f t="shared" si="14"/>
        <v>3150</v>
      </c>
      <c r="L1835" s="8">
        <f t="shared" si="15"/>
        <v>945</v>
      </c>
      <c r="M1835" s="9">
        <v>0.3</v>
      </c>
      <c r="O1835" s="14"/>
      <c r="P1835" s="12"/>
      <c r="Q1835" s="10"/>
      <c r="R1835" s="11"/>
    </row>
    <row r="1836" spans="1:18" ht="15.75" customHeight="1" x14ac:dyDescent="0.25">
      <c r="A1836" s="2"/>
      <c r="B1836" s="4" t="s">
        <v>27</v>
      </c>
      <c r="C1836" s="4">
        <v>1128299</v>
      </c>
      <c r="D1836" s="5">
        <v>44371</v>
      </c>
      <c r="E1836" s="4" t="s">
        <v>28</v>
      </c>
      <c r="F1836" s="4" t="s">
        <v>75</v>
      </c>
      <c r="G1836" s="4" t="s">
        <v>76</v>
      </c>
      <c r="H1836" s="4" t="s">
        <v>17</v>
      </c>
      <c r="I1836" s="6">
        <v>0.54999999999999993</v>
      </c>
      <c r="J1836" s="7">
        <v>7750</v>
      </c>
      <c r="K1836" s="8">
        <f t="shared" si="14"/>
        <v>4262.4999999999991</v>
      </c>
      <c r="L1836" s="8">
        <f t="shared" si="15"/>
        <v>1491.8749999999995</v>
      </c>
      <c r="M1836" s="9">
        <v>0.35</v>
      </c>
      <c r="O1836" s="14"/>
      <c r="P1836" s="12"/>
      <c r="Q1836" s="10"/>
      <c r="R1836" s="11"/>
    </row>
    <row r="1837" spans="1:18" ht="15.75" customHeight="1" x14ac:dyDescent="0.25">
      <c r="A1837" s="2"/>
      <c r="B1837" s="4" t="s">
        <v>27</v>
      </c>
      <c r="C1837" s="4">
        <v>1128299</v>
      </c>
      <c r="D1837" s="5">
        <v>44371</v>
      </c>
      <c r="E1837" s="4" t="s">
        <v>28</v>
      </c>
      <c r="F1837" s="4" t="s">
        <v>75</v>
      </c>
      <c r="G1837" s="4" t="s">
        <v>76</v>
      </c>
      <c r="H1837" s="4" t="s">
        <v>18</v>
      </c>
      <c r="I1837" s="6">
        <v>0.64999999999999991</v>
      </c>
      <c r="J1837" s="7">
        <v>6500</v>
      </c>
      <c r="K1837" s="8">
        <f t="shared" si="14"/>
        <v>4224.9999999999991</v>
      </c>
      <c r="L1837" s="8">
        <f t="shared" si="15"/>
        <v>1478.7499999999995</v>
      </c>
      <c r="M1837" s="9">
        <v>0.35</v>
      </c>
      <c r="O1837" s="14"/>
      <c r="P1837" s="12"/>
      <c r="Q1837" s="10"/>
      <c r="R1837" s="11"/>
    </row>
    <row r="1838" spans="1:18" ht="15.75" customHeight="1" x14ac:dyDescent="0.25">
      <c r="A1838" s="2"/>
      <c r="B1838" s="4" t="s">
        <v>27</v>
      </c>
      <c r="C1838" s="4">
        <v>1128299</v>
      </c>
      <c r="D1838" s="5">
        <v>44371</v>
      </c>
      <c r="E1838" s="4" t="s">
        <v>28</v>
      </c>
      <c r="F1838" s="4" t="s">
        <v>75</v>
      </c>
      <c r="G1838" s="4" t="s">
        <v>76</v>
      </c>
      <c r="H1838" s="4" t="s">
        <v>19</v>
      </c>
      <c r="I1838" s="6">
        <v>0.79999999999999993</v>
      </c>
      <c r="J1838" s="7">
        <v>6500</v>
      </c>
      <c r="K1838" s="8">
        <f t="shared" si="14"/>
        <v>5200</v>
      </c>
      <c r="L1838" s="8">
        <f t="shared" si="15"/>
        <v>1819.9999999999998</v>
      </c>
      <c r="M1838" s="9">
        <v>0.35</v>
      </c>
      <c r="O1838" s="14"/>
      <c r="P1838" s="12"/>
      <c r="Q1838" s="10"/>
      <c r="R1838" s="11"/>
    </row>
    <row r="1839" spans="1:18" ht="15.75" customHeight="1" x14ac:dyDescent="0.25">
      <c r="A1839" s="2"/>
      <c r="B1839" s="4" t="s">
        <v>27</v>
      </c>
      <c r="C1839" s="4">
        <v>1128299</v>
      </c>
      <c r="D1839" s="5">
        <v>44371</v>
      </c>
      <c r="E1839" s="4" t="s">
        <v>28</v>
      </c>
      <c r="F1839" s="4" t="s">
        <v>75</v>
      </c>
      <c r="G1839" s="4" t="s">
        <v>76</v>
      </c>
      <c r="H1839" s="4" t="s">
        <v>20</v>
      </c>
      <c r="I1839" s="6">
        <v>0.79999999999999993</v>
      </c>
      <c r="J1839" s="7">
        <v>5250</v>
      </c>
      <c r="K1839" s="8">
        <f t="shared" si="14"/>
        <v>4200</v>
      </c>
      <c r="L1839" s="8">
        <f t="shared" si="15"/>
        <v>1470</v>
      </c>
      <c r="M1839" s="9">
        <v>0.35</v>
      </c>
      <c r="O1839" s="14"/>
      <c r="P1839" s="12"/>
      <c r="Q1839" s="10"/>
      <c r="R1839" s="11"/>
    </row>
    <row r="1840" spans="1:18" ht="15.75" customHeight="1" x14ac:dyDescent="0.25">
      <c r="A1840" s="2"/>
      <c r="B1840" s="4" t="s">
        <v>27</v>
      </c>
      <c r="C1840" s="4">
        <v>1128299</v>
      </c>
      <c r="D1840" s="5">
        <v>44371</v>
      </c>
      <c r="E1840" s="4" t="s">
        <v>28</v>
      </c>
      <c r="F1840" s="4" t="s">
        <v>75</v>
      </c>
      <c r="G1840" s="4" t="s">
        <v>76</v>
      </c>
      <c r="H1840" s="4" t="s">
        <v>21</v>
      </c>
      <c r="I1840" s="6">
        <v>0.9</v>
      </c>
      <c r="J1840" s="7">
        <v>4000</v>
      </c>
      <c r="K1840" s="8">
        <f t="shared" si="14"/>
        <v>3600</v>
      </c>
      <c r="L1840" s="8">
        <f t="shared" si="15"/>
        <v>1440</v>
      </c>
      <c r="M1840" s="9">
        <v>0.4</v>
      </c>
      <c r="O1840" s="14"/>
      <c r="P1840" s="12"/>
      <c r="Q1840" s="10"/>
      <c r="R1840" s="11"/>
    </row>
    <row r="1841" spans="1:18" ht="15.75" customHeight="1" x14ac:dyDescent="0.25">
      <c r="A1841" s="2"/>
      <c r="B1841" s="4" t="s">
        <v>27</v>
      </c>
      <c r="C1841" s="4">
        <v>1128299</v>
      </c>
      <c r="D1841" s="5">
        <v>44371</v>
      </c>
      <c r="E1841" s="4" t="s">
        <v>28</v>
      </c>
      <c r="F1841" s="4" t="s">
        <v>75</v>
      </c>
      <c r="G1841" s="4" t="s">
        <v>76</v>
      </c>
      <c r="H1841" s="4" t="s">
        <v>22</v>
      </c>
      <c r="I1841" s="6">
        <v>1.05</v>
      </c>
      <c r="J1841" s="7">
        <v>7000</v>
      </c>
      <c r="K1841" s="8">
        <f t="shared" si="14"/>
        <v>7350</v>
      </c>
      <c r="L1841" s="8">
        <f t="shared" si="15"/>
        <v>2205</v>
      </c>
      <c r="M1841" s="9">
        <v>0.3</v>
      </c>
      <c r="O1841" s="14"/>
      <c r="P1841" s="12"/>
      <c r="Q1841" s="10"/>
      <c r="R1841" s="11"/>
    </row>
    <row r="1842" spans="1:18" ht="15.75" customHeight="1" x14ac:dyDescent="0.25">
      <c r="A1842" s="2"/>
      <c r="B1842" s="4" t="s">
        <v>27</v>
      </c>
      <c r="C1842" s="4">
        <v>1128299</v>
      </c>
      <c r="D1842" s="5">
        <v>44400</v>
      </c>
      <c r="E1842" s="4" t="s">
        <v>28</v>
      </c>
      <c r="F1842" s="4" t="s">
        <v>75</v>
      </c>
      <c r="G1842" s="4" t="s">
        <v>76</v>
      </c>
      <c r="H1842" s="4" t="s">
        <v>17</v>
      </c>
      <c r="I1842" s="6">
        <v>0.85</v>
      </c>
      <c r="J1842" s="7">
        <v>8500</v>
      </c>
      <c r="K1842" s="8">
        <f t="shared" si="14"/>
        <v>7225</v>
      </c>
      <c r="L1842" s="8">
        <f t="shared" si="15"/>
        <v>2528.75</v>
      </c>
      <c r="M1842" s="9">
        <v>0.35</v>
      </c>
      <c r="O1842" s="14"/>
      <c r="P1842" s="12"/>
      <c r="Q1842" s="10"/>
      <c r="R1842" s="11"/>
    </row>
    <row r="1843" spans="1:18" ht="15.75" customHeight="1" x14ac:dyDescent="0.25">
      <c r="A1843" s="2"/>
      <c r="B1843" s="4" t="s">
        <v>27</v>
      </c>
      <c r="C1843" s="4">
        <v>1128299</v>
      </c>
      <c r="D1843" s="5">
        <v>44400</v>
      </c>
      <c r="E1843" s="4" t="s">
        <v>28</v>
      </c>
      <c r="F1843" s="4" t="s">
        <v>75</v>
      </c>
      <c r="G1843" s="4" t="s">
        <v>76</v>
      </c>
      <c r="H1843" s="4" t="s">
        <v>18</v>
      </c>
      <c r="I1843" s="6">
        <v>0.9</v>
      </c>
      <c r="J1843" s="7">
        <v>7000</v>
      </c>
      <c r="K1843" s="8">
        <f t="shared" si="14"/>
        <v>6300</v>
      </c>
      <c r="L1843" s="8">
        <f t="shared" si="15"/>
        <v>2205</v>
      </c>
      <c r="M1843" s="9">
        <v>0.35</v>
      </c>
      <c r="O1843" s="14"/>
      <c r="P1843" s="12"/>
      <c r="Q1843" s="10"/>
      <c r="R1843" s="11"/>
    </row>
    <row r="1844" spans="1:18" ht="15.75" customHeight="1" x14ac:dyDescent="0.25">
      <c r="A1844" s="2"/>
      <c r="B1844" s="4" t="s">
        <v>27</v>
      </c>
      <c r="C1844" s="4">
        <v>1128299</v>
      </c>
      <c r="D1844" s="5">
        <v>44400</v>
      </c>
      <c r="E1844" s="4" t="s">
        <v>28</v>
      </c>
      <c r="F1844" s="4" t="s">
        <v>75</v>
      </c>
      <c r="G1844" s="4" t="s">
        <v>76</v>
      </c>
      <c r="H1844" s="4" t="s">
        <v>19</v>
      </c>
      <c r="I1844" s="6">
        <v>0.9</v>
      </c>
      <c r="J1844" s="7">
        <v>6500</v>
      </c>
      <c r="K1844" s="8">
        <f t="shared" si="14"/>
        <v>5850</v>
      </c>
      <c r="L1844" s="8">
        <f t="shared" si="15"/>
        <v>2047.4999999999998</v>
      </c>
      <c r="M1844" s="9">
        <v>0.35</v>
      </c>
      <c r="O1844" s="14"/>
      <c r="P1844" s="12"/>
      <c r="Q1844" s="10"/>
      <c r="R1844" s="11"/>
    </row>
    <row r="1845" spans="1:18" ht="15.75" customHeight="1" x14ac:dyDescent="0.25">
      <c r="A1845" s="2"/>
      <c r="B1845" s="4" t="s">
        <v>27</v>
      </c>
      <c r="C1845" s="4">
        <v>1128299</v>
      </c>
      <c r="D1845" s="5">
        <v>44400</v>
      </c>
      <c r="E1845" s="4" t="s">
        <v>28</v>
      </c>
      <c r="F1845" s="4" t="s">
        <v>75</v>
      </c>
      <c r="G1845" s="4" t="s">
        <v>76</v>
      </c>
      <c r="H1845" s="4" t="s">
        <v>20</v>
      </c>
      <c r="I1845" s="6">
        <v>0.85</v>
      </c>
      <c r="J1845" s="7">
        <v>5500</v>
      </c>
      <c r="K1845" s="8">
        <f t="shared" si="14"/>
        <v>4675</v>
      </c>
      <c r="L1845" s="8">
        <f t="shared" si="15"/>
        <v>1636.25</v>
      </c>
      <c r="M1845" s="9">
        <v>0.35</v>
      </c>
      <c r="O1845" s="14"/>
      <c r="P1845" s="12"/>
      <c r="Q1845" s="10"/>
      <c r="R1845" s="11"/>
    </row>
    <row r="1846" spans="1:18" ht="15.75" customHeight="1" x14ac:dyDescent="0.25">
      <c r="A1846" s="2"/>
      <c r="B1846" s="4" t="s">
        <v>27</v>
      </c>
      <c r="C1846" s="4">
        <v>1128299</v>
      </c>
      <c r="D1846" s="5">
        <v>44400</v>
      </c>
      <c r="E1846" s="4" t="s">
        <v>28</v>
      </c>
      <c r="F1846" s="4" t="s">
        <v>75</v>
      </c>
      <c r="G1846" s="4" t="s">
        <v>76</v>
      </c>
      <c r="H1846" s="4" t="s">
        <v>21</v>
      </c>
      <c r="I1846" s="6">
        <v>0.9</v>
      </c>
      <c r="J1846" s="7">
        <v>6000</v>
      </c>
      <c r="K1846" s="8">
        <f t="shared" si="14"/>
        <v>5400</v>
      </c>
      <c r="L1846" s="8">
        <f t="shared" si="15"/>
        <v>2160</v>
      </c>
      <c r="M1846" s="9">
        <v>0.4</v>
      </c>
      <c r="O1846" s="14"/>
      <c r="P1846" s="12"/>
      <c r="Q1846" s="10"/>
      <c r="R1846" s="11"/>
    </row>
    <row r="1847" spans="1:18" ht="15.75" customHeight="1" x14ac:dyDescent="0.25">
      <c r="A1847" s="2"/>
      <c r="B1847" s="4" t="s">
        <v>27</v>
      </c>
      <c r="C1847" s="4">
        <v>1128299</v>
      </c>
      <c r="D1847" s="5">
        <v>44400</v>
      </c>
      <c r="E1847" s="4" t="s">
        <v>28</v>
      </c>
      <c r="F1847" s="4" t="s">
        <v>75</v>
      </c>
      <c r="G1847" s="4" t="s">
        <v>76</v>
      </c>
      <c r="H1847" s="4" t="s">
        <v>22</v>
      </c>
      <c r="I1847" s="6">
        <v>1.05</v>
      </c>
      <c r="J1847" s="7">
        <v>6000</v>
      </c>
      <c r="K1847" s="8">
        <f t="shared" si="14"/>
        <v>6300</v>
      </c>
      <c r="L1847" s="8">
        <f t="shared" si="15"/>
        <v>1890</v>
      </c>
      <c r="M1847" s="9">
        <v>0.3</v>
      </c>
      <c r="O1847" s="14"/>
      <c r="P1847" s="12"/>
      <c r="Q1847" s="10"/>
      <c r="R1847" s="11"/>
    </row>
    <row r="1848" spans="1:18" ht="15.75" customHeight="1" x14ac:dyDescent="0.25">
      <c r="A1848" s="2"/>
      <c r="B1848" s="4" t="s">
        <v>27</v>
      </c>
      <c r="C1848" s="4">
        <v>1128299</v>
      </c>
      <c r="D1848" s="5">
        <v>44432</v>
      </c>
      <c r="E1848" s="4" t="s">
        <v>28</v>
      </c>
      <c r="F1848" s="4" t="s">
        <v>75</v>
      </c>
      <c r="G1848" s="4" t="s">
        <v>76</v>
      </c>
      <c r="H1848" s="4" t="s">
        <v>17</v>
      </c>
      <c r="I1848" s="6">
        <v>0.9</v>
      </c>
      <c r="J1848" s="7">
        <v>8000</v>
      </c>
      <c r="K1848" s="8">
        <f t="shared" si="14"/>
        <v>7200</v>
      </c>
      <c r="L1848" s="8">
        <f t="shared" si="15"/>
        <v>2520</v>
      </c>
      <c r="M1848" s="9">
        <v>0.35</v>
      </c>
      <c r="O1848" s="14"/>
      <c r="P1848" s="12"/>
      <c r="Q1848" s="10"/>
      <c r="R1848" s="11"/>
    </row>
    <row r="1849" spans="1:18" ht="15.75" customHeight="1" x14ac:dyDescent="0.25">
      <c r="A1849" s="2"/>
      <c r="B1849" s="4" t="s">
        <v>27</v>
      </c>
      <c r="C1849" s="4">
        <v>1128299</v>
      </c>
      <c r="D1849" s="5">
        <v>44432</v>
      </c>
      <c r="E1849" s="4" t="s">
        <v>28</v>
      </c>
      <c r="F1849" s="4" t="s">
        <v>75</v>
      </c>
      <c r="G1849" s="4" t="s">
        <v>76</v>
      </c>
      <c r="H1849" s="4" t="s">
        <v>18</v>
      </c>
      <c r="I1849" s="6">
        <v>0.8</v>
      </c>
      <c r="J1849" s="7">
        <v>7750</v>
      </c>
      <c r="K1849" s="8">
        <f t="shared" si="14"/>
        <v>6200</v>
      </c>
      <c r="L1849" s="8">
        <f t="shared" si="15"/>
        <v>2170</v>
      </c>
      <c r="M1849" s="9">
        <v>0.35</v>
      </c>
      <c r="O1849" s="14"/>
      <c r="P1849" s="12"/>
      <c r="Q1849" s="10"/>
      <c r="R1849" s="11"/>
    </row>
    <row r="1850" spans="1:18" ht="15.75" customHeight="1" x14ac:dyDescent="0.25">
      <c r="A1850" s="2"/>
      <c r="B1850" s="4" t="s">
        <v>27</v>
      </c>
      <c r="C1850" s="4">
        <v>1128299</v>
      </c>
      <c r="D1850" s="5">
        <v>44432</v>
      </c>
      <c r="E1850" s="4" t="s">
        <v>28</v>
      </c>
      <c r="F1850" s="4" t="s">
        <v>75</v>
      </c>
      <c r="G1850" s="4" t="s">
        <v>76</v>
      </c>
      <c r="H1850" s="4" t="s">
        <v>19</v>
      </c>
      <c r="I1850" s="6">
        <v>0.70000000000000007</v>
      </c>
      <c r="J1850" s="7">
        <v>6500</v>
      </c>
      <c r="K1850" s="8">
        <f t="shared" si="14"/>
        <v>4550</v>
      </c>
      <c r="L1850" s="8">
        <f t="shared" si="15"/>
        <v>1592.5</v>
      </c>
      <c r="M1850" s="9">
        <v>0.35</v>
      </c>
      <c r="O1850" s="14"/>
      <c r="P1850" s="12"/>
      <c r="Q1850" s="10"/>
      <c r="R1850" s="11"/>
    </row>
    <row r="1851" spans="1:18" ht="15.75" customHeight="1" x14ac:dyDescent="0.25">
      <c r="A1851" s="2"/>
      <c r="B1851" s="4" t="s">
        <v>27</v>
      </c>
      <c r="C1851" s="4">
        <v>1128299</v>
      </c>
      <c r="D1851" s="5">
        <v>44432</v>
      </c>
      <c r="E1851" s="4" t="s">
        <v>28</v>
      </c>
      <c r="F1851" s="4" t="s">
        <v>75</v>
      </c>
      <c r="G1851" s="4" t="s">
        <v>76</v>
      </c>
      <c r="H1851" s="4" t="s">
        <v>20</v>
      </c>
      <c r="I1851" s="6">
        <v>0.70000000000000007</v>
      </c>
      <c r="J1851" s="7">
        <v>4250</v>
      </c>
      <c r="K1851" s="8">
        <f t="shared" si="14"/>
        <v>2975.0000000000005</v>
      </c>
      <c r="L1851" s="8">
        <f t="shared" si="15"/>
        <v>1041.25</v>
      </c>
      <c r="M1851" s="9">
        <v>0.35</v>
      </c>
      <c r="O1851" s="14"/>
      <c r="P1851" s="12"/>
      <c r="Q1851" s="10"/>
      <c r="R1851" s="11"/>
    </row>
    <row r="1852" spans="1:18" ht="15.75" customHeight="1" x14ac:dyDescent="0.25">
      <c r="A1852" s="2"/>
      <c r="B1852" s="4" t="s">
        <v>27</v>
      </c>
      <c r="C1852" s="4">
        <v>1128299</v>
      </c>
      <c r="D1852" s="5">
        <v>44432</v>
      </c>
      <c r="E1852" s="4" t="s">
        <v>28</v>
      </c>
      <c r="F1852" s="4" t="s">
        <v>75</v>
      </c>
      <c r="G1852" s="4" t="s">
        <v>76</v>
      </c>
      <c r="H1852" s="4" t="s">
        <v>21</v>
      </c>
      <c r="I1852" s="6">
        <v>0.7</v>
      </c>
      <c r="J1852" s="7">
        <v>4250</v>
      </c>
      <c r="K1852" s="8">
        <f t="shared" si="14"/>
        <v>2975</v>
      </c>
      <c r="L1852" s="8">
        <f t="shared" si="15"/>
        <v>1190</v>
      </c>
      <c r="M1852" s="9">
        <v>0.4</v>
      </c>
      <c r="O1852" s="14"/>
      <c r="P1852" s="12"/>
      <c r="Q1852" s="10"/>
      <c r="R1852" s="11"/>
    </row>
    <row r="1853" spans="1:18" ht="15.75" customHeight="1" x14ac:dyDescent="0.25">
      <c r="A1853" s="2"/>
      <c r="B1853" s="4" t="s">
        <v>27</v>
      </c>
      <c r="C1853" s="4">
        <v>1128299</v>
      </c>
      <c r="D1853" s="5">
        <v>44432</v>
      </c>
      <c r="E1853" s="4" t="s">
        <v>28</v>
      </c>
      <c r="F1853" s="4" t="s">
        <v>75</v>
      </c>
      <c r="G1853" s="4" t="s">
        <v>76</v>
      </c>
      <c r="H1853" s="4" t="s">
        <v>22</v>
      </c>
      <c r="I1853" s="6">
        <v>0.75</v>
      </c>
      <c r="J1853" s="7">
        <v>2500</v>
      </c>
      <c r="K1853" s="8">
        <f t="shared" si="14"/>
        <v>1875</v>
      </c>
      <c r="L1853" s="8">
        <f t="shared" si="15"/>
        <v>562.5</v>
      </c>
      <c r="M1853" s="9">
        <v>0.3</v>
      </c>
      <c r="O1853" s="14"/>
      <c r="P1853" s="12"/>
      <c r="Q1853" s="10"/>
      <c r="R1853" s="11"/>
    </row>
    <row r="1854" spans="1:18" ht="15.75" customHeight="1" x14ac:dyDescent="0.25">
      <c r="A1854" s="2"/>
      <c r="B1854" s="4" t="s">
        <v>27</v>
      </c>
      <c r="C1854" s="4">
        <v>1128299</v>
      </c>
      <c r="D1854" s="5">
        <v>44464</v>
      </c>
      <c r="E1854" s="4" t="s">
        <v>28</v>
      </c>
      <c r="F1854" s="4" t="s">
        <v>75</v>
      </c>
      <c r="G1854" s="4" t="s">
        <v>76</v>
      </c>
      <c r="H1854" s="4" t="s">
        <v>17</v>
      </c>
      <c r="I1854" s="6">
        <v>0.50000000000000011</v>
      </c>
      <c r="J1854" s="7">
        <v>4500</v>
      </c>
      <c r="K1854" s="8">
        <f t="shared" si="14"/>
        <v>2250.0000000000005</v>
      </c>
      <c r="L1854" s="8">
        <f t="shared" si="15"/>
        <v>787.50000000000011</v>
      </c>
      <c r="M1854" s="9">
        <v>0.35</v>
      </c>
      <c r="O1854" s="14"/>
      <c r="P1854" s="12"/>
      <c r="Q1854" s="10"/>
      <c r="R1854" s="11"/>
    </row>
    <row r="1855" spans="1:18" ht="15.75" customHeight="1" x14ac:dyDescent="0.25">
      <c r="A1855" s="2"/>
      <c r="B1855" s="4" t="s">
        <v>27</v>
      </c>
      <c r="C1855" s="4">
        <v>1128299</v>
      </c>
      <c r="D1855" s="5">
        <v>44464</v>
      </c>
      <c r="E1855" s="4" t="s">
        <v>28</v>
      </c>
      <c r="F1855" s="4" t="s">
        <v>75</v>
      </c>
      <c r="G1855" s="4" t="s">
        <v>76</v>
      </c>
      <c r="H1855" s="4" t="s">
        <v>18</v>
      </c>
      <c r="I1855" s="6">
        <v>0.55000000000000016</v>
      </c>
      <c r="J1855" s="7">
        <v>4500</v>
      </c>
      <c r="K1855" s="8">
        <f t="shared" si="14"/>
        <v>2475.0000000000009</v>
      </c>
      <c r="L1855" s="8">
        <f t="shared" si="15"/>
        <v>866.25000000000023</v>
      </c>
      <c r="M1855" s="9">
        <v>0.35</v>
      </c>
      <c r="O1855" s="14"/>
      <c r="P1855" s="12"/>
      <c r="Q1855" s="10"/>
      <c r="R1855" s="11"/>
    </row>
    <row r="1856" spans="1:18" ht="15.75" customHeight="1" x14ac:dyDescent="0.25">
      <c r="A1856" s="2"/>
      <c r="B1856" s="4" t="s">
        <v>27</v>
      </c>
      <c r="C1856" s="4">
        <v>1128299</v>
      </c>
      <c r="D1856" s="5">
        <v>44464</v>
      </c>
      <c r="E1856" s="4" t="s">
        <v>28</v>
      </c>
      <c r="F1856" s="4" t="s">
        <v>75</v>
      </c>
      <c r="G1856" s="4" t="s">
        <v>76</v>
      </c>
      <c r="H1856" s="4" t="s">
        <v>19</v>
      </c>
      <c r="I1856" s="6">
        <v>0.50000000000000011</v>
      </c>
      <c r="J1856" s="7">
        <v>2500</v>
      </c>
      <c r="K1856" s="8">
        <f t="shared" si="14"/>
        <v>1250.0000000000002</v>
      </c>
      <c r="L1856" s="8">
        <f t="shared" si="15"/>
        <v>437.50000000000006</v>
      </c>
      <c r="M1856" s="9">
        <v>0.35</v>
      </c>
      <c r="O1856" s="14"/>
      <c r="P1856" s="12"/>
      <c r="Q1856" s="10"/>
      <c r="R1856" s="11"/>
    </row>
    <row r="1857" spans="1:18" ht="15.75" customHeight="1" x14ac:dyDescent="0.25">
      <c r="A1857" s="2"/>
      <c r="B1857" s="4" t="s">
        <v>27</v>
      </c>
      <c r="C1857" s="4">
        <v>1128299</v>
      </c>
      <c r="D1857" s="5">
        <v>44464</v>
      </c>
      <c r="E1857" s="4" t="s">
        <v>28</v>
      </c>
      <c r="F1857" s="4" t="s">
        <v>75</v>
      </c>
      <c r="G1857" s="4" t="s">
        <v>76</v>
      </c>
      <c r="H1857" s="4" t="s">
        <v>20</v>
      </c>
      <c r="I1857" s="6">
        <v>0.50000000000000011</v>
      </c>
      <c r="J1857" s="7">
        <v>2000</v>
      </c>
      <c r="K1857" s="8">
        <f t="shared" si="14"/>
        <v>1000.0000000000002</v>
      </c>
      <c r="L1857" s="8">
        <f t="shared" si="15"/>
        <v>350.00000000000006</v>
      </c>
      <c r="M1857" s="9">
        <v>0.35</v>
      </c>
      <c r="O1857" s="14"/>
      <c r="P1857" s="12"/>
      <c r="Q1857" s="10"/>
      <c r="R1857" s="11"/>
    </row>
    <row r="1858" spans="1:18" ht="15.75" customHeight="1" x14ac:dyDescent="0.25">
      <c r="A1858" s="2"/>
      <c r="B1858" s="4" t="s">
        <v>27</v>
      </c>
      <c r="C1858" s="4">
        <v>1128299</v>
      </c>
      <c r="D1858" s="5">
        <v>44464</v>
      </c>
      <c r="E1858" s="4" t="s">
        <v>28</v>
      </c>
      <c r="F1858" s="4" t="s">
        <v>75</v>
      </c>
      <c r="G1858" s="4" t="s">
        <v>76</v>
      </c>
      <c r="H1858" s="4" t="s">
        <v>21</v>
      </c>
      <c r="I1858" s="6">
        <v>0.60000000000000009</v>
      </c>
      <c r="J1858" s="7">
        <v>2250</v>
      </c>
      <c r="K1858" s="8">
        <f t="shared" si="14"/>
        <v>1350.0000000000002</v>
      </c>
      <c r="L1858" s="8">
        <f t="shared" si="15"/>
        <v>540.00000000000011</v>
      </c>
      <c r="M1858" s="9">
        <v>0.4</v>
      </c>
      <c r="O1858" s="14"/>
      <c r="P1858" s="12"/>
      <c r="Q1858" s="10"/>
      <c r="R1858" s="11"/>
    </row>
    <row r="1859" spans="1:18" ht="15.75" customHeight="1" x14ac:dyDescent="0.25">
      <c r="A1859" s="2"/>
      <c r="B1859" s="4" t="s">
        <v>27</v>
      </c>
      <c r="C1859" s="4">
        <v>1128299</v>
      </c>
      <c r="D1859" s="5">
        <v>44464</v>
      </c>
      <c r="E1859" s="4" t="s">
        <v>28</v>
      </c>
      <c r="F1859" s="4" t="s">
        <v>75</v>
      </c>
      <c r="G1859" s="4" t="s">
        <v>76</v>
      </c>
      <c r="H1859" s="4" t="s">
        <v>22</v>
      </c>
      <c r="I1859" s="6">
        <v>0.44999999999999996</v>
      </c>
      <c r="J1859" s="7">
        <v>2500</v>
      </c>
      <c r="K1859" s="8">
        <f t="shared" si="14"/>
        <v>1125</v>
      </c>
      <c r="L1859" s="8">
        <f t="shared" si="15"/>
        <v>337.5</v>
      </c>
      <c r="M1859" s="9">
        <v>0.3</v>
      </c>
      <c r="O1859" s="14"/>
      <c r="P1859" s="12"/>
      <c r="Q1859" s="10"/>
      <c r="R1859" s="11"/>
    </row>
    <row r="1860" spans="1:18" ht="15.75" customHeight="1" x14ac:dyDescent="0.25">
      <c r="A1860" s="2"/>
      <c r="B1860" s="4" t="s">
        <v>27</v>
      </c>
      <c r="C1860" s="4">
        <v>1128299</v>
      </c>
      <c r="D1860" s="5">
        <v>44493</v>
      </c>
      <c r="E1860" s="4" t="s">
        <v>28</v>
      </c>
      <c r="F1860" s="4" t="s">
        <v>75</v>
      </c>
      <c r="G1860" s="4" t="s">
        <v>76</v>
      </c>
      <c r="H1860" s="4" t="s">
        <v>17</v>
      </c>
      <c r="I1860" s="6">
        <v>0.4</v>
      </c>
      <c r="J1860" s="7">
        <v>3500</v>
      </c>
      <c r="K1860" s="8">
        <f t="shared" si="14"/>
        <v>1400</v>
      </c>
      <c r="L1860" s="8">
        <f t="shared" si="15"/>
        <v>489.99999999999994</v>
      </c>
      <c r="M1860" s="9">
        <v>0.35</v>
      </c>
      <c r="O1860" s="14"/>
      <c r="P1860" s="12"/>
      <c r="Q1860" s="10"/>
      <c r="R1860" s="11"/>
    </row>
    <row r="1861" spans="1:18" ht="15.75" customHeight="1" x14ac:dyDescent="0.25">
      <c r="A1861" s="2"/>
      <c r="B1861" s="4" t="s">
        <v>27</v>
      </c>
      <c r="C1861" s="4">
        <v>1128299</v>
      </c>
      <c r="D1861" s="5">
        <v>44493</v>
      </c>
      <c r="E1861" s="4" t="s">
        <v>28</v>
      </c>
      <c r="F1861" s="4" t="s">
        <v>75</v>
      </c>
      <c r="G1861" s="4" t="s">
        <v>76</v>
      </c>
      <c r="H1861" s="4" t="s">
        <v>18</v>
      </c>
      <c r="I1861" s="6">
        <v>0.55000000000000016</v>
      </c>
      <c r="J1861" s="7">
        <v>5250</v>
      </c>
      <c r="K1861" s="8">
        <f t="shared" si="14"/>
        <v>2887.5000000000009</v>
      </c>
      <c r="L1861" s="8">
        <f t="shared" si="15"/>
        <v>1010.6250000000002</v>
      </c>
      <c r="M1861" s="9">
        <v>0.35</v>
      </c>
      <c r="O1861" s="14"/>
      <c r="P1861" s="12"/>
      <c r="Q1861" s="10"/>
      <c r="R1861" s="11"/>
    </row>
    <row r="1862" spans="1:18" ht="15.75" customHeight="1" x14ac:dyDescent="0.25">
      <c r="A1862" s="2"/>
      <c r="B1862" s="4" t="s">
        <v>27</v>
      </c>
      <c r="C1862" s="4">
        <v>1128299</v>
      </c>
      <c r="D1862" s="5">
        <v>44493</v>
      </c>
      <c r="E1862" s="4" t="s">
        <v>28</v>
      </c>
      <c r="F1862" s="4" t="s">
        <v>75</v>
      </c>
      <c r="G1862" s="4" t="s">
        <v>76</v>
      </c>
      <c r="H1862" s="4" t="s">
        <v>19</v>
      </c>
      <c r="I1862" s="6">
        <v>0.50000000000000011</v>
      </c>
      <c r="J1862" s="7">
        <v>3500</v>
      </c>
      <c r="K1862" s="8">
        <f t="shared" si="14"/>
        <v>1750.0000000000005</v>
      </c>
      <c r="L1862" s="8">
        <f t="shared" si="15"/>
        <v>612.50000000000011</v>
      </c>
      <c r="M1862" s="9">
        <v>0.35</v>
      </c>
      <c r="O1862" s="14"/>
      <c r="P1862" s="12"/>
      <c r="Q1862" s="10"/>
      <c r="R1862" s="11"/>
    </row>
    <row r="1863" spans="1:18" ht="15.75" customHeight="1" x14ac:dyDescent="0.25">
      <c r="A1863" s="2"/>
      <c r="B1863" s="4" t="s">
        <v>27</v>
      </c>
      <c r="C1863" s="4">
        <v>1128299</v>
      </c>
      <c r="D1863" s="5">
        <v>44493</v>
      </c>
      <c r="E1863" s="4" t="s">
        <v>28</v>
      </c>
      <c r="F1863" s="4" t="s">
        <v>75</v>
      </c>
      <c r="G1863" s="4" t="s">
        <v>76</v>
      </c>
      <c r="H1863" s="4" t="s">
        <v>20</v>
      </c>
      <c r="I1863" s="6">
        <v>0.45000000000000007</v>
      </c>
      <c r="J1863" s="7">
        <v>3250</v>
      </c>
      <c r="K1863" s="8">
        <f t="shared" si="14"/>
        <v>1462.5000000000002</v>
      </c>
      <c r="L1863" s="8">
        <f t="shared" si="15"/>
        <v>511.87500000000006</v>
      </c>
      <c r="M1863" s="9">
        <v>0.35</v>
      </c>
      <c r="O1863" s="14"/>
      <c r="P1863" s="12"/>
      <c r="Q1863" s="10"/>
      <c r="R1863" s="11"/>
    </row>
    <row r="1864" spans="1:18" ht="15.75" customHeight="1" x14ac:dyDescent="0.25">
      <c r="A1864" s="2"/>
      <c r="B1864" s="4" t="s">
        <v>27</v>
      </c>
      <c r="C1864" s="4">
        <v>1128299</v>
      </c>
      <c r="D1864" s="5">
        <v>44493</v>
      </c>
      <c r="E1864" s="4" t="s">
        <v>28</v>
      </c>
      <c r="F1864" s="4" t="s">
        <v>75</v>
      </c>
      <c r="G1864" s="4" t="s">
        <v>76</v>
      </c>
      <c r="H1864" s="4" t="s">
        <v>21</v>
      </c>
      <c r="I1864" s="6">
        <v>0.55000000000000004</v>
      </c>
      <c r="J1864" s="7">
        <v>3000</v>
      </c>
      <c r="K1864" s="8">
        <f t="shared" si="14"/>
        <v>1650.0000000000002</v>
      </c>
      <c r="L1864" s="8">
        <f t="shared" si="15"/>
        <v>660.00000000000011</v>
      </c>
      <c r="M1864" s="9">
        <v>0.4</v>
      </c>
      <c r="O1864" s="14"/>
      <c r="P1864" s="12"/>
      <c r="Q1864" s="10"/>
      <c r="R1864" s="11"/>
    </row>
    <row r="1865" spans="1:18" ht="15.75" customHeight="1" x14ac:dyDescent="0.25">
      <c r="A1865" s="2"/>
      <c r="B1865" s="4" t="s">
        <v>27</v>
      </c>
      <c r="C1865" s="4">
        <v>1128299</v>
      </c>
      <c r="D1865" s="5">
        <v>44493</v>
      </c>
      <c r="E1865" s="4" t="s">
        <v>28</v>
      </c>
      <c r="F1865" s="4" t="s">
        <v>75</v>
      </c>
      <c r="G1865" s="4" t="s">
        <v>76</v>
      </c>
      <c r="H1865" s="4" t="s">
        <v>22</v>
      </c>
      <c r="I1865" s="6">
        <v>0.60000000000000009</v>
      </c>
      <c r="J1865" s="7">
        <v>3500</v>
      </c>
      <c r="K1865" s="8">
        <f t="shared" si="14"/>
        <v>2100.0000000000005</v>
      </c>
      <c r="L1865" s="8">
        <f t="shared" si="15"/>
        <v>630.00000000000011</v>
      </c>
      <c r="M1865" s="9">
        <v>0.3</v>
      </c>
      <c r="O1865" s="14"/>
      <c r="P1865" s="12"/>
      <c r="Q1865" s="10"/>
      <c r="R1865" s="11"/>
    </row>
    <row r="1866" spans="1:18" ht="15.75" customHeight="1" x14ac:dyDescent="0.25">
      <c r="A1866" s="2"/>
      <c r="B1866" s="4" t="s">
        <v>27</v>
      </c>
      <c r="C1866" s="4">
        <v>1128299</v>
      </c>
      <c r="D1866" s="5">
        <v>44524</v>
      </c>
      <c r="E1866" s="4" t="s">
        <v>28</v>
      </c>
      <c r="F1866" s="4" t="s">
        <v>75</v>
      </c>
      <c r="G1866" s="4" t="s">
        <v>76</v>
      </c>
      <c r="H1866" s="4" t="s">
        <v>17</v>
      </c>
      <c r="I1866" s="6">
        <v>0.45000000000000007</v>
      </c>
      <c r="J1866" s="7">
        <v>5750</v>
      </c>
      <c r="K1866" s="8">
        <f t="shared" si="14"/>
        <v>2587.5000000000005</v>
      </c>
      <c r="L1866" s="8">
        <f t="shared" si="15"/>
        <v>905.62500000000011</v>
      </c>
      <c r="M1866" s="9">
        <v>0.35</v>
      </c>
      <c r="O1866" s="14"/>
      <c r="P1866" s="12"/>
      <c r="Q1866" s="10"/>
      <c r="R1866" s="11"/>
    </row>
    <row r="1867" spans="1:18" ht="15.75" customHeight="1" x14ac:dyDescent="0.25">
      <c r="A1867" s="2"/>
      <c r="B1867" s="4" t="s">
        <v>27</v>
      </c>
      <c r="C1867" s="4">
        <v>1128299</v>
      </c>
      <c r="D1867" s="5">
        <v>44524</v>
      </c>
      <c r="E1867" s="4" t="s">
        <v>28</v>
      </c>
      <c r="F1867" s="4" t="s">
        <v>75</v>
      </c>
      <c r="G1867" s="4" t="s">
        <v>76</v>
      </c>
      <c r="H1867" s="4" t="s">
        <v>18</v>
      </c>
      <c r="I1867" s="6">
        <v>0.50000000000000011</v>
      </c>
      <c r="J1867" s="7">
        <v>6500</v>
      </c>
      <c r="K1867" s="8">
        <f t="shared" si="14"/>
        <v>3250.0000000000009</v>
      </c>
      <c r="L1867" s="8">
        <f t="shared" si="15"/>
        <v>1137.5000000000002</v>
      </c>
      <c r="M1867" s="9">
        <v>0.35</v>
      </c>
      <c r="O1867" s="14"/>
      <c r="P1867" s="12"/>
      <c r="Q1867" s="10"/>
      <c r="R1867" s="11"/>
    </row>
    <row r="1868" spans="1:18" ht="15.75" customHeight="1" x14ac:dyDescent="0.25">
      <c r="A1868" s="2"/>
      <c r="B1868" s="4" t="s">
        <v>27</v>
      </c>
      <c r="C1868" s="4">
        <v>1128299</v>
      </c>
      <c r="D1868" s="5">
        <v>44524</v>
      </c>
      <c r="E1868" s="4" t="s">
        <v>28</v>
      </c>
      <c r="F1868" s="4" t="s">
        <v>75</v>
      </c>
      <c r="G1868" s="4" t="s">
        <v>76</v>
      </c>
      <c r="H1868" s="4" t="s">
        <v>19</v>
      </c>
      <c r="I1868" s="6">
        <v>0.45000000000000007</v>
      </c>
      <c r="J1868" s="7">
        <v>4750</v>
      </c>
      <c r="K1868" s="8">
        <f t="shared" si="14"/>
        <v>2137.5000000000005</v>
      </c>
      <c r="L1868" s="8">
        <f t="shared" si="15"/>
        <v>748.12500000000011</v>
      </c>
      <c r="M1868" s="9">
        <v>0.35</v>
      </c>
      <c r="O1868" s="14"/>
      <c r="P1868" s="12"/>
      <c r="Q1868" s="10"/>
      <c r="R1868" s="11"/>
    </row>
    <row r="1869" spans="1:18" ht="15.75" customHeight="1" x14ac:dyDescent="0.25">
      <c r="A1869" s="2"/>
      <c r="B1869" s="4" t="s">
        <v>27</v>
      </c>
      <c r="C1869" s="4">
        <v>1128299</v>
      </c>
      <c r="D1869" s="5">
        <v>44524</v>
      </c>
      <c r="E1869" s="4" t="s">
        <v>28</v>
      </c>
      <c r="F1869" s="4" t="s">
        <v>75</v>
      </c>
      <c r="G1869" s="4" t="s">
        <v>76</v>
      </c>
      <c r="H1869" s="4" t="s">
        <v>20</v>
      </c>
      <c r="I1869" s="6">
        <v>0.55000000000000016</v>
      </c>
      <c r="J1869" s="7">
        <v>4500</v>
      </c>
      <c r="K1869" s="8">
        <f t="shared" si="14"/>
        <v>2475.0000000000009</v>
      </c>
      <c r="L1869" s="8">
        <f t="shared" si="15"/>
        <v>866.25000000000023</v>
      </c>
      <c r="M1869" s="9">
        <v>0.35</v>
      </c>
      <c r="O1869" s="14"/>
      <c r="P1869" s="12"/>
      <c r="Q1869" s="10"/>
      <c r="R1869" s="11"/>
    </row>
    <row r="1870" spans="1:18" ht="15.75" customHeight="1" x14ac:dyDescent="0.25">
      <c r="A1870" s="2"/>
      <c r="B1870" s="4" t="s">
        <v>27</v>
      </c>
      <c r="C1870" s="4">
        <v>1128299</v>
      </c>
      <c r="D1870" s="5">
        <v>44524</v>
      </c>
      <c r="E1870" s="4" t="s">
        <v>28</v>
      </c>
      <c r="F1870" s="4" t="s">
        <v>75</v>
      </c>
      <c r="G1870" s="4" t="s">
        <v>76</v>
      </c>
      <c r="H1870" s="4" t="s">
        <v>21</v>
      </c>
      <c r="I1870" s="6">
        <v>0.75000000000000011</v>
      </c>
      <c r="J1870" s="7">
        <v>4250</v>
      </c>
      <c r="K1870" s="8">
        <f t="shared" si="14"/>
        <v>3187.5000000000005</v>
      </c>
      <c r="L1870" s="8">
        <f t="shared" si="15"/>
        <v>1275.0000000000002</v>
      </c>
      <c r="M1870" s="9">
        <v>0.4</v>
      </c>
      <c r="O1870" s="14"/>
      <c r="P1870" s="12"/>
      <c r="Q1870" s="10"/>
      <c r="R1870" s="11"/>
    </row>
    <row r="1871" spans="1:18" ht="15.75" customHeight="1" x14ac:dyDescent="0.25">
      <c r="A1871" s="2"/>
      <c r="B1871" s="4" t="s">
        <v>27</v>
      </c>
      <c r="C1871" s="4">
        <v>1128299</v>
      </c>
      <c r="D1871" s="5">
        <v>44524</v>
      </c>
      <c r="E1871" s="4" t="s">
        <v>28</v>
      </c>
      <c r="F1871" s="4" t="s">
        <v>75</v>
      </c>
      <c r="G1871" s="4" t="s">
        <v>76</v>
      </c>
      <c r="H1871" s="4" t="s">
        <v>22</v>
      </c>
      <c r="I1871" s="6">
        <v>0.80000000000000016</v>
      </c>
      <c r="J1871" s="7">
        <v>5500</v>
      </c>
      <c r="K1871" s="8">
        <f t="shared" si="14"/>
        <v>4400.0000000000009</v>
      </c>
      <c r="L1871" s="8">
        <f t="shared" si="15"/>
        <v>1320.0000000000002</v>
      </c>
      <c r="M1871" s="9">
        <v>0.3</v>
      </c>
      <c r="O1871" s="14"/>
      <c r="P1871" s="12"/>
      <c r="Q1871" s="10"/>
      <c r="R1871" s="11"/>
    </row>
    <row r="1872" spans="1:18" ht="15.75" customHeight="1" x14ac:dyDescent="0.25">
      <c r="A1872" s="2"/>
      <c r="B1872" s="4" t="s">
        <v>27</v>
      </c>
      <c r="C1872" s="4">
        <v>1128299</v>
      </c>
      <c r="D1872" s="5">
        <v>44553</v>
      </c>
      <c r="E1872" s="4" t="s">
        <v>28</v>
      </c>
      <c r="F1872" s="4" t="s">
        <v>75</v>
      </c>
      <c r="G1872" s="4" t="s">
        <v>76</v>
      </c>
      <c r="H1872" s="4" t="s">
        <v>17</v>
      </c>
      <c r="I1872" s="6">
        <v>0.65000000000000013</v>
      </c>
      <c r="J1872" s="7">
        <v>7500</v>
      </c>
      <c r="K1872" s="8">
        <f t="shared" si="14"/>
        <v>4875.0000000000009</v>
      </c>
      <c r="L1872" s="8">
        <f t="shared" si="15"/>
        <v>1706.2500000000002</v>
      </c>
      <c r="M1872" s="9">
        <v>0.35</v>
      </c>
      <c r="O1872" s="14"/>
      <c r="P1872" s="12"/>
      <c r="Q1872" s="10"/>
      <c r="R1872" s="11"/>
    </row>
    <row r="1873" spans="1:18" ht="15.75" customHeight="1" x14ac:dyDescent="0.25">
      <c r="A1873" s="2"/>
      <c r="B1873" s="4" t="s">
        <v>27</v>
      </c>
      <c r="C1873" s="4">
        <v>1128299</v>
      </c>
      <c r="D1873" s="5">
        <v>44553</v>
      </c>
      <c r="E1873" s="4" t="s">
        <v>28</v>
      </c>
      <c r="F1873" s="4" t="s">
        <v>75</v>
      </c>
      <c r="G1873" s="4" t="s">
        <v>76</v>
      </c>
      <c r="H1873" s="4" t="s">
        <v>18</v>
      </c>
      <c r="I1873" s="6">
        <v>0.75000000000000022</v>
      </c>
      <c r="J1873" s="7">
        <v>7500</v>
      </c>
      <c r="K1873" s="8">
        <f t="shared" si="14"/>
        <v>5625.0000000000018</v>
      </c>
      <c r="L1873" s="8">
        <f t="shared" si="15"/>
        <v>1968.7500000000005</v>
      </c>
      <c r="M1873" s="9">
        <v>0.35</v>
      </c>
      <c r="O1873" s="14"/>
      <c r="P1873" s="12"/>
      <c r="Q1873" s="10"/>
      <c r="R1873" s="11"/>
    </row>
    <row r="1874" spans="1:18" ht="15.75" customHeight="1" x14ac:dyDescent="0.25">
      <c r="A1874" s="2"/>
      <c r="B1874" s="4" t="s">
        <v>27</v>
      </c>
      <c r="C1874" s="4">
        <v>1128299</v>
      </c>
      <c r="D1874" s="5">
        <v>44553</v>
      </c>
      <c r="E1874" s="4" t="s">
        <v>28</v>
      </c>
      <c r="F1874" s="4" t="s">
        <v>75</v>
      </c>
      <c r="G1874" s="4" t="s">
        <v>76</v>
      </c>
      <c r="H1874" s="4" t="s">
        <v>19</v>
      </c>
      <c r="I1874" s="6">
        <v>0.70000000000000018</v>
      </c>
      <c r="J1874" s="7">
        <v>5500</v>
      </c>
      <c r="K1874" s="8">
        <f t="shared" si="14"/>
        <v>3850.0000000000009</v>
      </c>
      <c r="L1874" s="8">
        <f t="shared" si="15"/>
        <v>1347.5000000000002</v>
      </c>
      <c r="M1874" s="9">
        <v>0.35</v>
      </c>
      <c r="O1874" s="14"/>
      <c r="P1874" s="12"/>
      <c r="Q1874" s="10"/>
      <c r="R1874" s="11"/>
    </row>
    <row r="1875" spans="1:18" ht="15.75" customHeight="1" x14ac:dyDescent="0.25">
      <c r="A1875" s="2"/>
      <c r="B1875" s="4" t="s">
        <v>27</v>
      </c>
      <c r="C1875" s="4">
        <v>1128299</v>
      </c>
      <c r="D1875" s="5">
        <v>44553</v>
      </c>
      <c r="E1875" s="4" t="s">
        <v>28</v>
      </c>
      <c r="F1875" s="4" t="s">
        <v>75</v>
      </c>
      <c r="G1875" s="4" t="s">
        <v>76</v>
      </c>
      <c r="H1875" s="4" t="s">
        <v>20</v>
      </c>
      <c r="I1875" s="6">
        <v>0.70000000000000018</v>
      </c>
      <c r="J1875" s="7">
        <v>5500</v>
      </c>
      <c r="K1875" s="8">
        <f t="shared" si="14"/>
        <v>3850.0000000000009</v>
      </c>
      <c r="L1875" s="8">
        <f t="shared" si="15"/>
        <v>1347.5000000000002</v>
      </c>
      <c r="M1875" s="9">
        <v>0.35</v>
      </c>
      <c r="O1875" s="14"/>
      <c r="P1875" s="12"/>
      <c r="Q1875" s="10"/>
      <c r="R1875" s="11"/>
    </row>
    <row r="1876" spans="1:18" ht="15.75" customHeight="1" x14ac:dyDescent="0.25">
      <c r="A1876" s="2"/>
      <c r="B1876" s="4" t="s">
        <v>27</v>
      </c>
      <c r="C1876" s="4">
        <v>1128299</v>
      </c>
      <c r="D1876" s="5">
        <v>44553</v>
      </c>
      <c r="E1876" s="4" t="s">
        <v>28</v>
      </c>
      <c r="F1876" s="4" t="s">
        <v>75</v>
      </c>
      <c r="G1876" s="4" t="s">
        <v>76</v>
      </c>
      <c r="H1876" s="4" t="s">
        <v>21</v>
      </c>
      <c r="I1876" s="6">
        <v>0.80000000000000016</v>
      </c>
      <c r="J1876" s="7">
        <v>4750</v>
      </c>
      <c r="K1876" s="8">
        <f t="shared" si="14"/>
        <v>3800.0000000000009</v>
      </c>
      <c r="L1876" s="8">
        <f t="shared" si="15"/>
        <v>1520.0000000000005</v>
      </c>
      <c r="M1876" s="9">
        <v>0.4</v>
      </c>
      <c r="O1876" s="14"/>
      <c r="P1876" s="12"/>
      <c r="Q1876" s="10"/>
      <c r="R1876" s="11"/>
    </row>
    <row r="1877" spans="1:18" ht="15.75" customHeight="1" x14ac:dyDescent="0.25">
      <c r="A1877" s="2"/>
      <c r="B1877" s="4" t="s">
        <v>27</v>
      </c>
      <c r="C1877" s="4">
        <v>1128299</v>
      </c>
      <c r="D1877" s="5">
        <v>44553</v>
      </c>
      <c r="E1877" s="4" t="s">
        <v>28</v>
      </c>
      <c r="F1877" s="4" t="s">
        <v>75</v>
      </c>
      <c r="G1877" s="4" t="s">
        <v>76</v>
      </c>
      <c r="H1877" s="4" t="s">
        <v>22</v>
      </c>
      <c r="I1877" s="6">
        <v>0.8500000000000002</v>
      </c>
      <c r="J1877" s="7">
        <v>5750</v>
      </c>
      <c r="K1877" s="8">
        <f t="shared" si="14"/>
        <v>4887.5000000000009</v>
      </c>
      <c r="L1877" s="8">
        <f t="shared" si="15"/>
        <v>1466.2500000000002</v>
      </c>
      <c r="M1877" s="9">
        <v>0.3</v>
      </c>
      <c r="O1877" s="14"/>
      <c r="P1877" s="12"/>
      <c r="Q1877" s="10"/>
      <c r="R1877" s="11"/>
    </row>
    <row r="1878" spans="1:18" ht="15.75" customHeight="1" x14ac:dyDescent="0.25">
      <c r="A1878" s="2" t="s">
        <v>39</v>
      </c>
      <c r="B1878" s="4" t="s">
        <v>27</v>
      </c>
      <c r="C1878" s="4">
        <v>1128299</v>
      </c>
      <c r="D1878" s="5">
        <v>44213</v>
      </c>
      <c r="E1878" s="4" t="s">
        <v>28</v>
      </c>
      <c r="F1878" s="4" t="s">
        <v>77</v>
      </c>
      <c r="G1878" s="4" t="s">
        <v>60</v>
      </c>
      <c r="H1878" s="4" t="s">
        <v>17</v>
      </c>
      <c r="I1878" s="6">
        <v>0.35000000000000003</v>
      </c>
      <c r="J1878" s="7">
        <v>4000</v>
      </c>
      <c r="K1878" s="8">
        <f t="shared" si="14"/>
        <v>1400.0000000000002</v>
      </c>
      <c r="L1878" s="8">
        <f t="shared" si="15"/>
        <v>560</v>
      </c>
      <c r="M1878" s="9">
        <v>0.39999999999999997</v>
      </c>
      <c r="O1878" s="14"/>
      <c r="P1878" s="12"/>
      <c r="Q1878" s="10"/>
      <c r="R1878" s="11"/>
    </row>
    <row r="1879" spans="1:18" ht="15.75" customHeight="1" x14ac:dyDescent="0.25">
      <c r="A1879" s="2"/>
      <c r="B1879" s="4" t="s">
        <v>27</v>
      </c>
      <c r="C1879" s="4">
        <v>1128299</v>
      </c>
      <c r="D1879" s="5">
        <v>44213</v>
      </c>
      <c r="E1879" s="4" t="s">
        <v>28</v>
      </c>
      <c r="F1879" s="4" t="s">
        <v>77</v>
      </c>
      <c r="G1879" s="4" t="s">
        <v>60</v>
      </c>
      <c r="H1879" s="4" t="s">
        <v>18</v>
      </c>
      <c r="I1879" s="6">
        <v>0.45</v>
      </c>
      <c r="J1879" s="7">
        <v>4000</v>
      </c>
      <c r="K1879" s="8">
        <f t="shared" si="14"/>
        <v>1800</v>
      </c>
      <c r="L1879" s="8">
        <f t="shared" si="15"/>
        <v>719.99999999999989</v>
      </c>
      <c r="M1879" s="9">
        <v>0.39999999999999997</v>
      </c>
      <c r="O1879" s="14"/>
      <c r="P1879" s="12"/>
      <c r="Q1879" s="10"/>
      <c r="R1879" s="11"/>
    </row>
    <row r="1880" spans="1:18" ht="15.75" customHeight="1" x14ac:dyDescent="0.25">
      <c r="A1880" s="2"/>
      <c r="B1880" s="4" t="s">
        <v>27</v>
      </c>
      <c r="C1880" s="4">
        <v>1128299</v>
      </c>
      <c r="D1880" s="5">
        <v>44213</v>
      </c>
      <c r="E1880" s="4" t="s">
        <v>28</v>
      </c>
      <c r="F1880" s="4" t="s">
        <v>77</v>
      </c>
      <c r="G1880" s="4" t="s">
        <v>60</v>
      </c>
      <c r="H1880" s="4" t="s">
        <v>19</v>
      </c>
      <c r="I1880" s="6">
        <v>0.45</v>
      </c>
      <c r="J1880" s="7">
        <v>4000</v>
      </c>
      <c r="K1880" s="8">
        <f t="shared" si="14"/>
        <v>1800</v>
      </c>
      <c r="L1880" s="8">
        <f t="shared" si="15"/>
        <v>719.99999999999989</v>
      </c>
      <c r="M1880" s="9">
        <v>0.39999999999999997</v>
      </c>
      <c r="O1880" s="14"/>
      <c r="P1880" s="12"/>
      <c r="Q1880" s="10"/>
      <c r="R1880" s="11"/>
    </row>
    <row r="1881" spans="1:18" ht="15.75" customHeight="1" x14ac:dyDescent="0.25">
      <c r="A1881" s="2"/>
      <c r="B1881" s="4" t="s">
        <v>27</v>
      </c>
      <c r="C1881" s="4">
        <v>1128299</v>
      </c>
      <c r="D1881" s="5">
        <v>44213</v>
      </c>
      <c r="E1881" s="4" t="s">
        <v>28</v>
      </c>
      <c r="F1881" s="4" t="s">
        <v>77</v>
      </c>
      <c r="G1881" s="4" t="s">
        <v>60</v>
      </c>
      <c r="H1881" s="4" t="s">
        <v>20</v>
      </c>
      <c r="I1881" s="6">
        <v>0.45</v>
      </c>
      <c r="J1881" s="7">
        <v>2500</v>
      </c>
      <c r="K1881" s="8">
        <f t="shared" si="14"/>
        <v>1125</v>
      </c>
      <c r="L1881" s="8">
        <f t="shared" si="15"/>
        <v>449.99999999999994</v>
      </c>
      <c r="M1881" s="9">
        <v>0.39999999999999997</v>
      </c>
      <c r="O1881" s="14"/>
      <c r="P1881" s="12"/>
      <c r="Q1881" s="10"/>
      <c r="R1881" s="11"/>
    </row>
    <row r="1882" spans="1:18" ht="15.75" customHeight="1" x14ac:dyDescent="0.25">
      <c r="A1882" s="2"/>
      <c r="B1882" s="4" t="s">
        <v>27</v>
      </c>
      <c r="C1882" s="4">
        <v>1128299</v>
      </c>
      <c r="D1882" s="5">
        <v>44213</v>
      </c>
      <c r="E1882" s="4" t="s">
        <v>28</v>
      </c>
      <c r="F1882" s="4" t="s">
        <v>77</v>
      </c>
      <c r="G1882" s="4" t="s">
        <v>60</v>
      </c>
      <c r="H1882" s="4" t="s">
        <v>21</v>
      </c>
      <c r="I1882" s="6">
        <v>0.50000000000000011</v>
      </c>
      <c r="J1882" s="7">
        <v>2000</v>
      </c>
      <c r="K1882" s="8">
        <f t="shared" si="14"/>
        <v>1000.0000000000002</v>
      </c>
      <c r="L1882" s="8">
        <f t="shared" si="15"/>
        <v>450.00000000000011</v>
      </c>
      <c r="M1882" s="9">
        <v>0.45</v>
      </c>
      <c r="O1882" s="14"/>
      <c r="P1882" s="12"/>
      <c r="Q1882" s="10"/>
      <c r="R1882" s="11"/>
    </row>
    <row r="1883" spans="1:18" ht="15.75" customHeight="1" x14ac:dyDescent="0.25">
      <c r="A1883" s="2"/>
      <c r="B1883" s="4" t="s">
        <v>27</v>
      </c>
      <c r="C1883" s="4">
        <v>1128299</v>
      </c>
      <c r="D1883" s="5">
        <v>44213</v>
      </c>
      <c r="E1883" s="4" t="s">
        <v>28</v>
      </c>
      <c r="F1883" s="4" t="s">
        <v>77</v>
      </c>
      <c r="G1883" s="4" t="s">
        <v>60</v>
      </c>
      <c r="H1883" s="4" t="s">
        <v>22</v>
      </c>
      <c r="I1883" s="6">
        <v>0.45</v>
      </c>
      <c r="J1883" s="7">
        <v>4500</v>
      </c>
      <c r="K1883" s="8">
        <f t="shared" si="14"/>
        <v>2025</v>
      </c>
      <c r="L1883" s="8">
        <f t="shared" si="15"/>
        <v>708.75</v>
      </c>
      <c r="M1883" s="9">
        <v>0.35</v>
      </c>
      <c r="O1883" s="14"/>
      <c r="P1883" s="12"/>
      <c r="Q1883" s="10"/>
      <c r="R1883" s="11"/>
    </row>
    <row r="1884" spans="1:18" ht="15.75" customHeight="1" x14ac:dyDescent="0.25">
      <c r="A1884" s="2"/>
      <c r="B1884" s="4" t="s">
        <v>27</v>
      </c>
      <c r="C1884" s="4">
        <v>1128299</v>
      </c>
      <c r="D1884" s="5">
        <v>44244</v>
      </c>
      <c r="E1884" s="4" t="s">
        <v>28</v>
      </c>
      <c r="F1884" s="4" t="s">
        <v>77</v>
      </c>
      <c r="G1884" s="4" t="s">
        <v>60</v>
      </c>
      <c r="H1884" s="4" t="s">
        <v>17</v>
      </c>
      <c r="I1884" s="6">
        <v>0.35000000000000003</v>
      </c>
      <c r="J1884" s="7">
        <v>5000</v>
      </c>
      <c r="K1884" s="8">
        <f t="shared" si="14"/>
        <v>1750.0000000000002</v>
      </c>
      <c r="L1884" s="8">
        <f t="shared" si="15"/>
        <v>700</v>
      </c>
      <c r="M1884" s="9">
        <v>0.39999999999999997</v>
      </c>
      <c r="O1884" s="14"/>
      <c r="P1884" s="12"/>
      <c r="Q1884" s="10"/>
      <c r="R1884" s="11"/>
    </row>
    <row r="1885" spans="1:18" ht="15.75" customHeight="1" x14ac:dyDescent="0.25">
      <c r="A1885" s="2"/>
      <c r="B1885" s="4" t="s">
        <v>27</v>
      </c>
      <c r="C1885" s="4">
        <v>1128299</v>
      </c>
      <c r="D1885" s="5">
        <v>44244</v>
      </c>
      <c r="E1885" s="4" t="s">
        <v>28</v>
      </c>
      <c r="F1885" s="4" t="s">
        <v>77</v>
      </c>
      <c r="G1885" s="4" t="s">
        <v>60</v>
      </c>
      <c r="H1885" s="4" t="s">
        <v>18</v>
      </c>
      <c r="I1885" s="6">
        <v>0.45</v>
      </c>
      <c r="J1885" s="7">
        <v>4000</v>
      </c>
      <c r="K1885" s="8">
        <f t="shared" si="14"/>
        <v>1800</v>
      </c>
      <c r="L1885" s="8">
        <f t="shared" si="15"/>
        <v>719.99999999999989</v>
      </c>
      <c r="M1885" s="9">
        <v>0.39999999999999997</v>
      </c>
      <c r="O1885" s="14"/>
      <c r="P1885" s="12"/>
      <c r="Q1885" s="10"/>
      <c r="R1885" s="11"/>
    </row>
    <row r="1886" spans="1:18" ht="15.75" customHeight="1" x14ac:dyDescent="0.25">
      <c r="A1886" s="2"/>
      <c r="B1886" s="4" t="s">
        <v>27</v>
      </c>
      <c r="C1886" s="4">
        <v>1128299</v>
      </c>
      <c r="D1886" s="5">
        <v>44244</v>
      </c>
      <c r="E1886" s="4" t="s">
        <v>28</v>
      </c>
      <c r="F1886" s="4" t="s">
        <v>77</v>
      </c>
      <c r="G1886" s="4" t="s">
        <v>60</v>
      </c>
      <c r="H1886" s="4" t="s">
        <v>19</v>
      </c>
      <c r="I1886" s="6">
        <v>0.45</v>
      </c>
      <c r="J1886" s="7">
        <v>4000</v>
      </c>
      <c r="K1886" s="8">
        <f t="shared" si="14"/>
        <v>1800</v>
      </c>
      <c r="L1886" s="8">
        <f t="shared" si="15"/>
        <v>719.99999999999989</v>
      </c>
      <c r="M1886" s="9">
        <v>0.39999999999999997</v>
      </c>
      <c r="O1886" s="14"/>
      <c r="P1886" s="12"/>
      <c r="Q1886" s="10"/>
      <c r="R1886" s="11"/>
    </row>
    <row r="1887" spans="1:18" ht="15.75" customHeight="1" x14ac:dyDescent="0.25">
      <c r="A1887" s="2"/>
      <c r="B1887" s="4" t="s">
        <v>27</v>
      </c>
      <c r="C1887" s="4">
        <v>1128299</v>
      </c>
      <c r="D1887" s="5">
        <v>44244</v>
      </c>
      <c r="E1887" s="4" t="s">
        <v>28</v>
      </c>
      <c r="F1887" s="4" t="s">
        <v>77</v>
      </c>
      <c r="G1887" s="4" t="s">
        <v>60</v>
      </c>
      <c r="H1887" s="4" t="s">
        <v>20</v>
      </c>
      <c r="I1887" s="6">
        <v>0.45</v>
      </c>
      <c r="J1887" s="7">
        <v>2500</v>
      </c>
      <c r="K1887" s="8">
        <f t="shared" si="14"/>
        <v>1125</v>
      </c>
      <c r="L1887" s="8">
        <f t="shared" si="15"/>
        <v>449.99999999999994</v>
      </c>
      <c r="M1887" s="9">
        <v>0.39999999999999997</v>
      </c>
      <c r="O1887" s="14"/>
      <c r="P1887" s="12"/>
      <c r="Q1887" s="10"/>
      <c r="R1887" s="11"/>
    </row>
    <row r="1888" spans="1:18" ht="15.75" customHeight="1" x14ac:dyDescent="0.25">
      <c r="A1888" s="2"/>
      <c r="B1888" s="4" t="s">
        <v>27</v>
      </c>
      <c r="C1888" s="4">
        <v>1128299</v>
      </c>
      <c r="D1888" s="5">
        <v>44244</v>
      </c>
      <c r="E1888" s="4" t="s">
        <v>28</v>
      </c>
      <c r="F1888" s="4" t="s">
        <v>77</v>
      </c>
      <c r="G1888" s="4" t="s">
        <v>60</v>
      </c>
      <c r="H1888" s="4" t="s">
        <v>21</v>
      </c>
      <c r="I1888" s="6">
        <v>0.50000000000000011</v>
      </c>
      <c r="J1888" s="7">
        <v>1750</v>
      </c>
      <c r="K1888" s="8">
        <f t="shared" si="14"/>
        <v>875.00000000000023</v>
      </c>
      <c r="L1888" s="8">
        <f t="shared" si="15"/>
        <v>393.75000000000011</v>
      </c>
      <c r="M1888" s="9">
        <v>0.45</v>
      </c>
      <c r="O1888" s="14"/>
      <c r="P1888" s="12"/>
      <c r="Q1888" s="10"/>
      <c r="R1888" s="11"/>
    </row>
    <row r="1889" spans="1:18" ht="15.75" customHeight="1" x14ac:dyDescent="0.25">
      <c r="A1889" s="2"/>
      <c r="B1889" s="4" t="s">
        <v>27</v>
      </c>
      <c r="C1889" s="4">
        <v>1128299</v>
      </c>
      <c r="D1889" s="5">
        <v>44244</v>
      </c>
      <c r="E1889" s="4" t="s">
        <v>28</v>
      </c>
      <c r="F1889" s="4" t="s">
        <v>77</v>
      </c>
      <c r="G1889" s="4" t="s">
        <v>60</v>
      </c>
      <c r="H1889" s="4" t="s">
        <v>22</v>
      </c>
      <c r="I1889" s="6">
        <v>0.45</v>
      </c>
      <c r="J1889" s="7">
        <v>3750</v>
      </c>
      <c r="K1889" s="8">
        <f t="shared" si="14"/>
        <v>1687.5</v>
      </c>
      <c r="L1889" s="8">
        <f t="shared" si="15"/>
        <v>590.625</v>
      </c>
      <c r="M1889" s="9">
        <v>0.35</v>
      </c>
      <c r="O1889" s="14"/>
      <c r="P1889" s="12"/>
      <c r="Q1889" s="10"/>
      <c r="R1889" s="11"/>
    </row>
    <row r="1890" spans="1:18" ht="15.75" customHeight="1" x14ac:dyDescent="0.25">
      <c r="A1890" s="2"/>
      <c r="B1890" s="4" t="s">
        <v>27</v>
      </c>
      <c r="C1890" s="4">
        <v>1128299</v>
      </c>
      <c r="D1890" s="5">
        <v>44271</v>
      </c>
      <c r="E1890" s="4" t="s">
        <v>28</v>
      </c>
      <c r="F1890" s="4" t="s">
        <v>77</v>
      </c>
      <c r="G1890" s="4" t="s">
        <v>60</v>
      </c>
      <c r="H1890" s="4" t="s">
        <v>17</v>
      </c>
      <c r="I1890" s="6">
        <v>0.45</v>
      </c>
      <c r="J1890" s="7">
        <v>5250</v>
      </c>
      <c r="K1890" s="8">
        <f t="shared" si="14"/>
        <v>2362.5</v>
      </c>
      <c r="L1890" s="8">
        <f t="shared" si="15"/>
        <v>944.99999999999989</v>
      </c>
      <c r="M1890" s="9">
        <v>0.39999999999999997</v>
      </c>
      <c r="O1890" s="14"/>
      <c r="P1890" s="12"/>
      <c r="Q1890" s="10"/>
      <c r="R1890" s="11"/>
    </row>
    <row r="1891" spans="1:18" ht="15.75" customHeight="1" x14ac:dyDescent="0.25">
      <c r="A1891" s="2"/>
      <c r="B1891" s="4" t="s">
        <v>27</v>
      </c>
      <c r="C1891" s="4">
        <v>1128299</v>
      </c>
      <c r="D1891" s="5">
        <v>44271</v>
      </c>
      <c r="E1891" s="4" t="s">
        <v>28</v>
      </c>
      <c r="F1891" s="4" t="s">
        <v>77</v>
      </c>
      <c r="G1891" s="4" t="s">
        <v>60</v>
      </c>
      <c r="H1891" s="4" t="s">
        <v>18</v>
      </c>
      <c r="I1891" s="6">
        <v>0.55000000000000004</v>
      </c>
      <c r="J1891" s="7">
        <v>3750</v>
      </c>
      <c r="K1891" s="8">
        <f t="shared" si="14"/>
        <v>2062.5</v>
      </c>
      <c r="L1891" s="8">
        <f t="shared" si="15"/>
        <v>824.99999999999989</v>
      </c>
      <c r="M1891" s="9">
        <v>0.39999999999999997</v>
      </c>
      <c r="O1891" s="14"/>
      <c r="P1891" s="12"/>
      <c r="Q1891" s="10"/>
      <c r="R1891" s="11"/>
    </row>
    <row r="1892" spans="1:18" ht="15.75" customHeight="1" x14ac:dyDescent="0.25">
      <c r="A1892" s="2"/>
      <c r="B1892" s="4" t="s">
        <v>27</v>
      </c>
      <c r="C1892" s="4">
        <v>1128299</v>
      </c>
      <c r="D1892" s="5">
        <v>44271</v>
      </c>
      <c r="E1892" s="4" t="s">
        <v>28</v>
      </c>
      <c r="F1892" s="4" t="s">
        <v>77</v>
      </c>
      <c r="G1892" s="4" t="s">
        <v>60</v>
      </c>
      <c r="H1892" s="4" t="s">
        <v>19</v>
      </c>
      <c r="I1892" s="6">
        <v>0.6</v>
      </c>
      <c r="J1892" s="7">
        <v>4000</v>
      </c>
      <c r="K1892" s="8">
        <f t="shared" si="14"/>
        <v>2400</v>
      </c>
      <c r="L1892" s="8">
        <f t="shared" si="15"/>
        <v>959.99999999999989</v>
      </c>
      <c r="M1892" s="9">
        <v>0.39999999999999997</v>
      </c>
      <c r="O1892" s="14"/>
      <c r="P1892" s="12"/>
      <c r="Q1892" s="10"/>
      <c r="R1892" s="11"/>
    </row>
    <row r="1893" spans="1:18" ht="15.75" customHeight="1" x14ac:dyDescent="0.25">
      <c r="A1893" s="2"/>
      <c r="B1893" s="4" t="s">
        <v>27</v>
      </c>
      <c r="C1893" s="4">
        <v>1128299</v>
      </c>
      <c r="D1893" s="5">
        <v>44271</v>
      </c>
      <c r="E1893" s="4" t="s">
        <v>28</v>
      </c>
      <c r="F1893" s="4" t="s">
        <v>77</v>
      </c>
      <c r="G1893" s="4" t="s">
        <v>60</v>
      </c>
      <c r="H1893" s="4" t="s">
        <v>20</v>
      </c>
      <c r="I1893" s="6">
        <v>0.55000000000000004</v>
      </c>
      <c r="J1893" s="7">
        <v>3000</v>
      </c>
      <c r="K1893" s="8">
        <f t="shared" si="14"/>
        <v>1650.0000000000002</v>
      </c>
      <c r="L1893" s="8">
        <f t="shared" si="15"/>
        <v>660</v>
      </c>
      <c r="M1893" s="9">
        <v>0.39999999999999997</v>
      </c>
      <c r="O1893" s="14"/>
      <c r="P1893" s="12"/>
      <c r="Q1893" s="10"/>
      <c r="R1893" s="11"/>
    </row>
    <row r="1894" spans="1:18" ht="15.75" customHeight="1" x14ac:dyDescent="0.25">
      <c r="A1894" s="2"/>
      <c r="B1894" s="4" t="s">
        <v>27</v>
      </c>
      <c r="C1894" s="4">
        <v>1128299</v>
      </c>
      <c r="D1894" s="5">
        <v>44271</v>
      </c>
      <c r="E1894" s="4" t="s">
        <v>28</v>
      </c>
      <c r="F1894" s="4" t="s">
        <v>77</v>
      </c>
      <c r="G1894" s="4" t="s">
        <v>60</v>
      </c>
      <c r="H1894" s="4" t="s">
        <v>21</v>
      </c>
      <c r="I1894" s="6">
        <v>0.60000000000000009</v>
      </c>
      <c r="J1894" s="7">
        <v>1500</v>
      </c>
      <c r="K1894" s="8">
        <f t="shared" si="14"/>
        <v>900.00000000000011</v>
      </c>
      <c r="L1894" s="8">
        <f t="shared" si="15"/>
        <v>405.00000000000006</v>
      </c>
      <c r="M1894" s="9">
        <v>0.45</v>
      </c>
      <c r="O1894" s="14"/>
      <c r="P1894" s="12"/>
      <c r="Q1894" s="10"/>
      <c r="R1894" s="11"/>
    </row>
    <row r="1895" spans="1:18" ht="15.75" customHeight="1" x14ac:dyDescent="0.25">
      <c r="A1895" s="2"/>
      <c r="B1895" s="4" t="s">
        <v>27</v>
      </c>
      <c r="C1895" s="4">
        <v>1128299</v>
      </c>
      <c r="D1895" s="5">
        <v>44271</v>
      </c>
      <c r="E1895" s="4" t="s">
        <v>28</v>
      </c>
      <c r="F1895" s="4" t="s">
        <v>77</v>
      </c>
      <c r="G1895" s="4" t="s">
        <v>60</v>
      </c>
      <c r="H1895" s="4" t="s">
        <v>22</v>
      </c>
      <c r="I1895" s="6">
        <v>0.45</v>
      </c>
      <c r="J1895" s="7">
        <v>3500</v>
      </c>
      <c r="K1895" s="8">
        <f t="shared" si="14"/>
        <v>1575</v>
      </c>
      <c r="L1895" s="8">
        <f t="shared" si="15"/>
        <v>551.25</v>
      </c>
      <c r="M1895" s="9">
        <v>0.35</v>
      </c>
      <c r="O1895" s="14"/>
      <c r="P1895" s="12"/>
      <c r="Q1895" s="10"/>
      <c r="R1895" s="11"/>
    </row>
    <row r="1896" spans="1:18" ht="15.75" customHeight="1" x14ac:dyDescent="0.25">
      <c r="A1896" s="2"/>
      <c r="B1896" s="4" t="s">
        <v>27</v>
      </c>
      <c r="C1896" s="4">
        <v>1128299</v>
      </c>
      <c r="D1896" s="5">
        <v>44303</v>
      </c>
      <c r="E1896" s="4" t="s">
        <v>28</v>
      </c>
      <c r="F1896" s="4" t="s">
        <v>77</v>
      </c>
      <c r="G1896" s="4" t="s">
        <v>60</v>
      </c>
      <c r="H1896" s="4" t="s">
        <v>17</v>
      </c>
      <c r="I1896" s="6">
        <v>0.5</v>
      </c>
      <c r="J1896" s="7">
        <v>5250</v>
      </c>
      <c r="K1896" s="8">
        <f t="shared" si="14"/>
        <v>2625</v>
      </c>
      <c r="L1896" s="8">
        <f t="shared" si="15"/>
        <v>1050</v>
      </c>
      <c r="M1896" s="9">
        <v>0.39999999999999997</v>
      </c>
      <c r="O1896" s="14"/>
      <c r="P1896" s="12"/>
      <c r="Q1896" s="10"/>
      <c r="R1896" s="11"/>
    </row>
    <row r="1897" spans="1:18" ht="15.75" customHeight="1" x14ac:dyDescent="0.25">
      <c r="A1897" s="2"/>
      <c r="B1897" s="4" t="s">
        <v>27</v>
      </c>
      <c r="C1897" s="4">
        <v>1128299</v>
      </c>
      <c r="D1897" s="5">
        <v>44303</v>
      </c>
      <c r="E1897" s="4" t="s">
        <v>28</v>
      </c>
      <c r="F1897" s="4" t="s">
        <v>77</v>
      </c>
      <c r="G1897" s="4" t="s">
        <v>60</v>
      </c>
      <c r="H1897" s="4" t="s">
        <v>18</v>
      </c>
      <c r="I1897" s="6">
        <v>0.55000000000000004</v>
      </c>
      <c r="J1897" s="7">
        <v>3250</v>
      </c>
      <c r="K1897" s="8">
        <f t="shared" si="14"/>
        <v>1787.5000000000002</v>
      </c>
      <c r="L1897" s="8">
        <f t="shared" si="15"/>
        <v>715</v>
      </c>
      <c r="M1897" s="9">
        <v>0.39999999999999997</v>
      </c>
      <c r="O1897" s="14"/>
      <c r="P1897" s="12"/>
      <c r="Q1897" s="10"/>
      <c r="R1897" s="11"/>
    </row>
    <row r="1898" spans="1:18" ht="15.75" customHeight="1" x14ac:dyDescent="0.25">
      <c r="A1898" s="2"/>
      <c r="B1898" s="4" t="s">
        <v>27</v>
      </c>
      <c r="C1898" s="4">
        <v>1128299</v>
      </c>
      <c r="D1898" s="5">
        <v>44303</v>
      </c>
      <c r="E1898" s="4" t="s">
        <v>28</v>
      </c>
      <c r="F1898" s="4" t="s">
        <v>77</v>
      </c>
      <c r="G1898" s="4" t="s">
        <v>60</v>
      </c>
      <c r="H1898" s="4" t="s">
        <v>19</v>
      </c>
      <c r="I1898" s="6">
        <v>0.55000000000000004</v>
      </c>
      <c r="J1898" s="7">
        <v>3750</v>
      </c>
      <c r="K1898" s="8">
        <f t="shared" si="14"/>
        <v>2062.5</v>
      </c>
      <c r="L1898" s="8">
        <f t="shared" si="15"/>
        <v>824.99999999999989</v>
      </c>
      <c r="M1898" s="9">
        <v>0.39999999999999997</v>
      </c>
      <c r="O1898" s="14"/>
      <c r="P1898" s="12"/>
      <c r="Q1898" s="10"/>
      <c r="R1898" s="11"/>
    </row>
    <row r="1899" spans="1:18" ht="15.75" customHeight="1" x14ac:dyDescent="0.25">
      <c r="A1899" s="2"/>
      <c r="B1899" s="4" t="s">
        <v>27</v>
      </c>
      <c r="C1899" s="4">
        <v>1128299</v>
      </c>
      <c r="D1899" s="5">
        <v>44303</v>
      </c>
      <c r="E1899" s="4" t="s">
        <v>28</v>
      </c>
      <c r="F1899" s="4" t="s">
        <v>77</v>
      </c>
      <c r="G1899" s="4" t="s">
        <v>60</v>
      </c>
      <c r="H1899" s="4" t="s">
        <v>20</v>
      </c>
      <c r="I1899" s="6">
        <v>0.40000000000000008</v>
      </c>
      <c r="J1899" s="7">
        <v>2750</v>
      </c>
      <c r="K1899" s="8">
        <f t="shared" si="14"/>
        <v>1100.0000000000002</v>
      </c>
      <c r="L1899" s="8">
        <f t="shared" si="15"/>
        <v>440.00000000000006</v>
      </c>
      <c r="M1899" s="9">
        <v>0.39999999999999997</v>
      </c>
      <c r="O1899" s="14"/>
      <c r="P1899" s="12"/>
      <c r="Q1899" s="10"/>
      <c r="R1899" s="11"/>
    </row>
    <row r="1900" spans="1:18" ht="15.75" customHeight="1" x14ac:dyDescent="0.25">
      <c r="A1900" s="2"/>
      <c r="B1900" s="4" t="s">
        <v>27</v>
      </c>
      <c r="C1900" s="4">
        <v>1128299</v>
      </c>
      <c r="D1900" s="5">
        <v>44303</v>
      </c>
      <c r="E1900" s="4" t="s">
        <v>28</v>
      </c>
      <c r="F1900" s="4" t="s">
        <v>77</v>
      </c>
      <c r="G1900" s="4" t="s">
        <v>60</v>
      </c>
      <c r="H1900" s="4" t="s">
        <v>21</v>
      </c>
      <c r="I1900" s="6">
        <v>0.45000000000000012</v>
      </c>
      <c r="J1900" s="7">
        <v>1750</v>
      </c>
      <c r="K1900" s="8">
        <f t="shared" si="14"/>
        <v>787.50000000000023</v>
      </c>
      <c r="L1900" s="8">
        <f t="shared" si="15"/>
        <v>354.37500000000011</v>
      </c>
      <c r="M1900" s="9">
        <v>0.45</v>
      </c>
      <c r="O1900" s="14"/>
      <c r="P1900" s="12"/>
      <c r="Q1900" s="10"/>
      <c r="R1900" s="11"/>
    </row>
    <row r="1901" spans="1:18" ht="15.75" customHeight="1" x14ac:dyDescent="0.25">
      <c r="A1901" s="2"/>
      <c r="B1901" s="4" t="s">
        <v>27</v>
      </c>
      <c r="C1901" s="4">
        <v>1128299</v>
      </c>
      <c r="D1901" s="5">
        <v>44303</v>
      </c>
      <c r="E1901" s="4" t="s">
        <v>28</v>
      </c>
      <c r="F1901" s="4" t="s">
        <v>77</v>
      </c>
      <c r="G1901" s="4" t="s">
        <v>60</v>
      </c>
      <c r="H1901" s="4" t="s">
        <v>22</v>
      </c>
      <c r="I1901" s="6">
        <v>0.60000000000000009</v>
      </c>
      <c r="J1901" s="7">
        <v>3500</v>
      </c>
      <c r="K1901" s="8">
        <f t="shared" si="14"/>
        <v>2100.0000000000005</v>
      </c>
      <c r="L1901" s="8">
        <f t="shared" si="15"/>
        <v>735.00000000000011</v>
      </c>
      <c r="M1901" s="9">
        <v>0.35</v>
      </c>
      <c r="O1901" s="14"/>
      <c r="P1901" s="12"/>
      <c r="Q1901" s="10"/>
      <c r="R1901" s="11"/>
    </row>
    <row r="1902" spans="1:18" ht="15.75" customHeight="1" x14ac:dyDescent="0.25">
      <c r="A1902" s="2"/>
      <c r="B1902" s="4" t="s">
        <v>27</v>
      </c>
      <c r="C1902" s="4">
        <v>1128299</v>
      </c>
      <c r="D1902" s="5">
        <v>44334</v>
      </c>
      <c r="E1902" s="4" t="s">
        <v>28</v>
      </c>
      <c r="F1902" s="4" t="s">
        <v>77</v>
      </c>
      <c r="G1902" s="4" t="s">
        <v>60</v>
      </c>
      <c r="H1902" s="4" t="s">
        <v>17</v>
      </c>
      <c r="I1902" s="6">
        <v>0.45</v>
      </c>
      <c r="J1902" s="7">
        <v>5500</v>
      </c>
      <c r="K1902" s="8">
        <f t="shared" si="14"/>
        <v>2475</v>
      </c>
      <c r="L1902" s="8">
        <f t="shared" si="15"/>
        <v>989.99999999999989</v>
      </c>
      <c r="M1902" s="9">
        <v>0.39999999999999997</v>
      </c>
      <c r="O1902" s="14"/>
      <c r="P1902" s="12"/>
      <c r="Q1902" s="10"/>
      <c r="R1902" s="11"/>
    </row>
    <row r="1903" spans="1:18" ht="15.75" customHeight="1" x14ac:dyDescent="0.25">
      <c r="A1903" s="2"/>
      <c r="B1903" s="4" t="s">
        <v>27</v>
      </c>
      <c r="C1903" s="4">
        <v>1128299</v>
      </c>
      <c r="D1903" s="5">
        <v>44334</v>
      </c>
      <c r="E1903" s="4" t="s">
        <v>28</v>
      </c>
      <c r="F1903" s="4" t="s">
        <v>77</v>
      </c>
      <c r="G1903" s="4" t="s">
        <v>60</v>
      </c>
      <c r="H1903" s="4" t="s">
        <v>18</v>
      </c>
      <c r="I1903" s="6">
        <v>0.5</v>
      </c>
      <c r="J1903" s="7">
        <v>4000</v>
      </c>
      <c r="K1903" s="8">
        <f t="shared" si="14"/>
        <v>2000</v>
      </c>
      <c r="L1903" s="8">
        <f t="shared" si="15"/>
        <v>799.99999999999989</v>
      </c>
      <c r="M1903" s="9">
        <v>0.39999999999999997</v>
      </c>
      <c r="O1903" s="14"/>
      <c r="P1903" s="12"/>
      <c r="Q1903" s="10"/>
      <c r="R1903" s="11"/>
    </row>
    <row r="1904" spans="1:18" ht="15.75" customHeight="1" x14ac:dyDescent="0.25">
      <c r="A1904" s="2"/>
      <c r="B1904" s="4" t="s">
        <v>27</v>
      </c>
      <c r="C1904" s="4">
        <v>1128299</v>
      </c>
      <c r="D1904" s="5">
        <v>44334</v>
      </c>
      <c r="E1904" s="4" t="s">
        <v>28</v>
      </c>
      <c r="F1904" s="4" t="s">
        <v>77</v>
      </c>
      <c r="G1904" s="4" t="s">
        <v>60</v>
      </c>
      <c r="H1904" s="4" t="s">
        <v>19</v>
      </c>
      <c r="I1904" s="6">
        <v>0.5</v>
      </c>
      <c r="J1904" s="7">
        <v>4000</v>
      </c>
      <c r="K1904" s="8">
        <f t="shared" si="14"/>
        <v>2000</v>
      </c>
      <c r="L1904" s="8">
        <f t="shared" si="15"/>
        <v>799.99999999999989</v>
      </c>
      <c r="M1904" s="9">
        <v>0.39999999999999997</v>
      </c>
      <c r="O1904" s="14"/>
      <c r="P1904" s="12"/>
      <c r="Q1904" s="10"/>
      <c r="R1904" s="11"/>
    </row>
    <row r="1905" spans="1:18" ht="15.75" customHeight="1" x14ac:dyDescent="0.25">
      <c r="A1905" s="2"/>
      <c r="B1905" s="4" t="s">
        <v>27</v>
      </c>
      <c r="C1905" s="4">
        <v>1128299</v>
      </c>
      <c r="D1905" s="5">
        <v>44334</v>
      </c>
      <c r="E1905" s="4" t="s">
        <v>28</v>
      </c>
      <c r="F1905" s="4" t="s">
        <v>77</v>
      </c>
      <c r="G1905" s="4" t="s">
        <v>60</v>
      </c>
      <c r="H1905" s="4" t="s">
        <v>20</v>
      </c>
      <c r="I1905" s="6">
        <v>0.45</v>
      </c>
      <c r="J1905" s="7">
        <v>3250</v>
      </c>
      <c r="K1905" s="8">
        <f t="shared" si="14"/>
        <v>1462.5</v>
      </c>
      <c r="L1905" s="8">
        <f t="shared" si="15"/>
        <v>585</v>
      </c>
      <c r="M1905" s="9">
        <v>0.39999999999999997</v>
      </c>
      <c r="O1905" s="14"/>
      <c r="P1905" s="12"/>
      <c r="Q1905" s="10"/>
      <c r="R1905" s="11"/>
    </row>
    <row r="1906" spans="1:18" ht="15.75" customHeight="1" x14ac:dyDescent="0.25">
      <c r="A1906" s="2"/>
      <c r="B1906" s="4" t="s">
        <v>27</v>
      </c>
      <c r="C1906" s="4">
        <v>1128299</v>
      </c>
      <c r="D1906" s="5">
        <v>44334</v>
      </c>
      <c r="E1906" s="4" t="s">
        <v>28</v>
      </c>
      <c r="F1906" s="4" t="s">
        <v>77</v>
      </c>
      <c r="G1906" s="4" t="s">
        <v>60</v>
      </c>
      <c r="H1906" s="4" t="s">
        <v>21</v>
      </c>
      <c r="I1906" s="6">
        <v>0.39999999999999997</v>
      </c>
      <c r="J1906" s="7">
        <v>2250</v>
      </c>
      <c r="K1906" s="8">
        <f t="shared" si="14"/>
        <v>899.99999999999989</v>
      </c>
      <c r="L1906" s="8">
        <f t="shared" si="15"/>
        <v>404.99999999999994</v>
      </c>
      <c r="M1906" s="9">
        <v>0.45</v>
      </c>
      <c r="O1906" s="14"/>
      <c r="P1906" s="12"/>
      <c r="Q1906" s="10"/>
      <c r="R1906" s="11"/>
    </row>
    <row r="1907" spans="1:18" ht="15.75" customHeight="1" x14ac:dyDescent="0.25">
      <c r="A1907" s="2"/>
      <c r="B1907" s="4" t="s">
        <v>27</v>
      </c>
      <c r="C1907" s="4">
        <v>1128299</v>
      </c>
      <c r="D1907" s="5">
        <v>44334</v>
      </c>
      <c r="E1907" s="4" t="s">
        <v>28</v>
      </c>
      <c r="F1907" s="4" t="s">
        <v>77</v>
      </c>
      <c r="G1907" s="4" t="s">
        <v>60</v>
      </c>
      <c r="H1907" s="4" t="s">
        <v>22</v>
      </c>
      <c r="I1907" s="6">
        <v>0.65</v>
      </c>
      <c r="J1907" s="7">
        <v>5750</v>
      </c>
      <c r="K1907" s="8">
        <f t="shared" si="14"/>
        <v>3737.5</v>
      </c>
      <c r="L1907" s="8">
        <f t="shared" si="15"/>
        <v>1308.125</v>
      </c>
      <c r="M1907" s="9">
        <v>0.35</v>
      </c>
      <c r="O1907" s="14"/>
      <c r="P1907" s="12"/>
      <c r="Q1907" s="10"/>
      <c r="R1907" s="11"/>
    </row>
    <row r="1908" spans="1:18" ht="15.75" customHeight="1" x14ac:dyDescent="0.25">
      <c r="A1908" s="2"/>
      <c r="B1908" s="4" t="s">
        <v>27</v>
      </c>
      <c r="C1908" s="4">
        <v>1128299</v>
      </c>
      <c r="D1908" s="5">
        <v>44364</v>
      </c>
      <c r="E1908" s="4" t="s">
        <v>28</v>
      </c>
      <c r="F1908" s="4" t="s">
        <v>77</v>
      </c>
      <c r="G1908" s="4" t="s">
        <v>60</v>
      </c>
      <c r="H1908" s="4" t="s">
        <v>17</v>
      </c>
      <c r="I1908" s="6">
        <v>0.6</v>
      </c>
      <c r="J1908" s="7">
        <v>8250</v>
      </c>
      <c r="K1908" s="8">
        <f t="shared" si="14"/>
        <v>4950</v>
      </c>
      <c r="L1908" s="8">
        <f t="shared" si="15"/>
        <v>1979.9999999999998</v>
      </c>
      <c r="M1908" s="9">
        <v>0.39999999999999997</v>
      </c>
      <c r="O1908" s="14"/>
      <c r="P1908" s="12"/>
      <c r="Q1908" s="10"/>
      <c r="R1908" s="11"/>
    </row>
    <row r="1909" spans="1:18" ht="15.75" customHeight="1" x14ac:dyDescent="0.25">
      <c r="A1909" s="2"/>
      <c r="B1909" s="4" t="s">
        <v>27</v>
      </c>
      <c r="C1909" s="4">
        <v>1128299</v>
      </c>
      <c r="D1909" s="5">
        <v>44364</v>
      </c>
      <c r="E1909" s="4" t="s">
        <v>28</v>
      </c>
      <c r="F1909" s="4" t="s">
        <v>77</v>
      </c>
      <c r="G1909" s="4" t="s">
        <v>60</v>
      </c>
      <c r="H1909" s="4" t="s">
        <v>18</v>
      </c>
      <c r="I1909" s="6">
        <v>0.7</v>
      </c>
      <c r="J1909" s="7">
        <v>7000</v>
      </c>
      <c r="K1909" s="8">
        <f t="shared" si="14"/>
        <v>4900</v>
      </c>
      <c r="L1909" s="8">
        <f t="shared" si="15"/>
        <v>1959.9999999999998</v>
      </c>
      <c r="M1909" s="9">
        <v>0.39999999999999997</v>
      </c>
      <c r="O1909" s="14"/>
      <c r="P1909" s="12"/>
      <c r="Q1909" s="10"/>
      <c r="R1909" s="11"/>
    </row>
    <row r="1910" spans="1:18" ht="15.75" customHeight="1" x14ac:dyDescent="0.25">
      <c r="A1910" s="2"/>
      <c r="B1910" s="4" t="s">
        <v>27</v>
      </c>
      <c r="C1910" s="4">
        <v>1128299</v>
      </c>
      <c r="D1910" s="5">
        <v>44364</v>
      </c>
      <c r="E1910" s="4" t="s">
        <v>28</v>
      </c>
      <c r="F1910" s="4" t="s">
        <v>77</v>
      </c>
      <c r="G1910" s="4" t="s">
        <v>60</v>
      </c>
      <c r="H1910" s="4" t="s">
        <v>19</v>
      </c>
      <c r="I1910" s="6">
        <v>0.85</v>
      </c>
      <c r="J1910" s="7">
        <v>7000</v>
      </c>
      <c r="K1910" s="8">
        <f t="shared" si="14"/>
        <v>5950</v>
      </c>
      <c r="L1910" s="8">
        <f t="shared" si="15"/>
        <v>2380</v>
      </c>
      <c r="M1910" s="9">
        <v>0.39999999999999997</v>
      </c>
      <c r="O1910" s="14"/>
      <c r="P1910" s="12"/>
      <c r="Q1910" s="10"/>
      <c r="R1910" s="11"/>
    </row>
    <row r="1911" spans="1:18" ht="15.75" customHeight="1" x14ac:dyDescent="0.25">
      <c r="A1911" s="2"/>
      <c r="B1911" s="4" t="s">
        <v>27</v>
      </c>
      <c r="C1911" s="4">
        <v>1128299</v>
      </c>
      <c r="D1911" s="5">
        <v>44364</v>
      </c>
      <c r="E1911" s="4" t="s">
        <v>28</v>
      </c>
      <c r="F1911" s="4" t="s">
        <v>77</v>
      </c>
      <c r="G1911" s="4" t="s">
        <v>60</v>
      </c>
      <c r="H1911" s="4" t="s">
        <v>20</v>
      </c>
      <c r="I1911" s="6">
        <v>0.85</v>
      </c>
      <c r="J1911" s="7">
        <v>5750</v>
      </c>
      <c r="K1911" s="8">
        <f t="shared" si="14"/>
        <v>4887.5</v>
      </c>
      <c r="L1911" s="8">
        <f t="shared" si="15"/>
        <v>1954.9999999999998</v>
      </c>
      <c r="M1911" s="9">
        <v>0.39999999999999997</v>
      </c>
      <c r="O1911" s="14"/>
      <c r="P1911" s="12"/>
      <c r="Q1911" s="10"/>
      <c r="R1911" s="11"/>
    </row>
    <row r="1912" spans="1:18" ht="15.75" customHeight="1" x14ac:dyDescent="0.25">
      <c r="A1912" s="2"/>
      <c r="B1912" s="4" t="s">
        <v>27</v>
      </c>
      <c r="C1912" s="4">
        <v>1128299</v>
      </c>
      <c r="D1912" s="5">
        <v>44364</v>
      </c>
      <c r="E1912" s="4" t="s">
        <v>28</v>
      </c>
      <c r="F1912" s="4" t="s">
        <v>77</v>
      </c>
      <c r="G1912" s="4" t="s">
        <v>60</v>
      </c>
      <c r="H1912" s="4" t="s">
        <v>21</v>
      </c>
      <c r="I1912" s="6">
        <v>0.95000000000000007</v>
      </c>
      <c r="J1912" s="7">
        <v>4500</v>
      </c>
      <c r="K1912" s="8">
        <f t="shared" si="14"/>
        <v>4275</v>
      </c>
      <c r="L1912" s="8">
        <f t="shared" si="15"/>
        <v>1923.75</v>
      </c>
      <c r="M1912" s="9">
        <v>0.45</v>
      </c>
      <c r="O1912" s="14"/>
      <c r="P1912" s="12"/>
      <c r="Q1912" s="10"/>
      <c r="R1912" s="11"/>
    </row>
    <row r="1913" spans="1:18" ht="15.75" customHeight="1" x14ac:dyDescent="0.25">
      <c r="A1913" s="2"/>
      <c r="B1913" s="4" t="s">
        <v>27</v>
      </c>
      <c r="C1913" s="4">
        <v>1128299</v>
      </c>
      <c r="D1913" s="5">
        <v>44364</v>
      </c>
      <c r="E1913" s="4" t="s">
        <v>28</v>
      </c>
      <c r="F1913" s="4" t="s">
        <v>77</v>
      </c>
      <c r="G1913" s="4" t="s">
        <v>60</v>
      </c>
      <c r="H1913" s="4" t="s">
        <v>22</v>
      </c>
      <c r="I1913" s="6">
        <v>1.1000000000000001</v>
      </c>
      <c r="J1913" s="7">
        <v>7500</v>
      </c>
      <c r="K1913" s="8">
        <f t="shared" si="14"/>
        <v>8250</v>
      </c>
      <c r="L1913" s="8">
        <f t="shared" si="15"/>
        <v>2887.5</v>
      </c>
      <c r="M1913" s="9">
        <v>0.35</v>
      </c>
      <c r="O1913" s="14"/>
      <c r="P1913" s="12"/>
      <c r="Q1913" s="10"/>
      <c r="R1913" s="11"/>
    </row>
    <row r="1914" spans="1:18" ht="15.75" customHeight="1" x14ac:dyDescent="0.25">
      <c r="A1914" s="2"/>
      <c r="B1914" s="4" t="s">
        <v>27</v>
      </c>
      <c r="C1914" s="4">
        <v>1128299</v>
      </c>
      <c r="D1914" s="5">
        <v>44393</v>
      </c>
      <c r="E1914" s="4" t="s">
        <v>28</v>
      </c>
      <c r="F1914" s="4" t="s">
        <v>77</v>
      </c>
      <c r="G1914" s="4" t="s">
        <v>60</v>
      </c>
      <c r="H1914" s="4" t="s">
        <v>17</v>
      </c>
      <c r="I1914" s="6">
        <v>0.9</v>
      </c>
      <c r="J1914" s="7">
        <v>9000</v>
      </c>
      <c r="K1914" s="8">
        <f t="shared" si="14"/>
        <v>8100</v>
      </c>
      <c r="L1914" s="8">
        <f t="shared" si="15"/>
        <v>3239.9999999999995</v>
      </c>
      <c r="M1914" s="9">
        <v>0.39999999999999997</v>
      </c>
      <c r="O1914" s="14"/>
      <c r="P1914" s="12"/>
      <c r="Q1914" s="10"/>
      <c r="R1914" s="11"/>
    </row>
    <row r="1915" spans="1:18" ht="15.75" customHeight="1" x14ac:dyDescent="0.25">
      <c r="A1915" s="2"/>
      <c r="B1915" s="4" t="s">
        <v>27</v>
      </c>
      <c r="C1915" s="4">
        <v>1128299</v>
      </c>
      <c r="D1915" s="5">
        <v>44393</v>
      </c>
      <c r="E1915" s="4" t="s">
        <v>28</v>
      </c>
      <c r="F1915" s="4" t="s">
        <v>77</v>
      </c>
      <c r="G1915" s="4" t="s">
        <v>60</v>
      </c>
      <c r="H1915" s="4" t="s">
        <v>18</v>
      </c>
      <c r="I1915" s="6">
        <v>0.95000000000000007</v>
      </c>
      <c r="J1915" s="7">
        <v>7500</v>
      </c>
      <c r="K1915" s="8">
        <f t="shared" si="14"/>
        <v>7125.0000000000009</v>
      </c>
      <c r="L1915" s="8">
        <f t="shared" si="15"/>
        <v>2850</v>
      </c>
      <c r="M1915" s="9">
        <v>0.39999999999999997</v>
      </c>
      <c r="O1915" s="14"/>
      <c r="P1915" s="12"/>
      <c r="Q1915" s="10"/>
      <c r="R1915" s="11"/>
    </row>
    <row r="1916" spans="1:18" ht="15.75" customHeight="1" x14ac:dyDescent="0.25">
      <c r="A1916" s="2"/>
      <c r="B1916" s="4" t="s">
        <v>27</v>
      </c>
      <c r="C1916" s="4">
        <v>1128299</v>
      </c>
      <c r="D1916" s="5">
        <v>44393</v>
      </c>
      <c r="E1916" s="4" t="s">
        <v>28</v>
      </c>
      <c r="F1916" s="4" t="s">
        <v>77</v>
      </c>
      <c r="G1916" s="4" t="s">
        <v>60</v>
      </c>
      <c r="H1916" s="4" t="s">
        <v>19</v>
      </c>
      <c r="I1916" s="6">
        <v>0.95000000000000007</v>
      </c>
      <c r="J1916" s="7">
        <v>7000</v>
      </c>
      <c r="K1916" s="8">
        <f t="shared" si="14"/>
        <v>6650.0000000000009</v>
      </c>
      <c r="L1916" s="8">
        <f t="shared" si="15"/>
        <v>2660</v>
      </c>
      <c r="M1916" s="9">
        <v>0.39999999999999997</v>
      </c>
      <c r="O1916" s="14"/>
      <c r="P1916" s="12"/>
      <c r="Q1916" s="10"/>
      <c r="R1916" s="11"/>
    </row>
    <row r="1917" spans="1:18" ht="15.75" customHeight="1" x14ac:dyDescent="0.25">
      <c r="A1917" s="2"/>
      <c r="B1917" s="4" t="s">
        <v>27</v>
      </c>
      <c r="C1917" s="4">
        <v>1128299</v>
      </c>
      <c r="D1917" s="5">
        <v>44393</v>
      </c>
      <c r="E1917" s="4" t="s">
        <v>28</v>
      </c>
      <c r="F1917" s="4" t="s">
        <v>77</v>
      </c>
      <c r="G1917" s="4" t="s">
        <v>60</v>
      </c>
      <c r="H1917" s="4" t="s">
        <v>20</v>
      </c>
      <c r="I1917" s="6">
        <v>0.9</v>
      </c>
      <c r="J1917" s="7">
        <v>6000</v>
      </c>
      <c r="K1917" s="8">
        <f t="shared" si="14"/>
        <v>5400</v>
      </c>
      <c r="L1917" s="8">
        <f t="shared" si="15"/>
        <v>2160</v>
      </c>
      <c r="M1917" s="9">
        <v>0.39999999999999997</v>
      </c>
      <c r="O1917" s="14"/>
      <c r="P1917" s="12"/>
      <c r="Q1917" s="10"/>
      <c r="R1917" s="11"/>
    </row>
    <row r="1918" spans="1:18" ht="15.75" customHeight="1" x14ac:dyDescent="0.25">
      <c r="A1918" s="2"/>
      <c r="B1918" s="4" t="s">
        <v>27</v>
      </c>
      <c r="C1918" s="4">
        <v>1128299</v>
      </c>
      <c r="D1918" s="5">
        <v>44393</v>
      </c>
      <c r="E1918" s="4" t="s">
        <v>28</v>
      </c>
      <c r="F1918" s="4" t="s">
        <v>77</v>
      </c>
      <c r="G1918" s="4" t="s">
        <v>60</v>
      </c>
      <c r="H1918" s="4" t="s">
        <v>21</v>
      </c>
      <c r="I1918" s="6">
        <v>0.95000000000000007</v>
      </c>
      <c r="J1918" s="7">
        <v>6500</v>
      </c>
      <c r="K1918" s="8">
        <f t="shared" si="14"/>
        <v>6175</v>
      </c>
      <c r="L1918" s="8">
        <f t="shared" si="15"/>
        <v>2778.75</v>
      </c>
      <c r="M1918" s="9">
        <v>0.45</v>
      </c>
      <c r="O1918" s="14"/>
      <c r="P1918" s="12"/>
      <c r="Q1918" s="10"/>
      <c r="R1918" s="11"/>
    </row>
    <row r="1919" spans="1:18" ht="15.75" customHeight="1" x14ac:dyDescent="0.25">
      <c r="A1919" s="2"/>
      <c r="B1919" s="4" t="s">
        <v>27</v>
      </c>
      <c r="C1919" s="4">
        <v>1128299</v>
      </c>
      <c r="D1919" s="5">
        <v>44393</v>
      </c>
      <c r="E1919" s="4" t="s">
        <v>28</v>
      </c>
      <c r="F1919" s="4" t="s">
        <v>77</v>
      </c>
      <c r="G1919" s="4" t="s">
        <v>60</v>
      </c>
      <c r="H1919" s="4" t="s">
        <v>22</v>
      </c>
      <c r="I1919" s="6">
        <v>1.1000000000000001</v>
      </c>
      <c r="J1919" s="7">
        <v>6500</v>
      </c>
      <c r="K1919" s="8">
        <f t="shared" si="14"/>
        <v>7150.0000000000009</v>
      </c>
      <c r="L1919" s="8">
        <f t="shared" si="15"/>
        <v>2502.5</v>
      </c>
      <c r="M1919" s="9">
        <v>0.35</v>
      </c>
      <c r="O1919" s="14"/>
      <c r="P1919" s="12"/>
      <c r="Q1919" s="10"/>
      <c r="R1919" s="11"/>
    </row>
    <row r="1920" spans="1:18" ht="15.75" customHeight="1" x14ac:dyDescent="0.25">
      <c r="A1920" s="2"/>
      <c r="B1920" s="4" t="s">
        <v>27</v>
      </c>
      <c r="C1920" s="4">
        <v>1128299</v>
      </c>
      <c r="D1920" s="5">
        <v>44425</v>
      </c>
      <c r="E1920" s="4" t="s">
        <v>28</v>
      </c>
      <c r="F1920" s="4" t="s">
        <v>77</v>
      </c>
      <c r="G1920" s="4" t="s">
        <v>60</v>
      </c>
      <c r="H1920" s="4" t="s">
        <v>17</v>
      </c>
      <c r="I1920" s="6">
        <v>0.95000000000000007</v>
      </c>
      <c r="J1920" s="7">
        <v>8500</v>
      </c>
      <c r="K1920" s="8">
        <f t="shared" si="14"/>
        <v>8075.0000000000009</v>
      </c>
      <c r="L1920" s="8">
        <f t="shared" si="15"/>
        <v>3230</v>
      </c>
      <c r="M1920" s="9">
        <v>0.39999999999999997</v>
      </c>
      <c r="O1920" s="14"/>
      <c r="P1920" s="12"/>
      <c r="Q1920" s="10"/>
      <c r="R1920" s="11"/>
    </row>
    <row r="1921" spans="1:18" ht="15.75" customHeight="1" x14ac:dyDescent="0.25">
      <c r="A1921" s="2"/>
      <c r="B1921" s="4" t="s">
        <v>27</v>
      </c>
      <c r="C1921" s="4">
        <v>1128299</v>
      </c>
      <c r="D1921" s="5">
        <v>44425</v>
      </c>
      <c r="E1921" s="4" t="s">
        <v>28</v>
      </c>
      <c r="F1921" s="4" t="s">
        <v>77</v>
      </c>
      <c r="G1921" s="4" t="s">
        <v>60</v>
      </c>
      <c r="H1921" s="4" t="s">
        <v>18</v>
      </c>
      <c r="I1921" s="6">
        <v>0.85000000000000009</v>
      </c>
      <c r="J1921" s="7">
        <v>8250</v>
      </c>
      <c r="K1921" s="8">
        <f t="shared" si="14"/>
        <v>7012.5000000000009</v>
      </c>
      <c r="L1921" s="8">
        <f t="shared" si="15"/>
        <v>2805</v>
      </c>
      <c r="M1921" s="9">
        <v>0.39999999999999997</v>
      </c>
      <c r="O1921" s="14"/>
      <c r="P1921" s="12"/>
      <c r="Q1921" s="10"/>
      <c r="R1921" s="11"/>
    </row>
    <row r="1922" spans="1:18" ht="15.75" customHeight="1" x14ac:dyDescent="0.25">
      <c r="A1922" s="2"/>
      <c r="B1922" s="4" t="s">
        <v>27</v>
      </c>
      <c r="C1922" s="4">
        <v>1128299</v>
      </c>
      <c r="D1922" s="5">
        <v>44425</v>
      </c>
      <c r="E1922" s="4" t="s">
        <v>28</v>
      </c>
      <c r="F1922" s="4" t="s">
        <v>77</v>
      </c>
      <c r="G1922" s="4" t="s">
        <v>60</v>
      </c>
      <c r="H1922" s="4" t="s">
        <v>19</v>
      </c>
      <c r="I1922" s="6">
        <v>0.75000000000000011</v>
      </c>
      <c r="J1922" s="7">
        <v>7000</v>
      </c>
      <c r="K1922" s="8">
        <f t="shared" si="14"/>
        <v>5250.0000000000009</v>
      </c>
      <c r="L1922" s="8">
        <f t="shared" si="15"/>
        <v>2100</v>
      </c>
      <c r="M1922" s="9">
        <v>0.39999999999999997</v>
      </c>
      <c r="O1922" s="14"/>
      <c r="P1922" s="12"/>
      <c r="Q1922" s="10"/>
      <c r="R1922" s="11"/>
    </row>
    <row r="1923" spans="1:18" ht="15.75" customHeight="1" x14ac:dyDescent="0.25">
      <c r="A1923" s="2"/>
      <c r="B1923" s="4" t="s">
        <v>27</v>
      </c>
      <c r="C1923" s="4">
        <v>1128299</v>
      </c>
      <c r="D1923" s="5">
        <v>44425</v>
      </c>
      <c r="E1923" s="4" t="s">
        <v>28</v>
      </c>
      <c r="F1923" s="4" t="s">
        <v>77</v>
      </c>
      <c r="G1923" s="4" t="s">
        <v>60</v>
      </c>
      <c r="H1923" s="4" t="s">
        <v>20</v>
      </c>
      <c r="I1923" s="6">
        <v>0.75000000000000011</v>
      </c>
      <c r="J1923" s="7">
        <v>4750</v>
      </c>
      <c r="K1923" s="8">
        <f t="shared" si="14"/>
        <v>3562.5000000000005</v>
      </c>
      <c r="L1923" s="8">
        <f t="shared" si="15"/>
        <v>1425</v>
      </c>
      <c r="M1923" s="9">
        <v>0.39999999999999997</v>
      </c>
      <c r="O1923" s="14"/>
      <c r="P1923" s="12"/>
      <c r="Q1923" s="10"/>
      <c r="R1923" s="11"/>
    </row>
    <row r="1924" spans="1:18" ht="15.75" customHeight="1" x14ac:dyDescent="0.25">
      <c r="A1924" s="2"/>
      <c r="B1924" s="4" t="s">
        <v>27</v>
      </c>
      <c r="C1924" s="4">
        <v>1128299</v>
      </c>
      <c r="D1924" s="5">
        <v>44425</v>
      </c>
      <c r="E1924" s="4" t="s">
        <v>28</v>
      </c>
      <c r="F1924" s="4" t="s">
        <v>77</v>
      </c>
      <c r="G1924" s="4" t="s">
        <v>60</v>
      </c>
      <c r="H1924" s="4" t="s">
        <v>21</v>
      </c>
      <c r="I1924" s="6">
        <v>0.64999999999999991</v>
      </c>
      <c r="J1924" s="7">
        <v>4750</v>
      </c>
      <c r="K1924" s="8">
        <f t="shared" si="14"/>
        <v>3087.4999999999995</v>
      </c>
      <c r="L1924" s="8">
        <f t="shared" si="15"/>
        <v>1389.3749999999998</v>
      </c>
      <c r="M1924" s="9">
        <v>0.45</v>
      </c>
      <c r="O1924" s="14"/>
      <c r="P1924" s="12"/>
      <c r="Q1924" s="10"/>
      <c r="R1924" s="11"/>
    </row>
    <row r="1925" spans="1:18" ht="15.75" customHeight="1" x14ac:dyDescent="0.25">
      <c r="A1925" s="2"/>
      <c r="B1925" s="4" t="s">
        <v>27</v>
      </c>
      <c r="C1925" s="4">
        <v>1128299</v>
      </c>
      <c r="D1925" s="5">
        <v>44425</v>
      </c>
      <c r="E1925" s="4" t="s">
        <v>28</v>
      </c>
      <c r="F1925" s="4" t="s">
        <v>77</v>
      </c>
      <c r="G1925" s="4" t="s">
        <v>60</v>
      </c>
      <c r="H1925" s="4" t="s">
        <v>22</v>
      </c>
      <c r="I1925" s="6">
        <v>0.7</v>
      </c>
      <c r="J1925" s="7">
        <v>3000</v>
      </c>
      <c r="K1925" s="8">
        <f t="shared" si="14"/>
        <v>2100</v>
      </c>
      <c r="L1925" s="8">
        <f t="shared" si="15"/>
        <v>735</v>
      </c>
      <c r="M1925" s="9">
        <v>0.35</v>
      </c>
      <c r="O1925" s="14"/>
      <c r="P1925" s="12"/>
      <c r="Q1925" s="10"/>
      <c r="R1925" s="11"/>
    </row>
    <row r="1926" spans="1:18" ht="15.75" customHeight="1" x14ac:dyDescent="0.25">
      <c r="A1926" s="2"/>
      <c r="B1926" s="4" t="s">
        <v>27</v>
      </c>
      <c r="C1926" s="4">
        <v>1128299</v>
      </c>
      <c r="D1926" s="5">
        <v>44457</v>
      </c>
      <c r="E1926" s="4" t="s">
        <v>28</v>
      </c>
      <c r="F1926" s="4" t="s">
        <v>77</v>
      </c>
      <c r="G1926" s="4" t="s">
        <v>60</v>
      </c>
      <c r="H1926" s="4" t="s">
        <v>17</v>
      </c>
      <c r="I1926" s="6">
        <v>0.45000000000000012</v>
      </c>
      <c r="J1926" s="7">
        <v>5000</v>
      </c>
      <c r="K1926" s="8">
        <f t="shared" si="14"/>
        <v>2250.0000000000005</v>
      </c>
      <c r="L1926" s="8">
        <f t="shared" si="15"/>
        <v>900.00000000000011</v>
      </c>
      <c r="M1926" s="9">
        <v>0.39999999999999997</v>
      </c>
      <c r="O1926" s="14"/>
      <c r="P1926" s="12"/>
      <c r="Q1926" s="10"/>
      <c r="R1926" s="11"/>
    </row>
    <row r="1927" spans="1:18" ht="15.75" customHeight="1" x14ac:dyDescent="0.25">
      <c r="A1927" s="2"/>
      <c r="B1927" s="4" t="s">
        <v>27</v>
      </c>
      <c r="C1927" s="4">
        <v>1128299</v>
      </c>
      <c r="D1927" s="5">
        <v>44457</v>
      </c>
      <c r="E1927" s="4" t="s">
        <v>28</v>
      </c>
      <c r="F1927" s="4" t="s">
        <v>77</v>
      </c>
      <c r="G1927" s="4" t="s">
        <v>60</v>
      </c>
      <c r="H1927" s="4" t="s">
        <v>18</v>
      </c>
      <c r="I1927" s="6">
        <v>0.50000000000000011</v>
      </c>
      <c r="J1927" s="7">
        <v>5000</v>
      </c>
      <c r="K1927" s="8">
        <f t="shared" si="14"/>
        <v>2500.0000000000005</v>
      </c>
      <c r="L1927" s="8">
        <f t="shared" si="15"/>
        <v>1000.0000000000001</v>
      </c>
      <c r="M1927" s="9">
        <v>0.39999999999999997</v>
      </c>
      <c r="O1927" s="14"/>
      <c r="P1927" s="12"/>
      <c r="Q1927" s="10"/>
      <c r="R1927" s="11"/>
    </row>
    <row r="1928" spans="1:18" ht="15.75" customHeight="1" x14ac:dyDescent="0.25">
      <c r="A1928" s="2"/>
      <c r="B1928" s="4" t="s">
        <v>27</v>
      </c>
      <c r="C1928" s="4">
        <v>1128299</v>
      </c>
      <c r="D1928" s="5">
        <v>44457</v>
      </c>
      <c r="E1928" s="4" t="s">
        <v>28</v>
      </c>
      <c r="F1928" s="4" t="s">
        <v>77</v>
      </c>
      <c r="G1928" s="4" t="s">
        <v>60</v>
      </c>
      <c r="H1928" s="4" t="s">
        <v>19</v>
      </c>
      <c r="I1928" s="6">
        <v>0.45000000000000012</v>
      </c>
      <c r="J1928" s="7">
        <v>3000</v>
      </c>
      <c r="K1928" s="8">
        <f t="shared" si="14"/>
        <v>1350.0000000000005</v>
      </c>
      <c r="L1928" s="8">
        <f t="shared" si="15"/>
        <v>540.00000000000011</v>
      </c>
      <c r="M1928" s="9">
        <v>0.39999999999999997</v>
      </c>
      <c r="O1928" s="14"/>
      <c r="P1928" s="12"/>
      <c r="Q1928" s="10"/>
      <c r="R1928" s="11"/>
    </row>
    <row r="1929" spans="1:18" ht="15.75" customHeight="1" x14ac:dyDescent="0.25">
      <c r="A1929" s="2"/>
      <c r="B1929" s="4" t="s">
        <v>27</v>
      </c>
      <c r="C1929" s="4">
        <v>1128299</v>
      </c>
      <c r="D1929" s="5">
        <v>44457</v>
      </c>
      <c r="E1929" s="4" t="s">
        <v>28</v>
      </c>
      <c r="F1929" s="4" t="s">
        <v>77</v>
      </c>
      <c r="G1929" s="4" t="s">
        <v>60</v>
      </c>
      <c r="H1929" s="4" t="s">
        <v>20</v>
      </c>
      <c r="I1929" s="6">
        <v>0.45000000000000012</v>
      </c>
      <c r="J1929" s="7">
        <v>2500</v>
      </c>
      <c r="K1929" s="8">
        <f t="shared" si="14"/>
        <v>1125.0000000000002</v>
      </c>
      <c r="L1929" s="8">
        <f t="shared" si="15"/>
        <v>450.00000000000006</v>
      </c>
      <c r="M1929" s="9">
        <v>0.39999999999999997</v>
      </c>
      <c r="O1929" s="14"/>
      <c r="P1929" s="12"/>
      <c r="Q1929" s="10"/>
      <c r="R1929" s="11"/>
    </row>
    <row r="1930" spans="1:18" ht="15.75" customHeight="1" x14ac:dyDescent="0.25">
      <c r="A1930" s="2"/>
      <c r="B1930" s="4" t="s">
        <v>27</v>
      </c>
      <c r="C1930" s="4">
        <v>1128299</v>
      </c>
      <c r="D1930" s="5">
        <v>44457</v>
      </c>
      <c r="E1930" s="4" t="s">
        <v>28</v>
      </c>
      <c r="F1930" s="4" t="s">
        <v>77</v>
      </c>
      <c r="G1930" s="4" t="s">
        <v>60</v>
      </c>
      <c r="H1930" s="4" t="s">
        <v>21</v>
      </c>
      <c r="I1930" s="6">
        <v>0.55000000000000004</v>
      </c>
      <c r="J1930" s="7">
        <v>2750</v>
      </c>
      <c r="K1930" s="8">
        <f t="shared" si="14"/>
        <v>1512.5000000000002</v>
      </c>
      <c r="L1930" s="8">
        <f t="shared" si="15"/>
        <v>680.62500000000011</v>
      </c>
      <c r="M1930" s="9">
        <v>0.45</v>
      </c>
      <c r="O1930" s="14"/>
      <c r="P1930" s="12"/>
      <c r="Q1930" s="10"/>
      <c r="R1930" s="11"/>
    </row>
    <row r="1931" spans="1:18" ht="15.75" customHeight="1" x14ac:dyDescent="0.25">
      <c r="A1931" s="2"/>
      <c r="B1931" s="4" t="s">
        <v>27</v>
      </c>
      <c r="C1931" s="4">
        <v>1128299</v>
      </c>
      <c r="D1931" s="5">
        <v>44457</v>
      </c>
      <c r="E1931" s="4" t="s">
        <v>28</v>
      </c>
      <c r="F1931" s="4" t="s">
        <v>77</v>
      </c>
      <c r="G1931" s="4" t="s">
        <v>60</v>
      </c>
      <c r="H1931" s="4" t="s">
        <v>22</v>
      </c>
      <c r="I1931" s="6">
        <v>0.39999999999999997</v>
      </c>
      <c r="J1931" s="7">
        <v>3000</v>
      </c>
      <c r="K1931" s="8">
        <f t="shared" si="14"/>
        <v>1200</v>
      </c>
      <c r="L1931" s="8">
        <f t="shared" si="15"/>
        <v>420</v>
      </c>
      <c r="M1931" s="9">
        <v>0.35</v>
      </c>
      <c r="O1931" s="14"/>
      <c r="P1931" s="12"/>
      <c r="Q1931" s="10"/>
      <c r="R1931" s="11"/>
    </row>
    <row r="1932" spans="1:18" ht="15.75" customHeight="1" x14ac:dyDescent="0.25">
      <c r="A1932" s="2"/>
      <c r="B1932" s="4" t="s">
        <v>27</v>
      </c>
      <c r="C1932" s="4">
        <v>1128299</v>
      </c>
      <c r="D1932" s="5">
        <v>44486</v>
      </c>
      <c r="E1932" s="4" t="s">
        <v>28</v>
      </c>
      <c r="F1932" s="4" t="s">
        <v>77</v>
      </c>
      <c r="G1932" s="4" t="s">
        <v>60</v>
      </c>
      <c r="H1932" s="4" t="s">
        <v>17</v>
      </c>
      <c r="I1932" s="6">
        <v>0.35000000000000003</v>
      </c>
      <c r="J1932" s="7">
        <v>4000</v>
      </c>
      <c r="K1932" s="8">
        <f t="shared" si="14"/>
        <v>1400.0000000000002</v>
      </c>
      <c r="L1932" s="8">
        <f t="shared" si="15"/>
        <v>560</v>
      </c>
      <c r="M1932" s="9">
        <v>0.39999999999999997</v>
      </c>
      <c r="O1932" s="14"/>
      <c r="P1932" s="12"/>
      <c r="Q1932" s="10"/>
      <c r="R1932" s="11"/>
    </row>
    <row r="1933" spans="1:18" ht="15.75" customHeight="1" x14ac:dyDescent="0.25">
      <c r="A1933" s="2"/>
      <c r="B1933" s="4" t="s">
        <v>27</v>
      </c>
      <c r="C1933" s="4">
        <v>1128299</v>
      </c>
      <c r="D1933" s="5">
        <v>44486</v>
      </c>
      <c r="E1933" s="4" t="s">
        <v>28</v>
      </c>
      <c r="F1933" s="4" t="s">
        <v>77</v>
      </c>
      <c r="G1933" s="4" t="s">
        <v>60</v>
      </c>
      <c r="H1933" s="4" t="s">
        <v>18</v>
      </c>
      <c r="I1933" s="6">
        <v>0.50000000000000011</v>
      </c>
      <c r="J1933" s="7">
        <v>5750</v>
      </c>
      <c r="K1933" s="8">
        <f t="shared" si="14"/>
        <v>2875.0000000000005</v>
      </c>
      <c r="L1933" s="8">
        <f t="shared" si="15"/>
        <v>1150</v>
      </c>
      <c r="M1933" s="9">
        <v>0.39999999999999997</v>
      </c>
      <c r="O1933" s="14"/>
      <c r="P1933" s="12"/>
      <c r="Q1933" s="10"/>
      <c r="R1933" s="11"/>
    </row>
    <row r="1934" spans="1:18" ht="15.75" customHeight="1" x14ac:dyDescent="0.25">
      <c r="A1934" s="2"/>
      <c r="B1934" s="4" t="s">
        <v>27</v>
      </c>
      <c r="C1934" s="4">
        <v>1128299</v>
      </c>
      <c r="D1934" s="5">
        <v>44486</v>
      </c>
      <c r="E1934" s="4" t="s">
        <v>28</v>
      </c>
      <c r="F1934" s="4" t="s">
        <v>77</v>
      </c>
      <c r="G1934" s="4" t="s">
        <v>60</v>
      </c>
      <c r="H1934" s="4" t="s">
        <v>19</v>
      </c>
      <c r="I1934" s="6">
        <v>0.45000000000000012</v>
      </c>
      <c r="J1934" s="7">
        <v>4000</v>
      </c>
      <c r="K1934" s="8">
        <f t="shared" si="14"/>
        <v>1800.0000000000005</v>
      </c>
      <c r="L1934" s="8">
        <f t="shared" si="15"/>
        <v>720.00000000000011</v>
      </c>
      <c r="M1934" s="9">
        <v>0.39999999999999997</v>
      </c>
      <c r="O1934" s="14"/>
      <c r="P1934" s="12"/>
      <c r="Q1934" s="10"/>
      <c r="R1934" s="11"/>
    </row>
    <row r="1935" spans="1:18" ht="15.75" customHeight="1" x14ac:dyDescent="0.25">
      <c r="A1935" s="2"/>
      <c r="B1935" s="4" t="s">
        <v>27</v>
      </c>
      <c r="C1935" s="4">
        <v>1128299</v>
      </c>
      <c r="D1935" s="5">
        <v>44486</v>
      </c>
      <c r="E1935" s="4" t="s">
        <v>28</v>
      </c>
      <c r="F1935" s="4" t="s">
        <v>77</v>
      </c>
      <c r="G1935" s="4" t="s">
        <v>60</v>
      </c>
      <c r="H1935" s="4" t="s">
        <v>20</v>
      </c>
      <c r="I1935" s="6">
        <v>0.40000000000000008</v>
      </c>
      <c r="J1935" s="7">
        <v>3750</v>
      </c>
      <c r="K1935" s="8">
        <f t="shared" si="14"/>
        <v>1500.0000000000002</v>
      </c>
      <c r="L1935" s="8">
        <f t="shared" si="15"/>
        <v>600</v>
      </c>
      <c r="M1935" s="9">
        <v>0.39999999999999997</v>
      </c>
      <c r="O1935" s="14"/>
      <c r="P1935" s="12"/>
      <c r="Q1935" s="10"/>
      <c r="R1935" s="11"/>
    </row>
    <row r="1936" spans="1:18" ht="15.75" customHeight="1" x14ac:dyDescent="0.25">
      <c r="A1936" s="2"/>
      <c r="B1936" s="4" t="s">
        <v>27</v>
      </c>
      <c r="C1936" s="4">
        <v>1128299</v>
      </c>
      <c r="D1936" s="5">
        <v>44486</v>
      </c>
      <c r="E1936" s="4" t="s">
        <v>28</v>
      </c>
      <c r="F1936" s="4" t="s">
        <v>77</v>
      </c>
      <c r="G1936" s="4" t="s">
        <v>60</v>
      </c>
      <c r="H1936" s="4" t="s">
        <v>21</v>
      </c>
      <c r="I1936" s="6">
        <v>0.5</v>
      </c>
      <c r="J1936" s="7">
        <v>3500</v>
      </c>
      <c r="K1936" s="8">
        <f t="shared" si="14"/>
        <v>1750</v>
      </c>
      <c r="L1936" s="8">
        <f t="shared" si="15"/>
        <v>787.5</v>
      </c>
      <c r="M1936" s="9">
        <v>0.45</v>
      </c>
      <c r="O1936" s="14"/>
      <c r="P1936" s="12"/>
      <c r="Q1936" s="10"/>
      <c r="R1936" s="11"/>
    </row>
    <row r="1937" spans="1:18" ht="15.75" customHeight="1" x14ac:dyDescent="0.25">
      <c r="A1937" s="2"/>
      <c r="B1937" s="4" t="s">
        <v>27</v>
      </c>
      <c r="C1937" s="4">
        <v>1128299</v>
      </c>
      <c r="D1937" s="5">
        <v>44486</v>
      </c>
      <c r="E1937" s="4" t="s">
        <v>28</v>
      </c>
      <c r="F1937" s="4" t="s">
        <v>77</v>
      </c>
      <c r="G1937" s="4" t="s">
        <v>60</v>
      </c>
      <c r="H1937" s="4" t="s">
        <v>22</v>
      </c>
      <c r="I1937" s="6">
        <v>0.55000000000000004</v>
      </c>
      <c r="J1937" s="7">
        <v>4000</v>
      </c>
      <c r="K1937" s="8">
        <f t="shared" si="14"/>
        <v>2200</v>
      </c>
      <c r="L1937" s="8">
        <f t="shared" si="15"/>
        <v>770</v>
      </c>
      <c r="M1937" s="9">
        <v>0.35</v>
      </c>
      <c r="O1937" s="14"/>
      <c r="P1937" s="12"/>
      <c r="Q1937" s="10"/>
      <c r="R1937" s="11"/>
    </row>
    <row r="1938" spans="1:18" ht="15.75" customHeight="1" x14ac:dyDescent="0.25">
      <c r="A1938" s="2"/>
      <c r="B1938" s="4" t="s">
        <v>27</v>
      </c>
      <c r="C1938" s="4">
        <v>1128299</v>
      </c>
      <c r="D1938" s="5">
        <v>44517</v>
      </c>
      <c r="E1938" s="4" t="s">
        <v>28</v>
      </c>
      <c r="F1938" s="4" t="s">
        <v>77</v>
      </c>
      <c r="G1938" s="4" t="s">
        <v>60</v>
      </c>
      <c r="H1938" s="4" t="s">
        <v>17</v>
      </c>
      <c r="I1938" s="6">
        <v>0.40000000000000008</v>
      </c>
      <c r="J1938" s="7">
        <v>6250</v>
      </c>
      <c r="K1938" s="8">
        <f t="shared" si="14"/>
        <v>2500.0000000000005</v>
      </c>
      <c r="L1938" s="8">
        <f t="shared" si="15"/>
        <v>1000.0000000000001</v>
      </c>
      <c r="M1938" s="9">
        <v>0.39999999999999997</v>
      </c>
      <c r="O1938" s="14"/>
      <c r="P1938" s="12"/>
      <c r="Q1938" s="10"/>
      <c r="R1938" s="11"/>
    </row>
    <row r="1939" spans="1:18" ht="15.75" customHeight="1" x14ac:dyDescent="0.25">
      <c r="A1939" s="2"/>
      <c r="B1939" s="4" t="s">
        <v>27</v>
      </c>
      <c r="C1939" s="4">
        <v>1128299</v>
      </c>
      <c r="D1939" s="5">
        <v>44517</v>
      </c>
      <c r="E1939" s="4" t="s">
        <v>28</v>
      </c>
      <c r="F1939" s="4" t="s">
        <v>77</v>
      </c>
      <c r="G1939" s="4" t="s">
        <v>60</v>
      </c>
      <c r="H1939" s="4" t="s">
        <v>18</v>
      </c>
      <c r="I1939" s="6">
        <v>0.45000000000000012</v>
      </c>
      <c r="J1939" s="7">
        <v>7000</v>
      </c>
      <c r="K1939" s="8">
        <f t="shared" si="14"/>
        <v>3150.0000000000009</v>
      </c>
      <c r="L1939" s="8">
        <f t="shared" si="15"/>
        <v>1260.0000000000002</v>
      </c>
      <c r="M1939" s="9">
        <v>0.39999999999999997</v>
      </c>
      <c r="O1939" s="14"/>
      <c r="P1939" s="12"/>
      <c r="Q1939" s="10"/>
      <c r="R1939" s="11"/>
    </row>
    <row r="1940" spans="1:18" ht="15.75" customHeight="1" x14ac:dyDescent="0.25">
      <c r="A1940" s="2"/>
      <c r="B1940" s="4" t="s">
        <v>27</v>
      </c>
      <c r="C1940" s="4">
        <v>1128299</v>
      </c>
      <c r="D1940" s="5">
        <v>44517</v>
      </c>
      <c r="E1940" s="4" t="s">
        <v>28</v>
      </c>
      <c r="F1940" s="4" t="s">
        <v>77</v>
      </c>
      <c r="G1940" s="4" t="s">
        <v>60</v>
      </c>
      <c r="H1940" s="4" t="s">
        <v>19</v>
      </c>
      <c r="I1940" s="6">
        <v>0.40000000000000008</v>
      </c>
      <c r="J1940" s="7">
        <v>5250</v>
      </c>
      <c r="K1940" s="8">
        <f t="shared" si="14"/>
        <v>2100.0000000000005</v>
      </c>
      <c r="L1940" s="8">
        <f t="shared" si="15"/>
        <v>840.00000000000011</v>
      </c>
      <c r="M1940" s="9">
        <v>0.39999999999999997</v>
      </c>
      <c r="O1940" s="14"/>
      <c r="P1940" s="12"/>
      <c r="Q1940" s="10"/>
      <c r="R1940" s="11"/>
    </row>
    <row r="1941" spans="1:18" ht="15.75" customHeight="1" x14ac:dyDescent="0.25">
      <c r="A1941" s="2"/>
      <c r="B1941" s="4" t="s">
        <v>27</v>
      </c>
      <c r="C1941" s="4">
        <v>1128299</v>
      </c>
      <c r="D1941" s="5">
        <v>44517</v>
      </c>
      <c r="E1941" s="4" t="s">
        <v>28</v>
      </c>
      <c r="F1941" s="4" t="s">
        <v>77</v>
      </c>
      <c r="G1941" s="4" t="s">
        <v>60</v>
      </c>
      <c r="H1941" s="4" t="s">
        <v>20</v>
      </c>
      <c r="I1941" s="6">
        <v>0.50000000000000011</v>
      </c>
      <c r="J1941" s="7">
        <v>5000</v>
      </c>
      <c r="K1941" s="8">
        <f t="shared" si="14"/>
        <v>2500.0000000000005</v>
      </c>
      <c r="L1941" s="8">
        <f t="shared" si="15"/>
        <v>1000.0000000000001</v>
      </c>
      <c r="M1941" s="9">
        <v>0.39999999999999997</v>
      </c>
      <c r="O1941" s="14"/>
      <c r="P1941" s="12"/>
      <c r="Q1941" s="10"/>
      <c r="R1941" s="11"/>
    </row>
    <row r="1942" spans="1:18" ht="15.75" customHeight="1" x14ac:dyDescent="0.25">
      <c r="A1942" s="2"/>
      <c r="B1942" s="4" t="s">
        <v>27</v>
      </c>
      <c r="C1942" s="4">
        <v>1128299</v>
      </c>
      <c r="D1942" s="5">
        <v>44517</v>
      </c>
      <c r="E1942" s="4" t="s">
        <v>28</v>
      </c>
      <c r="F1942" s="4" t="s">
        <v>77</v>
      </c>
      <c r="G1942" s="4" t="s">
        <v>60</v>
      </c>
      <c r="H1942" s="4" t="s">
        <v>21</v>
      </c>
      <c r="I1942" s="6">
        <v>0.70000000000000007</v>
      </c>
      <c r="J1942" s="7">
        <v>4750</v>
      </c>
      <c r="K1942" s="8">
        <f t="shared" si="14"/>
        <v>3325.0000000000005</v>
      </c>
      <c r="L1942" s="8">
        <f t="shared" si="15"/>
        <v>1496.2500000000002</v>
      </c>
      <c r="M1942" s="9">
        <v>0.45</v>
      </c>
      <c r="O1942" s="14"/>
      <c r="P1942" s="12"/>
      <c r="Q1942" s="10"/>
      <c r="R1942" s="11"/>
    </row>
    <row r="1943" spans="1:18" ht="15.75" customHeight="1" x14ac:dyDescent="0.25">
      <c r="A1943" s="2"/>
      <c r="B1943" s="4" t="s">
        <v>27</v>
      </c>
      <c r="C1943" s="4">
        <v>1128299</v>
      </c>
      <c r="D1943" s="5">
        <v>44517</v>
      </c>
      <c r="E1943" s="4" t="s">
        <v>28</v>
      </c>
      <c r="F1943" s="4" t="s">
        <v>77</v>
      </c>
      <c r="G1943" s="4" t="s">
        <v>60</v>
      </c>
      <c r="H1943" s="4" t="s">
        <v>22</v>
      </c>
      <c r="I1943" s="6">
        <v>0.8500000000000002</v>
      </c>
      <c r="J1943" s="7">
        <v>6000</v>
      </c>
      <c r="K1943" s="8">
        <f t="shared" si="14"/>
        <v>5100.0000000000009</v>
      </c>
      <c r="L1943" s="8">
        <f t="shared" si="15"/>
        <v>1785.0000000000002</v>
      </c>
      <c r="M1943" s="9">
        <v>0.35</v>
      </c>
      <c r="O1943" s="14"/>
      <c r="P1943" s="12"/>
      <c r="Q1943" s="10"/>
      <c r="R1943" s="11"/>
    </row>
    <row r="1944" spans="1:18" ht="15.75" customHeight="1" x14ac:dyDescent="0.25">
      <c r="A1944" s="2"/>
      <c r="B1944" s="4" t="s">
        <v>27</v>
      </c>
      <c r="C1944" s="4">
        <v>1128299</v>
      </c>
      <c r="D1944" s="5">
        <v>44546</v>
      </c>
      <c r="E1944" s="4" t="s">
        <v>28</v>
      </c>
      <c r="F1944" s="4" t="s">
        <v>77</v>
      </c>
      <c r="G1944" s="4" t="s">
        <v>60</v>
      </c>
      <c r="H1944" s="4" t="s">
        <v>17</v>
      </c>
      <c r="I1944" s="6">
        <v>0.70000000000000018</v>
      </c>
      <c r="J1944" s="7">
        <v>8000</v>
      </c>
      <c r="K1944" s="8">
        <f t="shared" si="14"/>
        <v>5600.0000000000018</v>
      </c>
      <c r="L1944" s="8">
        <f t="shared" si="15"/>
        <v>2240.0000000000005</v>
      </c>
      <c r="M1944" s="9">
        <v>0.39999999999999997</v>
      </c>
      <c r="O1944" s="14"/>
      <c r="P1944" s="12"/>
      <c r="Q1944" s="10"/>
      <c r="R1944" s="11"/>
    </row>
    <row r="1945" spans="1:18" ht="15.75" customHeight="1" x14ac:dyDescent="0.25">
      <c r="A1945" s="2"/>
      <c r="B1945" s="4" t="s">
        <v>27</v>
      </c>
      <c r="C1945" s="4">
        <v>1128299</v>
      </c>
      <c r="D1945" s="5">
        <v>44546</v>
      </c>
      <c r="E1945" s="4" t="s">
        <v>28</v>
      </c>
      <c r="F1945" s="4" t="s">
        <v>77</v>
      </c>
      <c r="G1945" s="4" t="s">
        <v>60</v>
      </c>
      <c r="H1945" s="4" t="s">
        <v>18</v>
      </c>
      <c r="I1945" s="6">
        <v>0.80000000000000027</v>
      </c>
      <c r="J1945" s="7">
        <v>8000</v>
      </c>
      <c r="K1945" s="8">
        <f t="shared" si="14"/>
        <v>6400.0000000000018</v>
      </c>
      <c r="L1945" s="8">
        <f t="shared" si="15"/>
        <v>2560.0000000000005</v>
      </c>
      <c r="M1945" s="9">
        <v>0.39999999999999997</v>
      </c>
      <c r="O1945" s="14"/>
      <c r="P1945" s="12"/>
      <c r="Q1945" s="10"/>
      <c r="R1945" s="11"/>
    </row>
    <row r="1946" spans="1:18" ht="15.75" customHeight="1" x14ac:dyDescent="0.25">
      <c r="A1946" s="2"/>
      <c r="B1946" s="4" t="s">
        <v>27</v>
      </c>
      <c r="C1946" s="4">
        <v>1128299</v>
      </c>
      <c r="D1946" s="5">
        <v>44546</v>
      </c>
      <c r="E1946" s="4" t="s">
        <v>28</v>
      </c>
      <c r="F1946" s="4" t="s">
        <v>77</v>
      </c>
      <c r="G1946" s="4" t="s">
        <v>60</v>
      </c>
      <c r="H1946" s="4" t="s">
        <v>19</v>
      </c>
      <c r="I1946" s="6">
        <v>0.75000000000000022</v>
      </c>
      <c r="J1946" s="7">
        <v>6000</v>
      </c>
      <c r="K1946" s="8">
        <f t="shared" si="14"/>
        <v>4500.0000000000009</v>
      </c>
      <c r="L1946" s="8">
        <f t="shared" si="15"/>
        <v>1800.0000000000002</v>
      </c>
      <c r="M1946" s="9">
        <v>0.39999999999999997</v>
      </c>
      <c r="O1946" s="14"/>
      <c r="P1946" s="12"/>
      <c r="Q1946" s="10"/>
      <c r="R1946" s="11"/>
    </row>
    <row r="1947" spans="1:18" ht="15.75" customHeight="1" x14ac:dyDescent="0.25">
      <c r="A1947" s="2"/>
      <c r="B1947" s="4" t="s">
        <v>27</v>
      </c>
      <c r="C1947" s="4">
        <v>1128299</v>
      </c>
      <c r="D1947" s="5">
        <v>44546</v>
      </c>
      <c r="E1947" s="4" t="s">
        <v>28</v>
      </c>
      <c r="F1947" s="4" t="s">
        <v>77</v>
      </c>
      <c r="G1947" s="4" t="s">
        <v>60</v>
      </c>
      <c r="H1947" s="4" t="s">
        <v>20</v>
      </c>
      <c r="I1947" s="6">
        <v>0.75000000000000022</v>
      </c>
      <c r="J1947" s="7">
        <v>6000</v>
      </c>
      <c r="K1947" s="8">
        <f t="shared" si="14"/>
        <v>4500.0000000000009</v>
      </c>
      <c r="L1947" s="8">
        <f t="shared" si="15"/>
        <v>1800.0000000000002</v>
      </c>
      <c r="M1947" s="9">
        <v>0.39999999999999997</v>
      </c>
      <c r="O1947" s="14"/>
      <c r="P1947" s="12"/>
      <c r="Q1947" s="10"/>
      <c r="R1947" s="11"/>
    </row>
    <row r="1948" spans="1:18" ht="15.75" customHeight="1" x14ac:dyDescent="0.25">
      <c r="A1948" s="2"/>
      <c r="B1948" s="4" t="s">
        <v>27</v>
      </c>
      <c r="C1948" s="4">
        <v>1128299</v>
      </c>
      <c r="D1948" s="5">
        <v>44546</v>
      </c>
      <c r="E1948" s="4" t="s">
        <v>28</v>
      </c>
      <c r="F1948" s="4" t="s">
        <v>77</v>
      </c>
      <c r="G1948" s="4" t="s">
        <v>60</v>
      </c>
      <c r="H1948" s="4" t="s">
        <v>21</v>
      </c>
      <c r="I1948" s="6">
        <v>0.8500000000000002</v>
      </c>
      <c r="J1948" s="7">
        <v>5250</v>
      </c>
      <c r="K1948" s="8">
        <f t="shared" si="14"/>
        <v>4462.5000000000009</v>
      </c>
      <c r="L1948" s="8">
        <f t="shared" si="15"/>
        <v>2008.1250000000005</v>
      </c>
      <c r="M1948" s="9">
        <v>0.45</v>
      </c>
      <c r="O1948" s="14"/>
      <c r="P1948" s="12"/>
      <c r="Q1948" s="10"/>
      <c r="R1948" s="11"/>
    </row>
    <row r="1949" spans="1:18" ht="15.75" customHeight="1" x14ac:dyDescent="0.25">
      <c r="A1949" s="2"/>
      <c r="B1949" s="4" t="s">
        <v>27</v>
      </c>
      <c r="C1949" s="4">
        <v>1128299</v>
      </c>
      <c r="D1949" s="5">
        <v>44546</v>
      </c>
      <c r="E1949" s="4" t="s">
        <v>28</v>
      </c>
      <c r="F1949" s="4" t="s">
        <v>77</v>
      </c>
      <c r="G1949" s="4" t="s">
        <v>60</v>
      </c>
      <c r="H1949" s="4" t="s">
        <v>22</v>
      </c>
      <c r="I1949" s="6">
        <v>0.90000000000000024</v>
      </c>
      <c r="J1949" s="7">
        <v>6250</v>
      </c>
      <c r="K1949" s="8">
        <f t="shared" si="14"/>
        <v>5625.0000000000018</v>
      </c>
      <c r="L1949" s="8">
        <f t="shared" si="15"/>
        <v>1968.7500000000005</v>
      </c>
      <c r="M1949" s="9">
        <v>0.35</v>
      </c>
      <c r="O1949" s="14"/>
      <c r="P1949" s="12"/>
      <c r="Q1949" s="10"/>
      <c r="R1949" s="11"/>
    </row>
    <row r="1950" spans="1:18" ht="15.75" customHeight="1" x14ac:dyDescent="0.25">
      <c r="A1950" s="2" t="s">
        <v>39</v>
      </c>
      <c r="B1950" s="4" t="s">
        <v>23</v>
      </c>
      <c r="C1950" s="4">
        <v>1197831</v>
      </c>
      <c r="D1950" s="5">
        <v>44201</v>
      </c>
      <c r="E1950" s="4" t="s">
        <v>24</v>
      </c>
      <c r="F1950" s="4" t="s">
        <v>78</v>
      </c>
      <c r="G1950" s="4" t="s">
        <v>79</v>
      </c>
      <c r="H1950" s="4" t="s">
        <v>17</v>
      </c>
      <c r="I1950" s="6">
        <v>0.2</v>
      </c>
      <c r="J1950" s="7">
        <v>6750</v>
      </c>
      <c r="K1950" s="8">
        <f t="shared" si="14"/>
        <v>1350</v>
      </c>
      <c r="L1950" s="8">
        <f t="shared" si="15"/>
        <v>405</v>
      </c>
      <c r="M1950" s="9">
        <v>0.3</v>
      </c>
      <c r="O1950" s="14"/>
      <c r="P1950" s="12"/>
      <c r="Q1950" s="10"/>
      <c r="R1950" s="11"/>
    </row>
    <row r="1951" spans="1:18" ht="15.75" customHeight="1" x14ac:dyDescent="0.25">
      <c r="A1951" s="2"/>
      <c r="B1951" s="4" t="s">
        <v>23</v>
      </c>
      <c r="C1951" s="4">
        <v>1197831</v>
      </c>
      <c r="D1951" s="5">
        <v>44201</v>
      </c>
      <c r="E1951" s="4" t="s">
        <v>24</v>
      </c>
      <c r="F1951" s="4" t="s">
        <v>78</v>
      </c>
      <c r="G1951" s="4" t="s">
        <v>79</v>
      </c>
      <c r="H1951" s="4" t="s">
        <v>18</v>
      </c>
      <c r="I1951" s="6">
        <v>0.3</v>
      </c>
      <c r="J1951" s="7">
        <v>6750</v>
      </c>
      <c r="K1951" s="8">
        <f t="shared" si="14"/>
        <v>2025</v>
      </c>
      <c r="L1951" s="8">
        <f t="shared" si="15"/>
        <v>607.5</v>
      </c>
      <c r="M1951" s="9">
        <v>0.3</v>
      </c>
      <c r="O1951" s="14"/>
      <c r="P1951" s="12"/>
      <c r="Q1951" s="10"/>
      <c r="R1951" s="11"/>
    </row>
    <row r="1952" spans="1:18" ht="15.75" customHeight="1" x14ac:dyDescent="0.25">
      <c r="A1952" s="2"/>
      <c r="B1952" s="4" t="s">
        <v>23</v>
      </c>
      <c r="C1952" s="4">
        <v>1197831</v>
      </c>
      <c r="D1952" s="5">
        <v>44201</v>
      </c>
      <c r="E1952" s="4" t="s">
        <v>24</v>
      </c>
      <c r="F1952" s="4" t="s">
        <v>78</v>
      </c>
      <c r="G1952" s="4" t="s">
        <v>79</v>
      </c>
      <c r="H1952" s="4" t="s">
        <v>19</v>
      </c>
      <c r="I1952" s="6">
        <v>0.3</v>
      </c>
      <c r="J1952" s="7">
        <v>4750</v>
      </c>
      <c r="K1952" s="8">
        <f t="shared" si="14"/>
        <v>1425</v>
      </c>
      <c r="L1952" s="8">
        <f t="shared" si="15"/>
        <v>427.5</v>
      </c>
      <c r="M1952" s="9">
        <v>0.3</v>
      </c>
      <c r="O1952" s="14"/>
      <c r="P1952" s="12"/>
      <c r="Q1952" s="10"/>
      <c r="R1952" s="11"/>
    </row>
    <row r="1953" spans="1:18" ht="15.75" customHeight="1" x14ac:dyDescent="0.25">
      <c r="A1953" s="2"/>
      <c r="B1953" s="4" t="s">
        <v>23</v>
      </c>
      <c r="C1953" s="4">
        <v>1197831</v>
      </c>
      <c r="D1953" s="5">
        <v>44201</v>
      </c>
      <c r="E1953" s="4" t="s">
        <v>24</v>
      </c>
      <c r="F1953" s="4" t="s">
        <v>78</v>
      </c>
      <c r="G1953" s="4" t="s">
        <v>79</v>
      </c>
      <c r="H1953" s="4" t="s">
        <v>20</v>
      </c>
      <c r="I1953" s="6">
        <v>0.35</v>
      </c>
      <c r="J1953" s="7">
        <v>4750</v>
      </c>
      <c r="K1953" s="8">
        <f t="shared" si="14"/>
        <v>1662.5</v>
      </c>
      <c r="L1953" s="8">
        <f t="shared" si="15"/>
        <v>665</v>
      </c>
      <c r="M1953" s="9">
        <v>0.4</v>
      </c>
      <c r="O1953" s="14"/>
      <c r="P1953" s="12"/>
      <c r="Q1953" s="10"/>
      <c r="R1953" s="11"/>
    </row>
    <row r="1954" spans="1:18" ht="15.75" customHeight="1" x14ac:dyDescent="0.25">
      <c r="A1954" s="2"/>
      <c r="B1954" s="4" t="s">
        <v>23</v>
      </c>
      <c r="C1954" s="4">
        <v>1197831</v>
      </c>
      <c r="D1954" s="5">
        <v>44201</v>
      </c>
      <c r="E1954" s="4" t="s">
        <v>24</v>
      </c>
      <c r="F1954" s="4" t="s">
        <v>78</v>
      </c>
      <c r="G1954" s="4" t="s">
        <v>79</v>
      </c>
      <c r="H1954" s="4" t="s">
        <v>21</v>
      </c>
      <c r="I1954" s="6">
        <v>0.4</v>
      </c>
      <c r="J1954" s="7">
        <v>3250</v>
      </c>
      <c r="K1954" s="8">
        <f t="shared" si="14"/>
        <v>1300</v>
      </c>
      <c r="L1954" s="8">
        <f t="shared" si="15"/>
        <v>325</v>
      </c>
      <c r="M1954" s="9">
        <v>0.25</v>
      </c>
      <c r="O1954" s="14"/>
      <c r="P1954" s="12"/>
      <c r="Q1954" s="10"/>
      <c r="R1954" s="11"/>
    </row>
    <row r="1955" spans="1:18" ht="15.75" customHeight="1" x14ac:dyDescent="0.25">
      <c r="A1955" s="2"/>
      <c r="B1955" s="4" t="s">
        <v>23</v>
      </c>
      <c r="C1955" s="4">
        <v>1197831</v>
      </c>
      <c r="D1955" s="5">
        <v>44201</v>
      </c>
      <c r="E1955" s="4" t="s">
        <v>24</v>
      </c>
      <c r="F1955" s="4" t="s">
        <v>78</v>
      </c>
      <c r="G1955" s="4" t="s">
        <v>79</v>
      </c>
      <c r="H1955" s="4" t="s">
        <v>22</v>
      </c>
      <c r="I1955" s="6">
        <v>0.35</v>
      </c>
      <c r="J1955" s="7">
        <v>4750</v>
      </c>
      <c r="K1955" s="8">
        <f t="shared" si="14"/>
        <v>1662.5</v>
      </c>
      <c r="L1955" s="8">
        <f t="shared" si="15"/>
        <v>748.125</v>
      </c>
      <c r="M1955" s="9">
        <v>0.45</v>
      </c>
      <c r="O1955" s="14"/>
      <c r="P1955" s="12"/>
      <c r="Q1955" s="10"/>
      <c r="R1955" s="11"/>
    </row>
    <row r="1956" spans="1:18" ht="15.75" customHeight="1" x14ac:dyDescent="0.25">
      <c r="A1956" s="2"/>
      <c r="B1956" s="4" t="s">
        <v>23</v>
      </c>
      <c r="C1956" s="4">
        <v>1197831</v>
      </c>
      <c r="D1956" s="5">
        <v>44231</v>
      </c>
      <c r="E1956" s="4" t="s">
        <v>24</v>
      </c>
      <c r="F1956" s="4" t="s">
        <v>78</v>
      </c>
      <c r="G1956" s="4" t="s">
        <v>79</v>
      </c>
      <c r="H1956" s="4" t="s">
        <v>17</v>
      </c>
      <c r="I1956" s="6">
        <v>0.25</v>
      </c>
      <c r="J1956" s="7">
        <v>6250</v>
      </c>
      <c r="K1956" s="8">
        <f t="shared" si="14"/>
        <v>1562.5</v>
      </c>
      <c r="L1956" s="8">
        <f t="shared" si="15"/>
        <v>468.75</v>
      </c>
      <c r="M1956" s="9">
        <v>0.3</v>
      </c>
      <c r="O1956" s="14"/>
      <c r="P1956" s="12"/>
      <c r="Q1956" s="10"/>
      <c r="R1956" s="11"/>
    </row>
    <row r="1957" spans="1:18" ht="15.75" customHeight="1" x14ac:dyDescent="0.25">
      <c r="A1957" s="2"/>
      <c r="B1957" s="4" t="s">
        <v>23</v>
      </c>
      <c r="C1957" s="4">
        <v>1197831</v>
      </c>
      <c r="D1957" s="5">
        <v>44231</v>
      </c>
      <c r="E1957" s="4" t="s">
        <v>24</v>
      </c>
      <c r="F1957" s="4" t="s">
        <v>78</v>
      </c>
      <c r="G1957" s="4" t="s">
        <v>79</v>
      </c>
      <c r="H1957" s="4" t="s">
        <v>18</v>
      </c>
      <c r="I1957" s="6">
        <v>0.35</v>
      </c>
      <c r="J1957" s="7">
        <v>6000</v>
      </c>
      <c r="K1957" s="8">
        <f t="shared" si="14"/>
        <v>2100</v>
      </c>
      <c r="L1957" s="8">
        <f t="shared" si="15"/>
        <v>630</v>
      </c>
      <c r="M1957" s="9">
        <v>0.3</v>
      </c>
      <c r="O1957" s="14"/>
      <c r="P1957" s="12"/>
      <c r="Q1957" s="10"/>
      <c r="R1957" s="11"/>
    </row>
    <row r="1958" spans="1:18" ht="15.75" customHeight="1" x14ac:dyDescent="0.25">
      <c r="A1958" s="2"/>
      <c r="B1958" s="4" t="s">
        <v>23</v>
      </c>
      <c r="C1958" s="4">
        <v>1197831</v>
      </c>
      <c r="D1958" s="5">
        <v>44231</v>
      </c>
      <c r="E1958" s="4" t="s">
        <v>24</v>
      </c>
      <c r="F1958" s="4" t="s">
        <v>78</v>
      </c>
      <c r="G1958" s="4" t="s">
        <v>79</v>
      </c>
      <c r="H1958" s="4" t="s">
        <v>19</v>
      </c>
      <c r="I1958" s="6">
        <v>0.35</v>
      </c>
      <c r="J1958" s="7">
        <v>4250</v>
      </c>
      <c r="K1958" s="8">
        <f t="shared" si="14"/>
        <v>1487.5</v>
      </c>
      <c r="L1958" s="8">
        <f t="shared" si="15"/>
        <v>446.25</v>
      </c>
      <c r="M1958" s="9">
        <v>0.3</v>
      </c>
      <c r="O1958" s="14"/>
      <c r="P1958" s="12"/>
      <c r="Q1958" s="10"/>
      <c r="R1958" s="11"/>
    </row>
    <row r="1959" spans="1:18" ht="15.75" customHeight="1" x14ac:dyDescent="0.25">
      <c r="A1959" s="2"/>
      <c r="B1959" s="4" t="s">
        <v>23</v>
      </c>
      <c r="C1959" s="4">
        <v>1197831</v>
      </c>
      <c r="D1959" s="5">
        <v>44231</v>
      </c>
      <c r="E1959" s="4" t="s">
        <v>24</v>
      </c>
      <c r="F1959" s="4" t="s">
        <v>78</v>
      </c>
      <c r="G1959" s="4" t="s">
        <v>79</v>
      </c>
      <c r="H1959" s="4" t="s">
        <v>20</v>
      </c>
      <c r="I1959" s="6">
        <v>0.35</v>
      </c>
      <c r="J1959" s="7">
        <v>3750</v>
      </c>
      <c r="K1959" s="8">
        <f t="shared" si="14"/>
        <v>1312.5</v>
      </c>
      <c r="L1959" s="8">
        <f t="shared" si="15"/>
        <v>525</v>
      </c>
      <c r="M1959" s="9">
        <v>0.4</v>
      </c>
      <c r="O1959" s="14"/>
      <c r="P1959" s="12"/>
      <c r="Q1959" s="10"/>
      <c r="R1959" s="11"/>
    </row>
    <row r="1960" spans="1:18" ht="15.75" customHeight="1" x14ac:dyDescent="0.25">
      <c r="A1960" s="2"/>
      <c r="B1960" s="4" t="s">
        <v>23</v>
      </c>
      <c r="C1960" s="4">
        <v>1197831</v>
      </c>
      <c r="D1960" s="5">
        <v>44231</v>
      </c>
      <c r="E1960" s="4" t="s">
        <v>24</v>
      </c>
      <c r="F1960" s="4" t="s">
        <v>78</v>
      </c>
      <c r="G1960" s="4" t="s">
        <v>79</v>
      </c>
      <c r="H1960" s="4" t="s">
        <v>21</v>
      </c>
      <c r="I1960" s="6">
        <v>0.4</v>
      </c>
      <c r="J1960" s="7">
        <v>2500</v>
      </c>
      <c r="K1960" s="8">
        <f t="shared" si="14"/>
        <v>1000</v>
      </c>
      <c r="L1960" s="8">
        <f t="shared" si="15"/>
        <v>250</v>
      </c>
      <c r="M1960" s="9">
        <v>0.25</v>
      </c>
      <c r="O1960" s="14"/>
      <c r="P1960" s="12"/>
      <c r="Q1960" s="10"/>
      <c r="R1960" s="11"/>
    </row>
    <row r="1961" spans="1:18" ht="15.75" customHeight="1" x14ac:dyDescent="0.25">
      <c r="A1961" s="2"/>
      <c r="B1961" s="4" t="s">
        <v>23</v>
      </c>
      <c r="C1961" s="4">
        <v>1197831</v>
      </c>
      <c r="D1961" s="5">
        <v>44231</v>
      </c>
      <c r="E1961" s="4" t="s">
        <v>24</v>
      </c>
      <c r="F1961" s="4" t="s">
        <v>78</v>
      </c>
      <c r="G1961" s="4" t="s">
        <v>79</v>
      </c>
      <c r="H1961" s="4" t="s">
        <v>22</v>
      </c>
      <c r="I1961" s="6">
        <v>0.35</v>
      </c>
      <c r="J1961" s="7">
        <v>4500</v>
      </c>
      <c r="K1961" s="8">
        <f t="shared" si="14"/>
        <v>1575</v>
      </c>
      <c r="L1961" s="8">
        <f t="shared" si="15"/>
        <v>708.75</v>
      </c>
      <c r="M1961" s="9">
        <v>0.45</v>
      </c>
      <c r="O1961" s="14"/>
      <c r="P1961" s="12"/>
      <c r="Q1961" s="10"/>
      <c r="R1961" s="11"/>
    </row>
    <row r="1962" spans="1:18" ht="15.75" customHeight="1" x14ac:dyDescent="0.25">
      <c r="A1962" s="2"/>
      <c r="B1962" s="4" t="s">
        <v>23</v>
      </c>
      <c r="C1962" s="4">
        <v>1197831</v>
      </c>
      <c r="D1962" s="5">
        <v>44261</v>
      </c>
      <c r="E1962" s="4" t="s">
        <v>24</v>
      </c>
      <c r="F1962" s="4" t="s">
        <v>78</v>
      </c>
      <c r="G1962" s="4" t="s">
        <v>79</v>
      </c>
      <c r="H1962" s="4" t="s">
        <v>17</v>
      </c>
      <c r="I1962" s="6">
        <v>0.3</v>
      </c>
      <c r="J1962" s="7">
        <v>6250</v>
      </c>
      <c r="K1962" s="8">
        <f t="shared" si="14"/>
        <v>1875</v>
      </c>
      <c r="L1962" s="8">
        <f t="shared" si="15"/>
        <v>656.25</v>
      </c>
      <c r="M1962" s="9">
        <v>0.35</v>
      </c>
      <c r="O1962" s="14"/>
      <c r="P1962" s="12"/>
      <c r="Q1962" s="10"/>
      <c r="R1962" s="11"/>
    </row>
    <row r="1963" spans="1:18" ht="15.75" customHeight="1" x14ac:dyDescent="0.25">
      <c r="A1963" s="2"/>
      <c r="B1963" s="4" t="s">
        <v>23</v>
      </c>
      <c r="C1963" s="4">
        <v>1197831</v>
      </c>
      <c r="D1963" s="5">
        <v>44261</v>
      </c>
      <c r="E1963" s="4" t="s">
        <v>24</v>
      </c>
      <c r="F1963" s="4" t="s">
        <v>78</v>
      </c>
      <c r="G1963" s="4" t="s">
        <v>79</v>
      </c>
      <c r="H1963" s="4" t="s">
        <v>18</v>
      </c>
      <c r="I1963" s="6">
        <v>0.4</v>
      </c>
      <c r="J1963" s="7">
        <v>6250</v>
      </c>
      <c r="K1963" s="8">
        <f t="shared" si="14"/>
        <v>2500</v>
      </c>
      <c r="L1963" s="8">
        <f t="shared" si="15"/>
        <v>875</v>
      </c>
      <c r="M1963" s="9">
        <v>0.35</v>
      </c>
      <c r="O1963" s="14"/>
      <c r="P1963" s="12"/>
      <c r="Q1963" s="10"/>
      <c r="R1963" s="11"/>
    </row>
    <row r="1964" spans="1:18" ht="15.75" customHeight="1" x14ac:dyDescent="0.25">
      <c r="A1964" s="2"/>
      <c r="B1964" s="4" t="s">
        <v>23</v>
      </c>
      <c r="C1964" s="4">
        <v>1197831</v>
      </c>
      <c r="D1964" s="5">
        <v>44261</v>
      </c>
      <c r="E1964" s="4" t="s">
        <v>24</v>
      </c>
      <c r="F1964" s="4" t="s">
        <v>78</v>
      </c>
      <c r="G1964" s="4" t="s">
        <v>79</v>
      </c>
      <c r="H1964" s="4" t="s">
        <v>19</v>
      </c>
      <c r="I1964" s="6">
        <v>0.3</v>
      </c>
      <c r="J1964" s="7">
        <v>4500</v>
      </c>
      <c r="K1964" s="8">
        <f t="shared" si="14"/>
        <v>1350</v>
      </c>
      <c r="L1964" s="8">
        <f t="shared" si="15"/>
        <v>472.49999999999994</v>
      </c>
      <c r="M1964" s="9">
        <v>0.35</v>
      </c>
      <c r="O1964" s="14"/>
      <c r="P1964" s="12"/>
      <c r="Q1964" s="10"/>
      <c r="R1964" s="11"/>
    </row>
    <row r="1965" spans="1:18" ht="15.75" customHeight="1" x14ac:dyDescent="0.25">
      <c r="A1965" s="2"/>
      <c r="B1965" s="4" t="s">
        <v>23</v>
      </c>
      <c r="C1965" s="4">
        <v>1197831</v>
      </c>
      <c r="D1965" s="5">
        <v>44261</v>
      </c>
      <c r="E1965" s="4" t="s">
        <v>24</v>
      </c>
      <c r="F1965" s="4" t="s">
        <v>78</v>
      </c>
      <c r="G1965" s="4" t="s">
        <v>79</v>
      </c>
      <c r="H1965" s="4" t="s">
        <v>20</v>
      </c>
      <c r="I1965" s="6">
        <v>0.35000000000000003</v>
      </c>
      <c r="J1965" s="7">
        <v>3500</v>
      </c>
      <c r="K1965" s="8">
        <f t="shared" si="14"/>
        <v>1225.0000000000002</v>
      </c>
      <c r="L1965" s="8">
        <f t="shared" si="15"/>
        <v>551.25000000000011</v>
      </c>
      <c r="M1965" s="9">
        <v>0.45</v>
      </c>
      <c r="O1965" s="14"/>
      <c r="P1965" s="12"/>
      <c r="Q1965" s="10"/>
      <c r="R1965" s="11"/>
    </row>
    <row r="1966" spans="1:18" ht="15.75" customHeight="1" x14ac:dyDescent="0.25">
      <c r="A1966" s="2"/>
      <c r="B1966" s="4" t="s">
        <v>23</v>
      </c>
      <c r="C1966" s="4">
        <v>1197831</v>
      </c>
      <c r="D1966" s="5">
        <v>44261</v>
      </c>
      <c r="E1966" s="4" t="s">
        <v>24</v>
      </c>
      <c r="F1966" s="4" t="s">
        <v>78</v>
      </c>
      <c r="G1966" s="4" t="s">
        <v>79</v>
      </c>
      <c r="H1966" s="4" t="s">
        <v>21</v>
      </c>
      <c r="I1966" s="6">
        <v>0.4</v>
      </c>
      <c r="J1966" s="7">
        <v>2500</v>
      </c>
      <c r="K1966" s="8">
        <f t="shared" si="14"/>
        <v>1000</v>
      </c>
      <c r="L1966" s="8">
        <f t="shared" si="15"/>
        <v>300</v>
      </c>
      <c r="M1966" s="9">
        <v>0.3</v>
      </c>
      <c r="O1966" s="14"/>
      <c r="P1966" s="12"/>
      <c r="Q1966" s="10"/>
      <c r="R1966" s="11"/>
    </row>
    <row r="1967" spans="1:18" ht="15.75" customHeight="1" x14ac:dyDescent="0.25">
      <c r="A1967" s="2"/>
      <c r="B1967" s="4" t="s">
        <v>23</v>
      </c>
      <c r="C1967" s="4">
        <v>1197831</v>
      </c>
      <c r="D1967" s="5">
        <v>44261</v>
      </c>
      <c r="E1967" s="4" t="s">
        <v>24</v>
      </c>
      <c r="F1967" s="4" t="s">
        <v>78</v>
      </c>
      <c r="G1967" s="4" t="s">
        <v>79</v>
      </c>
      <c r="H1967" s="4" t="s">
        <v>22</v>
      </c>
      <c r="I1967" s="6">
        <v>0.35000000000000003</v>
      </c>
      <c r="J1967" s="7">
        <v>4000</v>
      </c>
      <c r="K1967" s="8">
        <f t="shared" si="14"/>
        <v>1400.0000000000002</v>
      </c>
      <c r="L1967" s="8">
        <f t="shared" si="15"/>
        <v>700.00000000000011</v>
      </c>
      <c r="M1967" s="9">
        <v>0.5</v>
      </c>
      <c r="O1967" s="14"/>
      <c r="P1967" s="12"/>
      <c r="Q1967" s="10"/>
      <c r="R1967" s="11"/>
    </row>
    <row r="1968" spans="1:18" ht="15.75" customHeight="1" x14ac:dyDescent="0.25">
      <c r="A1968" s="2"/>
      <c r="B1968" s="4" t="s">
        <v>23</v>
      </c>
      <c r="C1968" s="4">
        <v>1197831</v>
      </c>
      <c r="D1968" s="5">
        <v>44291</v>
      </c>
      <c r="E1968" s="4" t="s">
        <v>24</v>
      </c>
      <c r="F1968" s="4" t="s">
        <v>78</v>
      </c>
      <c r="G1968" s="4" t="s">
        <v>79</v>
      </c>
      <c r="H1968" s="4" t="s">
        <v>17</v>
      </c>
      <c r="I1968" s="6">
        <v>0.19999999999999998</v>
      </c>
      <c r="J1968" s="7">
        <v>6500</v>
      </c>
      <c r="K1968" s="8">
        <f t="shared" si="14"/>
        <v>1300</v>
      </c>
      <c r="L1968" s="8">
        <f t="shared" si="15"/>
        <v>454.99999999999994</v>
      </c>
      <c r="M1968" s="9">
        <v>0.35</v>
      </c>
      <c r="O1968" s="14"/>
      <c r="P1968" s="12"/>
      <c r="Q1968" s="10"/>
      <c r="R1968" s="11"/>
    </row>
    <row r="1969" spans="1:18" ht="15.75" customHeight="1" x14ac:dyDescent="0.25">
      <c r="A1969" s="2"/>
      <c r="B1969" s="4" t="s">
        <v>23</v>
      </c>
      <c r="C1969" s="4">
        <v>1197831</v>
      </c>
      <c r="D1969" s="5">
        <v>44291</v>
      </c>
      <c r="E1969" s="4" t="s">
        <v>24</v>
      </c>
      <c r="F1969" s="4" t="s">
        <v>78</v>
      </c>
      <c r="G1969" s="4" t="s">
        <v>79</v>
      </c>
      <c r="H1969" s="4" t="s">
        <v>18</v>
      </c>
      <c r="I1969" s="6">
        <v>0.30000000000000004</v>
      </c>
      <c r="J1969" s="7">
        <v>6500</v>
      </c>
      <c r="K1969" s="8">
        <f t="shared" si="14"/>
        <v>1950.0000000000002</v>
      </c>
      <c r="L1969" s="8">
        <f t="shared" si="15"/>
        <v>682.5</v>
      </c>
      <c r="M1969" s="9">
        <v>0.35</v>
      </c>
      <c r="O1969" s="14"/>
      <c r="P1969" s="12"/>
      <c r="Q1969" s="10"/>
      <c r="R1969" s="11"/>
    </row>
    <row r="1970" spans="1:18" ht="15.75" customHeight="1" x14ac:dyDescent="0.25">
      <c r="A1970" s="2"/>
      <c r="B1970" s="4" t="s">
        <v>23</v>
      </c>
      <c r="C1970" s="4">
        <v>1197831</v>
      </c>
      <c r="D1970" s="5">
        <v>44291</v>
      </c>
      <c r="E1970" s="4" t="s">
        <v>24</v>
      </c>
      <c r="F1970" s="4" t="s">
        <v>78</v>
      </c>
      <c r="G1970" s="4" t="s">
        <v>79</v>
      </c>
      <c r="H1970" s="4" t="s">
        <v>19</v>
      </c>
      <c r="I1970" s="6">
        <v>0.24999999999999997</v>
      </c>
      <c r="J1970" s="7">
        <v>4750</v>
      </c>
      <c r="K1970" s="8">
        <f t="shared" si="14"/>
        <v>1187.4999999999998</v>
      </c>
      <c r="L1970" s="8">
        <f t="shared" si="15"/>
        <v>415.62499999999989</v>
      </c>
      <c r="M1970" s="9">
        <v>0.35</v>
      </c>
      <c r="O1970" s="14"/>
      <c r="P1970" s="12"/>
      <c r="Q1970" s="10"/>
      <c r="R1970" s="11"/>
    </row>
    <row r="1971" spans="1:18" ht="15.75" customHeight="1" x14ac:dyDescent="0.25">
      <c r="A1971" s="2"/>
      <c r="B1971" s="4" t="s">
        <v>23</v>
      </c>
      <c r="C1971" s="4">
        <v>1197831</v>
      </c>
      <c r="D1971" s="5">
        <v>44291</v>
      </c>
      <c r="E1971" s="4" t="s">
        <v>24</v>
      </c>
      <c r="F1971" s="4" t="s">
        <v>78</v>
      </c>
      <c r="G1971" s="4" t="s">
        <v>79</v>
      </c>
      <c r="H1971" s="4" t="s">
        <v>20</v>
      </c>
      <c r="I1971" s="6">
        <v>0.30000000000000004</v>
      </c>
      <c r="J1971" s="7">
        <v>3750</v>
      </c>
      <c r="K1971" s="8">
        <f t="shared" si="14"/>
        <v>1125.0000000000002</v>
      </c>
      <c r="L1971" s="8">
        <f t="shared" si="15"/>
        <v>506.25000000000011</v>
      </c>
      <c r="M1971" s="9">
        <v>0.45</v>
      </c>
      <c r="O1971" s="14"/>
      <c r="P1971" s="12"/>
      <c r="Q1971" s="10"/>
      <c r="R1971" s="11"/>
    </row>
    <row r="1972" spans="1:18" ht="15.75" customHeight="1" x14ac:dyDescent="0.25">
      <c r="A1972" s="2"/>
      <c r="B1972" s="4" t="s">
        <v>23</v>
      </c>
      <c r="C1972" s="4">
        <v>1197831</v>
      </c>
      <c r="D1972" s="5">
        <v>44291</v>
      </c>
      <c r="E1972" s="4" t="s">
        <v>24</v>
      </c>
      <c r="F1972" s="4" t="s">
        <v>78</v>
      </c>
      <c r="G1972" s="4" t="s">
        <v>79</v>
      </c>
      <c r="H1972" s="4" t="s">
        <v>21</v>
      </c>
      <c r="I1972" s="6">
        <v>0.35</v>
      </c>
      <c r="J1972" s="7">
        <v>2750</v>
      </c>
      <c r="K1972" s="8">
        <f t="shared" si="14"/>
        <v>962.49999999999989</v>
      </c>
      <c r="L1972" s="8">
        <f t="shared" si="15"/>
        <v>288.74999999999994</v>
      </c>
      <c r="M1972" s="9">
        <v>0.3</v>
      </c>
      <c r="O1972" s="14"/>
      <c r="P1972" s="12"/>
      <c r="Q1972" s="10"/>
      <c r="R1972" s="11"/>
    </row>
    <row r="1973" spans="1:18" ht="15.75" customHeight="1" x14ac:dyDescent="0.25">
      <c r="A1973" s="2"/>
      <c r="B1973" s="4" t="s">
        <v>23</v>
      </c>
      <c r="C1973" s="4">
        <v>1197831</v>
      </c>
      <c r="D1973" s="5">
        <v>44291</v>
      </c>
      <c r="E1973" s="4" t="s">
        <v>24</v>
      </c>
      <c r="F1973" s="4" t="s">
        <v>78</v>
      </c>
      <c r="G1973" s="4" t="s">
        <v>79</v>
      </c>
      <c r="H1973" s="4" t="s">
        <v>22</v>
      </c>
      <c r="I1973" s="6">
        <v>0.30000000000000004</v>
      </c>
      <c r="J1973" s="7">
        <v>5500</v>
      </c>
      <c r="K1973" s="8">
        <f t="shared" si="14"/>
        <v>1650.0000000000002</v>
      </c>
      <c r="L1973" s="8">
        <f t="shared" si="15"/>
        <v>825.00000000000011</v>
      </c>
      <c r="M1973" s="9">
        <v>0.5</v>
      </c>
      <c r="O1973" s="14"/>
      <c r="P1973" s="12"/>
      <c r="Q1973" s="10"/>
      <c r="R1973" s="11"/>
    </row>
    <row r="1974" spans="1:18" ht="15.75" customHeight="1" x14ac:dyDescent="0.25">
      <c r="A1974" s="2"/>
      <c r="B1974" s="4" t="s">
        <v>23</v>
      </c>
      <c r="C1974" s="4">
        <v>1197831</v>
      </c>
      <c r="D1974" s="5">
        <v>44321</v>
      </c>
      <c r="E1974" s="4" t="s">
        <v>24</v>
      </c>
      <c r="F1974" s="4" t="s">
        <v>78</v>
      </c>
      <c r="G1974" s="4" t="s">
        <v>79</v>
      </c>
      <c r="H1974" s="4" t="s">
        <v>17</v>
      </c>
      <c r="I1974" s="6">
        <v>0.19999999999999998</v>
      </c>
      <c r="J1974" s="7">
        <v>7000</v>
      </c>
      <c r="K1974" s="8">
        <f t="shared" si="14"/>
        <v>1399.9999999999998</v>
      </c>
      <c r="L1974" s="8">
        <f t="shared" si="15"/>
        <v>489.99999999999989</v>
      </c>
      <c r="M1974" s="9">
        <v>0.35</v>
      </c>
      <c r="O1974" s="14"/>
      <c r="P1974" s="12"/>
      <c r="Q1974" s="10"/>
      <c r="R1974" s="11"/>
    </row>
    <row r="1975" spans="1:18" ht="15.75" customHeight="1" x14ac:dyDescent="0.25">
      <c r="A1975" s="2"/>
      <c r="B1975" s="4" t="s">
        <v>23</v>
      </c>
      <c r="C1975" s="4">
        <v>1197831</v>
      </c>
      <c r="D1975" s="5">
        <v>44321</v>
      </c>
      <c r="E1975" s="4" t="s">
        <v>24</v>
      </c>
      <c r="F1975" s="4" t="s">
        <v>78</v>
      </c>
      <c r="G1975" s="4" t="s">
        <v>79</v>
      </c>
      <c r="H1975" s="4" t="s">
        <v>18</v>
      </c>
      <c r="I1975" s="6">
        <v>0.30000000000000004</v>
      </c>
      <c r="J1975" s="7">
        <v>7250</v>
      </c>
      <c r="K1975" s="8">
        <f t="shared" si="14"/>
        <v>2175.0000000000005</v>
      </c>
      <c r="L1975" s="8">
        <f t="shared" si="15"/>
        <v>761.25000000000011</v>
      </c>
      <c r="M1975" s="9">
        <v>0.35</v>
      </c>
      <c r="O1975" s="14"/>
      <c r="P1975" s="12"/>
      <c r="Q1975" s="10"/>
      <c r="R1975" s="11"/>
    </row>
    <row r="1976" spans="1:18" ht="15.75" customHeight="1" x14ac:dyDescent="0.25">
      <c r="A1976" s="2"/>
      <c r="B1976" s="4" t="s">
        <v>23</v>
      </c>
      <c r="C1976" s="4">
        <v>1197831</v>
      </c>
      <c r="D1976" s="5">
        <v>44321</v>
      </c>
      <c r="E1976" s="4" t="s">
        <v>24</v>
      </c>
      <c r="F1976" s="4" t="s">
        <v>78</v>
      </c>
      <c r="G1976" s="4" t="s">
        <v>79</v>
      </c>
      <c r="H1976" s="4" t="s">
        <v>19</v>
      </c>
      <c r="I1976" s="6">
        <v>0.24999999999999997</v>
      </c>
      <c r="J1976" s="7">
        <v>5750</v>
      </c>
      <c r="K1976" s="8">
        <f t="shared" si="14"/>
        <v>1437.4999999999998</v>
      </c>
      <c r="L1976" s="8">
        <f t="shared" si="15"/>
        <v>503.12499999999989</v>
      </c>
      <c r="M1976" s="9">
        <v>0.35</v>
      </c>
      <c r="O1976" s="14"/>
      <c r="P1976" s="12"/>
      <c r="Q1976" s="10"/>
      <c r="R1976" s="11"/>
    </row>
    <row r="1977" spans="1:18" ht="15.75" customHeight="1" x14ac:dyDescent="0.25">
      <c r="A1977" s="2"/>
      <c r="B1977" s="4" t="s">
        <v>23</v>
      </c>
      <c r="C1977" s="4">
        <v>1197831</v>
      </c>
      <c r="D1977" s="5">
        <v>44321</v>
      </c>
      <c r="E1977" s="4" t="s">
        <v>24</v>
      </c>
      <c r="F1977" s="4" t="s">
        <v>78</v>
      </c>
      <c r="G1977" s="4" t="s">
        <v>79</v>
      </c>
      <c r="H1977" s="4" t="s">
        <v>20</v>
      </c>
      <c r="I1977" s="6">
        <v>0.35000000000000003</v>
      </c>
      <c r="J1977" s="7">
        <v>5000</v>
      </c>
      <c r="K1977" s="8">
        <f t="shared" si="14"/>
        <v>1750.0000000000002</v>
      </c>
      <c r="L1977" s="8">
        <f t="shared" si="15"/>
        <v>787.50000000000011</v>
      </c>
      <c r="M1977" s="9">
        <v>0.45</v>
      </c>
      <c r="O1977" s="14"/>
      <c r="P1977" s="12"/>
      <c r="Q1977" s="10"/>
      <c r="R1977" s="11"/>
    </row>
    <row r="1978" spans="1:18" ht="15.75" customHeight="1" x14ac:dyDescent="0.25">
      <c r="A1978" s="2"/>
      <c r="B1978" s="4" t="s">
        <v>23</v>
      </c>
      <c r="C1978" s="4">
        <v>1197831</v>
      </c>
      <c r="D1978" s="5">
        <v>44321</v>
      </c>
      <c r="E1978" s="4" t="s">
        <v>24</v>
      </c>
      <c r="F1978" s="4" t="s">
        <v>78</v>
      </c>
      <c r="G1978" s="4" t="s">
        <v>79</v>
      </c>
      <c r="H1978" s="4" t="s">
        <v>21</v>
      </c>
      <c r="I1978" s="6">
        <v>0.5</v>
      </c>
      <c r="J1978" s="7">
        <v>4000</v>
      </c>
      <c r="K1978" s="8">
        <f t="shared" si="14"/>
        <v>2000</v>
      </c>
      <c r="L1978" s="8">
        <f t="shared" si="15"/>
        <v>600</v>
      </c>
      <c r="M1978" s="9">
        <v>0.3</v>
      </c>
      <c r="O1978" s="14"/>
      <c r="P1978" s="12"/>
      <c r="Q1978" s="10"/>
      <c r="R1978" s="11"/>
    </row>
    <row r="1979" spans="1:18" ht="15.75" customHeight="1" x14ac:dyDescent="0.25">
      <c r="A1979" s="2"/>
      <c r="B1979" s="4" t="s">
        <v>23</v>
      </c>
      <c r="C1979" s="4">
        <v>1197831</v>
      </c>
      <c r="D1979" s="5">
        <v>44321</v>
      </c>
      <c r="E1979" s="4" t="s">
        <v>24</v>
      </c>
      <c r="F1979" s="4" t="s">
        <v>78</v>
      </c>
      <c r="G1979" s="4" t="s">
        <v>79</v>
      </c>
      <c r="H1979" s="4" t="s">
        <v>22</v>
      </c>
      <c r="I1979" s="6">
        <v>0.45</v>
      </c>
      <c r="J1979" s="7">
        <v>7500</v>
      </c>
      <c r="K1979" s="8">
        <f t="shared" si="14"/>
        <v>3375</v>
      </c>
      <c r="L1979" s="8">
        <f t="shared" si="15"/>
        <v>1687.5</v>
      </c>
      <c r="M1979" s="9">
        <v>0.5</v>
      </c>
      <c r="O1979" s="14"/>
      <c r="P1979" s="12"/>
      <c r="Q1979" s="10"/>
      <c r="R1979" s="11"/>
    </row>
    <row r="1980" spans="1:18" ht="15.75" customHeight="1" x14ac:dyDescent="0.25">
      <c r="A1980" s="2"/>
      <c r="B1980" s="4" t="s">
        <v>23</v>
      </c>
      <c r="C1980" s="4">
        <v>1197831</v>
      </c>
      <c r="D1980" s="5">
        <v>44351</v>
      </c>
      <c r="E1980" s="4" t="s">
        <v>24</v>
      </c>
      <c r="F1980" s="4" t="s">
        <v>78</v>
      </c>
      <c r="G1980" s="4" t="s">
        <v>79</v>
      </c>
      <c r="H1980" s="4" t="s">
        <v>17</v>
      </c>
      <c r="I1980" s="6">
        <v>0.45</v>
      </c>
      <c r="J1980" s="7">
        <v>7500</v>
      </c>
      <c r="K1980" s="8">
        <f t="shared" si="14"/>
        <v>3375</v>
      </c>
      <c r="L1980" s="8">
        <f t="shared" si="15"/>
        <v>1181.25</v>
      </c>
      <c r="M1980" s="9">
        <v>0.35</v>
      </c>
      <c r="O1980" s="14"/>
      <c r="P1980" s="12"/>
      <c r="Q1980" s="10"/>
      <c r="R1980" s="11"/>
    </row>
    <row r="1981" spans="1:18" ht="15.75" customHeight="1" x14ac:dyDescent="0.25">
      <c r="A1981" s="2"/>
      <c r="B1981" s="4" t="s">
        <v>23</v>
      </c>
      <c r="C1981" s="4">
        <v>1197831</v>
      </c>
      <c r="D1981" s="5">
        <v>44351</v>
      </c>
      <c r="E1981" s="4" t="s">
        <v>24</v>
      </c>
      <c r="F1981" s="4" t="s">
        <v>78</v>
      </c>
      <c r="G1981" s="4" t="s">
        <v>79</v>
      </c>
      <c r="H1981" s="4" t="s">
        <v>18</v>
      </c>
      <c r="I1981" s="6">
        <v>0.5</v>
      </c>
      <c r="J1981" s="7">
        <v>7500</v>
      </c>
      <c r="K1981" s="8">
        <f t="shared" si="14"/>
        <v>3750</v>
      </c>
      <c r="L1981" s="8">
        <f t="shared" si="15"/>
        <v>1312.5</v>
      </c>
      <c r="M1981" s="9">
        <v>0.35</v>
      </c>
      <c r="O1981" s="14"/>
      <c r="P1981" s="12"/>
      <c r="Q1981" s="10"/>
      <c r="R1981" s="11"/>
    </row>
    <row r="1982" spans="1:18" ht="15.75" customHeight="1" x14ac:dyDescent="0.25">
      <c r="A1982" s="2"/>
      <c r="B1982" s="4" t="s">
        <v>23</v>
      </c>
      <c r="C1982" s="4">
        <v>1197831</v>
      </c>
      <c r="D1982" s="5">
        <v>44351</v>
      </c>
      <c r="E1982" s="4" t="s">
        <v>24</v>
      </c>
      <c r="F1982" s="4" t="s">
        <v>78</v>
      </c>
      <c r="G1982" s="4" t="s">
        <v>79</v>
      </c>
      <c r="H1982" s="4" t="s">
        <v>19</v>
      </c>
      <c r="I1982" s="6">
        <v>0.5</v>
      </c>
      <c r="J1982" s="7">
        <v>6000</v>
      </c>
      <c r="K1982" s="8">
        <f t="shared" si="14"/>
        <v>3000</v>
      </c>
      <c r="L1982" s="8">
        <f t="shared" si="15"/>
        <v>1050</v>
      </c>
      <c r="M1982" s="9">
        <v>0.35</v>
      </c>
      <c r="O1982" s="14"/>
      <c r="P1982" s="12"/>
      <c r="Q1982" s="10"/>
      <c r="R1982" s="11"/>
    </row>
    <row r="1983" spans="1:18" ht="15.75" customHeight="1" x14ac:dyDescent="0.25">
      <c r="A1983" s="2"/>
      <c r="B1983" s="4" t="s">
        <v>23</v>
      </c>
      <c r="C1983" s="4">
        <v>1197831</v>
      </c>
      <c r="D1983" s="5">
        <v>44351</v>
      </c>
      <c r="E1983" s="4" t="s">
        <v>24</v>
      </c>
      <c r="F1983" s="4" t="s">
        <v>78</v>
      </c>
      <c r="G1983" s="4" t="s">
        <v>79</v>
      </c>
      <c r="H1983" s="4" t="s">
        <v>20</v>
      </c>
      <c r="I1983" s="6">
        <v>0.5</v>
      </c>
      <c r="J1983" s="7">
        <v>5500</v>
      </c>
      <c r="K1983" s="8">
        <f t="shared" si="14"/>
        <v>2750</v>
      </c>
      <c r="L1983" s="8">
        <f t="shared" si="15"/>
        <v>1237.5</v>
      </c>
      <c r="M1983" s="9">
        <v>0.45</v>
      </c>
      <c r="O1983" s="14"/>
      <c r="P1983" s="12"/>
      <c r="Q1983" s="10"/>
      <c r="R1983" s="11"/>
    </row>
    <row r="1984" spans="1:18" ht="15.75" customHeight="1" x14ac:dyDescent="0.25">
      <c r="A1984" s="2"/>
      <c r="B1984" s="4" t="s">
        <v>23</v>
      </c>
      <c r="C1984" s="4">
        <v>1197831</v>
      </c>
      <c r="D1984" s="5">
        <v>44351</v>
      </c>
      <c r="E1984" s="4" t="s">
        <v>24</v>
      </c>
      <c r="F1984" s="4" t="s">
        <v>78</v>
      </c>
      <c r="G1984" s="4" t="s">
        <v>79</v>
      </c>
      <c r="H1984" s="4" t="s">
        <v>21</v>
      </c>
      <c r="I1984" s="6">
        <v>0.55000000000000004</v>
      </c>
      <c r="J1984" s="7">
        <v>4500</v>
      </c>
      <c r="K1984" s="8">
        <f t="shared" si="14"/>
        <v>2475</v>
      </c>
      <c r="L1984" s="8">
        <f t="shared" si="15"/>
        <v>742.5</v>
      </c>
      <c r="M1984" s="9">
        <v>0.3</v>
      </c>
      <c r="O1984" s="14"/>
      <c r="P1984" s="12"/>
      <c r="Q1984" s="10"/>
      <c r="R1984" s="11"/>
    </row>
    <row r="1985" spans="1:18" ht="15.75" customHeight="1" x14ac:dyDescent="0.25">
      <c r="A1985" s="2"/>
      <c r="B1985" s="4" t="s">
        <v>23</v>
      </c>
      <c r="C1985" s="4">
        <v>1197831</v>
      </c>
      <c r="D1985" s="5">
        <v>44351</v>
      </c>
      <c r="E1985" s="4" t="s">
        <v>24</v>
      </c>
      <c r="F1985" s="4" t="s">
        <v>78</v>
      </c>
      <c r="G1985" s="4" t="s">
        <v>79</v>
      </c>
      <c r="H1985" s="4" t="s">
        <v>22</v>
      </c>
      <c r="I1985" s="6">
        <v>0.60000000000000009</v>
      </c>
      <c r="J1985" s="7">
        <v>8250</v>
      </c>
      <c r="K1985" s="8">
        <f t="shared" si="14"/>
        <v>4950.0000000000009</v>
      </c>
      <c r="L1985" s="8">
        <f t="shared" si="15"/>
        <v>2475.0000000000005</v>
      </c>
      <c r="M1985" s="9">
        <v>0.5</v>
      </c>
      <c r="O1985" s="14"/>
      <c r="P1985" s="12"/>
      <c r="Q1985" s="10"/>
      <c r="R1985" s="11"/>
    </row>
    <row r="1986" spans="1:18" ht="15.75" customHeight="1" x14ac:dyDescent="0.25">
      <c r="A1986" s="2"/>
      <c r="B1986" s="4" t="s">
        <v>23</v>
      </c>
      <c r="C1986" s="4">
        <v>1197831</v>
      </c>
      <c r="D1986" s="5">
        <v>44383</v>
      </c>
      <c r="E1986" s="4" t="s">
        <v>24</v>
      </c>
      <c r="F1986" s="4" t="s">
        <v>78</v>
      </c>
      <c r="G1986" s="4" t="s">
        <v>79</v>
      </c>
      <c r="H1986" s="4" t="s">
        <v>17</v>
      </c>
      <c r="I1986" s="6">
        <v>0.5</v>
      </c>
      <c r="J1986" s="7">
        <v>7750</v>
      </c>
      <c r="K1986" s="8">
        <f t="shared" si="14"/>
        <v>3875</v>
      </c>
      <c r="L1986" s="8">
        <f t="shared" si="15"/>
        <v>1549.9999999999998</v>
      </c>
      <c r="M1986" s="9">
        <v>0.39999999999999997</v>
      </c>
      <c r="O1986" s="14"/>
      <c r="P1986" s="12"/>
      <c r="Q1986" s="10"/>
      <c r="R1986" s="11"/>
    </row>
    <row r="1987" spans="1:18" ht="15.75" customHeight="1" x14ac:dyDescent="0.25">
      <c r="A1987" s="2"/>
      <c r="B1987" s="4" t="s">
        <v>23</v>
      </c>
      <c r="C1987" s="4">
        <v>1197831</v>
      </c>
      <c r="D1987" s="5">
        <v>44383</v>
      </c>
      <c r="E1987" s="4" t="s">
        <v>24</v>
      </c>
      <c r="F1987" s="4" t="s">
        <v>78</v>
      </c>
      <c r="G1987" s="4" t="s">
        <v>79</v>
      </c>
      <c r="H1987" s="4" t="s">
        <v>18</v>
      </c>
      <c r="I1987" s="6">
        <v>0.55000000000000004</v>
      </c>
      <c r="J1987" s="7">
        <v>7750</v>
      </c>
      <c r="K1987" s="8">
        <f t="shared" si="14"/>
        <v>4262.5</v>
      </c>
      <c r="L1987" s="8">
        <f t="shared" si="15"/>
        <v>1704.9999999999998</v>
      </c>
      <c r="M1987" s="9">
        <v>0.39999999999999997</v>
      </c>
      <c r="O1987" s="14"/>
      <c r="P1987" s="12"/>
      <c r="Q1987" s="10"/>
      <c r="R1987" s="11"/>
    </row>
    <row r="1988" spans="1:18" ht="15.75" customHeight="1" x14ac:dyDescent="0.25">
      <c r="A1988" s="2"/>
      <c r="B1988" s="4" t="s">
        <v>23</v>
      </c>
      <c r="C1988" s="4">
        <v>1197831</v>
      </c>
      <c r="D1988" s="5">
        <v>44383</v>
      </c>
      <c r="E1988" s="4" t="s">
        <v>24</v>
      </c>
      <c r="F1988" s="4" t="s">
        <v>78</v>
      </c>
      <c r="G1988" s="4" t="s">
        <v>79</v>
      </c>
      <c r="H1988" s="4" t="s">
        <v>19</v>
      </c>
      <c r="I1988" s="6">
        <v>0.5</v>
      </c>
      <c r="J1988" s="7">
        <v>9250</v>
      </c>
      <c r="K1988" s="8">
        <f t="shared" si="14"/>
        <v>4625</v>
      </c>
      <c r="L1988" s="8">
        <f t="shared" si="15"/>
        <v>1849.9999999999998</v>
      </c>
      <c r="M1988" s="9">
        <v>0.39999999999999997</v>
      </c>
      <c r="O1988" s="14"/>
      <c r="P1988" s="12"/>
      <c r="Q1988" s="10"/>
      <c r="R1988" s="11"/>
    </row>
    <row r="1989" spans="1:18" ht="15.75" customHeight="1" x14ac:dyDescent="0.25">
      <c r="A1989" s="2"/>
      <c r="B1989" s="4" t="s">
        <v>23</v>
      </c>
      <c r="C1989" s="4">
        <v>1197831</v>
      </c>
      <c r="D1989" s="5">
        <v>44383</v>
      </c>
      <c r="E1989" s="4" t="s">
        <v>24</v>
      </c>
      <c r="F1989" s="4" t="s">
        <v>78</v>
      </c>
      <c r="G1989" s="4" t="s">
        <v>79</v>
      </c>
      <c r="H1989" s="4" t="s">
        <v>20</v>
      </c>
      <c r="I1989" s="6">
        <v>0.5</v>
      </c>
      <c r="J1989" s="7">
        <v>5250</v>
      </c>
      <c r="K1989" s="8">
        <f t="shared" si="14"/>
        <v>2625</v>
      </c>
      <c r="L1989" s="8">
        <f t="shared" si="15"/>
        <v>1312.5</v>
      </c>
      <c r="M1989" s="9">
        <v>0.5</v>
      </c>
      <c r="O1989" s="14"/>
      <c r="P1989" s="12"/>
      <c r="Q1989" s="10"/>
      <c r="R1989" s="11"/>
    </row>
    <row r="1990" spans="1:18" ht="15.75" customHeight="1" x14ac:dyDescent="0.25">
      <c r="A1990" s="2"/>
      <c r="B1990" s="4" t="s">
        <v>23</v>
      </c>
      <c r="C1990" s="4">
        <v>1197831</v>
      </c>
      <c r="D1990" s="5">
        <v>44383</v>
      </c>
      <c r="E1990" s="4" t="s">
        <v>24</v>
      </c>
      <c r="F1990" s="4" t="s">
        <v>78</v>
      </c>
      <c r="G1990" s="4" t="s">
        <v>79</v>
      </c>
      <c r="H1990" s="4" t="s">
        <v>21</v>
      </c>
      <c r="I1990" s="6">
        <v>0.55000000000000004</v>
      </c>
      <c r="J1990" s="7">
        <v>5250</v>
      </c>
      <c r="K1990" s="8">
        <f t="shared" si="14"/>
        <v>2887.5000000000005</v>
      </c>
      <c r="L1990" s="8">
        <f t="shared" si="15"/>
        <v>1010.6250000000001</v>
      </c>
      <c r="M1990" s="9">
        <v>0.35</v>
      </c>
      <c r="O1990" s="14"/>
      <c r="P1990" s="12"/>
      <c r="Q1990" s="10"/>
      <c r="R1990" s="11"/>
    </row>
    <row r="1991" spans="1:18" ht="15.75" customHeight="1" x14ac:dyDescent="0.25">
      <c r="A1991" s="2"/>
      <c r="B1991" s="4" t="s">
        <v>23</v>
      </c>
      <c r="C1991" s="4">
        <v>1197831</v>
      </c>
      <c r="D1991" s="5">
        <v>44383</v>
      </c>
      <c r="E1991" s="4" t="s">
        <v>24</v>
      </c>
      <c r="F1991" s="4" t="s">
        <v>78</v>
      </c>
      <c r="G1991" s="4" t="s">
        <v>79</v>
      </c>
      <c r="H1991" s="4" t="s">
        <v>22</v>
      </c>
      <c r="I1991" s="6">
        <v>0.65</v>
      </c>
      <c r="J1991" s="7">
        <v>8000</v>
      </c>
      <c r="K1991" s="8">
        <f t="shared" si="14"/>
        <v>5200</v>
      </c>
      <c r="L1991" s="8">
        <f t="shared" si="15"/>
        <v>2860.0000000000005</v>
      </c>
      <c r="M1991" s="9">
        <v>0.55000000000000004</v>
      </c>
      <c r="O1991" s="14"/>
      <c r="P1991" s="12"/>
      <c r="Q1991" s="10"/>
      <c r="R1991" s="11"/>
    </row>
    <row r="1992" spans="1:18" ht="15.75" customHeight="1" x14ac:dyDescent="0.25">
      <c r="A1992" s="2"/>
      <c r="B1992" s="4" t="s">
        <v>23</v>
      </c>
      <c r="C1992" s="4">
        <v>1197831</v>
      </c>
      <c r="D1992" s="5">
        <v>44416</v>
      </c>
      <c r="E1992" s="4" t="s">
        <v>24</v>
      </c>
      <c r="F1992" s="4" t="s">
        <v>78</v>
      </c>
      <c r="G1992" s="4" t="s">
        <v>79</v>
      </c>
      <c r="H1992" s="4" t="s">
        <v>17</v>
      </c>
      <c r="I1992" s="6">
        <v>0.5</v>
      </c>
      <c r="J1992" s="7">
        <v>7500</v>
      </c>
      <c r="K1992" s="8">
        <f t="shared" si="14"/>
        <v>3750</v>
      </c>
      <c r="L1992" s="8">
        <f t="shared" si="15"/>
        <v>1499.9999999999998</v>
      </c>
      <c r="M1992" s="9">
        <v>0.39999999999999997</v>
      </c>
      <c r="O1992" s="14"/>
      <c r="P1992" s="12"/>
      <c r="Q1992" s="10"/>
      <c r="R1992" s="11"/>
    </row>
    <row r="1993" spans="1:18" ht="15.75" customHeight="1" x14ac:dyDescent="0.25">
      <c r="A1993" s="2"/>
      <c r="B1993" s="4" t="s">
        <v>23</v>
      </c>
      <c r="C1993" s="4">
        <v>1197831</v>
      </c>
      <c r="D1993" s="5">
        <v>44416</v>
      </c>
      <c r="E1993" s="4" t="s">
        <v>24</v>
      </c>
      <c r="F1993" s="4" t="s">
        <v>78</v>
      </c>
      <c r="G1993" s="4" t="s">
        <v>79</v>
      </c>
      <c r="H1993" s="4" t="s">
        <v>18</v>
      </c>
      <c r="I1993" s="6">
        <v>0.55000000000000004</v>
      </c>
      <c r="J1993" s="7">
        <v>7500</v>
      </c>
      <c r="K1993" s="8">
        <f t="shared" si="14"/>
        <v>4125</v>
      </c>
      <c r="L1993" s="8">
        <f t="shared" si="15"/>
        <v>1649.9999999999998</v>
      </c>
      <c r="M1993" s="9">
        <v>0.39999999999999997</v>
      </c>
      <c r="O1993" s="14"/>
      <c r="P1993" s="12"/>
      <c r="Q1993" s="10"/>
      <c r="R1993" s="11"/>
    </row>
    <row r="1994" spans="1:18" ht="15.75" customHeight="1" x14ac:dyDescent="0.25">
      <c r="A1994" s="2"/>
      <c r="B1994" s="4" t="s">
        <v>23</v>
      </c>
      <c r="C1994" s="4">
        <v>1197831</v>
      </c>
      <c r="D1994" s="5">
        <v>44416</v>
      </c>
      <c r="E1994" s="4" t="s">
        <v>24</v>
      </c>
      <c r="F1994" s="4" t="s">
        <v>78</v>
      </c>
      <c r="G1994" s="4" t="s">
        <v>79</v>
      </c>
      <c r="H1994" s="4" t="s">
        <v>19</v>
      </c>
      <c r="I1994" s="6">
        <v>0.5</v>
      </c>
      <c r="J1994" s="7">
        <v>9250</v>
      </c>
      <c r="K1994" s="8">
        <f t="shared" si="14"/>
        <v>4625</v>
      </c>
      <c r="L1994" s="8">
        <f t="shared" si="15"/>
        <v>1849.9999999999998</v>
      </c>
      <c r="M1994" s="9">
        <v>0.39999999999999997</v>
      </c>
      <c r="O1994" s="14"/>
      <c r="P1994" s="12"/>
      <c r="Q1994" s="10"/>
      <c r="R1994" s="11"/>
    </row>
    <row r="1995" spans="1:18" ht="15.75" customHeight="1" x14ac:dyDescent="0.25">
      <c r="A1995" s="2"/>
      <c r="B1995" s="4" t="s">
        <v>23</v>
      </c>
      <c r="C1995" s="4">
        <v>1197831</v>
      </c>
      <c r="D1995" s="5">
        <v>44416</v>
      </c>
      <c r="E1995" s="4" t="s">
        <v>24</v>
      </c>
      <c r="F1995" s="4" t="s">
        <v>78</v>
      </c>
      <c r="G1995" s="4" t="s">
        <v>79</v>
      </c>
      <c r="H1995" s="4" t="s">
        <v>20</v>
      </c>
      <c r="I1995" s="6">
        <v>0.5</v>
      </c>
      <c r="J1995" s="7">
        <v>4750</v>
      </c>
      <c r="K1995" s="8">
        <f t="shared" si="14"/>
        <v>2375</v>
      </c>
      <c r="L1995" s="8">
        <f t="shared" si="15"/>
        <v>1187.5</v>
      </c>
      <c r="M1995" s="9">
        <v>0.5</v>
      </c>
      <c r="O1995" s="14"/>
      <c r="P1995" s="12"/>
      <c r="Q1995" s="10"/>
      <c r="R1995" s="11"/>
    </row>
    <row r="1996" spans="1:18" ht="15.75" customHeight="1" x14ac:dyDescent="0.25">
      <c r="A1996" s="2"/>
      <c r="B1996" s="4" t="s">
        <v>23</v>
      </c>
      <c r="C1996" s="4">
        <v>1197831</v>
      </c>
      <c r="D1996" s="5">
        <v>44416</v>
      </c>
      <c r="E1996" s="4" t="s">
        <v>24</v>
      </c>
      <c r="F1996" s="4" t="s">
        <v>78</v>
      </c>
      <c r="G1996" s="4" t="s">
        <v>79</v>
      </c>
      <c r="H1996" s="4" t="s">
        <v>21</v>
      </c>
      <c r="I1996" s="6">
        <v>0.55000000000000004</v>
      </c>
      <c r="J1996" s="7">
        <v>4750</v>
      </c>
      <c r="K1996" s="8">
        <f t="shared" si="14"/>
        <v>2612.5</v>
      </c>
      <c r="L1996" s="8">
        <f t="shared" si="15"/>
        <v>914.37499999999989</v>
      </c>
      <c r="M1996" s="9">
        <v>0.35</v>
      </c>
      <c r="O1996" s="14"/>
      <c r="P1996" s="12"/>
      <c r="Q1996" s="10"/>
      <c r="R1996" s="11"/>
    </row>
    <row r="1997" spans="1:18" ht="15.75" customHeight="1" x14ac:dyDescent="0.25">
      <c r="A1997" s="2"/>
      <c r="B1997" s="4" t="s">
        <v>23</v>
      </c>
      <c r="C1997" s="4">
        <v>1197831</v>
      </c>
      <c r="D1997" s="5">
        <v>44416</v>
      </c>
      <c r="E1997" s="4" t="s">
        <v>24</v>
      </c>
      <c r="F1997" s="4" t="s">
        <v>78</v>
      </c>
      <c r="G1997" s="4" t="s">
        <v>79</v>
      </c>
      <c r="H1997" s="4" t="s">
        <v>22</v>
      </c>
      <c r="I1997" s="6">
        <v>0.6</v>
      </c>
      <c r="J1997" s="7">
        <v>7250</v>
      </c>
      <c r="K1997" s="8">
        <f t="shared" si="14"/>
        <v>4350</v>
      </c>
      <c r="L1997" s="8">
        <f t="shared" si="15"/>
        <v>2392.5</v>
      </c>
      <c r="M1997" s="9">
        <v>0.55000000000000004</v>
      </c>
      <c r="O1997" s="14"/>
      <c r="P1997" s="12"/>
      <c r="Q1997" s="10"/>
      <c r="R1997" s="11"/>
    </row>
    <row r="1998" spans="1:18" ht="15.75" customHeight="1" x14ac:dyDescent="0.25">
      <c r="A1998" s="2"/>
      <c r="B1998" s="4" t="s">
        <v>23</v>
      </c>
      <c r="C1998" s="4">
        <v>1197831</v>
      </c>
      <c r="D1998" s="5">
        <v>44444</v>
      </c>
      <c r="E1998" s="4" t="s">
        <v>24</v>
      </c>
      <c r="F1998" s="4" t="s">
        <v>78</v>
      </c>
      <c r="G1998" s="4" t="s">
        <v>79</v>
      </c>
      <c r="H1998" s="4" t="s">
        <v>17</v>
      </c>
      <c r="I1998" s="6">
        <v>0.55000000000000004</v>
      </c>
      <c r="J1998" s="7">
        <v>6750</v>
      </c>
      <c r="K1998" s="8">
        <f t="shared" si="14"/>
        <v>3712.5000000000005</v>
      </c>
      <c r="L1998" s="8">
        <f t="shared" si="15"/>
        <v>1485</v>
      </c>
      <c r="M1998" s="9">
        <v>0.39999999999999997</v>
      </c>
      <c r="O1998" s="14"/>
      <c r="P1998" s="12"/>
      <c r="Q1998" s="10"/>
      <c r="R1998" s="11"/>
    </row>
    <row r="1999" spans="1:18" ht="15.75" customHeight="1" x14ac:dyDescent="0.25">
      <c r="A1999" s="2"/>
      <c r="B1999" s="4" t="s">
        <v>23</v>
      </c>
      <c r="C1999" s="4">
        <v>1197831</v>
      </c>
      <c r="D1999" s="5">
        <v>44444</v>
      </c>
      <c r="E1999" s="4" t="s">
        <v>24</v>
      </c>
      <c r="F1999" s="4" t="s">
        <v>78</v>
      </c>
      <c r="G1999" s="4" t="s">
        <v>79</v>
      </c>
      <c r="H1999" s="4" t="s">
        <v>18</v>
      </c>
      <c r="I1999" s="6">
        <v>0.55000000000000004</v>
      </c>
      <c r="J1999" s="7">
        <v>6250</v>
      </c>
      <c r="K1999" s="8">
        <f t="shared" si="14"/>
        <v>3437.5000000000005</v>
      </c>
      <c r="L1999" s="8">
        <f t="shared" si="15"/>
        <v>1375</v>
      </c>
      <c r="M1999" s="9">
        <v>0.39999999999999997</v>
      </c>
      <c r="O1999" s="14"/>
      <c r="P1999" s="12"/>
      <c r="Q1999" s="10"/>
      <c r="R1999" s="11"/>
    </row>
    <row r="2000" spans="1:18" ht="15.75" customHeight="1" x14ac:dyDescent="0.25">
      <c r="A2000" s="2"/>
      <c r="B2000" s="4" t="s">
        <v>23</v>
      </c>
      <c r="C2000" s="4">
        <v>1197831</v>
      </c>
      <c r="D2000" s="5">
        <v>44444</v>
      </c>
      <c r="E2000" s="4" t="s">
        <v>24</v>
      </c>
      <c r="F2000" s="4" t="s">
        <v>78</v>
      </c>
      <c r="G2000" s="4" t="s">
        <v>79</v>
      </c>
      <c r="H2000" s="4" t="s">
        <v>19</v>
      </c>
      <c r="I2000" s="6">
        <v>0.6</v>
      </c>
      <c r="J2000" s="7">
        <v>6750</v>
      </c>
      <c r="K2000" s="8">
        <f t="shared" si="14"/>
        <v>4050</v>
      </c>
      <c r="L2000" s="8">
        <f t="shared" si="15"/>
        <v>1619.9999999999998</v>
      </c>
      <c r="M2000" s="9">
        <v>0.39999999999999997</v>
      </c>
      <c r="O2000" s="14"/>
      <c r="P2000" s="12"/>
      <c r="Q2000" s="10"/>
      <c r="R2000" s="11"/>
    </row>
    <row r="2001" spans="1:18" ht="15.75" customHeight="1" x14ac:dyDescent="0.25">
      <c r="A2001" s="2"/>
      <c r="B2001" s="4" t="s">
        <v>23</v>
      </c>
      <c r="C2001" s="4">
        <v>1197831</v>
      </c>
      <c r="D2001" s="5">
        <v>44444</v>
      </c>
      <c r="E2001" s="4" t="s">
        <v>24</v>
      </c>
      <c r="F2001" s="4" t="s">
        <v>78</v>
      </c>
      <c r="G2001" s="4" t="s">
        <v>79</v>
      </c>
      <c r="H2001" s="4" t="s">
        <v>20</v>
      </c>
      <c r="I2001" s="6">
        <v>0.6</v>
      </c>
      <c r="J2001" s="7">
        <v>4000</v>
      </c>
      <c r="K2001" s="8">
        <f t="shared" si="14"/>
        <v>2400</v>
      </c>
      <c r="L2001" s="8">
        <f t="shared" si="15"/>
        <v>1200</v>
      </c>
      <c r="M2001" s="9">
        <v>0.5</v>
      </c>
      <c r="O2001" s="14"/>
      <c r="P2001" s="12"/>
      <c r="Q2001" s="10"/>
      <c r="R2001" s="11"/>
    </row>
    <row r="2002" spans="1:18" ht="15.75" customHeight="1" x14ac:dyDescent="0.25">
      <c r="A2002" s="2"/>
      <c r="B2002" s="4" t="s">
        <v>23</v>
      </c>
      <c r="C2002" s="4">
        <v>1197831</v>
      </c>
      <c r="D2002" s="5">
        <v>44444</v>
      </c>
      <c r="E2002" s="4" t="s">
        <v>24</v>
      </c>
      <c r="F2002" s="4" t="s">
        <v>78</v>
      </c>
      <c r="G2002" s="4" t="s">
        <v>79</v>
      </c>
      <c r="H2002" s="4" t="s">
        <v>21</v>
      </c>
      <c r="I2002" s="6">
        <v>0.55000000000000004</v>
      </c>
      <c r="J2002" s="7">
        <v>4000</v>
      </c>
      <c r="K2002" s="8">
        <f t="shared" si="14"/>
        <v>2200</v>
      </c>
      <c r="L2002" s="8">
        <f t="shared" si="15"/>
        <v>770</v>
      </c>
      <c r="M2002" s="9">
        <v>0.35</v>
      </c>
      <c r="O2002" s="14"/>
      <c r="P2002" s="12"/>
      <c r="Q2002" s="10"/>
      <c r="R2002" s="11"/>
    </row>
    <row r="2003" spans="1:18" ht="15.75" customHeight="1" x14ac:dyDescent="0.25">
      <c r="A2003" s="2"/>
      <c r="B2003" s="4" t="s">
        <v>23</v>
      </c>
      <c r="C2003" s="4">
        <v>1197831</v>
      </c>
      <c r="D2003" s="5">
        <v>44444</v>
      </c>
      <c r="E2003" s="4" t="s">
        <v>24</v>
      </c>
      <c r="F2003" s="4" t="s">
        <v>78</v>
      </c>
      <c r="G2003" s="4" t="s">
        <v>79</v>
      </c>
      <c r="H2003" s="4" t="s">
        <v>22</v>
      </c>
      <c r="I2003" s="6">
        <v>0.5</v>
      </c>
      <c r="J2003" s="7">
        <v>6250</v>
      </c>
      <c r="K2003" s="8">
        <f t="shared" si="14"/>
        <v>3125</v>
      </c>
      <c r="L2003" s="8">
        <f t="shared" si="15"/>
        <v>1718.7500000000002</v>
      </c>
      <c r="M2003" s="9">
        <v>0.55000000000000004</v>
      </c>
      <c r="O2003" s="14"/>
      <c r="P2003" s="12"/>
      <c r="Q2003" s="10"/>
      <c r="R2003" s="11"/>
    </row>
    <row r="2004" spans="1:18" ht="15.75" customHeight="1" x14ac:dyDescent="0.25">
      <c r="A2004" s="2"/>
      <c r="B2004" s="4" t="s">
        <v>23</v>
      </c>
      <c r="C2004" s="4">
        <v>1197831</v>
      </c>
      <c r="D2004" s="5">
        <v>44473</v>
      </c>
      <c r="E2004" s="4" t="s">
        <v>24</v>
      </c>
      <c r="F2004" s="4" t="s">
        <v>78</v>
      </c>
      <c r="G2004" s="4" t="s">
        <v>79</v>
      </c>
      <c r="H2004" s="4" t="s">
        <v>17</v>
      </c>
      <c r="I2004" s="6">
        <v>0.4</v>
      </c>
      <c r="J2004" s="7">
        <v>5750</v>
      </c>
      <c r="K2004" s="8">
        <f t="shared" si="14"/>
        <v>2300</v>
      </c>
      <c r="L2004" s="8">
        <f t="shared" si="15"/>
        <v>919.99999999999989</v>
      </c>
      <c r="M2004" s="9">
        <v>0.39999999999999997</v>
      </c>
      <c r="O2004" s="14"/>
      <c r="P2004" s="12"/>
      <c r="Q2004" s="10"/>
      <c r="R2004" s="11"/>
    </row>
    <row r="2005" spans="1:18" ht="15.75" customHeight="1" x14ac:dyDescent="0.25">
      <c r="A2005" s="2"/>
      <c r="B2005" s="4" t="s">
        <v>23</v>
      </c>
      <c r="C2005" s="4">
        <v>1197831</v>
      </c>
      <c r="D2005" s="5">
        <v>44473</v>
      </c>
      <c r="E2005" s="4" t="s">
        <v>24</v>
      </c>
      <c r="F2005" s="4" t="s">
        <v>78</v>
      </c>
      <c r="G2005" s="4" t="s">
        <v>79</v>
      </c>
      <c r="H2005" s="4" t="s">
        <v>18</v>
      </c>
      <c r="I2005" s="6">
        <v>0.4</v>
      </c>
      <c r="J2005" s="7">
        <v>5750</v>
      </c>
      <c r="K2005" s="8">
        <f t="shared" si="14"/>
        <v>2300</v>
      </c>
      <c r="L2005" s="8">
        <f t="shared" si="15"/>
        <v>919.99999999999989</v>
      </c>
      <c r="M2005" s="9">
        <v>0.39999999999999997</v>
      </c>
      <c r="O2005" s="14"/>
      <c r="P2005" s="12"/>
      <c r="Q2005" s="10"/>
      <c r="R2005" s="11"/>
    </row>
    <row r="2006" spans="1:18" ht="15.75" customHeight="1" x14ac:dyDescent="0.25">
      <c r="A2006" s="2"/>
      <c r="B2006" s="4" t="s">
        <v>23</v>
      </c>
      <c r="C2006" s="4">
        <v>1197831</v>
      </c>
      <c r="D2006" s="5">
        <v>44473</v>
      </c>
      <c r="E2006" s="4" t="s">
        <v>24</v>
      </c>
      <c r="F2006" s="4" t="s">
        <v>78</v>
      </c>
      <c r="G2006" s="4" t="s">
        <v>79</v>
      </c>
      <c r="H2006" s="4" t="s">
        <v>19</v>
      </c>
      <c r="I2006" s="6">
        <v>0.45</v>
      </c>
      <c r="J2006" s="7">
        <v>5250</v>
      </c>
      <c r="K2006" s="8">
        <f t="shared" si="14"/>
        <v>2362.5</v>
      </c>
      <c r="L2006" s="8">
        <f t="shared" si="15"/>
        <v>944.99999999999989</v>
      </c>
      <c r="M2006" s="9">
        <v>0.39999999999999997</v>
      </c>
      <c r="O2006" s="14"/>
      <c r="P2006" s="12"/>
      <c r="Q2006" s="10"/>
      <c r="R2006" s="11"/>
    </row>
    <row r="2007" spans="1:18" ht="15.75" customHeight="1" x14ac:dyDescent="0.25">
      <c r="A2007" s="2"/>
      <c r="B2007" s="4" t="s">
        <v>23</v>
      </c>
      <c r="C2007" s="4">
        <v>1197831</v>
      </c>
      <c r="D2007" s="5">
        <v>44473</v>
      </c>
      <c r="E2007" s="4" t="s">
        <v>24</v>
      </c>
      <c r="F2007" s="4" t="s">
        <v>78</v>
      </c>
      <c r="G2007" s="4" t="s">
        <v>79</v>
      </c>
      <c r="H2007" s="4" t="s">
        <v>20</v>
      </c>
      <c r="I2007" s="6">
        <v>0.45</v>
      </c>
      <c r="J2007" s="7">
        <v>3750</v>
      </c>
      <c r="K2007" s="8">
        <f t="shared" si="14"/>
        <v>1687.5</v>
      </c>
      <c r="L2007" s="8">
        <f t="shared" si="15"/>
        <v>843.75</v>
      </c>
      <c r="M2007" s="9">
        <v>0.5</v>
      </c>
      <c r="O2007" s="14"/>
      <c r="P2007" s="12"/>
      <c r="Q2007" s="10"/>
      <c r="R2007" s="11"/>
    </row>
    <row r="2008" spans="1:18" ht="15.75" customHeight="1" x14ac:dyDescent="0.25">
      <c r="A2008" s="2"/>
      <c r="B2008" s="4" t="s">
        <v>23</v>
      </c>
      <c r="C2008" s="4">
        <v>1197831</v>
      </c>
      <c r="D2008" s="5">
        <v>44473</v>
      </c>
      <c r="E2008" s="4" t="s">
        <v>24</v>
      </c>
      <c r="F2008" s="4" t="s">
        <v>78</v>
      </c>
      <c r="G2008" s="4" t="s">
        <v>79</v>
      </c>
      <c r="H2008" s="4" t="s">
        <v>21</v>
      </c>
      <c r="I2008" s="6">
        <v>0.35000000000000003</v>
      </c>
      <c r="J2008" s="7">
        <v>3500</v>
      </c>
      <c r="K2008" s="8">
        <f t="shared" si="14"/>
        <v>1225.0000000000002</v>
      </c>
      <c r="L2008" s="8">
        <f t="shared" si="15"/>
        <v>428.75000000000006</v>
      </c>
      <c r="M2008" s="9">
        <v>0.35</v>
      </c>
      <c r="O2008" s="14"/>
      <c r="P2008" s="12"/>
      <c r="Q2008" s="10"/>
      <c r="R2008" s="11"/>
    </row>
    <row r="2009" spans="1:18" ht="15.75" customHeight="1" x14ac:dyDescent="0.25">
      <c r="A2009" s="2"/>
      <c r="B2009" s="4" t="s">
        <v>23</v>
      </c>
      <c r="C2009" s="4">
        <v>1197831</v>
      </c>
      <c r="D2009" s="5">
        <v>44473</v>
      </c>
      <c r="E2009" s="4" t="s">
        <v>24</v>
      </c>
      <c r="F2009" s="4" t="s">
        <v>78</v>
      </c>
      <c r="G2009" s="4" t="s">
        <v>79</v>
      </c>
      <c r="H2009" s="4" t="s">
        <v>22</v>
      </c>
      <c r="I2009" s="6">
        <v>0.45</v>
      </c>
      <c r="J2009" s="7">
        <v>5250</v>
      </c>
      <c r="K2009" s="8">
        <f t="shared" si="14"/>
        <v>2362.5</v>
      </c>
      <c r="L2009" s="8">
        <f t="shared" si="15"/>
        <v>1299.375</v>
      </c>
      <c r="M2009" s="9">
        <v>0.55000000000000004</v>
      </c>
      <c r="O2009" s="14"/>
      <c r="P2009" s="12"/>
      <c r="Q2009" s="10"/>
      <c r="R2009" s="11"/>
    </row>
    <row r="2010" spans="1:18" ht="15.75" customHeight="1" x14ac:dyDescent="0.25">
      <c r="A2010" s="2"/>
      <c r="B2010" s="4" t="s">
        <v>23</v>
      </c>
      <c r="C2010" s="4">
        <v>1197831</v>
      </c>
      <c r="D2010" s="5">
        <v>44505</v>
      </c>
      <c r="E2010" s="4" t="s">
        <v>24</v>
      </c>
      <c r="F2010" s="4" t="s">
        <v>78</v>
      </c>
      <c r="G2010" s="4" t="s">
        <v>79</v>
      </c>
      <c r="H2010" s="4" t="s">
        <v>17</v>
      </c>
      <c r="I2010" s="6">
        <v>0.35000000000000003</v>
      </c>
      <c r="J2010" s="7">
        <v>6750</v>
      </c>
      <c r="K2010" s="8">
        <f t="shared" si="14"/>
        <v>2362.5</v>
      </c>
      <c r="L2010" s="8">
        <f t="shared" si="15"/>
        <v>944.99999999999989</v>
      </c>
      <c r="M2010" s="9">
        <v>0.39999999999999997</v>
      </c>
      <c r="O2010" s="14"/>
      <c r="P2010" s="12"/>
      <c r="Q2010" s="10"/>
      <c r="R2010" s="11"/>
    </row>
    <row r="2011" spans="1:18" ht="15.75" customHeight="1" x14ac:dyDescent="0.25">
      <c r="A2011" s="2"/>
      <c r="B2011" s="4" t="s">
        <v>23</v>
      </c>
      <c r="C2011" s="4">
        <v>1197831</v>
      </c>
      <c r="D2011" s="5">
        <v>44505</v>
      </c>
      <c r="E2011" s="4" t="s">
        <v>24</v>
      </c>
      <c r="F2011" s="4" t="s">
        <v>78</v>
      </c>
      <c r="G2011" s="4" t="s">
        <v>79</v>
      </c>
      <c r="H2011" s="4" t="s">
        <v>18</v>
      </c>
      <c r="I2011" s="6">
        <v>0.35000000000000003</v>
      </c>
      <c r="J2011" s="7">
        <v>6750</v>
      </c>
      <c r="K2011" s="8">
        <f t="shared" si="14"/>
        <v>2362.5</v>
      </c>
      <c r="L2011" s="8">
        <f t="shared" si="15"/>
        <v>944.99999999999989</v>
      </c>
      <c r="M2011" s="9">
        <v>0.39999999999999997</v>
      </c>
      <c r="O2011" s="14"/>
      <c r="P2011" s="12"/>
      <c r="Q2011" s="10"/>
      <c r="R2011" s="11"/>
    </row>
    <row r="2012" spans="1:18" ht="15.75" customHeight="1" x14ac:dyDescent="0.25">
      <c r="A2012" s="2"/>
      <c r="B2012" s="4" t="s">
        <v>23</v>
      </c>
      <c r="C2012" s="4">
        <v>1197831</v>
      </c>
      <c r="D2012" s="5">
        <v>44505</v>
      </c>
      <c r="E2012" s="4" t="s">
        <v>24</v>
      </c>
      <c r="F2012" s="4" t="s">
        <v>78</v>
      </c>
      <c r="G2012" s="4" t="s">
        <v>79</v>
      </c>
      <c r="H2012" s="4" t="s">
        <v>19</v>
      </c>
      <c r="I2012" s="6">
        <v>0.6</v>
      </c>
      <c r="J2012" s="7">
        <v>6000</v>
      </c>
      <c r="K2012" s="8">
        <f t="shared" si="14"/>
        <v>3600</v>
      </c>
      <c r="L2012" s="8">
        <f t="shared" si="15"/>
        <v>1439.9999999999998</v>
      </c>
      <c r="M2012" s="9">
        <v>0.39999999999999997</v>
      </c>
      <c r="O2012" s="14"/>
      <c r="P2012" s="12"/>
      <c r="Q2012" s="10"/>
      <c r="R2012" s="11"/>
    </row>
    <row r="2013" spans="1:18" ht="15.75" customHeight="1" x14ac:dyDescent="0.25">
      <c r="A2013" s="2"/>
      <c r="B2013" s="4" t="s">
        <v>23</v>
      </c>
      <c r="C2013" s="4">
        <v>1197831</v>
      </c>
      <c r="D2013" s="5">
        <v>44505</v>
      </c>
      <c r="E2013" s="4" t="s">
        <v>24</v>
      </c>
      <c r="F2013" s="4" t="s">
        <v>78</v>
      </c>
      <c r="G2013" s="4" t="s">
        <v>79</v>
      </c>
      <c r="H2013" s="4" t="s">
        <v>20</v>
      </c>
      <c r="I2013" s="6">
        <v>0.6</v>
      </c>
      <c r="J2013" s="7">
        <v>4500</v>
      </c>
      <c r="K2013" s="8">
        <f t="shared" si="14"/>
        <v>2700</v>
      </c>
      <c r="L2013" s="8">
        <f t="shared" si="15"/>
        <v>1350</v>
      </c>
      <c r="M2013" s="9">
        <v>0.5</v>
      </c>
      <c r="O2013" s="14"/>
      <c r="P2013" s="12"/>
      <c r="Q2013" s="10"/>
      <c r="R2013" s="11"/>
    </row>
    <row r="2014" spans="1:18" ht="15.75" customHeight="1" x14ac:dyDescent="0.25">
      <c r="A2014" s="2"/>
      <c r="B2014" s="4" t="s">
        <v>23</v>
      </c>
      <c r="C2014" s="4">
        <v>1197831</v>
      </c>
      <c r="D2014" s="5">
        <v>44505</v>
      </c>
      <c r="E2014" s="4" t="s">
        <v>24</v>
      </c>
      <c r="F2014" s="4" t="s">
        <v>78</v>
      </c>
      <c r="G2014" s="4" t="s">
        <v>79</v>
      </c>
      <c r="H2014" s="4" t="s">
        <v>21</v>
      </c>
      <c r="I2014" s="6">
        <v>0.54999999999999993</v>
      </c>
      <c r="J2014" s="7">
        <v>4250</v>
      </c>
      <c r="K2014" s="8">
        <f t="shared" si="14"/>
        <v>2337.4999999999995</v>
      </c>
      <c r="L2014" s="8">
        <f t="shared" si="15"/>
        <v>818.12499999999977</v>
      </c>
      <c r="M2014" s="9">
        <v>0.35</v>
      </c>
      <c r="O2014" s="14"/>
      <c r="P2014" s="12"/>
      <c r="Q2014" s="10"/>
      <c r="R2014" s="11"/>
    </row>
    <row r="2015" spans="1:18" ht="15.75" customHeight="1" x14ac:dyDescent="0.25">
      <c r="A2015" s="2"/>
      <c r="B2015" s="4" t="s">
        <v>23</v>
      </c>
      <c r="C2015" s="4">
        <v>1197831</v>
      </c>
      <c r="D2015" s="5">
        <v>44505</v>
      </c>
      <c r="E2015" s="4" t="s">
        <v>24</v>
      </c>
      <c r="F2015" s="4" t="s">
        <v>78</v>
      </c>
      <c r="G2015" s="4" t="s">
        <v>79</v>
      </c>
      <c r="H2015" s="4" t="s">
        <v>22</v>
      </c>
      <c r="I2015" s="6">
        <v>0.65</v>
      </c>
      <c r="J2015" s="7">
        <v>6250</v>
      </c>
      <c r="K2015" s="8">
        <f t="shared" si="14"/>
        <v>4062.5</v>
      </c>
      <c r="L2015" s="8">
        <f t="shared" si="15"/>
        <v>2234.375</v>
      </c>
      <c r="M2015" s="9">
        <v>0.55000000000000004</v>
      </c>
      <c r="O2015" s="14"/>
      <c r="P2015" s="12"/>
      <c r="Q2015" s="10"/>
      <c r="R2015" s="11"/>
    </row>
    <row r="2016" spans="1:18" ht="15.75" customHeight="1" x14ac:dyDescent="0.25">
      <c r="A2016" s="2"/>
      <c r="B2016" s="4" t="s">
        <v>23</v>
      </c>
      <c r="C2016" s="4">
        <v>1197831</v>
      </c>
      <c r="D2016" s="5">
        <v>44534</v>
      </c>
      <c r="E2016" s="4" t="s">
        <v>24</v>
      </c>
      <c r="F2016" s="4" t="s">
        <v>78</v>
      </c>
      <c r="G2016" s="4" t="s">
        <v>79</v>
      </c>
      <c r="H2016" s="4" t="s">
        <v>17</v>
      </c>
      <c r="I2016" s="6">
        <v>0.54999999999999993</v>
      </c>
      <c r="J2016" s="7">
        <v>7750</v>
      </c>
      <c r="K2016" s="8">
        <f t="shared" si="14"/>
        <v>4262.4999999999991</v>
      </c>
      <c r="L2016" s="8">
        <f t="shared" si="15"/>
        <v>1704.9999999999995</v>
      </c>
      <c r="M2016" s="9">
        <v>0.39999999999999997</v>
      </c>
      <c r="O2016" s="14"/>
      <c r="P2016" s="12"/>
      <c r="Q2016" s="10"/>
      <c r="R2016" s="11"/>
    </row>
    <row r="2017" spans="1:18" ht="15.75" customHeight="1" x14ac:dyDescent="0.25">
      <c r="A2017" s="2"/>
      <c r="B2017" s="4" t="s">
        <v>23</v>
      </c>
      <c r="C2017" s="4">
        <v>1197831</v>
      </c>
      <c r="D2017" s="5">
        <v>44534</v>
      </c>
      <c r="E2017" s="4" t="s">
        <v>24</v>
      </c>
      <c r="F2017" s="4" t="s">
        <v>78</v>
      </c>
      <c r="G2017" s="4" t="s">
        <v>79</v>
      </c>
      <c r="H2017" s="4" t="s">
        <v>18</v>
      </c>
      <c r="I2017" s="6">
        <v>0.54999999999999993</v>
      </c>
      <c r="J2017" s="7">
        <v>7750</v>
      </c>
      <c r="K2017" s="8">
        <f t="shared" si="14"/>
        <v>4262.4999999999991</v>
      </c>
      <c r="L2017" s="8">
        <f t="shared" si="15"/>
        <v>1704.9999999999995</v>
      </c>
      <c r="M2017" s="9">
        <v>0.39999999999999997</v>
      </c>
      <c r="O2017" s="14"/>
      <c r="P2017" s="12"/>
      <c r="Q2017" s="10"/>
      <c r="R2017" s="11"/>
    </row>
    <row r="2018" spans="1:18" ht="15.75" customHeight="1" x14ac:dyDescent="0.25">
      <c r="A2018" s="2"/>
      <c r="B2018" s="4" t="s">
        <v>23</v>
      </c>
      <c r="C2018" s="4">
        <v>1197831</v>
      </c>
      <c r="D2018" s="5">
        <v>44534</v>
      </c>
      <c r="E2018" s="4" t="s">
        <v>24</v>
      </c>
      <c r="F2018" s="4" t="s">
        <v>78</v>
      </c>
      <c r="G2018" s="4" t="s">
        <v>79</v>
      </c>
      <c r="H2018" s="4" t="s">
        <v>19</v>
      </c>
      <c r="I2018" s="6">
        <v>0.6</v>
      </c>
      <c r="J2018" s="7">
        <v>6750</v>
      </c>
      <c r="K2018" s="8">
        <f t="shared" si="14"/>
        <v>4050</v>
      </c>
      <c r="L2018" s="8">
        <f t="shared" si="15"/>
        <v>1619.9999999999998</v>
      </c>
      <c r="M2018" s="9">
        <v>0.39999999999999997</v>
      </c>
      <c r="O2018" s="14"/>
      <c r="P2018" s="12"/>
      <c r="Q2018" s="10"/>
      <c r="R2018" s="11"/>
    </row>
    <row r="2019" spans="1:18" ht="15.75" customHeight="1" x14ac:dyDescent="0.25">
      <c r="A2019" s="2"/>
      <c r="B2019" s="4" t="s">
        <v>23</v>
      </c>
      <c r="C2019" s="4">
        <v>1197831</v>
      </c>
      <c r="D2019" s="5">
        <v>44534</v>
      </c>
      <c r="E2019" s="4" t="s">
        <v>24</v>
      </c>
      <c r="F2019" s="4" t="s">
        <v>78</v>
      </c>
      <c r="G2019" s="4" t="s">
        <v>79</v>
      </c>
      <c r="H2019" s="4" t="s">
        <v>20</v>
      </c>
      <c r="I2019" s="6">
        <v>0.6</v>
      </c>
      <c r="J2019" s="7">
        <v>5250</v>
      </c>
      <c r="K2019" s="8">
        <f t="shared" si="14"/>
        <v>3150</v>
      </c>
      <c r="L2019" s="8">
        <f t="shared" si="15"/>
        <v>1575</v>
      </c>
      <c r="M2019" s="9">
        <v>0.5</v>
      </c>
      <c r="O2019" s="14"/>
      <c r="P2019" s="12"/>
      <c r="Q2019" s="10"/>
      <c r="R2019" s="11"/>
    </row>
    <row r="2020" spans="1:18" ht="15.75" customHeight="1" x14ac:dyDescent="0.25">
      <c r="A2020" s="2"/>
      <c r="B2020" s="4" t="s">
        <v>23</v>
      </c>
      <c r="C2020" s="4">
        <v>1197831</v>
      </c>
      <c r="D2020" s="5">
        <v>44534</v>
      </c>
      <c r="E2020" s="4" t="s">
        <v>24</v>
      </c>
      <c r="F2020" s="4" t="s">
        <v>78</v>
      </c>
      <c r="G2020" s="4" t="s">
        <v>79</v>
      </c>
      <c r="H2020" s="4" t="s">
        <v>21</v>
      </c>
      <c r="I2020" s="6">
        <v>0.54999999999999993</v>
      </c>
      <c r="J2020" s="7">
        <v>4750</v>
      </c>
      <c r="K2020" s="8">
        <f t="shared" si="14"/>
        <v>2612.4999999999995</v>
      </c>
      <c r="L2020" s="8">
        <f t="shared" si="15"/>
        <v>914.37499999999977</v>
      </c>
      <c r="M2020" s="9">
        <v>0.35</v>
      </c>
      <c r="O2020" s="14"/>
      <c r="P2020" s="12"/>
      <c r="Q2020" s="10"/>
      <c r="R2020" s="11"/>
    </row>
    <row r="2021" spans="1:18" ht="15.75" customHeight="1" x14ac:dyDescent="0.25">
      <c r="A2021" s="2"/>
      <c r="B2021" s="4" t="s">
        <v>23</v>
      </c>
      <c r="C2021" s="4">
        <v>1197831</v>
      </c>
      <c r="D2021" s="5">
        <v>44534</v>
      </c>
      <c r="E2021" s="4" t="s">
        <v>24</v>
      </c>
      <c r="F2021" s="4" t="s">
        <v>78</v>
      </c>
      <c r="G2021" s="4" t="s">
        <v>79</v>
      </c>
      <c r="H2021" s="4" t="s">
        <v>22</v>
      </c>
      <c r="I2021" s="6">
        <v>0.65</v>
      </c>
      <c r="J2021" s="7">
        <v>7250</v>
      </c>
      <c r="K2021" s="8">
        <f t="shared" si="14"/>
        <v>4712.5</v>
      </c>
      <c r="L2021" s="8">
        <f t="shared" si="15"/>
        <v>2591.875</v>
      </c>
      <c r="M2021" s="9">
        <v>0.55000000000000004</v>
      </c>
      <c r="O2021" s="14"/>
      <c r="P2021" s="12"/>
      <c r="Q2021" s="10"/>
      <c r="R2021" s="11"/>
    </row>
    <row r="2022" spans="1:18" ht="15.75" customHeight="1" x14ac:dyDescent="0.25">
      <c r="A2022" s="2" t="s">
        <v>39</v>
      </c>
      <c r="B2022" s="4" t="s">
        <v>27</v>
      </c>
      <c r="C2022" s="4">
        <v>1128299</v>
      </c>
      <c r="D2022" s="5">
        <v>44219</v>
      </c>
      <c r="E2022" s="4" t="s">
        <v>28</v>
      </c>
      <c r="F2022" s="4" t="s">
        <v>80</v>
      </c>
      <c r="G2022" s="4" t="s">
        <v>81</v>
      </c>
      <c r="H2022" s="4" t="s">
        <v>17</v>
      </c>
      <c r="I2022" s="6">
        <v>0.29999999999999993</v>
      </c>
      <c r="J2022" s="7">
        <v>4250</v>
      </c>
      <c r="K2022" s="8">
        <f t="shared" si="14"/>
        <v>1274.9999999999998</v>
      </c>
      <c r="L2022" s="8">
        <f t="shared" si="15"/>
        <v>446.24999999999989</v>
      </c>
      <c r="M2022" s="9">
        <v>0.35</v>
      </c>
      <c r="O2022" s="14"/>
      <c r="P2022" s="12"/>
      <c r="Q2022" s="10"/>
      <c r="R2022" s="11"/>
    </row>
    <row r="2023" spans="1:18" ht="15.75" customHeight="1" x14ac:dyDescent="0.25">
      <c r="A2023" s="2"/>
      <c r="B2023" s="4" t="s">
        <v>27</v>
      </c>
      <c r="C2023" s="4">
        <v>1128299</v>
      </c>
      <c r="D2023" s="5">
        <v>44219</v>
      </c>
      <c r="E2023" s="4" t="s">
        <v>28</v>
      </c>
      <c r="F2023" s="4" t="s">
        <v>80</v>
      </c>
      <c r="G2023" s="4" t="s">
        <v>81</v>
      </c>
      <c r="H2023" s="4" t="s">
        <v>18</v>
      </c>
      <c r="I2023" s="6">
        <v>0.4</v>
      </c>
      <c r="J2023" s="7">
        <v>4250</v>
      </c>
      <c r="K2023" s="8">
        <f t="shared" si="14"/>
        <v>1700</v>
      </c>
      <c r="L2023" s="8">
        <f t="shared" si="15"/>
        <v>680</v>
      </c>
      <c r="M2023" s="9">
        <v>0.4</v>
      </c>
      <c r="O2023" s="14"/>
      <c r="P2023" s="12"/>
      <c r="Q2023" s="10"/>
      <c r="R2023" s="11"/>
    </row>
    <row r="2024" spans="1:18" ht="15.75" customHeight="1" x14ac:dyDescent="0.25">
      <c r="A2024" s="2"/>
      <c r="B2024" s="4" t="s">
        <v>27</v>
      </c>
      <c r="C2024" s="4">
        <v>1128299</v>
      </c>
      <c r="D2024" s="5">
        <v>44219</v>
      </c>
      <c r="E2024" s="4" t="s">
        <v>28</v>
      </c>
      <c r="F2024" s="4" t="s">
        <v>80</v>
      </c>
      <c r="G2024" s="4" t="s">
        <v>81</v>
      </c>
      <c r="H2024" s="4" t="s">
        <v>19</v>
      </c>
      <c r="I2024" s="6">
        <v>0.4</v>
      </c>
      <c r="J2024" s="7">
        <v>4250</v>
      </c>
      <c r="K2024" s="8">
        <f t="shared" si="14"/>
        <v>1700</v>
      </c>
      <c r="L2024" s="8">
        <f t="shared" si="15"/>
        <v>595</v>
      </c>
      <c r="M2024" s="9">
        <v>0.35</v>
      </c>
      <c r="O2024" s="14"/>
      <c r="P2024" s="12"/>
      <c r="Q2024" s="10"/>
      <c r="R2024" s="11"/>
    </row>
    <row r="2025" spans="1:18" ht="15.75" customHeight="1" x14ac:dyDescent="0.25">
      <c r="A2025" s="2"/>
      <c r="B2025" s="4" t="s">
        <v>27</v>
      </c>
      <c r="C2025" s="4">
        <v>1128299</v>
      </c>
      <c r="D2025" s="5">
        <v>44219</v>
      </c>
      <c r="E2025" s="4" t="s">
        <v>28</v>
      </c>
      <c r="F2025" s="4" t="s">
        <v>80</v>
      </c>
      <c r="G2025" s="4" t="s">
        <v>81</v>
      </c>
      <c r="H2025" s="4" t="s">
        <v>20</v>
      </c>
      <c r="I2025" s="6">
        <v>0.4</v>
      </c>
      <c r="J2025" s="7">
        <v>2750</v>
      </c>
      <c r="K2025" s="8">
        <f t="shared" si="14"/>
        <v>1100</v>
      </c>
      <c r="L2025" s="8">
        <f t="shared" si="15"/>
        <v>385</v>
      </c>
      <c r="M2025" s="9">
        <v>0.35</v>
      </c>
      <c r="O2025" s="14"/>
      <c r="P2025" s="12"/>
      <c r="Q2025" s="10"/>
      <c r="R2025" s="11"/>
    </row>
    <row r="2026" spans="1:18" ht="15.75" customHeight="1" x14ac:dyDescent="0.25">
      <c r="A2026" s="2"/>
      <c r="B2026" s="4" t="s">
        <v>27</v>
      </c>
      <c r="C2026" s="4">
        <v>1128299</v>
      </c>
      <c r="D2026" s="5">
        <v>44219</v>
      </c>
      <c r="E2026" s="4" t="s">
        <v>28</v>
      </c>
      <c r="F2026" s="4" t="s">
        <v>80</v>
      </c>
      <c r="G2026" s="4" t="s">
        <v>81</v>
      </c>
      <c r="H2026" s="4" t="s">
        <v>21</v>
      </c>
      <c r="I2026" s="6">
        <v>0.45000000000000007</v>
      </c>
      <c r="J2026" s="7">
        <v>2250</v>
      </c>
      <c r="K2026" s="8">
        <f t="shared" si="14"/>
        <v>1012.5000000000001</v>
      </c>
      <c r="L2026" s="8">
        <f t="shared" si="15"/>
        <v>303.75</v>
      </c>
      <c r="M2026" s="9">
        <v>0.3</v>
      </c>
      <c r="O2026" s="14"/>
      <c r="P2026" s="12"/>
      <c r="Q2026" s="10"/>
      <c r="R2026" s="11"/>
    </row>
    <row r="2027" spans="1:18" ht="15.75" customHeight="1" x14ac:dyDescent="0.25">
      <c r="A2027" s="2"/>
      <c r="B2027" s="4" t="s">
        <v>27</v>
      </c>
      <c r="C2027" s="4">
        <v>1128299</v>
      </c>
      <c r="D2027" s="5">
        <v>44219</v>
      </c>
      <c r="E2027" s="4" t="s">
        <v>28</v>
      </c>
      <c r="F2027" s="4" t="s">
        <v>80</v>
      </c>
      <c r="G2027" s="4" t="s">
        <v>81</v>
      </c>
      <c r="H2027" s="4" t="s">
        <v>22</v>
      </c>
      <c r="I2027" s="6">
        <v>0.4</v>
      </c>
      <c r="J2027" s="7">
        <v>4250</v>
      </c>
      <c r="K2027" s="8">
        <f t="shared" si="14"/>
        <v>1700</v>
      </c>
      <c r="L2027" s="8">
        <f t="shared" si="15"/>
        <v>425</v>
      </c>
      <c r="M2027" s="9">
        <v>0.25</v>
      </c>
      <c r="O2027" s="14"/>
      <c r="P2027" s="12"/>
      <c r="Q2027" s="10"/>
      <c r="R2027" s="11"/>
    </row>
    <row r="2028" spans="1:18" ht="15.75" customHeight="1" x14ac:dyDescent="0.25">
      <c r="A2028" s="2"/>
      <c r="B2028" s="4" t="s">
        <v>27</v>
      </c>
      <c r="C2028" s="4">
        <v>1128299</v>
      </c>
      <c r="D2028" s="5">
        <v>44250</v>
      </c>
      <c r="E2028" s="4" t="s">
        <v>28</v>
      </c>
      <c r="F2028" s="4" t="s">
        <v>80</v>
      </c>
      <c r="G2028" s="4" t="s">
        <v>81</v>
      </c>
      <c r="H2028" s="4" t="s">
        <v>17</v>
      </c>
      <c r="I2028" s="6">
        <v>0.29999999999999993</v>
      </c>
      <c r="J2028" s="7">
        <v>4750</v>
      </c>
      <c r="K2028" s="8">
        <f t="shared" si="14"/>
        <v>1424.9999999999998</v>
      </c>
      <c r="L2028" s="8">
        <f t="shared" si="15"/>
        <v>498.74999999999989</v>
      </c>
      <c r="M2028" s="9">
        <v>0.35</v>
      </c>
      <c r="O2028" s="14"/>
      <c r="P2028" s="12"/>
      <c r="Q2028" s="10"/>
      <c r="R2028" s="11"/>
    </row>
    <row r="2029" spans="1:18" ht="15.75" customHeight="1" x14ac:dyDescent="0.25">
      <c r="A2029" s="2"/>
      <c r="B2029" s="4" t="s">
        <v>27</v>
      </c>
      <c r="C2029" s="4">
        <v>1128299</v>
      </c>
      <c r="D2029" s="5">
        <v>44250</v>
      </c>
      <c r="E2029" s="4" t="s">
        <v>28</v>
      </c>
      <c r="F2029" s="4" t="s">
        <v>80</v>
      </c>
      <c r="G2029" s="4" t="s">
        <v>81</v>
      </c>
      <c r="H2029" s="4" t="s">
        <v>18</v>
      </c>
      <c r="I2029" s="6">
        <v>0.4</v>
      </c>
      <c r="J2029" s="7">
        <v>3750</v>
      </c>
      <c r="K2029" s="8">
        <f t="shared" si="14"/>
        <v>1500</v>
      </c>
      <c r="L2029" s="8">
        <f t="shared" si="15"/>
        <v>600</v>
      </c>
      <c r="M2029" s="9">
        <v>0.4</v>
      </c>
      <c r="O2029" s="14"/>
      <c r="P2029" s="12"/>
      <c r="Q2029" s="10"/>
      <c r="R2029" s="11"/>
    </row>
    <row r="2030" spans="1:18" ht="15.75" customHeight="1" x14ac:dyDescent="0.25">
      <c r="A2030" s="2"/>
      <c r="B2030" s="4" t="s">
        <v>27</v>
      </c>
      <c r="C2030" s="4">
        <v>1128299</v>
      </c>
      <c r="D2030" s="5">
        <v>44250</v>
      </c>
      <c r="E2030" s="4" t="s">
        <v>28</v>
      </c>
      <c r="F2030" s="4" t="s">
        <v>80</v>
      </c>
      <c r="G2030" s="4" t="s">
        <v>81</v>
      </c>
      <c r="H2030" s="4" t="s">
        <v>19</v>
      </c>
      <c r="I2030" s="6">
        <v>0.4</v>
      </c>
      <c r="J2030" s="7">
        <v>3750</v>
      </c>
      <c r="K2030" s="8">
        <f t="shared" si="14"/>
        <v>1500</v>
      </c>
      <c r="L2030" s="8">
        <f t="shared" si="15"/>
        <v>525</v>
      </c>
      <c r="M2030" s="9">
        <v>0.35</v>
      </c>
      <c r="O2030" s="14"/>
      <c r="P2030" s="12"/>
      <c r="Q2030" s="10"/>
      <c r="R2030" s="11"/>
    </row>
    <row r="2031" spans="1:18" ht="15.75" customHeight="1" x14ac:dyDescent="0.25">
      <c r="A2031" s="2"/>
      <c r="B2031" s="4" t="s">
        <v>27</v>
      </c>
      <c r="C2031" s="4">
        <v>1128299</v>
      </c>
      <c r="D2031" s="5">
        <v>44250</v>
      </c>
      <c r="E2031" s="4" t="s">
        <v>28</v>
      </c>
      <c r="F2031" s="4" t="s">
        <v>80</v>
      </c>
      <c r="G2031" s="4" t="s">
        <v>81</v>
      </c>
      <c r="H2031" s="4" t="s">
        <v>20</v>
      </c>
      <c r="I2031" s="6">
        <v>0.4</v>
      </c>
      <c r="J2031" s="7">
        <v>2250</v>
      </c>
      <c r="K2031" s="8">
        <f t="shared" si="14"/>
        <v>900</v>
      </c>
      <c r="L2031" s="8">
        <f t="shared" si="15"/>
        <v>315</v>
      </c>
      <c r="M2031" s="9">
        <v>0.35</v>
      </c>
      <c r="O2031" s="14"/>
      <c r="P2031" s="12"/>
      <c r="Q2031" s="10"/>
      <c r="R2031" s="11"/>
    </row>
    <row r="2032" spans="1:18" ht="15.75" customHeight="1" x14ac:dyDescent="0.25">
      <c r="A2032" s="2"/>
      <c r="B2032" s="4" t="s">
        <v>27</v>
      </c>
      <c r="C2032" s="4">
        <v>1128299</v>
      </c>
      <c r="D2032" s="5">
        <v>44250</v>
      </c>
      <c r="E2032" s="4" t="s">
        <v>28</v>
      </c>
      <c r="F2032" s="4" t="s">
        <v>80</v>
      </c>
      <c r="G2032" s="4" t="s">
        <v>81</v>
      </c>
      <c r="H2032" s="4" t="s">
        <v>21</v>
      </c>
      <c r="I2032" s="6">
        <v>0.45000000000000007</v>
      </c>
      <c r="J2032" s="7">
        <v>1500</v>
      </c>
      <c r="K2032" s="8">
        <f t="shared" si="14"/>
        <v>675.00000000000011</v>
      </c>
      <c r="L2032" s="8">
        <f t="shared" si="15"/>
        <v>202.50000000000003</v>
      </c>
      <c r="M2032" s="9">
        <v>0.3</v>
      </c>
      <c r="O2032" s="14"/>
      <c r="P2032" s="12"/>
      <c r="Q2032" s="10"/>
      <c r="R2032" s="11"/>
    </row>
    <row r="2033" spans="1:18" ht="15.75" customHeight="1" x14ac:dyDescent="0.25">
      <c r="A2033" s="2"/>
      <c r="B2033" s="4" t="s">
        <v>27</v>
      </c>
      <c r="C2033" s="4">
        <v>1128299</v>
      </c>
      <c r="D2033" s="5">
        <v>44250</v>
      </c>
      <c r="E2033" s="4" t="s">
        <v>28</v>
      </c>
      <c r="F2033" s="4" t="s">
        <v>80</v>
      </c>
      <c r="G2033" s="4" t="s">
        <v>81</v>
      </c>
      <c r="H2033" s="4" t="s">
        <v>22</v>
      </c>
      <c r="I2033" s="6">
        <v>0.4</v>
      </c>
      <c r="J2033" s="7">
        <v>3500</v>
      </c>
      <c r="K2033" s="8">
        <f t="shared" si="14"/>
        <v>1400</v>
      </c>
      <c r="L2033" s="8">
        <f t="shared" si="15"/>
        <v>350</v>
      </c>
      <c r="M2033" s="9">
        <v>0.25</v>
      </c>
      <c r="O2033" s="14"/>
      <c r="P2033" s="12"/>
      <c r="Q2033" s="10"/>
      <c r="R2033" s="11"/>
    </row>
    <row r="2034" spans="1:18" ht="15.75" customHeight="1" x14ac:dyDescent="0.25">
      <c r="A2034" s="2"/>
      <c r="B2034" s="4" t="s">
        <v>27</v>
      </c>
      <c r="C2034" s="4">
        <v>1128299</v>
      </c>
      <c r="D2034" s="5">
        <v>44277</v>
      </c>
      <c r="E2034" s="4" t="s">
        <v>28</v>
      </c>
      <c r="F2034" s="4" t="s">
        <v>80</v>
      </c>
      <c r="G2034" s="4" t="s">
        <v>81</v>
      </c>
      <c r="H2034" s="4" t="s">
        <v>17</v>
      </c>
      <c r="I2034" s="6">
        <v>0.4</v>
      </c>
      <c r="J2034" s="7">
        <v>5000</v>
      </c>
      <c r="K2034" s="8">
        <f t="shared" si="14"/>
        <v>2000</v>
      </c>
      <c r="L2034" s="8">
        <f t="shared" si="15"/>
        <v>700</v>
      </c>
      <c r="M2034" s="9">
        <v>0.35</v>
      </c>
      <c r="O2034" s="14"/>
      <c r="P2034" s="12"/>
      <c r="Q2034" s="10"/>
      <c r="R2034" s="11"/>
    </row>
    <row r="2035" spans="1:18" ht="15.75" customHeight="1" x14ac:dyDescent="0.25">
      <c r="A2035" s="2"/>
      <c r="B2035" s="4" t="s">
        <v>27</v>
      </c>
      <c r="C2035" s="4">
        <v>1128299</v>
      </c>
      <c r="D2035" s="5">
        <v>44277</v>
      </c>
      <c r="E2035" s="4" t="s">
        <v>28</v>
      </c>
      <c r="F2035" s="4" t="s">
        <v>80</v>
      </c>
      <c r="G2035" s="4" t="s">
        <v>81</v>
      </c>
      <c r="H2035" s="4" t="s">
        <v>18</v>
      </c>
      <c r="I2035" s="6">
        <v>0.5</v>
      </c>
      <c r="J2035" s="7">
        <v>3500</v>
      </c>
      <c r="K2035" s="8">
        <f t="shared" si="14"/>
        <v>1750</v>
      </c>
      <c r="L2035" s="8">
        <f t="shared" si="15"/>
        <v>700</v>
      </c>
      <c r="M2035" s="9">
        <v>0.4</v>
      </c>
      <c r="O2035" s="14"/>
      <c r="P2035" s="12"/>
      <c r="Q2035" s="10"/>
      <c r="R2035" s="11"/>
    </row>
    <row r="2036" spans="1:18" ht="15.75" customHeight="1" x14ac:dyDescent="0.25">
      <c r="A2036" s="2"/>
      <c r="B2036" s="4" t="s">
        <v>27</v>
      </c>
      <c r="C2036" s="4">
        <v>1128299</v>
      </c>
      <c r="D2036" s="5">
        <v>44277</v>
      </c>
      <c r="E2036" s="4" t="s">
        <v>28</v>
      </c>
      <c r="F2036" s="4" t="s">
        <v>80</v>
      </c>
      <c r="G2036" s="4" t="s">
        <v>81</v>
      </c>
      <c r="H2036" s="4" t="s">
        <v>19</v>
      </c>
      <c r="I2036" s="6">
        <v>0.5</v>
      </c>
      <c r="J2036" s="7">
        <v>3500</v>
      </c>
      <c r="K2036" s="8">
        <f t="shared" si="14"/>
        <v>1750</v>
      </c>
      <c r="L2036" s="8">
        <f t="shared" si="15"/>
        <v>612.5</v>
      </c>
      <c r="M2036" s="9">
        <v>0.35</v>
      </c>
      <c r="O2036" s="14"/>
      <c r="P2036" s="12"/>
      <c r="Q2036" s="10"/>
      <c r="R2036" s="11"/>
    </row>
    <row r="2037" spans="1:18" ht="15.75" customHeight="1" x14ac:dyDescent="0.25">
      <c r="A2037" s="2"/>
      <c r="B2037" s="4" t="s">
        <v>27</v>
      </c>
      <c r="C2037" s="4">
        <v>1128299</v>
      </c>
      <c r="D2037" s="5">
        <v>44277</v>
      </c>
      <c r="E2037" s="4" t="s">
        <v>28</v>
      </c>
      <c r="F2037" s="4" t="s">
        <v>80</v>
      </c>
      <c r="G2037" s="4" t="s">
        <v>81</v>
      </c>
      <c r="H2037" s="4" t="s">
        <v>20</v>
      </c>
      <c r="I2037" s="6">
        <v>0.5</v>
      </c>
      <c r="J2037" s="7">
        <v>2250</v>
      </c>
      <c r="K2037" s="8">
        <f t="shared" si="14"/>
        <v>1125</v>
      </c>
      <c r="L2037" s="8">
        <f t="shared" si="15"/>
        <v>393.75</v>
      </c>
      <c r="M2037" s="9">
        <v>0.35</v>
      </c>
      <c r="O2037" s="14"/>
      <c r="P2037" s="12"/>
      <c r="Q2037" s="10"/>
      <c r="R2037" s="11"/>
    </row>
    <row r="2038" spans="1:18" ht="15.75" customHeight="1" x14ac:dyDescent="0.25">
      <c r="A2038" s="2"/>
      <c r="B2038" s="4" t="s">
        <v>27</v>
      </c>
      <c r="C2038" s="4">
        <v>1128299</v>
      </c>
      <c r="D2038" s="5">
        <v>44277</v>
      </c>
      <c r="E2038" s="4" t="s">
        <v>28</v>
      </c>
      <c r="F2038" s="4" t="s">
        <v>80</v>
      </c>
      <c r="G2038" s="4" t="s">
        <v>81</v>
      </c>
      <c r="H2038" s="4" t="s">
        <v>21</v>
      </c>
      <c r="I2038" s="6">
        <v>0.55000000000000004</v>
      </c>
      <c r="J2038" s="7">
        <v>1250</v>
      </c>
      <c r="K2038" s="8">
        <f t="shared" si="14"/>
        <v>687.5</v>
      </c>
      <c r="L2038" s="8">
        <f t="shared" si="15"/>
        <v>206.25</v>
      </c>
      <c r="M2038" s="9">
        <v>0.3</v>
      </c>
      <c r="O2038" s="14"/>
      <c r="P2038" s="12"/>
      <c r="Q2038" s="10"/>
      <c r="R2038" s="11"/>
    </row>
    <row r="2039" spans="1:18" ht="15.75" customHeight="1" x14ac:dyDescent="0.25">
      <c r="A2039" s="2"/>
      <c r="B2039" s="4" t="s">
        <v>27</v>
      </c>
      <c r="C2039" s="4">
        <v>1128299</v>
      </c>
      <c r="D2039" s="5">
        <v>44277</v>
      </c>
      <c r="E2039" s="4" t="s">
        <v>28</v>
      </c>
      <c r="F2039" s="4" t="s">
        <v>80</v>
      </c>
      <c r="G2039" s="4" t="s">
        <v>81</v>
      </c>
      <c r="H2039" s="4" t="s">
        <v>22</v>
      </c>
      <c r="I2039" s="6">
        <v>0.5</v>
      </c>
      <c r="J2039" s="7">
        <v>3250</v>
      </c>
      <c r="K2039" s="8">
        <f t="shared" si="14"/>
        <v>1625</v>
      </c>
      <c r="L2039" s="8">
        <f t="shared" si="15"/>
        <v>406.25</v>
      </c>
      <c r="M2039" s="9">
        <v>0.25</v>
      </c>
      <c r="O2039" s="14"/>
      <c r="P2039" s="12"/>
      <c r="Q2039" s="10"/>
      <c r="R2039" s="11"/>
    </row>
    <row r="2040" spans="1:18" ht="15.75" customHeight="1" x14ac:dyDescent="0.25">
      <c r="A2040" s="2"/>
      <c r="B2040" s="4" t="s">
        <v>27</v>
      </c>
      <c r="C2040" s="4">
        <v>1128299</v>
      </c>
      <c r="D2040" s="5">
        <v>44309</v>
      </c>
      <c r="E2040" s="4" t="s">
        <v>28</v>
      </c>
      <c r="F2040" s="4" t="s">
        <v>80</v>
      </c>
      <c r="G2040" s="4" t="s">
        <v>81</v>
      </c>
      <c r="H2040" s="4" t="s">
        <v>17</v>
      </c>
      <c r="I2040" s="6">
        <v>0.5</v>
      </c>
      <c r="J2040" s="7">
        <v>5000</v>
      </c>
      <c r="K2040" s="8">
        <f t="shared" si="14"/>
        <v>2500</v>
      </c>
      <c r="L2040" s="8">
        <f t="shared" si="15"/>
        <v>875</v>
      </c>
      <c r="M2040" s="9">
        <v>0.35</v>
      </c>
      <c r="O2040" s="14"/>
      <c r="P2040" s="12"/>
      <c r="Q2040" s="10"/>
      <c r="R2040" s="11"/>
    </row>
    <row r="2041" spans="1:18" ht="15.75" customHeight="1" x14ac:dyDescent="0.25">
      <c r="A2041" s="2"/>
      <c r="B2041" s="4" t="s">
        <v>27</v>
      </c>
      <c r="C2041" s="4">
        <v>1128299</v>
      </c>
      <c r="D2041" s="5">
        <v>44309</v>
      </c>
      <c r="E2041" s="4" t="s">
        <v>28</v>
      </c>
      <c r="F2041" s="4" t="s">
        <v>80</v>
      </c>
      <c r="G2041" s="4" t="s">
        <v>81</v>
      </c>
      <c r="H2041" s="4" t="s">
        <v>18</v>
      </c>
      <c r="I2041" s="6">
        <v>0.55000000000000004</v>
      </c>
      <c r="J2041" s="7">
        <v>3000</v>
      </c>
      <c r="K2041" s="8">
        <f t="shared" si="14"/>
        <v>1650.0000000000002</v>
      </c>
      <c r="L2041" s="8">
        <f t="shared" si="15"/>
        <v>660.00000000000011</v>
      </c>
      <c r="M2041" s="9">
        <v>0.4</v>
      </c>
      <c r="O2041" s="14"/>
      <c r="P2041" s="12"/>
      <c r="Q2041" s="10"/>
      <c r="R2041" s="11"/>
    </row>
    <row r="2042" spans="1:18" ht="15.75" customHeight="1" x14ac:dyDescent="0.25">
      <c r="A2042" s="2"/>
      <c r="B2042" s="4" t="s">
        <v>27</v>
      </c>
      <c r="C2042" s="4">
        <v>1128299</v>
      </c>
      <c r="D2042" s="5">
        <v>44309</v>
      </c>
      <c r="E2042" s="4" t="s">
        <v>28</v>
      </c>
      <c r="F2042" s="4" t="s">
        <v>80</v>
      </c>
      <c r="G2042" s="4" t="s">
        <v>81</v>
      </c>
      <c r="H2042" s="4" t="s">
        <v>19</v>
      </c>
      <c r="I2042" s="6">
        <v>0.55000000000000004</v>
      </c>
      <c r="J2042" s="7">
        <v>3500</v>
      </c>
      <c r="K2042" s="8">
        <f t="shared" si="14"/>
        <v>1925.0000000000002</v>
      </c>
      <c r="L2042" s="8">
        <f t="shared" si="15"/>
        <v>673.75</v>
      </c>
      <c r="M2042" s="9">
        <v>0.35</v>
      </c>
      <c r="O2042" s="14"/>
      <c r="P2042" s="12"/>
      <c r="Q2042" s="10"/>
      <c r="R2042" s="11"/>
    </row>
    <row r="2043" spans="1:18" ht="15.75" customHeight="1" x14ac:dyDescent="0.25">
      <c r="A2043" s="2"/>
      <c r="B2043" s="4" t="s">
        <v>27</v>
      </c>
      <c r="C2043" s="4">
        <v>1128299</v>
      </c>
      <c r="D2043" s="5">
        <v>44309</v>
      </c>
      <c r="E2043" s="4" t="s">
        <v>28</v>
      </c>
      <c r="F2043" s="4" t="s">
        <v>80</v>
      </c>
      <c r="G2043" s="4" t="s">
        <v>81</v>
      </c>
      <c r="H2043" s="4" t="s">
        <v>20</v>
      </c>
      <c r="I2043" s="6">
        <v>0.5</v>
      </c>
      <c r="J2043" s="7">
        <v>2500</v>
      </c>
      <c r="K2043" s="8">
        <f t="shared" si="14"/>
        <v>1250</v>
      </c>
      <c r="L2043" s="8">
        <f t="shared" si="15"/>
        <v>437.5</v>
      </c>
      <c r="M2043" s="9">
        <v>0.35</v>
      </c>
      <c r="O2043" s="14"/>
      <c r="P2043" s="12"/>
      <c r="Q2043" s="10"/>
      <c r="R2043" s="11"/>
    </row>
    <row r="2044" spans="1:18" ht="15.75" customHeight="1" x14ac:dyDescent="0.25">
      <c r="A2044" s="2"/>
      <c r="B2044" s="4" t="s">
        <v>27</v>
      </c>
      <c r="C2044" s="4">
        <v>1128299</v>
      </c>
      <c r="D2044" s="5">
        <v>44309</v>
      </c>
      <c r="E2044" s="4" t="s">
        <v>28</v>
      </c>
      <c r="F2044" s="4" t="s">
        <v>80</v>
      </c>
      <c r="G2044" s="4" t="s">
        <v>81</v>
      </c>
      <c r="H2044" s="4" t="s">
        <v>21</v>
      </c>
      <c r="I2044" s="6">
        <v>0.55000000000000004</v>
      </c>
      <c r="J2044" s="7">
        <v>1500</v>
      </c>
      <c r="K2044" s="8">
        <f t="shared" si="14"/>
        <v>825.00000000000011</v>
      </c>
      <c r="L2044" s="8">
        <f t="shared" si="15"/>
        <v>247.50000000000003</v>
      </c>
      <c r="M2044" s="9">
        <v>0.3</v>
      </c>
      <c r="O2044" s="14"/>
      <c r="P2044" s="12"/>
      <c r="Q2044" s="10"/>
      <c r="R2044" s="11"/>
    </row>
    <row r="2045" spans="1:18" ht="15.75" customHeight="1" x14ac:dyDescent="0.25">
      <c r="A2045" s="2"/>
      <c r="B2045" s="4" t="s">
        <v>27</v>
      </c>
      <c r="C2045" s="4">
        <v>1128299</v>
      </c>
      <c r="D2045" s="5">
        <v>44309</v>
      </c>
      <c r="E2045" s="4" t="s">
        <v>28</v>
      </c>
      <c r="F2045" s="4" t="s">
        <v>80</v>
      </c>
      <c r="G2045" s="4" t="s">
        <v>81</v>
      </c>
      <c r="H2045" s="4" t="s">
        <v>22</v>
      </c>
      <c r="I2045" s="6">
        <v>0.70000000000000007</v>
      </c>
      <c r="J2045" s="7">
        <v>3250</v>
      </c>
      <c r="K2045" s="8">
        <f t="shared" si="14"/>
        <v>2275</v>
      </c>
      <c r="L2045" s="8">
        <f t="shared" si="15"/>
        <v>568.75</v>
      </c>
      <c r="M2045" s="9">
        <v>0.25</v>
      </c>
      <c r="O2045" s="14"/>
      <c r="P2045" s="12"/>
      <c r="Q2045" s="10"/>
      <c r="R2045" s="11"/>
    </row>
    <row r="2046" spans="1:18" ht="15.75" customHeight="1" x14ac:dyDescent="0.25">
      <c r="A2046" s="2"/>
      <c r="B2046" s="4" t="s">
        <v>27</v>
      </c>
      <c r="C2046" s="4">
        <v>1128299</v>
      </c>
      <c r="D2046" s="5">
        <v>44340</v>
      </c>
      <c r="E2046" s="4" t="s">
        <v>28</v>
      </c>
      <c r="F2046" s="4" t="s">
        <v>80</v>
      </c>
      <c r="G2046" s="4" t="s">
        <v>81</v>
      </c>
      <c r="H2046" s="4" t="s">
        <v>17</v>
      </c>
      <c r="I2046" s="6">
        <v>0.5</v>
      </c>
      <c r="J2046" s="7">
        <v>5250</v>
      </c>
      <c r="K2046" s="8">
        <f t="shared" ref="K2046:K2300" si="16">I2046*J2046</f>
        <v>2625</v>
      </c>
      <c r="L2046" s="8">
        <f t="shared" ref="L2046:L2300" si="17">K2046*M2046</f>
        <v>918.74999999999989</v>
      </c>
      <c r="M2046" s="9">
        <v>0.35</v>
      </c>
      <c r="O2046" s="14"/>
      <c r="P2046" s="12"/>
      <c r="Q2046" s="10"/>
      <c r="R2046" s="11"/>
    </row>
    <row r="2047" spans="1:18" ht="15.75" customHeight="1" x14ac:dyDescent="0.25">
      <c r="A2047" s="2"/>
      <c r="B2047" s="4" t="s">
        <v>27</v>
      </c>
      <c r="C2047" s="4">
        <v>1128299</v>
      </c>
      <c r="D2047" s="5">
        <v>44340</v>
      </c>
      <c r="E2047" s="4" t="s">
        <v>28</v>
      </c>
      <c r="F2047" s="4" t="s">
        <v>80</v>
      </c>
      <c r="G2047" s="4" t="s">
        <v>81</v>
      </c>
      <c r="H2047" s="4" t="s">
        <v>18</v>
      </c>
      <c r="I2047" s="6">
        <v>0.55000000000000004</v>
      </c>
      <c r="J2047" s="7">
        <v>3750</v>
      </c>
      <c r="K2047" s="8">
        <f t="shared" si="16"/>
        <v>2062.5</v>
      </c>
      <c r="L2047" s="8">
        <f t="shared" si="17"/>
        <v>825</v>
      </c>
      <c r="M2047" s="9">
        <v>0.4</v>
      </c>
      <c r="O2047" s="14"/>
      <c r="P2047" s="12"/>
      <c r="Q2047" s="10"/>
      <c r="R2047" s="11"/>
    </row>
    <row r="2048" spans="1:18" ht="15.75" customHeight="1" x14ac:dyDescent="0.25">
      <c r="A2048" s="2"/>
      <c r="B2048" s="4" t="s">
        <v>27</v>
      </c>
      <c r="C2048" s="4">
        <v>1128299</v>
      </c>
      <c r="D2048" s="5">
        <v>44340</v>
      </c>
      <c r="E2048" s="4" t="s">
        <v>28</v>
      </c>
      <c r="F2048" s="4" t="s">
        <v>80</v>
      </c>
      <c r="G2048" s="4" t="s">
        <v>81</v>
      </c>
      <c r="H2048" s="4" t="s">
        <v>19</v>
      </c>
      <c r="I2048" s="6">
        <v>0.55000000000000004</v>
      </c>
      <c r="J2048" s="7">
        <v>4000</v>
      </c>
      <c r="K2048" s="8">
        <f t="shared" si="16"/>
        <v>2200</v>
      </c>
      <c r="L2048" s="8">
        <f t="shared" si="17"/>
        <v>770</v>
      </c>
      <c r="M2048" s="9">
        <v>0.35</v>
      </c>
      <c r="O2048" s="14"/>
      <c r="P2048" s="12"/>
      <c r="Q2048" s="10"/>
      <c r="R2048" s="11"/>
    </row>
    <row r="2049" spans="1:18" ht="15.75" customHeight="1" x14ac:dyDescent="0.25">
      <c r="A2049" s="2"/>
      <c r="B2049" s="4" t="s">
        <v>27</v>
      </c>
      <c r="C2049" s="4">
        <v>1128299</v>
      </c>
      <c r="D2049" s="5">
        <v>44340</v>
      </c>
      <c r="E2049" s="4" t="s">
        <v>28</v>
      </c>
      <c r="F2049" s="4" t="s">
        <v>80</v>
      </c>
      <c r="G2049" s="4" t="s">
        <v>81</v>
      </c>
      <c r="H2049" s="4" t="s">
        <v>20</v>
      </c>
      <c r="I2049" s="6">
        <v>0.5</v>
      </c>
      <c r="J2049" s="7">
        <v>3000</v>
      </c>
      <c r="K2049" s="8">
        <f t="shared" si="16"/>
        <v>1500</v>
      </c>
      <c r="L2049" s="8">
        <f t="shared" si="17"/>
        <v>525</v>
      </c>
      <c r="M2049" s="9">
        <v>0.35</v>
      </c>
      <c r="O2049" s="14"/>
      <c r="P2049" s="12"/>
      <c r="Q2049" s="10"/>
      <c r="R2049" s="11"/>
    </row>
    <row r="2050" spans="1:18" ht="15.75" customHeight="1" x14ac:dyDescent="0.25">
      <c r="A2050" s="2"/>
      <c r="B2050" s="4" t="s">
        <v>27</v>
      </c>
      <c r="C2050" s="4">
        <v>1128299</v>
      </c>
      <c r="D2050" s="5">
        <v>44340</v>
      </c>
      <c r="E2050" s="4" t="s">
        <v>28</v>
      </c>
      <c r="F2050" s="4" t="s">
        <v>80</v>
      </c>
      <c r="G2050" s="4" t="s">
        <v>81</v>
      </c>
      <c r="H2050" s="4" t="s">
        <v>21</v>
      </c>
      <c r="I2050" s="6">
        <v>0.55000000000000004</v>
      </c>
      <c r="J2050" s="7">
        <v>2000</v>
      </c>
      <c r="K2050" s="8">
        <f t="shared" si="16"/>
        <v>1100</v>
      </c>
      <c r="L2050" s="8">
        <f t="shared" si="17"/>
        <v>330</v>
      </c>
      <c r="M2050" s="9">
        <v>0.3</v>
      </c>
      <c r="O2050" s="14"/>
      <c r="P2050" s="12"/>
      <c r="Q2050" s="10"/>
      <c r="R2050" s="11"/>
    </row>
    <row r="2051" spans="1:18" ht="15.75" customHeight="1" x14ac:dyDescent="0.25">
      <c r="A2051" s="2"/>
      <c r="B2051" s="4" t="s">
        <v>27</v>
      </c>
      <c r="C2051" s="4">
        <v>1128299</v>
      </c>
      <c r="D2051" s="5">
        <v>44340</v>
      </c>
      <c r="E2051" s="4" t="s">
        <v>28</v>
      </c>
      <c r="F2051" s="4" t="s">
        <v>80</v>
      </c>
      <c r="G2051" s="4" t="s">
        <v>81</v>
      </c>
      <c r="H2051" s="4" t="s">
        <v>22</v>
      </c>
      <c r="I2051" s="6">
        <v>0.70000000000000007</v>
      </c>
      <c r="J2051" s="7">
        <v>3750</v>
      </c>
      <c r="K2051" s="8">
        <f t="shared" si="16"/>
        <v>2625.0000000000005</v>
      </c>
      <c r="L2051" s="8">
        <f t="shared" si="17"/>
        <v>656.25000000000011</v>
      </c>
      <c r="M2051" s="9">
        <v>0.25</v>
      </c>
      <c r="O2051" s="14"/>
      <c r="P2051" s="12"/>
      <c r="Q2051" s="10"/>
      <c r="R2051" s="11"/>
    </row>
    <row r="2052" spans="1:18" ht="15.75" customHeight="1" x14ac:dyDescent="0.25">
      <c r="A2052" s="2"/>
      <c r="B2052" s="4" t="s">
        <v>27</v>
      </c>
      <c r="C2052" s="4">
        <v>1128299</v>
      </c>
      <c r="D2052" s="5">
        <v>44370</v>
      </c>
      <c r="E2052" s="4" t="s">
        <v>28</v>
      </c>
      <c r="F2052" s="4" t="s">
        <v>80</v>
      </c>
      <c r="G2052" s="4" t="s">
        <v>81</v>
      </c>
      <c r="H2052" s="4" t="s">
        <v>17</v>
      </c>
      <c r="I2052" s="6">
        <v>0.5</v>
      </c>
      <c r="J2052" s="7">
        <v>6250</v>
      </c>
      <c r="K2052" s="8">
        <f t="shared" si="16"/>
        <v>3125</v>
      </c>
      <c r="L2052" s="8">
        <f t="shared" si="17"/>
        <v>1093.75</v>
      </c>
      <c r="M2052" s="9">
        <v>0.35</v>
      </c>
      <c r="O2052" s="14"/>
      <c r="P2052" s="12"/>
      <c r="Q2052" s="10"/>
      <c r="R2052" s="11"/>
    </row>
    <row r="2053" spans="1:18" ht="15.75" customHeight="1" x14ac:dyDescent="0.25">
      <c r="A2053" s="2"/>
      <c r="B2053" s="4" t="s">
        <v>27</v>
      </c>
      <c r="C2053" s="4">
        <v>1128299</v>
      </c>
      <c r="D2053" s="5">
        <v>44370</v>
      </c>
      <c r="E2053" s="4" t="s">
        <v>28</v>
      </c>
      <c r="F2053" s="4" t="s">
        <v>80</v>
      </c>
      <c r="G2053" s="4" t="s">
        <v>81</v>
      </c>
      <c r="H2053" s="4" t="s">
        <v>18</v>
      </c>
      <c r="I2053" s="6">
        <v>0.55000000000000004</v>
      </c>
      <c r="J2053" s="7">
        <v>4750</v>
      </c>
      <c r="K2053" s="8">
        <f t="shared" si="16"/>
        <v>2612.5</v>
      </c>
      <c r="L2053" s="8">
        <f t="shared" si="17"/>
        <v>1045</v>
      </c>
      <c r="M2053" s="9">
        <v>0.4</v>
      </c>
      <c r="O2053" s="14"/>
      <c r="P2053" s="12"/>
      <c r="Q2053" s="10"/>
      <c r="R2053" s="11"/>
    </row>
    <row r="2054" spans="1:18" ht="15.75" customHeight="1" x14ac:dyDescent="0.25">
      <c r="A2054" s="2"/>
      <c r="B2054" s="4" t="s">
        <v>27</v>
      </c>
      <c r="C2054" s="4">
        <v>1128299</v>
      </c>
      <c r="D2054" s="5">
        <v>44370</v>
      </c>
      <c r="E2054" s="4" t="s">
        <v>28</v>
      </c>
      <c r="F2054" s="4" t="s">
        <v>80</v>
      </c>
      <c r="G2054" s="4" t="s">
        <v>81</v>
      </c>
      <c r="H2054" s="4" t="s">
        <v>19</v>
      </c>
      <c r="I2054" s="6">
        <v>0.55000000000000004</v>
      </c>
      <c r="J2054" s="7">
        <v>4750</v>
      </c>
      <c r="K2054" s="8">
        <f t="shared" si="16"/>
        <v>2612.5</v>
      </c>
      <c r="L2054" s="8">
        <f t="shared" si="17"/>
        <v>914.37499999999989</v>
      </c>
      <c r="M2054" s="9">
        <v>0.35</v>
      </c>
      <c r="O2054" s="14"/>
      <c r="P2054" s="12"/>
      <c r="Q2054" s="10"/>
      <c r="R2054" s="11"/>
    </row>
    <row r="2055" spans="1:18" ht="15.75" customHeight="1" x14ac:dyDescent="0.25">
      <c r="A2055" s="2"/>
      <c r="B2055" s="4" t="s">
        <v>27</v>
      </c>
      <c r="C2055" s="4">
        <v>1128299</v>
      </c>
      <c r="D2055" s="5">
        <v>44370</v>
      </c>
      <c r="E2055" s="4" t="s">
        <v>28</v>
      </c>
      <c r="F2055" s="4" t="s">
        <v>80</v>
      </c>
      <c r="G2055" s="4" t="s">
        <v>81</v>
      </c>
      <c r="H2055" s="4" t="s">
        <v>20</v>
      </c>
      <c r="I2055" s="6">
        <v>0.5</v>
      </c>
      <c r="J2055" s="7">
        <v>3500</v>
      </c>
      <c r="K2055" s="8">
        <f t="shared" si="16"/>
        <v>1750</v>
      </c>
      <c r="L2055" s="8">
        <f t="shared" si="17"/>
        <v>612.5</v>
      </c>
      <c r="M2055" s="9">
        <v>0.35</v>
      </c>
      <c r="O2055" s="14"/>
      <c r="P2055" s="12"/>
      <c r="Q2055" s="10"/>
      <c r="R2055" s="11"/>
    </row>
    <row r="2056" spans="1:18" ht="15.75" customHeight="1" x14ac:dyDescent="0.25">
      <c r="A2056" s="2"/>
      <c r="B2056" s="4" t="s">
        <v>27</v>
      </c>
      <c r="C2056" s="4">
        <v>1128299</v>
      </c>
      <c r="D2056" s="5">
        <v>44370</v>
      </c>
      <c r="E2056" s="4" t="s">
        <v>28</v>
      </c>
      <c r="F2056" s="4" t="s">
        <v>80</v>
      </c>
      <c r="G2056" s="4" t="s">
        <v>81</v>
      </c>
      <c r="H2056" s="4" t="s">
        <v>21</v>
      </c>
      <c r="I2056" s="6">
        <v>0.55000000000000004</v>
      </c>
      <c r="J2056" s="7">
        <v>2250</v>
      </c>
      <c r="K2056" s="8">
        <f t="shared" si="16"/>
        <v>1237.5</v>
      </c>
      <c r="L2056" s="8">
        <f t="shared" si="17"/>
        <v>371.25</v>
      </c>
      <c r="M2056" s="9">
        <v>0.3</v>
      </c>
      <c r="O2056" s="14"/>
      <c r="P2056" s="12"/>
      <c r="Q2056" s="10"/>
      <c r="R2056" s="11"/>
    </row>
    <row r="2057" spans="1:18" ht="15.75" customHeight="1" x14ac:dyDescent="0.25">
      <c r="A2057" s="2"/>
      <c r="B2057" s="4" t="s">
        <v>27</v>
      </c>
      <c r="C2057" s="4">
        <v>1128299</v>
      </c>
      <c r="D2057" s="5">
        <v>44370</v>
      </c>
      <c r="E2057" s="4" t="s">
        <v>28</v>
      </c>
      <c r="F2057" s="4" t="s">
        <v>80</v>
      </c>
      <c r="G2057" s="4" t="s">
        <v>81</v>
      </c>
      <c r="H2057" s="4" t="s">
        <v>22</v>
      </c>
      <c r="I2057" s="6">
        <v>0.70000000000000007</v>
      </c>
      <c r="J2057" s="7">
        <v>5250</v>
      </c>
      <c r="K2057" s="8">
        <f t="shared" si="16"/>
        <v>3675.0000000000005</v>
      </c>
      <c r="L2057" s="8">
        <f t="shared" si="17"/>
        <v>918.75000000000011</v>
      </c>
      <c r="M2057" s="9">
        <v>0.25</v>
      </c>
      <c r="O2057" s="14"/>
      <c r="P2057" s="12"/>
      <c r="Q2057" s="10"/>
      <c r="R2057" s="11"/>
    </row>
    <row r="2058" spans="1:18" ht="15.75" customHeight="1" x14ac:dyDescent="0.25">
      <c r="A2058" s="2"/>
      <c r="B2058" s="4" t="s">
        <v>27</v>
      </c>
      <c r="C2058" s="4">
        <v>1128299</v>
      </c>
      <c r="D2058" s="5">
        <v>44399</v>
      </c>
      <c r="E2058" s="4" t="s">
        <v>28</v>
      </c>
      <c r="F2058" s="4" t="s">
        <v>80</v>
      </c>
      <c r="G2058" s="4" t="s">
        <v>81</v>
      </c>
      <c r="H2058" s="4" t="s">
        <v>17</v>
      </c>
      <c r="I2058" s="6">
        <v>0.5</v>
      </c>
      <c r="J2058" s="7">
        <v>6750</v>
      </c>
      <c r="K2058" s="8">
        <f t="shared" si="16"/>
        <v>3375</v>
      </c>
      <c r="L2058" s="8">
        <f t="shared" si="17"/>
        <v>1181.25</v>
      </c>
      <c r="M2058" s="9">
        <v>0.35</v>
      </c>
      <c r="O2058" s="14"/>
      <c r="P2058" s="12"/>
      <c r="Q2058" s="10"/>
      <c r="R2058" s="11"/>
    </row>
    <row r="2059" spans="1:18" ht="15.75" customHeight="1" x14ac:dyDescent="0.25">
      <c r="A2059" s="2"/>
      <c r="B2059" s="4" t="s">
        <v>27</v>
      </c>
      <c r="C2059" s="4">
        <v>1128299</v>
      </c>
      <c r="D2059" s="5">
        <v>44399</v>
      </c>
      <c r="E2059" s="4" t="s">
        <v>28</v>
      </c>
      <c r="F2059" s="4" t="s">
        <v>80</v>
      </c>
      <c r="G2059" s="4" t="s">
        <v>81</v>
      </c>
      <c r="H2059" s="4" t="s">
        <v>18</v>
      </c>
      <c r="I2059" s="6">
        <v>0.55000000000000004</v>
      </c>
      <c r="J2059" s="7">
        <v>5250</v>
      </c>
      <c r="K2059" s="8">
        <f t="shared" si="16"/>
        <v>2887.5000000000005</v>
      </c>
      <c r="L2059" s="8">
        <f t="shared" si="17"/>
        <v>1155.0000000000002</v>
      </c>
      <c r="M2059" s="9">
        <v>0.4</v>
      </c>
      <c r="O2059" s="14"/>
      <c r="P2059" s="12"/>
      <c r="Q2059" s="10"/>
      <c r="R2059" s="11"/>
    </row>
    <row r="2060" spans="1:18" ht="15.75" customHeight="1" x14ac:dyDescent="0.25">
      <c r="A2060" s="2"/>
      <c r="B2060" s="4" t="s">
        <v>27</v>
      </c>
      <c r="C2060" s="4">
        <v>1128299</v>
      </c>
      <c r="D2060" s="5">
        <v>44399</v>
      </c>
      <c r="E2060" s="4" t="s">
        <v>28</v>
      </c>
      <c r="F2060" s="4" t="s">
        <v>80</v>
      </c>
      <c r="G2060" s="4" t="s">
        <v>81</v>
      </c>
      <c r="H2060" s="4" t="s">
        <v>19</v>
      </c>
      <c r="I2060" s="6">
        <v>0.55000000000000004</v>
      </c>
      <c r="J2060" s="7">
        <v>4750</v>
      </c>
      <c r="K2060" s="8">
        <f t="shared" si="16"/>
        <v>2612.5</v>
      </c>
      <c r="L2060" s="8">
        <f t="shared" si="17"/>
        <v>914.37499999999989</v>
      </c>
      <c r="M2060" s="9">
        <v>0.35</v>
      </c>
      <c r="O2060" s="14"/>
      <c r="P2060" s="12"/>
      <c r="Q2060" s="10"/>
      <c r="R2060" s="11"/>
    </row>
    <row r="2061" spans="1:18" ht="15.75" customHeight="1" x14ac:dyDescent="0.25">
      <c r="A2061" s="2"/>
      <c r="B2061" s="4" t="s">
        <v>27</v>
      </c>
      <c r="C2061" s="4">
        <v>1128299</v>
      </c>
      <c r="D2061" s="5">
        <v>44399</v>
      </c>
      <c r="E2061" s="4" t="s">
        <v>28</v>
      </c>
      <c r="F2061" s="4" t="s">
        <v>80</v>
      </c>
      <c r="G2061" s="4" t="s">
        <v>81</v>
      </c>
      <c r="H2061" s="4" t="s">
        <v>20</v>
      </c>
      <c r="I2061" s="6">
        <v>0.5</v>
      </c>
      <c r="J2061" s="7">
        <v>3750</v>
      </c>
      <c r="K2061" s="8">
        <f t="shared" si="16"/>
        <v>1875</v>
      </c>
      <c r="L2061" s="8">
        <f t="shared" si="17"/>
        <v>656.25</v>
      </c>
      <c r="M2061" s="9">
        <v>0.35</v>
      </c>
      <c r="O2061" s="14"/>
      <c r="P2061" s="12"/>
      <c r="Q2061" s="10"/>
      <c r="R2061" s="11"/>
    </row>
    <row r="2062" spans="1:18" ht="15.75" customHeight="1" x14ac:dyDescent="0.25">
      <c r="A2062" s="2"/>
      <c r="B2062" s="4" t="s">
        <v>27</v>
      </c>
      <c r="C2062" s="4">
        <v>1128299</v>
      </c>
      <c r="D2062" s="5">
        <v>44399</v>
      </c>
      <c r="E2062" s="4" t="s">
        <v>28</v>
      </c>
      <c r="F2062" s="4" t="s">
        <v>80</v>
      </c>
      <c r="G2062" s="4" t="s">
        <v>81</v>
      </c>
      <c r="H2062" s="4" t="s">
        <v>21</v>
      </c>
      <c r="I2062" s="6">
        <v>0.55000000000000004</v>
      </c>
      <c r="J2062" s="7">
        <v>4250</v>
      </c>
      <c r="K2062" s="8">
        <f t="shared" si="16"/>
        <v>2337.5</v>
      </c>
      <c r="L2062" s="8">
        <f t="shared" si="17"/>
        <v>701.25</v>
      </c>
      <c r="M2062" s="9">
        <v>0.3</v>
      </c>
      <c r="O2062" s="14"/>
      <c r="P2062" s="12"/>
      <c r="Q2062" s="10"/>
      <c r="R2062" s="11"/>
    </row>
    <row r="2063" spans="1:18" ht="15.75" customHeight="1" x14ac:dyDescent="0.25">
      <c r="A2063" s="2"/>
      <c r="B2063" s="4" t="s">
        <v>27</v>
      </c>
      <c r="C2063" s="4">
        <v>1128299</v>
      </c>
      <c r="D2063" s="5">
        <v>44399</v>
      </c>
      <c r="E2063" s="4" t="s">
        <v>28</v>
      </c>
      <c r="F2063" s="4" t="s">
        <v>80</v>
      </c>
      <c r="G2063" s="4" t="s">
        <v>81</v>
      </c>
      <c r="H2063" s="4" t="s">
        <v>22</v>
      </c>
      <c r="I2063" s="6">
        <v>0.70000000000000007</v>
      </c>
      <c r="J2063" s="7">
        <v>4250</v>
      </c>
      <c r="K2063" s="8">
        <f t="shared" si="16"/>
        <v>2975.0000000000005</v>
      </c>
      <c r="L2063" s="8">
        <f t="shared" si="17"/>
        <v>743.75000000000011</v>
      </c>
      <c r="M2063" s="9">
        <v>0.25</v>
      </c>
      <c r="O2063" s="14"/>
      <c r="P2063" s="12"/>
      <c r="Q2063" s="10"/>
      <c r="R2063" s="11"/>
    </row>
    <row r="2064" spans="1:18" ht="15.75" customHeight="1" x14ac:dyDescent="0.25">
      <c r="A2064" s="2"/>
      <c r="B2064" s="4" t="s">
        <v>27</v>
      </c>
      <c r="C2064" s="4">
        <v>1128299</v>
      </c>
      <c r="D2064" s="5">
        <v>44431</v>
      </c>
      <c r="E2064" s="4" t="s">
        <v>28</v>
      </c>
      <c r="F2064" s="4" t="s">
        <v>80</v>
      </c>
      <c r="G2064" s="4" t="s">
        <v>81</v>
      </c>
      <c r="H2064" s="4" t="s">
        <v>17</v>
      </c>
      <c r="I2064" s="6">
        <v>0.55000000000000004</v>
      </c>
      <c r="J2064" s="7">
        <v>6250</v>
      </c>
      <c r="K2064" s="8">
        <f t="shared" si="16"/>
        <v>3437.5000000000005</v>
      </c>
      <c r="L2064" s="8">
        <f t="shared" si="17"/>
        <v>1203.125</v>
      </c>
      <c r="M2064" s="9">
        <v>0.35</v>
      </c>
      <c r="O2064" s="14"/>
      <c r="P2064" s="12"/>
      <c r="Q2064" s="10"/>
      <c r="R2064" s="11"/>
    </row>
    <row r="2065" spans="1:18" ht="15.75" customHeight="1" x14ac:dyDescent="0.25">
      <c r="A2065" s="2"/>
      <c r="B2065" s="4" t="s">
        <v>27</v>
      </c>
      <c r="C2065" s="4">
        <v>1128299</v>
      </c>
      <c r="D2065" s="5">
        <v>44431</v>
      </c>
      <c r="E2065" s="4" t="s">
        <v>28</v>
      </c>
      <c r="F2065" s="4" t="s">
        <v>80</v>
      </c>
      <c r="G2065" s="4" t="s">
        <v>81</v>
      </c>
      <c r="H2065" s="4" t="s">
        <v>18</v>
      </c>
      <c r="I2065" s="6">
        <v>0.60000000000000009</v>
      </c>
      <c r="J2065" s="7">
        <v>5750</v>
      </c>
      <c r="K2065" s="8">
        <f t="shared" si="16"/>
        <v>3450.0000000000005</v>
      </c>
      <c r="L2065" s="8">
        <f t="shared" si="17"/>
        <v>1380.0000000000002</v>
      </c>
      <c r="M2065" s="9">
        <v>0.4</v>
      </c>
      <c r="O2065" s="14"/>
      <c r="P2065" s="12"/>
      <c r="Q2065" s="10"/>
      <c r="R2065" s="11"/>
    </row>
    <row r="2066" spans="1:18" ht="15.75" customHeight="1" x14ac:dyDescent="0.25">
      <c r="A2066" s="2"/>
      <c r="B2066" s="4" t="s">
        <v>27</v>
      </c>
      <c r="C2066" s="4">
        <v>1128299</v>
      </c>
      <c r="D2066" s="5">
        <v>44431</v>
      </c>
      <c r="E2066" s="4" t="s">
        <v>28</v>
      </c>
      <c r="F2066" s="4" t="s">
        <v>80</v>
      </c>
      <c r="G2066" s="4" t="s">
        <v>81</v>
      </c>
      <c r="H2066" s="4" t="s">
        <v>19</v>
      </c>
      <c r="I2066" s="6">
        <v>0.55000000000000004</v>
      </c>
      <c r="J2066" s="7">
        <v>4500</v>
      </c>
      <c r="K2066" s="8">
        <f t="shared" si="16"/>
        <v>2475</v>
      </c>
      <c r="L2066" s="8">
        <f t="shared" si="17"/>
        <v>866.25</v>
      </c>
      <c r="M2066" s="9">
        <v>0.35</v>
      </c>
      <c r="O2066" s="14"/>
      <c r="P2066" s="12"/>
      <c r="Q2066" s="10"/>
      <c r="R2066" s="11"/>
    </row>
    <row r="2067" spans="1:18" ht="15.75" customHeight="1" x14ac:dyDescent="0.25">
      <c r="A2067" s="2"/>
      <c r="B2067" s="4" t="s">
        <v>27</v>
      </c>
      <c r="C2067" s="4">
        <v>1128299</v>
      </c>
      <c r="D2067" s="5">
        <v>44431</v>
      </c>
      <c r="E2067" s="4" t="s">
        <v>28</v>
      </c>
      <c r="F2067" s="4" t="s">
        <v>80</v>
      </c>
      <c r="G2067" s="4" t="s">
        <v>81</v>
      </c>
      <c r="H2067" s="4" t="s">
        <v>20</v>
      </c>
      <c r="I2067" s="6">
        <v>0.55000000000000004</v>
      </c>
      <c r="J2067" s="7">
        <v>4000</v>
      </c>
      <c r="K2067" s="8">
        <f t="shared" si="16"/>
        <v>2200</v>
      </c>
      <c r="L2067" s="8">
        <f t="shared" si="17"/>
        <v>770</v>
      </c>
      <c r="M2067" s="9">
        <v>0.35</v>
      </c>
      <c r="O2067" s="14"/>
      <c r="P2067" s="12"/>
      <c r="Q2067" s="10"/>
      <c r="R2067" s="11"/>
    </row>
    <row r="2068" spans="1:18" ht="15.75" customHeight="1" x14ac:dyDescent="0.25">
      <c r="A2068" s="2"/>
      <c r="B2068" s="4" t="s">
        <v>27</v>
      </c>
      <c r="C2068" s="4">
        <v>1128299</v>
      </c>
      <c r="D2068" s="5">
        <v>44431</v>
      </c>
      <c r="E2068" s="4" t="s">
        <v>28</v>
      </c>
      <c r="F2068" s="4" t="s">
        <v>80</v>
      </c>
      <c r="G2068" s="4" t="s">
        <v>81</v>
      </c>
      <c r="H2068" s="4" t="s">
        <v>21</v>
      </c>
      <c r="I2068" s="6">
        <v>0.65</v>
      </c>
      <c r="J2068" s="7">
        <v>4000</v>
      </c>
      <c r="K2068" s="8">
        <f t="shared" si="16"/>
        <v>2600</v>
      </c>
      <c r="L2068" s="8">
        <f t="shared" si="17"/>
        <v>780</v>
      </c>
      <c r="M2068" s="9">
        <v>0.3</v>
      </c>
      <c r="O2068" s="14"/>
      <c r="P2068" s="12"/>
      <c r="Q2068" s="10"/>
      <c r="R2068" s="11"/>
    </row>
    <row r="2069" spans="1:18" ht="15.75" customHeight="1" x14ac:dyDescent="0.25">
      <c r="A2069" s="2"/>
      <c r="B2069" s="4" t="s">
        <v>27</v>
      </c>
      <c r="C2069" s="4">
        <v>1128299</v>
      </c>
      <c r="D2069" s="5">
        <v>44431</v>
      </c>
      <c r="E2069" s="4" t="s">
        <v>28</v>
      </c>
      <c r="F2069" s="4" t="s">
        <v>80</v>
      </c>
      <c r="G2069" s="4" t="s">
        <v>81</v>
      </c>
      <c r="H2069" s="4" t="s">
        <v>22</v>
      </c>
      <c r="I2069" s="6">
        <v>0.70000000000000007</v>
      </c>
      <c r="J2069" s="7">
        <v>3750</v>
      </c>
      <c r="K2069" s="8">
        <f t="shared" si="16"/>
        <v>2625.0000000000005</v>
      </c>
      <c r="L2069" s="8">
        <f t="shared" si="17"/>
        <v>656.25000000000011</v>
      </c>
      <c r="M2069" s="9">
        <v>0.25</v>
      </c>
      <c r="O2069" s="14"/>
      <c r="P2069" s="12"/>
      <c r="Q2069" s="10"/>
      <c r="R2069" s="11"/>
    </row>
    <row r="2070" spans="1:18" ht="15.75" customHeight="1" x14ac:dyDescent="0.25">
      <c r="A2070" s="2"/>
      <c r="B2070" s="4" t="s">
        <v>27</v>
      </c>
      <c r="C2070" s="4">
        <v>1128299</v>
      </c>
      <c r="D2070" s="5">
        <v>44463</v>
      </c>
      <c r="E2070" s="4" t="s">
        <v>28</v>
      </c>
      <c r="F2070" s="4" t="s">
        <v>80</v>
      </c>
      <c r="G2070" s="4" t="s">
        <v>81</v>
      </c>
      <c r="H2070" s="4" t="s">
        <v>17</v>
      </c>
      <c r="I2070" s="6">
        <v>0.45000000000000007</v>
      </c>
      <c r="J2070" s="7">
        <v>5750</v>
      </c>
      <c r="K2070" s="8">
        <f t="shared" si="16"/>
        <v>2587.5000000000005</v>
      </c>
      <c r="L2070" s="8">
        <f t="shared" si="17"/>
        <v>905.62500000000011</v>
      </c>
      <c r="M2070" s="9">
        <v>0.35</v>
      </c>
      <c r="O2070" s="14"/>
      <c r="P2070" s="12"/>
      <c r="Q2070" s="10"/>
      <c r="R2070" s="11"/>
    </row>
    <row r="2071" spans="1:18" ht="15.75" customHeight="1" x14ac:dyDescent="0.25">
      <c r="A2071" s="2"/>
      <c r="B2071" s="4" t="s">
        <v>27</v>
      </c>
      <c r="C2071" s="4">
        <v>1128299</v>
      </c>
      <c r="D2071" s="5">
        <v>44463</v>
      </c>
      <c r="E2071" s="4" t="s">
        <v>28</v>
      </c>
      <c r="F2071" s="4" t="s">
        <v>80</v>
      </c>
      <c r="G2071" s="4" t="s">
        <v>81</v>
      </c>
      <c r="H2071" s="4" t="s">
        <v>18</v>
      </c>
      <c r="I2071" s="6">
        <v>0.50000000000000011</v>
      </c>
      <c r="J2071" s="7">
        <v>5750</v>
      </c>
      <c r="K2071" s="8">
        <f t="shared" si="16"/>
        <v>2875.0000000000005</v>
      </c>
      <c r="L2071" s="8">
        <f t="shared" si="17"/>
        <v>1150.0000000000002</v>
      </c>
      <c r="M2071" s="9">
        <v>0.4</v>
      </c>
      <c r="O2071" s="14"/>
      <c r="P2071" s="12"/>
      <c r="Q2071" s="10"/>
      <c r="R2071" s="11"/>
    </row>
    <row r="2072" spans="1:18" ht="15.75" customHeight="1" x14ac:dyDescent="0.25">
      <c r="A2072" s="2"/>
      <c r="B2072" s="4" t="s">
        <v>27</v>
      </c>
      <c r="C2072" s="4">
        <v>1128299</v>
      </c>
      <c r="D2072" s="5">
        <v>44463</v>
      </c>
      <c r="E2072" s="4" t="s">
        <v>28</v>
      </c>
      <c r="F2072" s="4" t="s">
        <v>80</v>
      </c>
      <c r="G2072" s="4" t="s">
        <v>81</v>
      </c>
      <c r="H2072" s="4" t="s">
        <v>19</v>
      </c>
      <c r="I2072" s="6">
        <v>0.45000000000000007</v>
      </c>
      <c r="J2072" s="7">
        <v>4250</v>
      </c>
      <c r="K2072" s="8">
        <f t="shared" si="16"/>
        <v>1912.5000000000002</v>
      </c>
      <c r="L2072" s="8">
        <f t="shared" si="17"/>
        <v>669.375</v>
      </c>
      <c r="M2072" s="9">
        <v>0.35</v>
      </c>
      <c r="O2072" s="14"/>
      <c r="P2072" s="12"/>
      <c r="Q2072" s="10"/>
      <c r="R2072" s="11"/>
    </row>
    <row r="2073" spans="1:18" ht="15.75" customHeight="1" x14ac:dyDescent="0.25">
      <c r="A2073" s="2"/>
      <c r="B2073" s="4" t="s">
        <v>27</v>
      </c>
      <c r="C2073" s="4">
        <v>1128299</v>
      </c>
      <c r="D2073" s="5">
        <v>44463</v>
      </c>
      <c r="E2073" s="4" t="s">
        <v>28</v>
      </c>
      <c r="F2073" s="4" t="s">
        <v>80</v>
      </c>
      <c r="G2073" s="4" t="s">
        <v>81</v>
      </c>
      <c r="H2073" s="4" t="s">
        <v>20</v>
      </c>
      <c r="I2073" s="6">
        <v>0.45000000000000007</v>
      </c>
      <c r="J2073" s="7">
        <v>3750</v>
      </c>
      <c r="K2073" s="8">
        <f t="shared" si="16"/>
        <v>1687.5000000000002</v>
      </c>
      <c r="L2073" s="8">
        <f t="shared" si="17"/>
        <v>590.625</v>
      </c>
      <c r="M2073" s="9">
        <v>0.35</v>
      </c>
      <c r="O2073" s="14"/>
      <c r="P2073" s="12"/>
      <c r="Q2073" s="10"/>
      <c r="R2073" s="11"/>
    </row>
    <row r="2074" spans="1:18" ht="15.75" customHeight="1" x14ac:dyDescent="0.25">
      <c r="A2074" s="2"/>
      <c r="B2074" s="4" t="s">
        <v>27</v>
      </c>
      <c r="C2074" s="4">
        <v>1128299</v>
      </c>
      <c r="D2074" s="5">
        <v>44463</v>
      </c>
      <c r="E2074" s="4" t="s">
        <v>28</v>
      </c>
      <c r="F2074" s="4" t="s">
        <v>80</v>
      </c>
      <c r="G2074" s="4" t="s">
        <v>81</v>
      </c>
      <c r="H2074" s="4" t="s">
        <v>21</v>
      </c>
      <c r="I2074" s="6">
        <v>0.55000000000000004</v>
      </c>
      <c r="J2074" s="7">
        <v>3750</v>
      </c>
      <c r="K2074" s="8">
        <f t="shared" si="16"/>
        <v>2062.5</v>
      </c>
      <c r="L2074" s="8">
        <f t="shared" si="17"/>
        <v>618.75</v>
      </c>
      <c r="M2074" s="9">
        <v>0.3</v>
      </c>
      <c r="O2074" s="14"/>
      <c r="P2074" s="12"/>
      <c r="Q2074" s="10"/>
      <c r="R2074" s="11"/>
    </row>
    <row r="2075" spans="1:18" ht="15.75" customHeight="1" x14ac:dyDescent="0.25">
      <c r="A2075" s="2"/>
      <c r="B2075" s="4" t="s">
        <v>27</v>
      </c>
      <c r="C2075" s="4">
        <v>1128299</v>
      </c>
      <c r="D2075" s="5">
        <v>44463</v>
      </c>
      <c r="E2075" s="4" t="s">
        <v>28</v>
      </c>
      <c r="F2075" s="4" t="s">
        <v>80</v>
      </c>
      <c r="G2075" s="4" t="s">
        <v>81</v>
      </c>
      <c r="H2075" s="4" t="s">
        <v>22</v>
      </c>
      <c r="I2075" s="6">
        <v>0.60000000000000009</v>
      </c>
      <c r="J2075" s="7">
        <v>4250</v>
      </c>
      <c r="K2075" s="8">
        <f t="shared" si="16"/>
        <v>2550.0000000000005</v>
      </c>
      <c r="L2075" s="8">
        <f t="shared" si="17"/>
        <v>637.50000000000011</v>
      </c>
      <c r="M2075" s="9">
        <v>0.25</v>
      </c>
      <c r="O2075" s="14"/>
      <c r="P2075" s="12"/>
      <c r="Q2075" s="10"/>
      <c r="R2075" s="11"/>
    </row>
    <row r="2076" spans="1:18" ht="15.75" customHeight="1" x14ac:dyDescent="0.25">
      <c r="A2076" s="2"/>
      <c r="B2076" s="4" t="s">
        <v>27</v>
      </c>
      <c r="C2076" s="4">
        <v>1128299</v>
      </c>
      <c r="D2076" s="5">
        <v>44492</v>
      </c>
      <c r="E2076" s="4" t="s">
        <v>28</v>
      </c>
      <c r="F2076" s="4" t="s">
        <v>80</v>
      </c>
      <c r="G2076" s="4" t="s">
        <v>81</v>
      </c>
      <c r="H2076" s="4" t="s">
        <v>17</v>
      </c>
      <c r="I2076" s="6">
        <v>0.45000000000000007</v>
      </c>
      <c r="J2076" s="7">
        <v>5000</v>
      </c>
      <c r="K2076" s="8">
        <f t="shared" si="16"/>
        <v>2250.0000000000005</v>
      </c>
      <c r="L2076" s="8">
        <f t="shared" si="17"/>
        <v>787.50000000000011</v>
      </c>
      <c r="M2076" s="9">
        <v>0.35</v>
      </c>
      <c r="O2076" s="14"/>
      <c r="P2076" s="12"/>
      <c r="Q2076" s="10"/>
      <c r="R2076" s="11"/>
    </row>
    <row r="2077" spans="1:18" ht="15.75" customHeight="1" x14ac:dyDescent="0.25">
      <c r="A2077" s="2"/>
      <c r="B2077" s="4" t="s">
        <v>27</v>
      </c>
      <c r="C2077" s="4">
        <v>1128299</v>
      </c>
      <c r="D2077" s="5">
        <v>44492</v>
      </c>
      <c r="E2077" s="4" t="s">
        <v>28</v>
      </c>
      <c r="F2077" s="4" t="s">
        <v>80</v>
      </c>
      <c r="G2077" s="4" t="s">
        <v>81</v>
      </c>
      <c r="H2077" s="4" t="s">
        <v>18</v>
      </c>
      <c r="I2077" s="6">
        <v>0.50000000000000011</v>
      </c>
      <c r="J2077" s="7">
        <v>5000</v>
      </c>
      <c r="K2077" s="8">
        <f t="shared" si="16"/>
        <v>2500.0000000000005</v>
      </c>
      <c r="L2077" s="8">
        <f t="shared" si="17"/>
        <v>1000.0000000000002</v>
      </c>
      <c r="M2077" s="9">
        <v>0.4</v>
      </c>
      <c r="O2077" s="14"/>
      <c r="P2077" s="12"/>
      <c r="Q2077" s="10"/>
      <c r="R2077" s="11"/>
    </row>
    <row r="2078" spans="1:18" ht="15.75" customHeight="1" x14ac:dyDescent="0.25">
      <c r="A2078" s="2"/>
      <c r="B2078" s="4" t="s">
        <v>27</v>
      </c>
      <c r="C2078" s="4">
        <v>1128299</v>
      </c>
      <c r="D2078" s="5">
        <v>44492</v>
      </c>
      <c r="E2078" s="4" t="s">
        <v>28</v>
      </c>
      <c r="F2078" s="4" t="s">
        <v>80</v>
      </c>
      <c r="G2078" s="4" t="s">
        <v>81</v>
      </c>
      <c r="H2078" s="4" t="s">
        <v>19</v>
      </c>
      <c r="I2078" s="6">
        <v>0.45000000000000007</v>
      </c>
      <c r="J2078" s="7">
        <v>3250</v>
      </c>
      <c r="K2078" s="8">
        <f t="shared" si="16"/>
        <v>1462.5000000000002</v>
      </c>
      <c r="L2078" s="8">
        <f t="shared" si="17"/>
        <v>511.87500000000006</v>
      </c>
      <c r="M2078" s="9">
        <v>0.35</v>
      </c>
      <c r="O2078" s="14"/>
      <c r="P2078" s="12"/>
      <c r="Q2078" s="10"/>
      <c r="R2078" s="11"/>
    </row>
    <row r="2079" spans="1:18" ht="15.75" customHeight="1" x14ac:dyDescent="0.25">
      <c r="A2079" s="2"/>
      <c r="B2079" s="4" t="s">
        <v>27</v>
      </c>
      <c r="C2079" s="4">
        <v>1128299</v>
      </c>
      <c r="D2079" s="5">
        <v>44492</v>
      </c>
      <c r="E2079" s="4" t="s">
        <v>28</v>
      </c>
      <c r="F2079" s="4" t="s">
        <v>80</v>
      </c>
      <c r="G2079" s="4" t="s">
        <v>81</v>
      </c>
      <c r="H2079" s="4" t="s">
        <v>20</v>
      </c>
      <c r="I2079" s="6">
        <v>0.45000000000000007</v>
      </c>
      <c r="J2079" s="7">
        <v>3000</v>
      </c>
      <c r="K2079" s="8">
        <f t="shared" si="16"/>
        <v>1350.0000000000002</v>
      </c>
      <c r="L2079" s="8">
        <f t="shared" si="17"/>
        <v>472.50000000000006</v>
      </c>
      <c r="M2079" s="9">
        <v>0.35</v>
      </c>
      <c r="O2079" s="14"/>
      <c r="P2079" s="12"/>
      <c r="Q2079" s="10"/>
      <c r="R2079" s="11"/>
    </row>
    <row r="2080" spans="1:18" ht="15.75" customHeight="1" x14ac:dyDescent="0.25">
      <c r="A2080" s="2"/>
      <c r="B2080" s="4" t="s">
        <v>27</v>
      </c>
      <c r="C2080" s="4">
        <v>1128299</v>
      </c>
      <c r="D2080" s="5">
        <v>44492</v>
      </c>
      <c r="E2080" s="4" t="s">
        <v>28</v>
      </c>
      <c r="F2080" s="4" t="s">
        <v>80</v>
      </c>
      <c r="G2080" s="4" t="s">
        <v>81</v>
      </c>
      <c r="H2080" s="4" t="s">
        <v>21</v>
      </c>
      <c r="I2080" s="6">
        <v>0.55000000000000004</v>
      </c>
      <c r="J2080" s="7">
        <v>2750</v>
      </c>
      <c r="K2080" s="8">
        <f t="shared" si="16"/>
        <v>1512.5000000000002</v>
      </c>
      <c r="L2080" s="8">
        <f t="shared" si="17"/>
        <v>453.75000000000006</v>
      </c>
      <c r="M2080" s="9">
        <v>0.3</v>
      </c>
      <c r="O2080" s="14"/>
      <c r="P2080" s="12"/>
      <c r="Q2080" s="10"/>
      <c r="R2080" s="11"/>
    </row>
    <row r="2081" spans="1:18" ht="15.75" customHeight="1" x14ac:dyDescent="0.25">
      <c r="A2081" s="2"/>
      <c r="B2081" s="4" t="s">
        <v>27</v>
      </c>
      <c r="C2081" s="4">
        <v>1128299</v>
      </c>
      <c r="D2081" s="5">
        <v>44492</v>
      </c>
      <c r="E2081" s="4" t="s">
        <v>28</v>
      </c>
      <c r="F2081" s="4" t="s">
        <v>80</v>
      </c>
      <c r="G2081" s="4" t="s">
        <v>81</v>
      </c>
      <c r="H2081" s="4" t="s">
        <v>22</v>
      </c>
      <c r="I2081" s="6">
        <v>0.60000000000000009</v>
      </c>
      <c r="J2081" s="7">
        <v>3250</v>
      </c>
      <c r="K2081" s="8">
        <f t="shared" si="16"/>
        <v>1950.0000000000002</v>
      </c>
      <c r="L2081" s="8">
        <f t="shared" si="17"/>
        <v>487.50000000000006</v>
      </c>
      <c r="M2081" s="9">
        <v>0.25</v>
      </c>
      <c r="O2081" s="14"/>
      <c r="P2081" s="12"/>
      <c r="Q2081" s="10"/>
      <c r="R2081" s="11"/>
    </row>
    <row r="2082" spans="1:18" ht="15.75" customHeight="1" x14ac:dyDescent="0.25">
      <c r="A2082" s="2"/>
      <c r="B2082" s="4" t="s">
        <v>27</v>
      </c>
      <c r="C2082" s="4">
        <v>1128299</v>
      </c>
      <c r="D2082" s="5">
        <v>44523</v>
      </c>
      <c r="E2082" s="4" t="s">
        <v>28</v>
      </c>
      <c r="F2082" s="4" t="s">
        <v>80</v>
      </c>
      <c r="G2082" s="4" t="s">
        <v>81</v>
      </c>
      <c r="H2082" s="4" t="s">
        <v>17</v>
      </c>
      <c r="I2082" s="6">
        <v>0.45000000000000007</v>
      </c>
      <c r="J2082" s="7">
        <v>5000</v>
      </c>
      <c r="K2082" s="8">
        <f t="shared" si="16"/>
        <v>2250.0000000000005</v>
      </c>
      <c r="L2082" s="8">
        <f t="shared" si="17"/>
        <v>787.50000000000011</v>
      </c>
      <c r="M2082" s="9">
        <v>0.35</v>
      </c>
      <c r="O2082" s="14"/>
      <c r="P2082" s="12"/>
      <c r="Q2082" s="10"/>
      <c r="R2082" s="11"/>
    </row>
    <row r="2083" spans="1:18" ht="15.75" customHeight="1" x14ac:dyDescent="0.25">
      <c r="A2083" s="2"/>
      <c r="B2083" s="4" t="s">
        <v>27</v>
      </c>
      <c r="C2083" s="4">
        <v>1128299</v>
      </c>
      <c r="D2083" s="5">
        <v>44523</v>
      </c>
      <c r="E2083" s="4" t="s">
        <v>28</v>
      </c>
      <c r="F2083" s="4" t="s">
        <v>80</v>
      </c>
      <c r="G2083" s="4" t="s">
        <v>81</v>
      </c>
      <c r="H2083" s="4" t="s">
        <v>18</v>
      </c>
      <c r="I2083" s="6">
        <v>0.50000000000000011</v>
      </c>
      <c r="J2083" s="7">
        <v>5250</v>
      </c>
      <c r="K2083" s="8">
        <f t="shared" si="16"/>
        <v>2625.0000000000005</v>
      </c>
      <c r="L2083" s="8">
        <f t="shared" si="17"/>
        <v>1050.0000000000002</v>
      </c>
      <c r="M2083" s="9">
        <v>0.4</v>
      </c>
      <c r="O2083" s="14"/>
      <c r="P2083" s="12"/>
      <c r="Q2083" s="10"/>
      <c r="R2083" s="11"/>
    </row>
    <row r="2084" spans="1:18" ht="15.75" customHeight="1" x14ac:dyDescent="0.25">
      <c r="A2084" s="2"/>
      <c r="B2084" s="4" t="s">
        <v>27</v>
      </c>
      <c r="C2084" s="4">
        <v>1128299</v>
      </c>
      <c r="D2084" s="5">
        <v>44523</v>
      </c>
      <c r="E2084" s="4" t="s">
        <v>28</v>
      </c>
      <c r="F2084" s="4" t="s">
        <v>80</v>
      </c>
      <c r="G2084" s="4" t="s">
        <v>81</v>
      </c>
      <c r="H2084" s="4" t="s">
        <v>19</v>
      </c>
      <c r="I2084" s="6">
        <v>0.45000000000000007</v>
      </c>
      <c r="J2084" s="7">
        <v>3750</v>
      </c>
      <c r="K2084" s="8">
        <f t="shared" si="16"/>
        <v>1687.5000000000002</v>
      </c>
      <c r="L2084" s="8">
        <f t="shared" si="17"/>
        <v>590.625</v>
      </c>
      <c r="M2084" s="9">
        <v>0.35</v>
      </c>
      <c r="O2084" s="14"/>
      <c r="P2084" s="12"/>
      <c r="Q2084" s="10"/>
      <c r="R2084" s="11"/>
    </row>
    <row r="2085" spans="1:18" ht="15.75" customHeight="1" x14ac:dyDescent="0.25">
      <c r="A2085" s="2"/>
      <c r="B2085" s="4" t="s">
        <v>27</v>
      </c>
      <c r="C2085" s="4">
        <v>1128299</v>
      </c>
      <c r="D2085" s="5">
        <v>44523</v>
      </c>
      <c r="E2085" s="4" t="s">
        <v>28</v>
      </c>
      <c r="F2085" s="4" t="s">
        <v>80</v>
      </c>
      <c r="G2085" s="4" t="s">
        <v>81</v>
      </c>
      <c r="H2085" s="4" t="s">
        <v>20</v>
      </c>
      <c r="I2085" s="6">
        <v>0.45000000000000007</v>
      </c>
      <c r="J2085" s="7">
        <v>3500</v>
      </c>
      <c r="K2085" s="8">
        <f t="shared" si="16"/>
        <v>1575.0000000000002</v>
      </c>
      <c r="L2085" s="8">
        <f t="shared" si="17"/>
        <v>551.25</v>
      </c>
      <c r="M2085" s="9">
        <v>0.35</v>
      </c>
      <c r="O2085" s="14"/>
      <c r="P2085" s="12"/>
      <c r="Q2085" s="10"/>
      <c r="R2085" s="11"/>
    </row>
    <row r="2086" spans="1:18" ht="15.75" customHeight="1" x14ac:dyDescent="0.25">
      <c r="A2086" s="2"/>
      <c r="B2086" s="4" t="s">
        <v>27</v>
      </c>
      <c r="C2086" s="4">
        <v>1128299</v>
      </c>
      <c r="D2086" s="5">
        <v>44523</v>
      </c>
      <c r="E2086" s="4" t="s">
        <v>28</v>
      </c>
      <c r="F2086" s="4" t="s">
        <v>80</v>
      </c>
      <c r="G2086" s="4" t="s">
        <v>81</v>
      </c>
      <c r="H2086" s="4" t="s">
        <v>21</v>
      </c>
      <c r="I2086" s="6">
        <v>0.55000000000000004</v>
      </c>
      <c r="J2086" s="7">
        <v>3000</v>
      </c>
      <c r="K2086" s="8">
        <f t="shared" si="16"/>
        <v>1650.0000000000002</v>
      </c>
      <c r="L2086" s="8">
        <f t="shared" si="17"/>
        <v>495.00000000000006</v>
      </c>
      <c r="M2086" s="9">
        <v>0.3</v>
      </c>
      <c r="O2086" s="14"/>
      <c r="P2086" s="12"/>
      <c r="Q2086" s="10"/>
      <c r="R2086" s="11"/>
    </row>
    <row r="2087" spans="1:18" ht="15.75" customHeight="1" x14ac:dyDescent="0.25">
      <c r="A2087" s="2"/>
      <c r="B2087" s="4" t="s">
        <v>27</v>
      </c>
      <c r="C2087" s="4">
        <v>1128299</v>
      </c>
      <c r="D2087" s="5">
        <v>44523</v>
      </c>
      <c r="E2087" s="4" t="s">
        <v>28</v>
      </c>
      <c r="F2087" s="4" t="s">
        <v>80</v>
      </c>
      <c r="G2087" s="4" t="s">
        <v>81</v>
      </c>
      <c r="H2087" s="4" t="s">
        <v>22</v>
      </c>
      <c r="I2087" s="6">
        <v>0.60000000000000009</v>
      </c>
      <c r="J2087" s="7">
        <v>4250</v>
      </c>
      <c r="K2087" s="8">
        <f t="shared" si="16"/>
        <v>2550.0000000000005</v>
      </c>
      <c r="L2087" s="8">
        <f t="shared" si="17"/>
        <v>637.50000000000011</v>
      </c>
      <c r="M2087" s="9">
        <v>0.25</v>
      </c>
      <c r="O2087" s="14"/>
      <c r="P2087" s="12"/>
      <c r="Q2087" s="10"/>
      <c r="R2087" s="11"/>
    </row>
    <row r="2088" spans="1:18" ht="15.75" customHeight="1" x14ac:dyDescent="0.25">
      <c r="A2088" s="2"/>
      <c r="B2088" s="4" t="s">
        <v>27</v>
      </c>
      <c r="C2088" s="4">
        <v>1128299</v>
      </c>
      <c r="D2088" s="5">
        <v>44552</v>
      </c>
      <c r="E2088" s="4" t="s">
        <v>28</v>
      </c>
      <c r="F2088" s="4" t="s">
        <v>80</v>
      </c>
      <c r="G2088" s="4" t="s">
        <v>81</v>
      </c>
      <c r="H2088" s="4" t="s">
        <v>17</v>
      </c>
      <c r="I2088" s="6">
        <v>0.45000000000000007</v>
      </c>
      <c r="J2088" s="7">
        <v>6250</v>
      </c>
      <c r="K2088" s="8">
        <f t="shared" si="16"/>
        <v>2812.5000000000005</v>
      </c>
      <c r="L2088" s="8">
        <f t="shared" si="17"/>
        <v>984.37500000000011</v>
      </c>
      <c r="M2088" s="9">
        <v>0.35</v>
      </c>
      <c r="O2088" s="14"/>
      <c r="P2088" s="12"/>
      <c r="Q2088" s="10"/>
      <c r="R2088" s="11"/>
    </row>
    <row r="2089" spans="1:18" ht="15.75" customHeight="1" x14ac:dyDescent="0.25">
      <c r="A2089" s="2"/>
      <c r="B2089" s="4" t="s">
        <v>27</v>
      </c>
      <c r="C2089" s="4">
        <v>1128299</v>
      </c>
      <c r="D2089" s="5">
        <v>44552</v>
      </c>
      <c r="E2089" s="4" t="s">
        <v>28</v>
      </c>
      <c r="F2089" s="4" t="s">
        <v>80</v>
      </c>
      <c r="G2089" s="4" t="s">
        <v>81</v>
      </c>
      <c r="H2089" s="4" t="s">
        <v>18</v>
      </c>
      <c r="I2089" s="6">
        <v>0.50000000000000011</v>
      </c>
      <c r="J2089" s="7">
        <v>6250</v>
      </c>
      <c r="K2089" s="8">
        <f t="shared" si="16"/>
        <v>3125.0000000000009</v>
      </c>
      <c r="L2089" s="8">
        <f t="shared" si="17"/>
        <v>1250.0000000000005</v>
      </c>
      <c r="M2089" s="9">
        <v>0.4</v>
      </c>
      <c r="O2089" s="14"/>
      <c r="P2089" s="12"/>
      <c r="Q2089" s="10"/>
      <c r="R2089" s="11"/>
    </row>
    <row r="2090" spans="1:18" ht="15.75" customHeight="1" x14ac:dyDescent="0.25">
      <c r="A2090" s="2"/>
      <c r="B2090" s="4" t="s">
        <v>27</v>
      </c>
      <c r="C2090" s="4">
        <v>1128299</v>
      </c>
      <c r="D2090" s="5">
        <v>44552</v>
      </c>
      <c r="E2090" s="4" t="s">
        <v>28</v>
      </c>
      <c r="F2090" s="4" t="s">
        <v>80</v>
      </c>
      <c r="G2090" s="4" t="s">
        <v>81</v>
      </c>
      <c r="H2090" s="4" t="s">
        <v>19</v>
      </c>
      <c r="I2090" s="6">
        <v>0.45000000000000007</v>
      </c>
      <c r="J2090" s="7">
        <v>4250</v>
      </c>
      <c r="K2090" s="8">
        <f t="shared" si="16"/>
        <v>1912.5000000000002</v>
      </c>
      <c r="L2090" s="8">
        <f t="shared" si="17"/>
        <v>669.375</v>
      </c>
      <c r="M2090" s="9">
        <v>0.35</v>
      </c>
      <c r="O2090" s="14"/>
      <c r="P2090" s="12"/>
      <c r="Q2090" s="10"/>
      <c r="R2090" s="11"/>
    </row>
    <row r="2091" spans="1:18" ht="15.75" customHeight="1" x14ac:dyDescent="0.25">
      <c r="A2091" s="2"/>
      <c r="B2091" s="4" t="s">
        <v>27</v>
      </c>
      <c r="C2091" s="4">
        <v>1128299</v>
      </c>
      <c r="D2091" s="5">
        <v>44552</v>
      </c>
      <c r="E2091" s="4" t="s">
        <v>28</v>
      </c>
      <c r="F2091" s="4" t="s">
        <v>80</v>
      </c>
      <c r="G2091" s="4" t="s">
        <v>81</v>
      </c>
      <c r="H2091" s="4" t="s">
        <v>20</v>
      </c>
      <c r="I2091" s="6">
        <v>0.45000000000000007</v>
      </c>
      <c r="J2091" s="7">
        <v>4250</v>
      </c>
      <c r="K2091" s="8">
        <f t="shared" si="16"/>
        <v>1912.5000000000002</v>
      </c>
      <c r="L2091" s="8">
        <f t="shared" si="17"/>
        <v>669.375</v>
      </c>
      <c r="M2091" s="9">
        <v>0.35</v>
      </c>
      <c r="O2091" s="14"/>
      <c r="P2091" s="12"/>
      <c r="Q2091" s="10"/>
      <c r="R2091" s="11"/>
    </row>
    <row r="2092" spans="1:18" ht="15.75" customHeight="1" x14ac:dyDescent="0.25">
      <c r="A2092" s="2"/>
      <c r="B2092" s="4" t="s">
        <v>27</v>
      </c>
      <c r="C2092" s="4">
        <v>1128299</v>
      </c>
      <c r="D2092" s="5">
        <v>44552</v>
      </c>
      <c r="E2092" s="4" t="s">
        <v>28</v>
      </c>
      <c r="F2092" s="4" t="s">
        <v>80</v>
      </c>
      <c r="G2092" s="4" t="s">
        <v>81</v>
      </c>
      <c r="H2092" s="4" t="s">
        <v>21</v>
      </c>
      <c r="I2092" s="6">
        <v>0.55000000000000004</v>
      </c>
      <c r="J2092" s="7">
        <v>3500</v>
      </c>
      <c r="K2092" s="8">
        <f t="shared" si="16"/>
        <v>1925.0000000000002</v>
      </c>
      <c r="L2092" s="8">
        <f t="shared" si="17"/>
        <v>577.5</v>
      </c>
      <c r="M2092" s="9">
        <v>0.3</v>
      </c>
      <c r="O2092" s="14"/>
      <c r="P2092" s="12"/>
      <c r="Q2092" s="10"/>
      <c r="R2092" s="11"/>
    </row>
    <row r="2093" spans="1:18" ht="15.75" customHeight="1" x14ac:dyDescent="0.25">
      <c r="A2093" s="2"/>
      <c r="B2093" s="4" t="s">
        <v>27</v>
      </c>
      <c r="C2093" s="4">
        <v>1128299</v>
      </c>
      <c r="D2093" s="5">
        <v>44552</v>
      </c>
      <c r="E2093" s="4" t="s">
        <v>28</v>
      </c>
      <c r="F2093" s="4" t="s">
        <v>80</v>
      </c>
      <c r="G2093" s="4" t="s">
        <v>81</v>
      </c>
      <c r="H2093" s="4" t="s">
        <v>22</v>
      </c>
      <c r="I2093" s="6">
        <v>0.60000000000000009</v>
      </c>
      <c r="J2093" s="7">
        <v>4500</v>
      </c>
      <c r="K2093" s="8">
        <f t="shared" si="16"/>
        <v>2700.0000000000005</v>
      </c>
      <c r="L2093" s="8">
        <f t="shared" si="17"/>
        <v>675.00000000000011</v>
      </c>
      <c r="M2093" s="9">
        <v>0.25</v>
      </c>
      <c r="O2093" s="14"/>
      <c r="P2093" s="12"/>
      <c r="Q2093" s="10"/>
      <c r="R2093" s="11"/>
    </row>
    <row r="2094" spans="1:18" ht="15.75" customHeight="1" x14ac:dyDescent="0.25">
      <c r="A2094" s="2" t="s">
        <v>39</v>
      </c>
      <c r="B2094" s="4" t="s">
        <v>27</v>
      </c>
      <c r="C2094" s="4">
        <v>1128299</v>
      </c>
      <c r="D2094" s="5">
        <v>44222</v>
      </c>
      <c r="E2094" s="4" t="s">
        <v>28</v>
      </c>
      <c r="F2094" s="4" t="s">
        <v>82</v>
      </c>
      <c r="G2094" s="4" t="s">
        <v>83</v>
      </c>
      <c r="H2094" s="4" t="s">
        <v>17</v>
      </c>
      <c r="I2094" s="6">
        <v>0.34999999999999992</v>
      </c>
      <c r="J2094" s="7">
        <v>4750</v>
      </c>
      <c r="K2094" s="8">
        <f t="shared" si="16"/>
        <v>1662.4999999999995</v>
      </c>
      <c r="L2094" s="8">
        <f t="shared" si="17"/>
        <v>581.87499999999977</v>
      </c>
      <c r="M2094" s="9">
        <v>0.35</v>
      </c>
      <c r="O2094" s="14"/>
      <c r="P2094" s="12"/>
      <c r="Q2094" s="10"/>
      <c r="R2094" s="11"/>
    </row>
    <row r="2095" spans="1:18" ht="15.75" customHeight="1" x14ac:dyDescent="0.25">
      <c r="A2095" s="2"/>
      <c r="B2095" s="4" t="s">
        <v>27</v>
      </c>
      <c r="C2095" s="4">
        <v>1128299</v>
      </c>
      <c r="D2095" s="5">
        <v>44222</v>
      </c>
      <c r="E2095" s="4" t="s">
        <v>28</v>
      </c>
      <c r="F2095" s="4" t="s">
        <v>82</v>
      </c>
      <c r="G2095" s="4" t="s">
        <v>83</v>
      </c>
      <c r="H2095" s="4" t="s">
        <v>18</v>
      </c>
      <c r="I2095" s="6">
        <v>0.45</v>
      </c>
      <c r="J2095" s="7">
        <v>4750</v>
      </c>
      <c r="K2095" s="8">
        <f t="shared" si="16"/>
        <v>2137.5</v>
      </c>
      <c r="L2095" s="8">
        <f t="shared" si="17"/>
        <v>855</v>
      </c>
      <c r="M2095" s="9">
        <v>0.4</v>
      </c>
      <c r="O2095" s="14"/>
      <c r="P2095" s="12"/>
      <c r="Q2095" s="10"/>
      <c r="R2095" s="11"/>
    </row>
    <row r="2096" spans="1:18" ht="15.75" customHeight="1" x14ac:dyDescent="0.25">
      <c r="A2096" s="2"/>
      <c r="B2096" s="4" t="s">
        <v>27</v>
      </c>
      <c r="C2096" s="4">
        <v>1128299</v>
      </c>
      <c r="D2096" s="5">
        <v>44222</v>
      </c>
      <c r="E2096" s="4" t="s">
        <v>28</v>
      </c>
      <c r="F2096" s="4" t="s">
        <v>82</v>
      </c>
      <c r="G2096" s="4" t="s">
        <v>83</v>
      </c>
      <c r="H2096" s="4" t="s">
        <v>19</v>
      </c>
      <c r="I2096" s="6">
        <v>0.45</v>
      </c>
      <c r="J2096" s="7">
        <v>4750</v>
      </c>
      <c r="K2096" s="8">
        <f t="shared" si="16"/>
        <v>2137.5</v>
      </c>
      <c r="L2096" s="8">
        <f t="shared" si="17"/>
        <v>748.125</v>
      </c>
      <c r="M2096" s="9">
        <v>0.35</v>
      </c>
      <c r="O2096" s="14"/>
      <c r="P2096" s="12"/>
      <c r="Q2096" s="10"/>
      <c r="R2096" s="11"/>
    </row>
    <row r="2097" spans="1:18" ht="15.75" customHeight="1" x14ac:dyDescent="0.25">
      <c r="A2097" s="2"/>
      <c r="B2097" s="4" t="s">
        <v>27</v>
      </c>
      <c r="C2097" s="4">
        <v>1128299</v>
      </c>
      <c r="D2097" s="5">
        <v>44222</v>
      </c>
      <c r="E2097" s="4" t="s">
        <v>28</v>
      </c>
      <c r="F2097" s="4" t="s">
        <v>82</v>
      </c>
      <c r="G2097" s="4" t="s">
        <v>83</v>
      </c>
      <c r="H2097" s="4" t="s">
        <v>20</v>
      </c>
      <c r="I2097" s="6">
        <v>0.45</v>
      </c>
      <c r="J2097" s="7">
        <v>3250</v>
      </c>
      <c r="K2097" s="8">
        <f t="shared" si="16"/>
        <v>1462.5</v>
      </c>
      <c r="L2097" s="8">
        <f t="shared" si="17"/>
        <v>511.87499999999994</v>
      </c>
      <c r="M2097" s="9">
        <v>0.35</v>
      </c>
      <c r="O2097" s="14"/>
      <c r="P2097" s="12"/>
      <c r="Q2097" s="10"/>
      <c r="R2097" s="11"/>
    </row>
    <row r="2098" spans="1:18" ht="15.75" customHeight="1" x14ac:dyDescent="0.25">
      <c r="A2098" s="2"/>
      <c r="B2098" s="4" t="s">
        <v>27</v>
      </c>
      <c r="C2098" s="4">
        <v>1128299</v>
      </c>
      <c r="D2098" s="5">
        <v>44222</v>
      </c>
      <c r="E2098" s="4" t="s">
        <v>28</v>
      </c>
      <c r="F2098" s="4" t="s">
        <v>82</v>
      </c>
      <c r="G2098" s="4" t="s">
        <v>83</v>
      </c>
      <c r="H2098" s="4" t="s">
        <v>21</v>
      </c>
      <c r="I2098" s="6">
        <v>0.50000000000000011</v>
      </c>
      <c r="J2098" s="7">
        <v>2750</v>
      </c>
      <c r="K2098" s="8">
        <f t="shared" si="16"/>
        <v>1375.0000000000002</v>
      </c>
      <c r="L2098" s="8">
        <f t="shared" si="17"/>
        <v>412.50000000000006</v>
      </c>
      <c r="M2098" s="9">
        <v>0.3</v>
      </c>
      <c r="O2098" s="14"/>
      <c r="P2098" s="12"/>
      <c r="Q2098" s="10"/>
      <c r="R2098" s="11"/>
    </row>
    <row r="2099" spans="1:18" ht="15.75" customHeight="1" x14ac:dyDescent="0.25">
      <c r="A2099" s="2"/>
      <c r="B2099" s="4" t="s">
        <v>27</v>
      </c>
      <c r="C2099" s="4">
        <v>1128299</v>
      </c>
      <c r="D2099" s="5">
        <v>44222</v>
      </c>
      <c r="E2099" s="4" t="s">
        <v>28</v>
      </c>
      <c r="F2099" s="4" t="s">
        <v>82</v>
      </c>
      <c r="G2099" s="4" t="s">
        <v>83</v>
      </c>
      <c r="H2099" s="4" t="s">
        <v>22</v>
      </c>
      <c r="I2099" s="6">
        <v>0.45</v>
      </c>
      <c r="J2099" s="7">
        <v>4750</v>
      </c>
      <c r="K2099" s="8">
        <f t="shared" si="16"/>
        <v>2137.5</v>
      </c>
      <c r="L2099" s="8">
        <f t="shared" si="17"/>
        <v>534.375</v>
      </c>
      <c r="M2099" s="9">
        <v>0.25</v>
      </c>
      <c r="O2099" s="14"/>
      <c r="P2099" s="12"/>
      <c r="Q2099" s="10"/>
      <c r="R2099" s="11"/>
    </row>
    <row r="2100" spans="1:18" ht="15.75" customHeight="1" x14ac:dyDescent="0.25">
      <c r="A2100" s="2"/>
      <c r="B2100" s="4" t="s">
        <v>27</v>
      </c>
      <c r="C2100" s="4">
        <v>1128299</v>
      </c>
      <c r="D2100" s="5">
        <v>44253</v>
      </c>
      <c r="E2100" s="4" t="s">
        <v>28</v>
      </c>
      <c r="F2100" s="4" t="s">
        <v>82</v>
      </c>
      <c r="G2100" s="4" t="s">
        <v>83</v>
      </c>
      <c r="H2100" s="4" t="s">
        <v>17</v>
      </c>
      <c r="I2100" s="6">
        <v>0.34999999999999992</v>
      </c>
      <c r="J2100" s="7">
        <v>5250</v>
      </c>
      <c r="K2100" s="8">
        <f t="shared" si="16"/>
        <v>1837.4999999999995</v>
      </c>
      <c r="L2100" s="8">
        <f t="shared" si="17"/>
        <v>643.12499999999977</v>
      </c>
      <c r="M2100" s="9">
        <v>0.35</v>
      </c>
      <c r="O2100" s="14"/>
      <c r="P2100" s="12"/>
      <c r="Q2100" s="10"/>
      <c r="R2100" s="11"/>
    </row>
    <row r="2101" spans="1:18" ht="15.75" customHeight="1" x14ac:dyDescent="0.25">
      <c r="A2101" s="2"/>
      <c r="B2101" s="4" t="s">
        <v>27</v>
      </c>
      <c r="C2101" s="4">
        <v>1128299</v>
      </c>
      <c r="D2101" s="5">
        <v>44253</v>
      </c>
      <c r="E2101" s="4" t="s">
        <v>28</v>
      </c>
      <c r="F2101" s="4" t="s">
        <v>82</v>
      </c>
      <c r="G2101" s="4" t="s">
        <v>83</v>
      </c>
      <c r="H2101" s="4" t="s">
        <v>18</v>
      </c>
      <c r="I2101" s="6">
        <v>0.45</v>
      </c>
      <c r="J2101" s="7">
        <v>4250</v>
      </c>
      <c r="K2101" s="8">
        <f t="shared" si="16"/>
        <v>1912.5</v>
      </c>
      <c r="L2101" s="8">
        <f t="shared" si="17"/>
        <v>765</v>
      </c>
      <c r="M2101" s="9">
        <v>0.4</v>
      </c>
      <c r="O2101" s="14"/>
      <c r="P2101" s="12"/>
      <c r="Q2101" s="10"/>
      <c r="R2101" s="11"/>
    </row>
    <row r="2102" spans="1:18" ht="15.75" customHeight="1" x14ac:dyDescent="0.25">
      <c r="A2102" s="2"/>
      <c r="B2102" s="4" t="s">
        <v>27</v>
      </c>
      <c r="C2102" s="4">
        <v>1128299</v>
      </c>
      <c r="D2102" s="5">
        <v>44253</v>
      </c>
      <c r="E2102" s="4" t="s">
        <v>28</v>
      </c>
      <c r="F2102" s="4" t="s">
        <v>82</v>
      </c>
      <c r="G2102" s="4" t="s">
        <v>83</v>
      </c>
      <c r="H2102" s="4" t="s">
        <v>19</v>
      </c>
      <c r="I2102" s="6">
        <v>0.45</v>
      </c>
      <c r="J2102" s="7">
        <v>4250</v>
      </c>
      <c r="K2102" s="8">
        <f t="shared" si="16"/>
        <v>1912.5</v>
      </c>
      <c r="L2102" s="8">
        <f t="shared" si="17"/>
        <v>669.375</v>
      </c>
      <c r="M2102" s="9">
        <v>0.35</v>
      </c>
      <c r="O2102" s="14"/>
      <c r="P2102" s="12"/>
      <c r="Q2102" s="10"/>
      <c r="R2102" s="11"/>
    </row>
    <row r="2103" spans="1:18" ht="15.75" customHeight="1" x14ac:dyDescent="0.25">
      <c r="A2103" s="2"/>
      <c r="B2103" s="4" t="s">
        <v>27</v>
      </c>
      <c r="C2103" s="4">
        <v>1128299</v>
      </c>
      <c r="D2103" s="5">
        <v>44253</v>
      </c>
      <c r="E2103" s="4" t="s">
        <v>28</v>
      </c>
      <c r="F2103" s="4" t="s">
        <v>82</v>
      </c>
      <c r="G2103" s="4" t="s">
        <v>83</v>
      </c>
      <c r="H2103" s="4" t="s">
        <v>20</v>
      </c>
      <c r="I2103" s="6">
        <v>0.45</v>
      </c>
      <c r="J2103" s="7">
        <v>2750</v>
      </c>
      <c r="K2103" s="8">
        <f t="shared" si="16"/>
        <v>1237.5</v>
      </c>
      <c r="L2103" s="8">
        <f t="shared" si="17"/>
        <v>433.125</v>
      </c>
      <c r="M2103" s="9">
        <v>0.35</v>
      </c>
      <c r="O2103" s="14"/>
      <c r="P2103" s="12"/>
      <c r="Q2103" s="10"/>
      <c r="R2103" s="11"/>
    </row>
    <row r="2104" spans="1:18" ht="15.75" customHeight="1" x14ac:dyDescent="0.25">
      <c r="A2104" s="2"/>
      <c r="B2104" s="4" t="s">
        <v>27</v>
      </c>
      <c r="C2104" s="4">
        <v>1128299</v>
      </c>
      <c r="D2104" s="5">
        <v>44253</v>
      </c>
      <c r="E2104" s="4" t="s">
        <v>28</v>
      </c>
      <c r="F2104" s="4" t="s">
        <v>82</v>
      </c>
      <c r="G2104" s="4" t="s">
        <v>83</v>
      </c>
      <c r="H2104" s="4" t="s">
        <v>21</v>
      </c>
      <c r="I2104" s="6">
        <v>0.50000000000000011</v>
      </c>
      <c r="J2104" s="7">
        <v>2000</v>
      </c>
      <c r="K2104" s="8">
        <f t="shared" si="16"/>
        <v>1000.0000000000002</v>
      </c>
      <c r="L2104" s="8">
        <f t="shared" si="17"/>
        <v>300.00000000000006</v>
      </c>
      <c r="M2104" s="9">
        <v>0.3</v>
      </c>
      <c r="O2104" s="14"/>
      <c r="P2104" s="12"/>
      <c r="Q2104" s="10"/>
      <c r="R2104" s="11"/>
    </row>
    <row r="2105" spans="1:18" ht="15.75" customHeight="1" x14ac:dyDescent="0.25">
      <c r="A2105" s="2"/>
      <c r="B2105" s="4" t="s">
        <v>27</v>
      </c>
      <c r="C2105" s="4">
        <v>1128299</v>
      </c>
      <c r="D2105" s="5">
        <v>44253</v>
      </c>
      <c r="E2105" s="4" t="s">
        <v>28</v>
      </c>
      <c r="F2105" s="4" t="s">
        <v>82</v>
      </c>
      <c r="G2105" s="4" t="s">
        <v>83</v>
      </c>
      <c r="H2105" s="4" t="s">
        <v>22</v>
      </c>
      <c r="I2105" s="6">
        <v>0.45</v>
      </c>
      <c r="J2105" s="7">
        <v>4000</v>
      </c>
      <c r="K2105" s="8">
        <f t="shared" si="16"/>
        <v>1800</v>
      </c>
      <c r="L2105" s="8">
        <f t="shared" si="17"/>
        <v>450</v>
      </c>
      <c r="M2105" s="9">
        <v>0.25</v>
      </c>
      <c r="O2105" s="14"/>
      <c r="P2105" s="12"/>
      <c r="Q2105" s="10"/>
      <c r="R2105" s="11"/>
    </row>
    <row r="2106" spans="1:18" ht="15.75" customHeight="1" x14ac:dyDescent="0.25">
      <c r="A2106" s="2"/>
      <c r="B2106" s="4" t="s">
        <v>27</v>
      </c>
      <c r="C2106" s="4">
        <v>1128299</v>
      </c>
      <c r="D2106" s="5">
        <v>44280</v>
      </c>
      <c r="E2106" s="4" t="s">
        <v>28</v>
      </c>
      <c r="F2106" s="4" t="s">
        <v>82</v>
      </c>
      <c r="G2106" s="4" t="s">
        <v>83</v>
      </c>
      <c r="H2106" s="4" t="s">
        <v>17</v>
      </c>
      <c r="I2106" s="6">
        <v>0.45</v>
      </c>
      <c r="J2106" s="7">
        <v>5500</v>
      </c>
      <c r="K2106" s="8">
        <f t="shared" si="16"/>
        <v>2475</v>
      </c>
      <c r="L2106" s="8">
        <f t="shared" si="17"/>
        <v>866.25</v>
      </c>
      <c r="M2106" s="9">
        <v>0.35</v>
      </c>
      <c r="O2106" s="14"/>
      <c r="P2106" s="12"/>
      <c r="Q2106" s="10"/>
      <c r="R2106" s="11"/>
    </row>
    <row r="2107" spans="1:18" ht="15.75" customHeight="1" x14ac:dyDescent="0.25">
      <c r="A2107" s="2"/>
      <c r="B2107" s="4" t="s">
        <v>27</v>
      </c>
      <c r="C2107" s="4">
        <v>1128299</v>
      </c>
      <c r="D2107" s="5">
        <v>44280</v>
      </c>
      <c r="E2107" s="4" t="s">
        <v>28</v>
      </c>
      <c r="F2107" s="4" t="s">
        <v>82</v>
      </c>
      <c r="G2107" s="4" t="s">
        <v>83</v>
      </c>
      <c r="H2107" s="4" t="s">
        <v>18</v>
      </c>
      <c r="I2107" s="6">
        <v>0.55000000000000004</v>
      </c>
      <c r="J2107" s="7">
        <v>4000</v>
      </c>
      <c r="K2107" s="8">
        <f t="shared" si="16"/>
        <v>2200</v>
      </c>
      <c r="L2107" s="8">
        <f t="shared" si="17"/>
        <v>880</v>
      </c>
      <c r="M2107" s="9">
        <v>0.4</v>
      </c>
      <c r="O2107" s="14"/>
      <c r="P2107" s="12"/>
      <c r="Q2107" s="10"/>
      <c r="R2107" s="11"/>
    </row>
    <row r="2108" spans="1:18" ht="15.75" customHeight="1" x14ac:dyDescent="0.25">
      <c r="A2108" s="2"/>
      <c r="B2108" s="4" t="s">
        <v>27</v>
      </c>
      <c r="C2108" s="4">
        <v>1128299</v>
      </c>
      <c r="D2108" s="5">
        <v>44280</v>
      </c>
      <c r="E2108" s="4" t="s">
        <v>28</v>
      </c>
      <c r="F2108" s="4" t="s">
        <v>82</v>
      </c>
      <c r="G2108" s="4" t="s">
        <v>83</v>
      </c>
      <c r="H2108" s="4" t="s">
        <v>19</v>
      </c>
      <c r="I2108" s="6">
        <v>0.55000000000000004</v>
      </c>
      <c r="J2108" s="7">
        <v>4000</v>
      </c>
      <c r="K2108" s="8">
        <f t="shared" si="16"/>
        <v>2200</v>
      </c>
      <c r="L2108" s="8">
        <f t="shared" si="17"/>
        <v>770</v>
      </c>
      <c r="M2108" s="9">
        <v>0.35</v>
      </c>
      <c r="O2108" s="14"/>
      <c r="P2108" s="12"/>
      <c r="Q2108" s="10"/>
      <c r="R2108" s="11"/>
    </row>
    <row r="2109" spans="1:18" ht="15.75" customHeight="1" x14ac:dyDescent="0.25">
      <c r="A2109" s="2"/>
      <c r="B2109" s="4" t="s">
        <v>27</v>
      </c>
      <c r="C2109" s="4">
        <v>1128299</v>
      </c>
      <c r="D2109" s="5">
        <v>44280</v>
      </c>
      <c r="E2109" s="4" t="s">
        <v>28</v>
      </c>
      <c r="F2109" s="4" t="s">
        <v>82</v>
      </c>
      <c r="G2109" s="4" t="s">
        <v>83</v>
      </c>
      <c r="H2109" s="4" t="s">
        <v>20</v>
      </c>
      <c r="I2109" s="6">
        <v>0.55000000000000004</v>
      </c>
      <c r="J2109" s="7">
        <v>2750</v>
      </c>
      <c r="K2109" s="8">
        <f t="shared" si="16"/>
        <v>1512.5000000000002</v>
      </c>
      <c r="L2109" s="8">
        <f t="shared" si="17"/>
        <v>529.375</v>
      </c>
      <c r="M2109" s="9">
        <v>0.35</v>
      </c>
      <c r="O2109" s="14"/>
      <c r="P2109" s="12"/>
      <c r="Q2109" s="10"/>
      <c r="R2109" s="11"/>
    </row>
    <row r="2110" spans="1:18" ht="15.75" customHeight="1" x14ac:dyDescent="0.25">
      <c r="A2110" s="2"/>
      <c r="B2110" s="4" t="s">
        <v>27</v>
      </c>
      <c r="C2110" s="4">
        <v>1128299</v>
      </c>
      <c r="D2110" s="5">
        <v>44280</v>
      </c>
      <c r="E2110" s="4" t="s">
        <v>28</v>
      </c>
      <c r="F2110" s="4" t="s">
        <v>82</v>
      </c>
      <c r="G2110" s="4" t="s">
        <v>83</v>
      </c>
      <c r="H2110" s="4" t="s">
        <v>21</v>
      </c>
      <c r="I2110" s="6">
        <v>0.60000000000000009</v>
      </c>
      <c r="J2110" s="7">
        <v>1750</v>
      </c>
      <c r="K2110" s="8">
        <f t="shared" si="16"/>
        <v>1050.0000000000002</v>
      </c>
      <c r="L2110" s="8">
        <f t="shared" si="17"/>
        <v>315.00000000000006</v>
      </c>
      <c r="M2110" s="9">
        <v>0.3</v>
      </c>
      <c r="O2110" s="14"/>
      <c r="P2110" s="12"/>
      <c r="Q2110" s="10"/>
      <c r="R2110" s="11"/>
    </row>
    <row r="2111" spans="1:18" ht="15.75" customHeight="1" x14ac:dyDescent="0.25">
      <c r="A2111" s="2"/>
      <c r="B2111" s="4" t="s">
        <v>27</v>
      </c>
      <c r="C2111" s="4">
        <v>1128299</v>
      </c>
      <c r="D2111" s="5">
        <v>44280</v>
      </c>
      <c r="E2111" s="4" t="s">
        <v>28</v>
      </c>
      <c r="F2111" s="4" t="s">
        <v>82</v>
      </c>
      <c r="G2111" s="4" t="s">
        <v>83</v>
      </c>
      <c r="H2111" s="4" t="s">
        <v>22</v>
      </c>
      <c r="I2111" s="6">
        <v>0.55000000000000004</v>
      </c>
      <c r="J2111" s="7">
        <v>3750</v>
      </c>
      <c r="K2111" s="8">
        <f t="shared" si="16"/>
        <v>2062.5</v>
      </c>
      <c r="L2111" s="8">
        <f t="shared" si="17"/>
        <v>515.625</v>
      </c>
      <c r="M2111" s="9">
        <v>0.25</v>
      </c>
      <c r="O2111" s="14"/>
      <c r="P2111" s="12"/>
      <c r="Q2111" s="10"/>
      <c r="R2111" s="11"/>
    </row>
    <row r="2112" spans="1:18" ht="15.75" customHeight="1" x14ac:dyDescent="0.25">
      <c r="A2112" s="2"/>
      <c r="B2112" s="4" t="s">
        <v>27</v>
      </c>
      <c r="C2112" s="4">
        <v>1128299</v>
      </c>
      <c r="D2112" s="5">
        <v>44312</v>
      </c>
      <c r="E2112" s="4" t="s">
        <v>28</v>
      </c>
      <c r="F2112" s="4" t="s">
        <v>82</v>
      </c>
      <c r="G2112" s="4" t="s">
        <v>83</v>
      </c>
      <c r="H2112" s="4" t="s">
        <v>17</v>
      </c>
      <c r="I2112" s="6">
        <v>0.55000000000000004</v>
      </c>
      <c r="J2112" s="7">
        <v>5500</v>
      </c>
      <c r="K2112" s="8">
        <f t="shared" si="16"/>
        <v>3025.0000000000005</v>
      </c>
      <c r="L2112" s="8">
        <f t="shared" si="17"/>
        <v>1058.75</v>
      </c>
      <c r="M2112" s="9">
        <v>0.35</v>
      </c>
      <c r="O2112" s="14"/>
      <c r="P2112" s="12"/>
      <c r="Q2112" s="10"/>
      <c r="R2112" s="11"/>
    </row>
    <row r="2113" spans="1:18" ht="15.75" customHeight="1" x14ac:dyDescent="0.25">
      <c r="A2113" s="2"/>
      <c r="B2113" s="4" t="s">
        <v>27</v>
      </c>
      <c r="C2113" s="4">
        <v>1128299</v>
      </c>
      <c r="D2113" s="5">
        <v>44312</v>
      </c>
      <c r="E2113" s="4" t="s">
        <v>28</v>
      </c>
      <c r="F2113" s="4" t="s">
        <v>82</v>
      </c>
      <c r="G2113" s="4" t="s">
        <v>83</v>
      </c>
      <c r="H2113" s="4" t="s">
        <v>18</v>
      </c>
      <c r="I2113" s="6">
        <v>0.60000000000000009</v>
      </c>
      <c r="J2113" s="7">
        <v>3500</v>
      </c>
      <c r="K2113" s="8">
        <f t="shared" si="16"/>
        <v>2100.0000000000005</v>
      </c>
      <c r="L2113" s="8">
        <f t="shared" si="17"/>
        <v>840.00000000000023</v>
      </c>
      <c r="M2113" s="9">
        <v>0.4</v>
      </c>
      <c r="O2113" s="14"/>
      <c r="P2113" s="12"/>
      <c r="Q2113" s="10"/>
      <c r="R2113" s="11"/>
    </row>
    <row r="2114" spans="1:18" ht="15.75" customHeight="1" x14ac:dyDescent="0.25">
      <c r="A2114" s="2"/>
      <c r="B2114" s="4" t="s">
        <v>27</v>
      </c>
      <c r="C2114" s="4">
        <v>1128299</v>
      </c>
      <c r="D2114" s="5">
        <v>44312</v>
      </c>
      <c r="E2114" s="4" t="s">
        <v>28</v>
      </c>
      <c r="F2114" s="4" t="s">
        <v>82</v>
      </c>
      <c r="G2114" s="4" t="s">
        <v>83</v>
      </c>
      <c r="H2114" s="4" t="s">
        <v>19</v>
      </c>
      <c r="I2114" s="6">
        <v>0.60000000000000009</v>
      </c>
      <c r="J2114" s="7">
        <v>4000</v>
      </c>
      <c r="K2114" s="8">
        <f t="shared" si="16"/>
        <v>2400.0000000000005</v>
      </c>
      <c r="L2114" s="8">
        <f t="shared" si="17"/>
        <v>840.00000000000011</v>
      </c>
      <c r="M2114" s="9">
        <v>0.35</v>
      </c>
      <c r="O2114" s="14"/>
      <c r="P2114" s="12"/>
      <c r="Q2114" s="10"/>
      <c r="R2114" s="11"/>
    </row>
    <row r="2115" spans="1:18" ht="15.75" customHeight="1" x14ac:dyDescent="0.25">
      <c r="A2115" s="2"/>
      <c r="B2115" s="4" t="s">
        <v>27</v>
      </c>
      <c r="C2115" s="4">
        <v>1128299</v>
      </c>
      <c r="D2115" s="5">
        <v>44312</v>
      </c>
      <c r="E2115" s="4" t="s">
        <v>28</v>
      </c>
      <c r="F2115" s="4" t="s">
        <v>82</v>
      </c>
      <c r="G2115" s="4" t="s">
        <v>83</v>
      </c>
      <c r="H2115" s="4" t="s">
        <v>20</v>
      </c>
      <c r="I2115" s="6">
        <v>0.55000000000000004</v>
      </c>
      <c r="J2115" s="7">
        <v>3000</v>
      </c>
      <c r="K2115" s="8">
        <f t="shared" si="16"/>
        <v>1650.0000000000002</v>
      </c>
      <c r="L2115" s="8">
        <f t="shared" si="17"/>
        <v>577.5</v>
      </c>
      <c r="M2115" s="9">
        <v>0.35</v>
      </c>
      <c r="O2115" s="14"/>
      <c r="P2115" s="12"/>
      <c r="Q2115" s="10"/>
      <c r="R2115" s="11"/>
    </row>
    <row r="2116" spans="1:18" ht="15.75" customHeight="1" x14ac:dyDescent="0.25">
      <c r="A2116" s="2"/>
      <c r="B2116" s="4" t="s">
        <v>27</v>
      </c>
      <c r="C2116" s="4">
        <v>1128299</v>
      </c>
      <c r="D2116" s="5">
        <v>44312</v>
      </c>
      <c r="E2116" s="4" t="s">
        <v>28</v>
      </c>
      <c r="F2116" s="4" t="s">
        <v>82</v>
      </c>
      <c r="G2116" s="4" t="s">
        <v>83</v>
      </c>
      <c r="H2116" s="4" t="s">
        <v>21</v>
      </c>
      <c r="I2116" s="6">
        <v>0.60000000000000009</v>
      </c>
      <c r="J2116" s="7">
        <v>2000</v>
      </c>
      <c r="K2116" s="8">
        <f t="shared" si="16"/>
        <v>1200.0000000000002</v>
      </c>
      <c r="L2116" s="8">
        <f t="shared" si="17"/>
        <v>360.00000000000006</v>
      </c>
      <c r="M2116" s="9">
        <v>0.3</v>
      </c>
      <c r="O2116" s="14"/>
      <c r="P2116" s="12"/>
      <c r="Q2116" s="10"/>
      <c r="R2116" s="11"/>
    </row>
    <row r="2117" spans="1:18" ht="15.75" customHeight="1" x14ac:dyDescent="0.25">
      <c r="A2117" s="2"/>
      <c r="B2117" s="4" t="s">
        <v>27</v>
      </c>
      <c r="C2117" s="4">
        <v>1128299</v>
      </c>
      <c r="D2117" s="5">
        <v>44312</v>
      </c>
      <c r="E2117" s="4" t="s">
        <v>28</v>
      </c>
      <c r="F2117" s="4" t="s">
        <v>82</v>
      </c>
      <c r="G2117" s="4" t="s">
        <v>83</v>
      </c>
      <c r="H2117" s="4" t="s">
        <v>22</v>
      </c>
      <c r="I2117" s="6">
        <v>0.75000000000000011</v>
      </c>
      <c r="J2117" s="7">
        <v>3750</v>
      </c>
      <c r="K2117" s="8">
        <f t="shared" si="16"/>
        <v>2812.5000000000005</v>
      </c>
      <c r="L2117" s="8">
        <f t="shared" si="17"/>
        <v>703.12500000000011</v>
      </c>
      <c r="M2117" s="9">
        <v>0.25</v>
      </c>
      <c r="O2117" s="14"/>
      <c r="P2117" s="12"/>
      <c r="Q2117" s="10"/>
      <c r="R2117" s="11"/>
    </row>
    <row r="2118" spans="1:18" ht="15.75" customHeight="1" x14ac:dyDescent="0.25">
      <c r="A2118" s="2"/>
      <c r="B2118" s="4" t="s">
        <v>27</v>
      </c>
      <c r="C2118" s="4">
        <v>1128299</v>
      </c>
      <c r="D2118" s="5">
        <v>44343</v>
      </c>
      <c r="E2118" s="4" t="s">
        <v>28</v>
      </c>
      <c r="F2118" s="4" t="s">
        <v>82</v>
      </c>
      <c r="G2118" s="4" t="s">
        <v>83</v>
      </c>
      <c r="H2118" s="4" t="s">
        <v>17</v>
      </c>
      <c r="I2118" s="6">
        <v>0.55000000000000004</v>
      </c>
      <c r="J2118" s="7">
        <v>5750</v>
      </c>
      <c r="K2118" s="8">
        <f t="shared" si="16"/>
        <v>3162.5000000000005</v>
      </c>
      <c r="L2118" s="8">
        <f t="shared" si="17"/>
        <v>1106.875</v>
      </c>
      <c r="M2118" s="9">
        <v>0.35</v>
      </c>
      <c r="O2118" s="14"/>
      <c r="P2118" s="12"/>
      <c r="Q2118" s="10"/>
      <c r="R2118" s="11"/>
    </row>
    <row r="2119" spans="1:18" ht="15.75" customHeight="1" x14ac:dyDescent="0.25">
      <c r="A2119" s="2"/>
      <c r="B2119" s="4" t="s">
        <v>27</v>
      </c>
      <c r="C2119" s="4">
        <v>1128299</v>
      </c>
      <c r="D2119" s="5">
        <v>44343</v>
      </c>
      <c r="E2119" s="4" t="s">
        <v>28</v>
      </c>
      <c r="F2119" s="4" t="s">
        <v>82</v>
      </c>
      <c r="G2119" s="4" t="s">
        <v>83</v>
      </c>
      <c r="H2119" s="4" t="s">
        <v>18</v>
      </c>
      <c r="I2119" s="6">
        <v>0.60000000000000009</v>
      </c>
      <c r="J2119" s="7">
        <v>4250</v>
      </c>
      <c r="K2119" s="8">
        <f t="shared" si="16"/>
        <v>2550.0000000000005</v>
      </c>
      <c r="L2119" s="8">
        <f t="shared" si="17"/>
        <v>1020.0000000000002</v>
      </c>
      <c r="M2119" s="9">
        <v>0.4</v>
      </c>
      <c r="O2119" s="14"/>
      <c r="P2119" s="12"/>
      <c r="Q2119" s="10"/>
      <c r="R2119" s="11"/>
    </row>
    <row r="2120" spans="1:18" ht="15.75" customHeight="1" x14ac:dyDescent="0.25">
      <c r="A2120" s="2"/>
      <c r="B2120" s="4" t="s">
        <v>27</v>
      </c>
      <c r="C2120" s="4">
        <v>1128299</v>
      </c>
      <c r="D2120" s="5">
        <v>44343</v>
      </c>
      <c r="E2120" s="4" t="s">
        <v>28</v>
      </c>
      <c r="F2120" s="4" t="s">
        <v>82</v>
      </c>
      <c r="G2120" s="4" t="s">
        <v>83</v>
      </c>
      <c r="H2120" s="4" t="s">
        <v>19</v>
      </c>
      <c r="I2120" s="6">
        <v>0.60000000000000009</v>
      </c>
      <c r="J2120" s="7">
        <v>4500</v>
      </c>
      <c r="K2120" s="8">
        <f t="shared" si="16"/>
        <v>2700.0000000000005</v>
      </c>
      <c r="L2120" s="8">
        <f t="shared" si="17"/>
        <v>945.00000000000011</v>
      </c>
      <c r="M2120" s="9">
        <v>0.35</v>
      </c>
      <c r="O2120" s="14"/>
      <c r="P2120" s="12"/>
      <c r="Q2120" s="10"/>
      <c r="R2120" s="11"/>
    </row>
    <row r="2121" spans="1:18" ht="15.75" customHeight="1" x14ac:dyDescent="0.25">
      <c r="A2121" s="2"/>
      <c r="B2121" s="4" t="s">
        <v>27</v>
      </c>
      <c r="C2121" s="4">
        <v>1128299</v>
      </c>
      <c r="D2121" s="5">
        <v>44343</v>
      </c>
      <c r="E2121" s="4" t="s">
        <v>28</v>
      </c>
      <c r="F2121" s="4" t="s">
        <v>82</v>
      </c>
      <c r="G2121" s="4" t="s">
        <v>83</v>
      </c>
      <c r="H2121" s="4" t="s">
        <v>20</v>
      </c>
      <c r="I2121" s="6">
        <v>0.55000000000000004</v>
      </c>
      <c r="J2121" s="7">
        <v>3500</v>
      </c>
      <c r="K2121" s="8">
        <f t="shared" si="16"/>
        <v>1925.0000000000002</v>
      </c>
      <c r="L2121" s="8">
        <f t="shared" si="17"/>
        <v>673.75</v>
      </c>
      <c r="M2121" s="9">
        <v>0.35</v>
      </c>
      <c r="O2121" s="14"/>
      <c r="P2121" s="12"/>
      <c r="Q2121" s="10"/>
      <c r="R2121" s="11"/>
    </row>
    <row r="2122" spans="1:18" ht="15.75" customHeight="1" x14ac:dyDescent="0.25">
      <c r="A2122" s="2"/>
      <c r="B2122" s="4" t="s">
        <v>27</v>
      </c>
      <c r="C2122" s="4">
        <v>1128299</v>
      </c>
      <c r="D2122" s="5">
        <v>44343</v>
      </c>
      <c r="E2122" s="4" t="s">
        <v>28</v>
      </c>
      <c r="F2122" s="4" t="s">
        <v>82</v>
      </c>
      <c r="G2122" s="4" t="s">
        <v>83</v>
      </c>
      <c r="H2122" s="4" t="s">
        <v>21</v>
      </c>
      <c r="I2122" s="6">
        <v>0.60000000000000009</v>
      </c>
      <c r="J2122" s="7">
        <v>2500</v>
      </c>
      <c r="K2122" s="8">
        <f t="shared" si="16"/>
        <v>1500.0000000000002</v>
      </c>
      <c r="L2122" s="8">
        <f t="shared" si="17"/>
        <v>450.00000000000006</v>
      </c>
      <c r="M2122" s="9">
        <v>0.3</v>
      </c>
      <c r="O2122" s="14"/>
      <c r="P2122" s="12"/>
      <c r="Q2122" s="10"/>
      <c r="R2122" s="11"/>
    </row>
    <row r="2123" spans="1:18" ht="15.75" customHeight="1" x14ac:dyDescent="0.25">
      <c r="A2123" s="2"/>
      <c r="B2123" s="4" t="s">
        <v>27</v>
      </c>
      <c r="C2123" s="4">
        <v>1128299</v>
      </c>
      <c r="D2123" s="5">
        <v>44343</v>
      </c>
      <c r="E2123" s="4" t="s">
        <v>28</v>
      </c>
      <c r="F2123" s="4" t="s">
        <v>82</v>
      </c>
      <c r="G2123" s="4" t="s">
        <v>83</v>
      </c>
      <c r="H2123" s="4" t="s">
        <v>22</v>
      </c>
      <c r="I2123" s="6">
        <v>0.75000000000000011</v>
      </c>
      <c r="J2123" s="7">
        <v>4250</v>
      </c>
      <c r="K2123" s="8">
        <f t="shared" si="16"/>
        <v>3187.5000000000005</v>
      </c>
      <c r="L2123" s="8">
        <f t="shared" si="17"/>
        <v>796.87500000000011</v>
      </c>
      <c r="M2123" s="9">
        <v>0.25</v>
      </c>
      <c r="O2123" s="14"/>
      <c r="P2123" s="12"/>
      <c r="Q2123" s="10"/>
      <c r="R2123" s="11"/>
    </row>
    <row r="2124" spans="1:18" ht="15.75" customHeight="1" x14ac:dyDescent="0.25">
      <c r="A2124" s="2"/>
      <c r="B2124" s="4" t="s">
        <v>27</v>
      </c>
      <c r="C2124" s="4">
        <v>1128299</v>
      </c>
      <c r="D2124" s="5">
        <v>44373</v>
      </c>
      <c r="E2124" s="4" t="s">
        <v>28</v>
      </c>
      <c r="F2124" s="4" t="s">
        <v>82</v>
      </c>
      <c r="G2124" s="4" t="s">
        <v>83</v>
      </c>
      <c r="H2124" s="4" t="s">
        <v>17</v>
      </c>
      <c r="I2124" s="6">
        <v>0.55000000000000004</v>
      </c>
      <c r="J2124" s="7">
        <v>7000</v>
      </c>
      <c r="K2124" s="8">
        <f t="shared" si="16"/>
        <v>3850.0000000000005</v>
      </c>
      <c r="L2124" s="8">
        <f t="shared" si="17"/>
        <v>1347.5</v>
      </c>
      <c r="M2124" s="9">
        <v>0.35</v>
      </c>
      <c r="O2124" s="14"/>
      <c r="P2124" s="12"/>
      <c r="Q2124" s="10"/>
      <c r="R2124" s="11"/>
    </row>
    <row r="2125" spans="1:18" ht="15.75" customHeight="1" x14ac:dyDescent="0.25">
      <c r="A2125" s="2"/>
      <c r="B2125" s="4" t="s">
        <v>27</v>
      </c>
      <c r="C2125" s="4">
        <v>1128299</v>
      </c>
      <c r="D2125" s="5">
        <v>44373</v>
      </c>
      <c r="E2125" s="4" t="s">
        <v>28</v>
      </c>
      <c r="F2125" s="4" t="s">
        <v>82</v>
      </c>
      <c r="G2125" s="4" t="s">
        <v>83</v>
      </c>
      <c r="H2125" s="4" t="s">
        <v>18</v>
      </c>
      <c r="I2125" s="6">
        <v>0.60000000000000009</v>
      </c>
      <c r="J2125" s="7">
        <v>5500</v>
      </c>
      <c r="K2125" s="8">
        <f t="shared" si="16"/>
        <v>3300.0000000000005</v>
      </c>
      <c r="L2125" s="8">
        <f t="shared" si="17"/>
        <v>1320.0000000000002</v>
      </c>
      <c r="M2125" s="9">
        <v>0.4</v>
      </c>
      <c r="O2125" s="14"/>
      <c r="P2125" s="12"/>
      <c r="Q2125" s="10"/>
      <c r="R2125" s="11"/>
    </row>
    <row r="2126" spans="1:18" ht="15.75" customHeight="1" x14ac:dyDescent="0.25">
      <c r="A2126" s="2"/>
      <c r="B2126" s="4" t="s">
        <v>27</v>
      </c>
      <c r="C2126" s="4">
        <v>1128299</v>
      </c>
      <c r="D2126" s="5">
        <v>44373</v>
      </c>
      <c r="E2126" s="4" t="s">
        <v>28</v>
      </c>
      <c r="F2126" s="4" t="s">
        <v>82</v>
      </c>
      <c r="G2126" s="4" t="s">
        <v>83</v>
      </c>
      <c r="H2126" s="4" t="s">
        <v>19</v>
      </c>
      <c r="I2126" s="6">
        <v>0.60000000000000009</v>
      </c>
      <c r="J2126" s="7">
        <v>5500</v>
      </c>
      <c r="K2126" s="8">
        <f t="shared" si="16"/>
        <v>3300.0000000000005</v>
      </c>
      <c r="L2126" s="8">
        <f t="shared" si="17"/>
        <v>1155</v>
      </c>
      <c r="M2126" s="9">
        <v>0.35</v>
      </c>
      <c r="O2126" s="14"/>
      <c r="P2126" s="12"/>
      <c r="Q2126" s="10"/>
      <c r="R2126" s="11"/>
    </row>
    <row r="2127" spans="1:18" ht="15.75" customHeight="1" x14ac:dyDescent="0.25">
      <c r="A2127" s="2"/>
      <c r="B2127" s="4" t="s">
        <v>27</v>
      </c>
      <c r="C2127" s="4">
        <v>1128299</v>
      </c>
      <c r="D2127" s="5">
        <v>44373</v>
      </c>
      <c r="E2127" s="4" t="s">
        <v>28</v>
      </c>
      <c r="F2127" s="4" t="s">
        <v>82</v>
      </c>
      <c r="G2127" s="4" t="s">
        <v>83</v>
      </c>
      <c r="H2127" s="4" t="s">
        <v>20</v>
      </c>
      <c r="I2127" s="6">
        <v>0.55000000000000004</v>
      </c>
      <c r="J2127" s="7">
        <v>4250</v>
      </c>
      <c r="K2127" s="8">
        <f t="shared" si="16"/>
        <v>2337.5</v>
      </c>
      <c r="L2127" s="8">
        <f t="shared" si="17"/>
        <v>818.125</v>
      </c>
      <c r="M2127" s="9">
        <v>0.35</v>
      </c>
      <c r="O2127" s="14"/>
      <c r="P2127" s="12"/>
      <c r="Q2127" s="10"/>
      <c r="R2127" s="11"/>
    </row>
    <row r="2128" spans="1:18" ht="15.75" customHeight="1" x14ac:dyDescent="0.25">
      <c r="A2128" s="2"/>
      <c r="B2128" s="4" t="s">
        <v>27</v>
      </c>
      <c r="C2128" s="4">
        <v>1128299</v>
      </c>
      <c r="D2128" s="5">
        <v>44373</v>
      </c>
      <c r="E2128" s="4" t="s">
        <v>28</v>
      </c>
      <c r="F2128" s="4" t="s">
        <v>82</v>
      </c>
      <c r="G2128" s="4" t="s">
        <v>83</v>
      </c>
      <c r="H2128" s="4" t="s">
        <v>21</v>
      </c>
      <c r="I2128" s="6">
        <v>0.60000000000000009</v>
      </c>
      <c r="J2128" s="7">
        <v>3000</v>
      </c>
      <c r="K2128" s="8">
        <f t="shared" si="16"/>
        <v>1800.0000000000002</v>
      </c>
      <c r="L2128" s="8">
        <f t="shared" si="17"/>
        <v>540</v>
      </c>
      <c r="M2128" s="9">
        <v>0.3</v>
      </c>
      <c r="O2128" s="14"/>
      <c r="P2128" s="12"/>
      <c r="Q2128" s="10"/>
      <c r="R2128" s="11"/>
    </row>
    <row r="2129" spans="1:18" ht="15.75" customHeight="1" x14ac:dyDescent="0.25">
      <c r="A2129" s="2"/>
      <c r="B2129" s="4" t="s">
        <v>27</v>
      </c>
      <c r="C2129" s="4">
        <v>1128299</v>
      </c>
      <c r="D2129" s="5">
        <v>44373</v>
      </c>
      <c r="E2129" s="4" t="s">
        <v>28</v>
      </c>
      <c r="F2129" s="4" t="s">
        <v>82</v>
      </c>
      <c r="G2129" s="4" t="s">
        <v>83</v>
      </c>
      <c r="H2129" s="4" t="s">
        <v>22</v>
      </c>
      <c r="I2129" s="6">
        <v>0.75000000000000011</v>
      </c>
      <c r="J2129" s="7">
        <v>6000</v>
      </c>
      <c r="K2129" s="8">
        <f t="shared" si="16"/>
        <v>4500.0000000000009</v>
      </c>
      <c r="L2129" s="8">
        <f t="shared" si="17"/>
        <v>1125.0000000000002</v>
      </c>
      <c r="M2129" s="9">
        <v>0.25</v>
      </c>
      <c r="O2129" s="14"/>
      <c r="P2129" s="12"/>
      <c r="Q2129" s="10"/>
      <c r="R2129" s="11"/>
    </row>
    <row r="2130" spans="1:18" ht="15.75" customHeight="1" x14ac:dyDescent="0.25">
      <c r="A2130" s="2"/>
      <c r="B2130" s="4" t="s">
        <v>27</v>
      </c>
      <c r="C2130" s="4">
        <v>1128299</v>
      </c>
      <c r="D2130" s="5">
        <v>44402</v>
      </c>
      <c r="E2130" s="4" t="s">
        <v>28</v>
      </c>
      <c r="F2130" s="4" t="s">
        <v>82</v>
      </c>
      <c r="G2130" s="4" t="s">
        <v>83</v>
      </c>
      <c r="H2130" s="4" t="s">
        <v>17</v>
      </c>
      <c r="I2130" s="6">
        <v>0.55000000000000004</v>
      </c>
      <c r="J2130" s="7">
        <v>7500</v>
      </c>
      <c r="K2130" s="8">
        <f t="shared" si="16"/>
        <v>4125</v>
      </c>
      <c r="L2130" s="8">
        <f t="shared" si="17"/>
        <v>1443.75</v>
      </c>
      <c r="M2130" s="9">
        <v>0.35</v>
      </c>
      <c r="O2130" s="14"/>
      <c r="P2130" s="12"/>
      <c r="Q2130" s="10"/>
      <c r="R2130" s="11"/>
    </row>
    <row r="2131" spans="1:18" ht="15.75" customHeight="1" x14ac:dyDescent="0.25">
      <c r="A2131" s="2"/>
      <c r="B2131" s="4" t="s">
        <v>27</v>
      </c>
      <c r="C2131" s="4">
        <v>1128299</v>
      </c>
      <c r="D2131" s="5">
        <v>44402</v>
      </c>
      <c r="E2131" s="4" t="s">
        <v>28</v>
      </c>
      <c r="F2131" s="4" t="s">
        <v>82</v>
      </c>
      <c r="G2131" s="4" t="s">
        <v>83</v>
      </c>
      <c r="H2131" s="4" t="s">
        <v>18</v>
      </c>
      <c r="I2131" s="6">
        <v>0.60000000000000009</v>
      </c>
      <c r="J2131" s="7">
        <v>6000</v>
      </c>
      <c r="K2131" s="8">
        <f t="shared" si="16"/>
        <v>3600.0000000000005</v>
      </c>
      <c r="L2131" s="8">
        <f t="shared" si="17"/>
        <v>1440.0000000000002</v>
      </c>
      <c r="M2131" s="9">
        <v>0.4</v>
      </c>
      <c r="O2131" s="14"/>
      <c r="P2131" s="12"/>
      <c r="Q2131" s="10"/>
      <c r="R2131" s="11"/>
    </row>
    <row r="2132" spans="1:18" ht="15.75" customHeight="1" x14ac:dyDescent="0.25">
      <c r="A2132" s="2"/>
      <c r="B2132" s="4" t="s">
        <v>27</v>
      </c>
      <c r="C2132" s="4">
        <v>1128299</v>
      </c>
      <c r="D2132" s="5">
        <v>44402</v>
      </c>
      <c r="E2132" s="4" t="s">
        <v>28</v>
      </c>
      <c r="F2132" s="4" t="s">
        <v>82</v>
      </c>
      <c r="G2132" s="4" t="s">
        <v>83</v>
      </c>
      <c r="H2132" s="4" t="s">
        <v>19</v>
      </c>
      <c r="I2132" s="6">
        <v>0.60000000000000009</v>
      </c>
      <c r="J2132" s="7">
        <v>5500</v>
      </c>
      <c r="K2132" s="8">
        <f t="shared" si="16"/>
        <v>3300.0000000000005</v>
      </c>
      <c r="L2132" s="8">
        <f t="shared" si="17"/>
        <v>1155</v>
      </c>
      <c r="M2132" s="9">
        <v>0.35</v>
      </c>
      <c r="O2132" s="14"/>
      <c r="P2132" s="12"/>
      <c r="Q2132" s="10"/>
      <c r="R2132" s="11"/>
    </row>
    <row r="2133" spans="1:18" ht="15.75" customHeight="1" x14ac:dyDescent="0.25">
      <c r="A2133" s="2"/>
      <c r="B2133" s="4" t="s">
        <v>27</v>
      </c>
      <c r="C2133" s="4">
        <v>1128299</v>
      </c>
      <c r="D2133" s="5">
        <v>44402</v>
      </c>
      <c r="E2133" s="4" t="s">
        <v>28</v>
      </c>
      <c r="F2133" s="4" t="s">
        <v>82</v>
      </c>
      <c r="G2133" s="4" t="s">
        <v>83</v>
      </c>
      <c r="H2133" s="4" t="s">
        <v>20</v>
      </c>
      <c r="I2133" s="6">
        <v>0.55000000000000004</v>
      </c>
      <c r="J2133" s="7">
        <v>4500</v>
      </c>
      <c r="K2133" s="8">
        <f t="shared" si="16"/>
        <v>2475</v>
      </c>
      <c r="L2133" s="8">
        <f t="shared" si="17"/>
        <v>866.25</v>
      </c>
      <c r="M2133" s="9">
        <v>0.35</v>
      </c>
      <c r="O2133" s="14"/>
      <c r="P2133" s="12"/>
      <c r="Q2133" s="10"/>
      <c r="R2133" s="11"/>
    </row>
    <row r="2134" spans="1:18" ht="15.75" customHeight="1" x14ac:dyDescent="0.25">
      <c r="A2134" s="2"/>
      <c r="B2134" s="4" t="s">
        <v>27</v>
      </c>
      <c r="C2134" s="4">
        <v>1128299</v>
      </c>
      <c r="D2134" s="5">
        <v>44402</v>
      </c>
      <c r="E2134" s="4" t="s">
        <v>28</v>
      </c>
      <c r="F2134" s="4" t="s">
        <v>82</v>
      </c>
      <c r="G2134" s="4" t="s">
        <v>83</v>
      </c>
      <c r="H2134" s="4" t="s">
        <v>21</v>
      </c>
      <c r="I2134" s="6">
        <v>0.60000000000000009</v>
      </c>
      <c r="J2134" s="7">
        <v>5000</v>
      </c>
      <c r="K2134" s="8">
        <f t="shared" si="16"/>
        <v>3000.0000000000005</v>
      </c>
      <c r="L2134" s="8">
        <f t="shared" si="17"/>
        <v>900.00000000000011</v>
      </c>
      <c r="M2134" s="9">
        <v>0.3</v>
      </c>
      <c r="O2134" s="14"/>
      <c r="P2134" s="12"/>
      <c r="Q2134" s="10"/>
      <c r="R2134" s="11"/>
    </row>
    <row r="2135" spans="1:18" ht="15.75" customHeight="1" x14ac:dyDescent="0.25">
      <c r="A2135" s="2"/>
      <c r="B2135" s="4" t="s">
        <v>27</v>
      </c>
      <c r="C2135" s="4">
        <v>1128299</v>
      </c>
      <c r="D2135" s="5">
        <v>44402</v>
      </c>
      <c r="E2135" s="4" t="s">
        <v>28</v>
      </c>
      <c r="F2135" s="4" t="s">
        <v>82</v>
      </c>
      <c r="G2135" s="4" t="s">
        <v>83</v>
      </c>
      <c r="H2135" s="4" t="s">
        <v>22</v>
      </c>
      <c r="I2135" s="6">
        <v>0.75000000000000011</v>
      </c>
      <c r="J2135" s="7">
        <v>5000</v>
      </c>
      <c r="K2135" s="8">
        <f t="shared" si="16"/>
        <v>3750.0000000000005</v>
      </c>
      <c r="L2135" s="8">
        <f t="shared" si="17"/>
        <v>937.50000000000011</v>
      </c>
      <c r="M2135" s="9">
        <v>0.25</v>
      </c>
      <c r="O2135" s="14"/>
      <c r="P2135" s="12"/>
      <c r="Q2135" s="10"/>
      <c r="R2135" s="11"/>
    </row>
    <row r="2136" spans="1:18" ht="15.75" customHeight="1" x14ac:dyDescent="0.25">
      <c r="A2136" s="2"/>
      <c r="B2136" s="4" t="s">
        <v>27</v>
      </c>
      <c r="C2136" s="4">
        <v>1128299</v>
      </c>
      <c r="D2136" s="5">
        <v>44434</v>
      </c>
      <c r="E2136" s="4" t="s">
        <v>28</v>
      </c>
      <c r="F2136" s="4" t="s">
        <v>82</v>
      </c>
      <c r="G2136" s="4" t="s">
        <v>83</v>
      </c>
      <c r="H2136" s="4" t="s">
        <v>17</v>
      </c>
      <c r="I2136" s="6">
        <v>0.60000000000000009</v>
      </c>
      <c r="J2136" s="7">
        <v>7000</v>
      </c>
      <c r="K2136" s="8">
        <f t="shared" si="16"/>
        <v>4200.0000000000009</v>
      </c>
      <c r="L2136" s="8">
        <f t="shared" si="17"/>
        <v>1470.0000000000002</v>
      </c>
      <c r="M2136" s="9">
        <v>0.35</v>
      </c>
      <c r="O2136" s="14"/>
      <c r="P2136" s="12"/>
      <c r="Q2136" s="10"/>
      <c r="R2136" s="11"/>
    </row>
    <row r="2137" spans="1:18" ht="15.75" customHeight="1" x14ac:dyDescent="0.25">
      <c r="A2137" s="2"/>
      <c r="B2137" s="4" t="s">
        <v>27</v>
      </c>
      <c r="C2137" s="4">
        <v>1128299</v>
      </c>
      <c r="D2137" s="5">
        <v>44434</v>
      </c>
      <c r="E2137" s="4" t="s">
        <v>28</v>
      </c>
      <c r="F2137" s="4" t="s">
        <v>82</v>
      </c>
      <c r="G2137" s="4" t="s">
        <v>83</v>
      </c>
      <c r="H2137" s="4" t="s">
        <v>18</v>
      </c>
      <c r="I2137" s="6">
        <v>0.65000000000000013</v>
      </c>
      <c r="J2137" s="7">
        <v>6500</v>
      </c>
      <c r="K2137" s="8">
        <f t="shared" si="16"/>
        <v>4225.0000000000009</v>
      </c>
      <c r="L2137" s="8">
        <f t="shared" si="17"/>
        <v>1690.0000000000005</v>
      </c>
      <c r="M2137" s="9">
        <v>0.4</v>
      </c>
      <c r="O2137" s="14"/>
      <c r="P2137" s="12"/>
      <c r="Q2137" s="10"/>
      <c r="R2137" s="11"/>
    </row>
    <row r="2138" spans="1:18" ht="15.75" customHeight="1" x14ac:dyDescent="0.25">
      <c r="A2138" s="2"/>
      <c r="B2138" s="4" t="s">
        <v>27</v>
      </c>
      <c r="C2138" s="4">
        <v>1128299</v>
      </c>
      <c r="D2138" s="5">
        <v>44434</v>
      </c>
      <c r="E2138" s="4" t="s">
        <v>28</v>
      </c>
      <c r="F2138" s="4" t="s">
        <v>82</v>
      </c>
      <c r="G2138" s="4" t="s">
        <v>83</v>
      </c>
      <c r="H2138" s="4" t="s">
        <v>19</v>
      </c>
      <c r="I2138" s="6">
        <v>0.60000000000000009</v>
      </c>
      <c r="J2138" s="7">
        <v>5250</v>
      </c>
      <c r="K2138" s="8">
        <f t="shared" si="16"/>
        <v>3150.0000000000005</v>
      </c>
      <c r="L2138" s="8">
        <f t="shared" si="17"/>
        <v>1102.5</v>
      </c>
      <c r="M2138" s="9">
        <v>0.35</v>
      </c>
      <c r="O2138" s="14"/>
      <c r="P2138" s="12"/>
      <c r="Q2138" s="10"/>
      <c r="R2138" s="11"/>
    </row>
    <row r="2139" spans="1:18" ht="15.75" customHeight="1" x14ac:dyDescent="0.25">
      <c r="A2139" s="2"/>
      <c r="B2139" s="4" t="s">
        <v>27</v>
      </c>
      <c r="C2139" s="4">
        <v>1128299</v>
      </c>
      <c r="D2139" s="5">
        <v>44434</v>
      </c>
      <c r="E2139" s="4" t="s">
        <v>28</v>
      </c>
      <c r="F2139" s="4" t="s">
        <v>82</v>
      </c>
      <c r="G2139" s="4" t="s">
        <v>83</v>
      </c>
      <c r="H2139" s="4" t="s">
        <v>20</v>
      </c>
      <c r="I2139" s="6">
        <v>0.60000000000000009</v>
      </c>
      <c r="J2139" s="7">
        <v>4750</v>
      </c>
      <c r="K2139" s="8">
        <f t="shared" si="16"/>
        <v>2850.0000000000005</v>
      </c>
      <c r="L2139" s="8">
        <f t="shared" si="17"/>
        <v>997.50000000000011</v>
      </c>
      <c r="M2139" s="9">
        <v>0.35</v>
      </c>
      <c r="O2139" s="14"/>
      <c r="P2139" s="12"/>
      <c r="Q2139" s="10"/>
      <c r="R2139" s="11"/>
    </row>
    <row r="2140" spans="1:18" ht="15.75" customHeight="1" x14ac:dyDescent="0.25">
      <c r="A2140" s="2"/>
      <c r="B2140" s="4" t="s">
        <v>27</v>
      </c>
      <c r="C2140" s="4">
        <v>1128299</v>
      </c>
      <c r="D2140" s="5">
        <v>44434</v>
      </c>
      <c r="E2140" s="4" t="s">
        <v>28</v>
      </c>
      <c r="F2140" s="4" t="s">
        <v>82</v>
      </c>
      <c r="G2140" s="4" t="s">
        <v>83</v>
      </c>
      <c r="H2140" s="4" t="s">
        <v>21</v>
      </c>
      <c r="I2140" s="6">
        <v>0.70000000000000007</v>
      </c>
      <c r="J2140" s="7">
        <v>4750</v>
      </c>
      <c r="K2140" s="8">
        <f t="shared" si="16"/>
        <v>3325.0000000000005</v>
      </c>
      <c r="L2140" s="8">
        <f t="shared" si="17"/>
        <v>997.50000000000011</v>
      </c>
      <c r="M2140" s="9">
        <v>0.3</v>
      </c>
      <c r="O2140" s="14"/>
      <c r="P2140" s="12"/>
      <c r="Q2140" s="10"/>
      <c r="R2140" s="11"/>
    </row>
    <row r="2141" spans="1:18" ht="15.75" customHeight="1" x14ac:dyDescent="0.25">
      <c r="A2141" s="2"/>
      <c r="B2141" s="4" t="s">
        <v>27</v>
      </c>
      <c r="C2141" s="4">
        <v>1128299</v>
      </c>
      <c r="D2141" s="5">
        <v>44434</v>
      </c>
      <c r="E2141" s="4" t="s">
        <v>28</v>
      </c>
      <c r="F2141" s="4" t="s">
        <v>82</v>
      </c>
      <c r="G2141" s="4" t="s">
        <v>83</v>
      </c>
      <c r="H2141" s="4" t="s">
        <v>22</v>
      </c>
      <c r="I2141" s="6">
        <v>0.75000000000000011</v>
      </c>
      <c r="J2141" s="7">
        <v>4500</v>
      </c>
      <c r="K2141" s="8">
        <f t="shared" si="16"/>
        <v>3375.0000000000005</v>
      </c>
      <c r="L2141" s="8">
        <f t="shared" si="17"/>
        <v>843.75000000000011</v>
      </c>
      <c r="M2141" s="9">
        <v>0.25</v>
      </c>
      <c r="O2141" s="14"/>
      <c r="P2141" s="12"/>
      <c r="Q2141" s="10"/>
      <c r="R2141" s="11"/>
    </row>
    <row r="2142" spans="1:18" ht="15.75" customHeight="1" x14ac:dyDescent="0.25">
      <c r="A2142" s="2"/>
      <c r="B2142" s="4" t="s">
        <v>27</v>
      </c>
      <c r="C2142" s="4">
        <v>1128299</v>
      </c>
      <c r="D2142" s="5">
        <v>44466</v>
      </c>
      <c r="E2142" s="4" t="s">
        <v>28</v>
      </c>
      <c r="F2142" s="4" t="s">
        <v>82</v>
      </c>
      <c r="G2142" s="4" t="s">
        <v>83</v>
      </c>
      <c r="H2142" s="4" t="s">
        <v>17</v>
      </c>
      <c r="I2142" s="6">
        <v>0.50000000000000011</v>
      </c>
      <c r="J2142" s="7">
        <v>6250</v>
      </c>
      <c r="K2142" s="8">
        <f t="shared" si="16"/>
        <v>3125.0000000000009</v>
      </c>
      <c r="L2142" s="8">
        <f t="shared" si="17"/>
        <v>1093.7500000000002</v>
      </c>
      <c r="M2142" s="9">
        <v>0.35</v>
      </c>
      <c r="O2142" s="14"/>
      <c r="P2142" s="12"/>
      <c r="Q2142" s="10"/>
      <c r="R2142" s="11"/>
    </row>
    <row r="2143" spans="1:18" ht="15.75" customHeight="1" x14ac:dyDescent="0.25">
      <c r="A2143" s="2"/>
      <c r="B2143" s="4" t="s">
        <v>27</v>
      </c>
      <c r="C2143" s="4">
        <v>1128299</v>
      </c>
      <c r="D2143" s="5">
        <v>44466</v>
      </c>
      <c r="E2143" s="4" t="s">
        <v>28</v>
      </c>
      <c r="F2143" s="4" t="s">
        <v>82</v>
      </c>
      <c r="G2143" s="4" t="s">
        <v>83</v>
      </c>
      <c r="H2143" s="4" t="s">
        <v>18</v>
      </c>
      <c r="I2143" s="6">
        <v>0.55000000000000016</v>
      </c>
      <c r="J2143" s="7">
        <v>6250</v>
      </c>
      <c r="K2143" s="8">
        <f t="shared" si="16"/>
        <v>3437.5000000000009</v>
      </c>
      <c r="L2143" s="8">
        <f t="shared" si="17"/>
        <v>1375.0000000000005</v>
      </c>
      <c r="M2143" s="9">
        <v>0.4</v>
      </c>
      <c r="O2143" s="14"/>
      <c r="P2143" s="12"/>
      <c r="Q2143" s="10"/>
      <c r="R2143" s="11"/>
    </row>
    <row r="2144" spans="1:18" ht="15.75" customHeight="1" x14ac:dyDescent="0.25">
      <c r="A2144" s="2"/>
      <c r="B2144" s="4" t="s">
        <v>27</v>
      </c>
      <c r="C2144" s="4">
        <v>1128299</v>
      </c>
      <c r="D2144" s="5">
        <v>44466</v>
      </c>
      <c r="E2144" s="4" t="s">
        <v>28</v>
      </c>
      <c r="F2144" s="4" t="s">
        <v>82</v>
      </c>
      <c r="G2144" s="4" t="s">
        <v>83</v>
      </c>
      <c r="H2144" s="4" t="s">
        <v>19</v>
      </c>
      <c r="I2144" s="6">
        <v>0.50000000000000011</v>
      </c>
      <c r="J2144" s="7">
        <v>4750</v>
      </c>
      <c r="K2144" s="8">
        <f t="shared" si="16"/>
        <v>2375.0000000000005</v>
      </c>
      <c r="L2144" s="8">
        <f t="shared" si="17"/>
        <v>831.25000000000011</v>
      </c>
      <c r="M2144" s="9">
        <v>0.35</v>
      </c>
      <c r="O2144" s="14"/>
      <c r="P2144" s="12"/>
      <c r="Q2144" s="10"/>
      <c r="R2144" s="11"/>
    </row>
    <row r="2145" spans="1:18" ht="15.75" customHeight="1" x14ac:dyDescent="0.25">
      <c r="A2145" s="2"/>
      <c r="B2145" s="4" t="s">
        <v>27</v>
      </c>
      <c r="C2145" s="4">
        <v>1128299</v>
      </c>
      <c r="D2145" s="5">
        <v>44466</v>
      </c>
      <c r="E2145" s="4" t="s">
        <v>28</v>
      </c>
      <c r="F2145" s="4" t="s">
        <v>82</v>
      </c>
      <c r="G2145" s="4" t="s">
        <v>83</v>
      </c>
      <c r="H2145" s="4" t="s">
        <v>20</v>
      </c>
      <c r="I2145" s="6">
        <v>0.50000000000000011</v>
      </c>
      <c r="J2145" s="7">
        <v>4250</v>
      </c>
      <c r="K2145" s="8">
        <f t="shared" si="16"/>
        <v>2125.0000000000005</v>
      </c>
      <c r="L2145" s="8">
        <f t="shared" si="17"/>
        <v>743.75000000000011</v>
      </c>
      <c r="M2145" s="9">
        <v>0.35</v>
      </c>
      <c r="O2145" s="14"/>
      <c r="P2145" s="12"/>
      <c r="Q2145" s="10"/>
      <c r="R2145" s="11"/>
    </row>
    <row r="2146" spans="1:18" ht="15.75" customHeight="1" x14ac:dyDescent="0.25">
      <c r="A2146" s="2"/>
      <c r="B2146" s="4" t="s">
        <v>27</v>
      </c>
      <c r="C2146" s="4">
        <v>1128299</v>
      </c>
      <c r="D2146" s="5">
        <v>44466</v>
      </c>
      <c r="E2146" s="4" t="s">
        <v>28</v>
      </c>
      <c r="F2146" s="4" t="s">
        <v>82</v>
      </c>
      <c r="G2146" s="4" t="s">
        <v>83</v>
      </c>
      <c r="H2146" s="4" t="s">
        <v>21</v>
      </c>
      <c r="I2146" s="6">
        <v>0.60000000000000009</v>
      </c>
      <c r="J2146" s="7">
        <v>4250</v>
      </c>
      <c r="K2146" s="8">
        <f t="shared" si="16"/>
        <v>2550.0000000000005</v>
      </c>
      <c r="L2146" s="8">
        <f t="shared" si="17"/>
        <v>765.00000000000011</v>
      </c>
      <c r="M2146" s="9">
        <v>0.3</v>
      </c>
      <c r="O2146" s="14"/>
      <c r="P2146" s="12"/>
      <c r="Q2146" s="10"/>
      <c r="R2146" s="11"/>
    </row>
    <row r="2147" spans="1:18" ht="15.75" customHeight="1" x14ac:dyDescent="0.25">
      <c r="A2147" s="2"/>
      <c r="B2147" s="4" t="s">
        <v>27</v>
      </c>
      <c r="C2147" s="4">
        <v>1128299</v>
      </c>
      <c r="D2147" s="5">
        <v>44466</v>
      </c>
      <c r="E2147" s="4" t="s">
        <v>28</v>
      </c>
      <c r="F2147" s="4" t="s">
        <v>82</v>
      </c>
      <c r="G2147" s="4" t="s">
        <v>83</v>
      </c>
      <c r="H2147" s="4" t="s">
        <v>22</v>
      </c>
      <c r="I2147" s="6">
        <v>0.65000000000000013</v>
      </c>
      <c r="J2147" s="7">
        <v>4750</v>
      </c>
      <c r="K2147" s="8">
        <f t="shared" si="16"/>
        <v>3087.5000000000005</v>
      </c>
      <c r="L2147" s="8">
        <f t="shared" si="17"/>
        <v>771.87500000000011</v>
      </c>
      <c r="M2147" s="9">
        <v>0.25</v>
      </c>
      <c r="O2147" s="14"/>
      <c r="P2147" s="12"/>
      <c r="Q2147" s="10"/>
      <c r="R2147" s="11"/>
    </row>
    <row r="2148" spans="1:18" ht="15.75" customHeight="1" x14ac:dyDescent="0.25">
      <c r="A2148" s="2"/>
      <c r="B2148" s="4" t="s">
        <v>27</v>
      </c>
      <c r="C2148" s="4">
        <v>1128299</v>
      </c>
      <c r="D2148" s="5">
        <v>44495</v>
      </c>
      <c r="E2148" s="4" t="s">
        <v>28</v>
      </c>
      <c r="F2148" s="4" t="s">
        <v>82</v>
      </c>
      <c r="G2148" s="4" t="s">
        <v>83</v>
      </c>
      <c r="H2148" s="4" t="s">
        <v>17</v>
      </c>
      <c r="I2148" s="6">
        <v>0.50000000000000011</v>
      </c>
      <c r="J2148" s="7">
        <v>5500</v>
      </c>
      <c r="K2148" s="8">
        <f t="shared" si="16"/>
        <v>2750.0000000000005</v>
      </c>
      <c r="L2148" s="8">
        <f t="shared" si="17"/>
        <v>962.50000000000011</v>
      </c>
      <c r="M2148" s="9">
        <v>0.35</v>
      </c>
      <c r="O2148" s="14"/>
      <c r="P2148" s="12"/>
      <c r="Q2148" s="10"/>
      <c r="R2148" s="11"/>
    </row>
    <row r="2149" spans="1:18" ht="15.75" customHeight="1" x14ac:dyDescent="0.25">
      <c r="A2149" s="2"/>
      <c r="B2149" s="4" t="s">
        <v>27</v>
      </c>
      <c r="C2149" s="4">
        <v>1128299</v>
      </c>
      <c r="D2149" s="5">
        <v>44495</v>
      </c>
      <c r="E2149" s="4" t="s">
        <v>28</v>
      </c>
      <c r="F2149" s="4" t="s">
        <v>82</v>
      </c>
      <c r="G2149" s="4" t="s">
        <v>83</v>
      </c>
      <c r="H2149" s="4" t="s">
        <v>18</v>
      </c>
      <c r="I2149" s="6">
        <v>0.55000000000000016</v>
      </c>
      <c r="J2149" s="7">
        <v>5500</v>
      </c>
      <c r="K2149" s="8">
        <f t="shared" si="16"/>
        <v>3025.0000000000009</v>
      </c>
      <c r="L2149" s="8">
        <f t="shared" si="17"/>
        <v>1210.0000000000005</v>
      </c>
      <c r="M2149" s="9">
        <v>0.4</v>
      </c>
      <c r="O2149" s="14"/>
      <c r="P2149" s="12"/>
      <c r="Q2149" s="10"/>
      <c r="R2149" s="11"/>
    </row>
    <row r="2150" spans="1:18" ht="15.75" customHeight="1" x14ac:dyDescent="0.25">
      <c r="A2150" s="2"/>
      <c r="B2150" s="4" t="s">
        <v>27</v>
      </c>
      <c r="C2150" s="4">
        <v>1128299</v>
      </c>
      <c r="D2150" s="5">
        <v>44495</v>
      </c>
      <c r="E2150" s="4" t="s">
        <v>28</v>
      </c>
      <c r="F2150" s="4" t="s">
        <v>82</v>
      </c>
      <c r="G2150" s="4" t="s">
        <v>83</v>
      </c>
      <c r="H2150" s="4" t="s">
        <v>19</v>
      </c>
      <c r="I2150" s="6">
        <v>0.50000000000000011</v>
      </c>
      <c r="J2150" s="7">
        <v>3750</v>
      </c>
      <c r="K2150" s="8">
        <f t="shared" si="16"/>
        <v>1875.0000000000005</v>
      </c>
      <c r="L2150" s="8">
        <f t="shared" si="17"/>
        <v>656.25000000000011</v>
      </c>
      <c r="M2150" s="9">
        <v>0.35</v>
      </c>
      <c r="O2150" s="14"/>
      <c r="P2150" s="12"/>
      <c r="Q2150" s="10"/>
      <c r="R2150" s="11"/>
    </row>
    <row r="2151" spans="1:18" ht="15.75" customHeight="1" x14ac:dyDescent="0.25">
      <c r="A2151" s="2"/>
      <c r="B2151" s="4" t="s">
        <v>27</v>
      </c>
      <c r="C2151" s="4">
        <v>1128299</v>
      </c>
      <c r="D2151" s="5">
        <v>44495</v>
      </c>
      <c r="E2151" s="4" t="s">
        <v>28</v>
      </c>
      <c r="F2151" s="4" t="s">
        <v>82</v>
      </c>
      <c r="G2151" s="4" t="s">
        <v>83</v>
      </c>
      <c r="H2151" s="4" t="s">
        <v>20</v>
      </c>
      <c r="I2151" s="6">
        <v>0.50000000000000011</v>
      </c>
      <c r="J2151" s="7">
        <v>3500</v>
      </c>
      <c r="K2151" s="8">
        <f t="shared" si="16"/>
        <v>1750.0000000000005</v>
      </c>
      <c r="L2151" s="8">
        <f t="shared" si="17"/>
        <v>612.50000000000011</v>
      </c>
      <c r="M2151" s="9">
        <v>0.35</v>
      </c>
      <c r="O2151" s="14"/>
      <c r="P2151" s="12"/>
      <c r="Q2151" s="10"/>
      <c r="R2151" s="11"/>
    </row>
    <row r="2152" spans="1:18" ht="15.75" customHeight="1" x14ac:dyDescent="0.25">
      <c r="A2152" s="2"/>
      <c r="B2152" s="4" t="s">
        <v>27</v>
      </c>
      <c r="C2152" s="4">
        <v>1128299</v>
      </c>
      <c r="D2152" s="5">
        <v>44495</v>
      </c>
      <c r="E2152" s="4" t="s">
        <v>28</v>
      </c>
      <c r="F2152" s="4" t="s">
        <v>82</v>
      </c>
      <c r="G2152" s="4" t="s">
        <v>83</v>
      </c>
      <c r="H2152" s="4" t="s">
        <v>21</v>
      </c>
      <c r="I2152" s="6">
        <v>0.60000000000000009</v>
      </c>
      <c r="J2152" s="7">
        <v>3250</v>
      </c>
      <c r="K2152" s="8">
        <f t="shared" si="16"/>
        <v>1950.0000000000002</v>
      </c>
      <c r="L2152" s="8">
        <f t="shared" si="17"/>
        <v>585</v>
      </c>
      <c r="M2152" s="9">
        <v>0.3</v>
      </c>
      <c r="O2152" s="14"/>
      <c r="P2152" s="12"/>
      <c r="Q2152" s="10"/>
      <c r="R2152" s="11"/>
    </row>
    <row r="2153" spans="1:18" ht="15.75" customHeight="1" x14ac:dyDescent="0.25">
      <c r="A2153" s="2"/>
      <c r="B2153" s="4" t="s">
        <v>27</v>
      </c>
      <c r="C2153" s="4">
        <v>1128299</v>
      </c>
      <c r="D2153" s="5">
        <v>44495</v>
      </c>
      <c r="E2153" s="4" t="s">
        <v>28</v>
      </c>
      <c r="F2153" s="4" t="s">
        <v>82</v>
      </c>
      <c r="G2153" s="4" t="s">
        <v>83</v>
      </c>
      <c r="H2153" s="4" t="s">
        <v>22</v>
      </c>
      <c r="I2153" s="6">
        <v>0.75000000000000011</v>
      </c>
      <c r="J2153" s="7">
        <v>3750</v>
      </c>
      <c r="K2153" s="8">
        <f t="shared" si="16"/>
        <v>2812.5000000000005</v>
      </c>
      <c r="L2153" s="8">
        <f t="shared" si="17"/>
        <v>703.12500000000011</v>
      </c>
      <c r="M2153" s="9">
        <v>0.25</v>
      </c>
      <c r="O2153" s="14"/>
      <c r="P2153" s="12"/>
      <c r="Q2153" s="10"/>
      <c r="R2153" s="11"/>
    </row>
    <row r="2154" spans="1:18" ht="15.75" customHeight="1" x14ac:dyDescent="0.25">
      <c r="A2154" s="2"/>
      <c r="B2154" s="4" t="s">
        <v>27</v>
      </c>
      <c r="C2154" s="4">
        <v>1128299</v>
      </c>
      <c r="D2154" s="5">
        <v>44526</v>
      </c>
      <c r="E2154" s="4" t="s">
        <v>28</v>
      </c>
      <c r="F2154" s="4" t="s">
        <v>82</v>
      </c>
      <c r="G2154" s="4" t="s">
        <v>83</v>
      </c>
      <c r="H2154" s="4" t="s">
        <v>17</v>
      </c>
      <c r="I2154" s="6">
        <v>0.60000000000000009</v>
      </c>
      <c r="J2154" s="7">
        <v>5500</v>
      </c>
      <c r="K2154" s="8">
        <f t="shared" si="16"/>
        <v>3300.0000000000005</v>
      </c>
      <c r="L2154" s="8">
        <f t="shared" si="17"/>
        <v>1155</v>
      </c>
      <c r="M2154" s="9">
        <v>0.35</v>
      </c>
      <c r="O2154" s="14"/>
      <c r="P2154" s="12"/>
      <c r="Q2154" s="10"/>
      <c r="R2154" s="11"/>
    </row>
    <row r="2155" spans="1:18" ht="15.75" customHeight="1" x14ac:dyDescent="0.25">
      <c r="A2155" s="2"/>
      <c r="B2155" s="4" t="s">
        <v>27</v>
      </c>
      <c r="C2155" s="4">
        <v>1128299</v>
      </c>
      <c r="D2155" s="5">
        <v>44526</v>
      </c>
      <c r="E2155" s="4" t="s">
        <v>28</v>
      </c>
      <c r="F2155" s="4" t="s">
        <v>82</v>
      </c>
      <c r="G2155" s="4" t="s">
        <v>83</v>
      </c>
      <c r="H2155" s="4" t="s">
        <v>18</v>
      </c>
      <c r="I2155" s="6">
        <v>0.65000000000000013</v>
      </c>
      <c r="J2155" s="7">
        <v>6000</v>
      </c>
      <c r="K2155" s="8">
        <f t="shared" si="16"/>
        <v>3900.0000000000009</v>
      </c>
      <c r="L2155" s="8">
        <f t="shared" si="17"/>
        <v>1560.0000000000005</v>
      </c>
      <c r="M2155" s="9">
        <v>0.4</v>
      </c>
      <c r="O2155" s="14"/>
      <c r="P2155" s="12"/>
      <c r="Q2155" s="10"/>
      <c r="R2155" s="11"/>
    </row>
    <row r="2156" spans="1:18" ht="15.75" customHeight="1" x14ac:dyDescent="0.25">
      <c r="A2156" s="2"/>
      <c r="B2156" s="4" t="s">
        <v>27</v>
      </c>
      <c r="C2156" s="4">
        <v>1128299</v>
      </c>
      <c r="D2156" s="5">
        <v>44526</v>
      </c>
      <c r="E2156" s="4" t="s">
        <v>28</v>
      </c>
      <c r="F2156" s="4" t="s">
        <v>82</v>
      </c>
      <c r="G2156" s="4" t="s">
        <v>83</v>
      </c>
      <c r="H2156" s="4" t="s">
        <v>19</v>
      </c>
      <c r="I2156" s="6">
        <v>0.60000000000000009</v>
      </c>
      <c r="J2156" s="7">
        <v>4500</v>
      </c>
      <c r="K2156" s="8">
        <f t="shared" si="16"/>
        <v>2700.0000000000005</v>
      </c>
      <c r="L2156" s="8">
        <f t="shared" si="17"/>
        <v>945.00000000000011</v>
      </c>
      <c r="M2156" s="9">
        <v>0.35</v>
      </c>
      <c r="O2156" s="14"/>
      <c r="P2156" s="12"/>
      <c r="Q2156" s="10"/>
      <c r="R2156" s="11"/>
    </row>
    <row r="2157" spans="1:18" ht="15.75" customHeight="1" x14ac:dyDescent="0.25">
      <c r="A2157" s="2"/>
      <c r="B2157" s="4" t="s">
        <v>27</v>
      </c>
      <c r="C2157" s="4">
        <v>1128299</v>
      </c>
      <c r="D2157" s="5">
        <v>44526</v>
      </c>
      <c r="E2157" s="4" t="s">
        <v>28</v>
      </c>
      <c r="F2157" s="4" t="s">
        <v>82</v>
      </c>
      <c r="G2157" s="4" t="s">
        <v>83</v>
      </c>
      <c r="H2157" s="4" t="s">
        <v>20</v>
      </c>
      <c r="I2157" s="6">
        <v>0.60000000000000009</v>
      </c>
      <c r="J2157" s="7">
        <v>4250</v>
      </c>
      <c r="K2157" s="8">
        <f t="shared" si="16"/>
        <v>2550.0000000000005</v>
      </c>
      <c r="L2157" s="8">
        <f t="shared" si="17"/>
        <v>892.50000000000011</v>
      </c>
      <c r="M2157" s="9">
        <v>0.35</v>
      </c>
      <c r="O2157" s="14"/>
      <c r="P2157" s="12"/>
      <c r="Q2157" s="10"/>
      <c r="R2157" s="11"/>
    </row>
    <row r="2158" spans="1:18" ht="15.75" customHeight="1" x14ac:dyDescent="0.25">
      <c r="A2158" s="2"/>
      <c r="B2158" s="4" t="s">
        <v>27</v>
      </c>
      <c r="C2158" s="4">
        <v>1128299</v>
      </c>
      <c r="D2158" s="5">
        <v>44526</v>
      </c>
      <c r="E2158" s="4" t="s">
        <v>28</v>
      </c>
      <c r="F2158" s="4" t="s">
        <v>82</v>
      </c>
      <c r="G2158" s="4" t="s">
        <v>83</v>
      </c>
      <c r="H2158" s="4" t="s">
        <v>21</v>
      </c>
      <c r="I2158" s="6">
        <v>0.70000000000000007</v>
      </c>
      <c r="J2158" s="7">
        <v>3750</v>
      </c>
      <c r="K2158" s="8">
        <f t="shared" si="16"/>
        <v>2625.0000000000005</v>
      </c>
      <c r="L2158" s="8">
        <f t="shared" si="17"/>
        <v>787.50000000000011</v>
      </c>
      <c r="M2158" s="9">
        <v>0.3</v>
      </c>
      <c r="O2158" s="14"/>
      <c r="P2158" s="12"/>
      <c r="Q2158" s="10"/>
      <c r="R2158" s="11"/>
    </row>
    <row r="2159" spans="1:18" ht="15.75" customHeight="1" x14ac:dyDescent="0.25">
      <c r="A2159" s="2"/>
      <c r="B2159" s="4" t="s">
        <v>27</v>
      </c>
      <c r="C2159" s="4">
        <v>1128299</v>
      </c>
      <c r="D2159" s="5">
        <v>44526</v>
      </c>
      <c r="E2159" s="4" t="s">
        <v>28</v>
      </c>
      <c r="F2159" s="4" t="s">
        <v>82</v>
      </c>
      <c r="G2159" s="4" t="s">
        <v>83</v>
      </c>
      <c r="H2159" s="4" t="s">
        <v>22</v>
      </c>
      <c r="I2159" s="6">
        <v>0.75000000000000011</v>
      </c>
      <c r="J2159" s="7">
        <v>5000</v>
      </c>
      <c r="K2159" s="8">
        <f t="shared" si="16"/>
        <v>3750.0000000000005</v>
      </c>
      <c r="L2159" s="8">
        <f t="shared" si="17"/>
        <v>937.50000000000011</v>
      </c>
      <c r="M2159" s="9">
        <v>0.25</v>
      </c>
      <c r="O2159" s="14"/>
      <c r="P2159" s="12"/>
      <c r="Q2159" s="10"/>
      <c r="R2159" s="11"/>
    </row>
    <row r="2160" spans="1:18" ht="15.75" customHeight="1" x14ac:dyDescent="0.25">
      <c r="A2160" s="2"/>
      <c r="B2160" s="4" t="s">
        <v>27</v>
      </c>
      <c r="C2160" s="4">
        <v>1128299</v>
      </c>
      <c r="D2160" s="5">
        <v>44555</v>
      </c>
      <c r="E2160" s="4" t="s">
        <v>28</v>
      </c>
      <c r="F2160" s="4" t="s">
        <v>82</v>
      </c>
      <c r="G2160" s="4" t="s">
        <v>83</v>
      </c>
      <c r="H2160" s="4" t="s">
        <v>17</v>
      </c>
      <c r="I2160" s="6">
        <v>0.60000000000000009</v>
      </c>
      <c r="J2160" s="7">
        <v>7000</v>
      </c>
      <c r="K2160" s="8">
        <f t="shared" si="16"/>
        <v>4200.0000000000009</v>
      </c>
      <c r="L2160" s="8">
        <f t="shared" si="17"/>
        <v>1470.0000000000002</v>
      </c>
      <c r="M2160" s="9">
        <v>0.35</v>
      </c>
      <c r="O2160" s="14"/>
      <c r="P2160" s="12"/>
      <c r="Q2160" s="10"/>
      <c r="R2160" s="11"/>
    </row>
    <row r="2161" spans="1:18" ht="15.75" customHeight="1" x14ac:dyDescent="0.25">
      <c r="A2161" s="2"/>
      <c r="B2161" s="4" t="s">
        <v>27</v>
      </c>
      <c r="C2161" s="4">
        <v>1128299</v>
      </c>
      <c r="D2161" s="5">
        <v>44555</v>
      </c>
      <c r="E2161" s="4" t="s">
        <v>28</v>
      </c>
      <c r="F2161" s="4" t="s">
        <v>82</v>
      </c>
      <c r="G2161" s="4" t="s">
        <v>83</v>
      </c>
      <c r="H2161" s="4" t="s">
        <v>18</v>
      </c>
      <c r="I2161" s="6">
        <v>0.65000000000000013</v>
      </c>
      <c r="J2161" s="7">
        <v>7000</v>
      </c>
      <c r="K2161" s="8">
        <f t="shared" si="16"/>
        <v>4550.0000000000009</v>
      </c>
      <c r="L2161" s="8">
        <f t="shared" si="17"/>
        <v>1820.0000000000005</v>
      </c>
      <c r="M2161" s="9">
        <v>0.4</v>
      </c>
      <c r="O2161" s="14"/>
      <c r="P2161" s="12"/>
      <c r="Q2161" s="10"/>
      <c r="R2161" s="11"/>
    </row>
    <row r="2162" spans="1:18" ht="15.75" customHeight="1" x14ac:dyDescent="0.25">
      <c r="A2162" s="2"/>
      <c r="B2162" s="4" t="s">
        <v>27</v>
      </c>
      <c r="C2162" s="4">
        <v>1128299</v>
      </c>
      <c r="D2162" s="5">
        <v>44555</v>
      </c>
      <c r="E2162" s="4" t="s">
        <v>28</v>
      </c>
      <c r="F2162" s="4" t="s">
        <v>82</v>
      </c>
      <c r="G2162" s="4" t="s">
        <v>83</v>
      </c>
      <c r="H2162" s="4" t="s">
        <v>19</v>
      </c>
      <c r="I2162" s="6">
        <v>0.60000000000000009</v>
      </c>
      <c r="J2162" s="7">
        <v>5000</v>
      </c>
      <c r="K2162" s="8">
        <f t="shared" si="16"/>
        <v>3000.0000000000005</v>
      </c>
      <c r="L2162" s="8">
        <f t="shared" si="17"/>
        <v>1050</v>
      </c>
      <c r="M2162" s="9">
        <v>0.35</v>
      </c>
      <c r="O2162" s="14"/>
      <c r="P2162" s="12"/>
      <c r="Q2162" s="10"/>
      <c r="R2162" s="11"/>
    </row>
    <row r="2163" spans="1:18" ht="15.75" customHeight="1" x14ac:dyDescent="0.25">
      <c r="A2163" s="2"/>
      <c r="B2163" s="4" t="s">
        <v>27</v>
      </c>
      <c r="C2163" s="4">
        <v>1128299</v>
      </c>
      <c r="D2163" s="5">
        <v>44555</v>
      </c>
      <c r="E2163" s="4" t="s">
        <v>28</v>
      </c>
      <c r="F2163" s="4" t="s">
        <v>82</v>
      </c>
      <c r="G2163" s="4" t="s">
        <v>83</v>
      </c>
      <c r="H2163" s="4" t="s">
        <v>20</v>
      </c>
      <c r="I2163" s="6">
        <v>0.60000000000000009</v>
      </c>
      <c r="J2163" s="7">
        <v>5000</v>
      </c>
      <c r="K2163" s="8">
        <f t="shared" si="16"/>
        <v>3000.0000000000005</v>
      </c>
      <c r="L2163" s="8">
        <f t="shared" si="17"/>
        <v>1050</v>
      </c>
      <c r="M2163" s="9">
        <v>0.35</v>
      </c>
      <c r="O2163" s="14"/>
      <c r="P2163" s="12"/>
      <c r="Q2163" s="10"/>
      <c r="R2163" s="11"/>
    </row>
    <row r="2164" spans="1:18" ht="15.75" customHeight="1" x14ac:dyDescent="0.25">
      <c r="A2164" s="2"/>
      <c r="B2164" s="4" t="s">
        <v>27</v>
      </c>
      <c r="C2164" s="4">
        <v>1128299</v>
      </c>
      <c r="D2164" s="5">
        <v>44555</v>
      </c>
      <c r="E2164" s="4" t="s">
        <v>28</v>
      </c>
      <c r="F2164" s="4" t="s">
        <v>82</v>
      </c>
      <c r="G2164" s="4" t="s">
        <v>83</v>
      </c>
      <c r="H2164" s="4" t="s">
        <v>21</v>
      </c>
      <c r="I2164" s="6">
        <v>0.70000000000000007</v>
      </c>
      <c r="J2164" s="7">
        <v>4250</v>
      </c>
      <c r="K2164" s="8">
        <f t="shared" si="16"/>
        <v>2975.0000000000005</v>
      </c>
      <c r="L2164" s="8">
        <f t="shared" si="17"/>
        <v>892.50000000000011</v>
      </c>
      <c r="M2164" s="9">
        <v>0.3</v>
      </c>
      <c r="O2164" s="14"/>
      <c r="P2164" s="12"/>
      <c r="Q2164" s="10"/>
      <c r="R2164" s="11"/>
    </row>
    <row r="2165" spans="1:18" ht="15.75" customHeight="1" x14ac:dyDescent="0.25">
      <c r="A2165" s="2"/>
      <c r="B2165" s="4" t="s">
        <v>27</v>
      </c>
      <c r="C2165" s="4">
        <v>1128299</v>
      </c>
      <c r="D2165" s="5">
        <v>44555</v>
      </c>
      <c r="E2165" s="4" t="s">
        <v>28</v>
      </c>
      <c r="F2165" s="4" t="s">
        <v>82</v>
      </c>
      <c r="G2165" s="4" t="s">
        <v>83</v>
      </c>
      <c r="H2165" s="4" t="s">
        <v>22</v>
      </c>
      <c r="I2165" s="6">
        <v>0.75000000000000011</v>
      </c>
      <c r="J2165" s="7">
        <v>5250</v>
      </c>
      <c r="K2165" s="8">
        <f t="shared" si="16"/>
        <v>3937.5000000000005</v>
      </c>
      <c r="L2165" s="8">
        <f t="shared" si="17"/>
        <v>984.37500000000011</v>
      </c>
      <c r="M2165" s="9">
        <v>0.25</v>
      </c>
      <c r="O2165" s="14"/>
      <c r="P2165" s="12"/>
      <c r="Q2165" s="10"/>
      <c r="R2165" s="11"/>
    </row>
    <row r="2166" spans="1:18" ht="15.75" customHeight="1" x14ac:dyDescent="0.25">
      <c r="A2166" s="2" t="s">
        <v>39</v>
      </c>
      <c r="B2166" s="4" t="s">
        <v>27</v>
      </c>
      <c r="C2166" s="4">
        <v>1128299</v>
      </c>
      <c r="D2166" s="5">
        <v>44209</v>
      </c>
      <c r="E2166" s="4" t="s">
        <v>28</v>
      </c>
      <c r="F2166" s="4" t="s">
        <v>84</v>
      </c>
      <c r="G2166" s="4" t="s">
        <v>85</v>
      </c>
      <c r="H2166" s="4" t="s">
        <v>17</v>
      </c>
      <c r="I2166" s="6">
        <v>0.29999999999999993</v>
      </c>
      <c r="J2166" s="7">
        <v>4500</v>
      </c>
      <c r="K2166" s="8">
        <f t="shared" si="16"/>
        <v>1349.9999999999998</v>
      </c>
      <c r="L2166" s="8">
        <f t="shared" si="17"/>
        <v>539.99999999999989</v>
      </c>
      <c r="M2166" s="9">
        <v>0.4</v>
      </c>
      <c r="O2166" s="14"/>
      <c r="P2166" s="12"/>
      <c r="Q2166" s="10"/>
      <c r="R2166" s="11"/>
    </row>
    <row r="2167" spans="1:18" ht="15.75" customHeight="1" x14ac:dyDescent="0.25">
      <c r="A2167" s="2"/>
      <c r="B2167" s="4" t="s">
        <v>27</v>
      </c>
      <c r="C2167" s="4">
        <v>1128299</v>
      </c>
      <c r="D2167" s="5">
        <v>44209</v>
      </c>
      <c r="E2167" s="4" t="s">
        <v>28</v>
      </c>
      <c r="F2167" s="4" t="s">
        <v>84</v>
      </c>
      <c r="G2167" s="4" t="s">
        <v>85</v>
      </c>
      <c r="H2167" s="4" t="s">
        <v>18</v>
      </c>
      <c r="I2167" s="6">
        <v>0.4</v>
      </c>
      <c r="J2167" s="7">
        <v>4500</v>
      </c>
      <c r="K2167" s="8">
        <f t="shared" si="16"/>
        <v>1800</v>
      </c>
      <c r="L2167" s="8">
        <f t="shared" si="17"/>
        <v>720</v>
      </c>
      <c r="M2167" s="9">
        <v>0.4</v>
      </c>
      <c r="O2167" s="14"/>
      <c r="P2167" s="12"/>
      <c r="Q2167" s="10"/>
      <c r="R2167" s="11"/>
    </row>
    <row r="2168" spans="1:18" ht="15.75" customHeight="1" x14ac:dyDescent="0.25">
      <c r="A2168" s="2"/>
      <c r="B2168" s="4" t="s">
        <v>27</v>
      </c>
      <c r="C2168" s="4">
        <v>1128299</v>
      </c>
      <c r="D2168" s="5">
        <v>44209</v>
      </c>
      <c r="E2168" s="4" t="s">
        <v>28</v>
      </c>
      <c r="F2168" s="4" t="s">
        <v>84</v>
      </c>
      <c r="G2168" s="4" t="s">
        <v>85</v>
      </c>
      <c r="H2168" s="4" t="s">
        <v>19</v>
      </c>
      <c r="I2168" s="6">
        <v>0.4</v>
      </c>
      <c r="J2168" s="7">
        <v>4500</v>
      </c>
      <c r="K2168" s="8">
        <f t="shared" si="16"/>
        <v>1800</v>
      </c>
      <c r="L2168" s="8">
        <f t="shared" si="17"/>
        <v>630</v>
      </c>
      <c r="M2168" s="9">
        <v>0.35</v>
      </c>
      <c r="O2168" s="14"/>
      <c r="P2168" s="12"/>
      <c r="Q2168" s="10"/>
      <c r="R2168" s="11"/>
    </row>
    <row r="2169" spans="1:18" ht="15.75" customHeight="1" x14ac:dyDescent="0.25">
      <c r="A2169" s="2"/>
      <c r="B2169" s="4" t="s">
        <v>27</v>
      </c>
      <c r="C2169" s="4">
        <v>1128299</v>
      </c>
      <c r="D2169" s="5">
        <v>44209</v>
      </c>
      <c r="E2169" s="4" t="s">
        <v>28</v>
      </c>
      <c r="F2169" s="4" t="s">
        <v>84</v>
      </c>
      <c r="G2169" s="4" t="s">
        <v>85</v>
      </c>
      <c r="H2169" s="4" t="s">
        <v>20</v>
      </c>
      <c r="I2169" s="6">
        <v>0.4</v>
      </c>
      <c r="J2169" s="7">
        <v>3000</v>
      </c>
      <c r="K2169" s="8">
        <f t="shared" si="16"/>
        <v>1200</v>
      </c>
      <c r="L2169" s="8">
        <f t="shared" si="17"/>
        <v>480</v>
      </c>
      <c r="M2169" s="9">
        <v>0.4</v>
      </c>
      <c r="O2169" s="14"/>
      <c r="P2169" s="12"/>
      <c r="Q2169" s="10"/>
      <c r="R2169" s="11"/>
    </row>
    <row r="2170" spans="1:18" ht="15.75" customHeight="1" x14ac:dyDescent="0.25">
      <c r="A2170" s="2"/>
      <c r="B2170" s="4" t="s">
        <v>27</v>
      </c>
      <c r="C2170" s="4">
        <v>1128299</v>
      </c>
      <c r="D2170" s="5">
        <v>44209</v>
      </c>
      <c r="E2170" s="4" t="s">
        <v>28</v>
      </c>
      <c r="F2170" s="4" t="s">
        <v>84</v>
      </c>
      <c r="G2170" s="4" t="s">
        <v>85</v>
      </c>
      <c r="H2170" s="4" t="s">
        <v>21</v>
      </c>
      <c r="I2170" s="6">
        <v>0.45000000000000012</v>
      </c>
      <c r="J2170" s="7">
        <v>2500</v>
      </c>
      <c r="K2170" s="8">
        <f t="shared" si="16"/>
        <v>1125.0000000000002</v>
      </c>
      <c r="L2170" s="8">
        <f t="shared" si="17"/>
        <v>393.75000000000006</v>
      </c>
      <c r="M2170" s="9">
        <v>0.35</v>
      </c>
      <c r="O2170" s="14"/>
      <c r="P2170" s="12"/>
      <c r="Q2170" s="10"/>
      <c r="R2170" s="11"/>
    </row>
    <row r="2171" spans="1:18" ht="15.75" customHeight="1" x14ac:dyDescent="0.25">
      <c r="A2171" s="2"/>
      <c r="B2171" s="4" t="s">
        <v>27</v>
      </c>
      <c r="C2171" s="4">
        <v>1128299</v>
      </c>
      <c r="D2171" s="5">
        <v>44209</v>
      </c>
      <c r="E2171" s="4" t="s">
        <v>28</v>
      </c>
      <c r="F2171" s="4" t="s">
        <v>84</v>
      </c>
      <c r="G2171" s="4" t="s">
        <v>85</v>
      </c>
      <c r="H2171" s="4" t="s">
        <v>22</v>
      </c>
      <c r="I2171" s="6">
        <v>0.4</v>
      </c>
      <c r="J2171" s="7">
        <v>4500</v>
      </c>
      <c r="K2171" s="8">
        <f t="shared" si="16"/>
        <v>1800</v>
      </c>
      <c r="L2171" s="8">
        <f t="shared" si="17"/>
        <v>450</v>
      </c>
      <c r="M2171" s="9">
        <v>0.25</v>
      </c>
      <c r="O2171" s="14"/>
      <c r="P2171" s="12"/>
      <c r="Q2171" s="10"/>
      <c r="R2171" s="11"/>
    </row>
    <row r="2172" spans="1:18" ht="15.75" customHeight="1" x14ac:dyDescent="0.25">
      <c r="A2172" s="2"/>
      <c r="B2172" s="4" t="s">
        <v>27</v>
      </c>
      <c r="C2172" s="4">
        <v>1128299</v>
      </c>
      <c r="D2172" s="5">
        <v>44240</v>
      </c>
      <c r="E2172" s="4" t="s">
        <v>28</v>
      </c>
      <c r="F2172" s="4" t="s">
        <v>84</v>
      </c>
      <c r="G2172" s="4" t="s">
        <v>85</v>
      </c>
      <c r="H2172" s="4" t="s">
        <v>17</v>
      </c>
      <c r="I2172" s="6">
        <v>0.29999999999999993</v>
      </c>
      <c r="J2172" s="7">
        <v>5000</v>
      </c>
      <c r="K2172" s="8">
        <f t="shared" si="16"/>
        <v>1499.9999999999998</v>
      </c>
      <c r="L2172" s="8">
        <f t="shared" si="17"/>
        <v>599.99999999999989</v>
      </c>
      <c r="M2172" s="9">
        <v>0.4</v>
      </c>
      <c r="O2172" s="14"/>
      <c r="P2172" s="12"/>
      <c r="Q2172" s="10"/>
      <c r="R2172" s="11"/>
    </row>
    <row r="2173" spans="1:18" ht="15.75" customHeight="1" x14ac:dyDescent="0.25">
      <c r="A2173" s="2"/>
      <c r="B2173" s="4" t="s">
        <v>27</v>
      </c>
      <c r="C2173" s="4">
        <v>1128299</v>
      </c>
      <c r="D2173" s="5">
        <v>44240</v>
      </c>
      <c r="E2173" s="4" t="s">
        <v>28</v>
      </c>
      <c r="F2173" s="4" t="s">
        <v>84</v>
      </c>
      <c r="G2173" s="4" t="s">
        <v>85</v>
      </c>
      <c r="H2173" s="4" t="s">
        <v>18</v>
      </c>
      <c r="I2173" s="6">
        <v>0.4</v>
      </c>
      <c r="J2173" s="7">
        <v>4000</v>
      </c>
      <c r="K2173" s="8">
        <f t="shared" si="16"/>
        <v>1600</v>
      </c>
      <c r="L2173" s="8">
        <f t="shared" si="17"/>
        <v>640</v>
      </c>
      <c r="M2173" s="9">
        <v>0.4</v>
      </c>
      <c r="O2173" s="14"/>
      <c r="P2173" s="12"/>
      <c r="Q2173" s="10"/>
      <c r="R2173" s="11"/>
    </row>
    <row r="2174" spans="1:18" ht="15.75" customHeight="1" x14ac:dyDescent="0.25">
      <c r="A2174" s="2"/>
      <c r="B2174" s="4" t="s">
        <v>27</v>
      </c>
      <c r="C2174" s="4">
        <v>1128299</v>
      </c>
      <c r="D2174" s="5">
        <v>44240</v>
      </c>
      <c r="E2174" s="4" t="s">
        <v>28</v>
      </c>
      <c r="F2174" s="4" t="s">
        <v>84</v>
      </c>
      <c r="G2174" s="4" t="s">
        <v>85</v>
      </c>
      <c r="H2174" s="4" t="s">
        <v>19</v>
      </c>
      <c r="I2174" s="6">
        <v>0.4</v>
      </c>
      <c r="J2174" s="7">
        <v>4000</v>
      </c>
      <c r="K2174" s="8">
        <f t="shared" si="16"/>
        <v>1600</v>
      </c>
      <c r="L2174" s="8">
        <f t="shared" si="17"/>
        <v>560</v>
      </c>
      <c r="M2174" s="9">
        <v>0.35</v>
      </c>
      <c r="O2174" s="14"/>
      <c r="P2174" s="12"/>
      <c r="Q2174" s="10"/>
      <c r="R2174" s="11"/>
    </row>
    <row r="2175" spans="1:18" ht="15.75" customHeight="1" x14ac:dyDescent="0.25">
      <c r="A2175" s="2"/>
      <c r="B2175" s="4" t="s">
        <v>27</v>
      </c>
      <c r="C2175" s="4">
        <v>1128299</v>
      </c>
      <c r="D2175" s="5">
        <v>44240</v>
      </c>
      <c r="E2175" s="4" t="s">
        <v>28</v>
      </c>
      <c r="F2175" s="4" t="s">
        <v>84</v>
      </c>
      <c r="G2175" s="4" t="s">
        <v>85</v>
      </c>
      <c r="H2175" s="4" t="s">
        <v>20</v>
      </c>
      <c r="I2175" s="6">
        <v>0.4</v>
      </c>
      <c r="J2175" s="7">
        <v>2500</v>
      </c>
      <c r="K2175" s="8">
        <f t="shared" si="16"/>
        <v>1000</v>
      </c>
      <c r="L2175" s="8">
        <f t="shared" si="17"/>
        <v>400</v>
      </c>
      <c r="M2175" s="9">
        <v>0.4</v>
      </c>
      <c r="O2175" s="14"/>
      <c r="P2175" s="12"/>
      <c r="Q2175" s="10"/>
      <c r="R2175" s="11"/>
    </row>
    <row r="2176" spans="1:18" ht="15.75" customHeight="1" x14ac:dyDescent="0.25">
      <c r="A2176" s="2"/>
      <c r="B2176" s="4" t="s">
        <v>27</v>
      </c>
      <c r="C2176" s="4">
        <v>1128299</v>
      </c>
      <c r="D2176" s="5">
        <v>44240</v>
      </c>
      <c r="E2176" s="4" t="s">
        <v>28</v>
      </c>
      <c r="F2176" s="4" t="s">
        <v>84</v>
      </c>
      <c r="G2176" s="4" t="s">
        <v>85</v>
      </c>
      <c r="H2176" s="4" t="s">
        <v>21</v>
      </c>
      <c r="I2176" s="6">
        <v>0.45000000000000012</v>
      </c>
      <c r="J2176" s="7">
        <v>1750</v>
      </c>
      <c r="K2176" s="8">
        <f t="shared" si="16"/>
        <v>787.50000000000023</v>
      </c>
      <c r="L2176" s="8">
        <f t="shared" si="17"/>
        <v>275.62500000000006</v>
      </c>
      <c r="M2176" s="9">
        <v>0.35</v>
      </c>
      <c r="O2176" s="14"/>
      <c r="P2176" s="12"/>
      <c r="Q2176" s="10"/>
      <c r="R2176" s="11"/>
    </row>
    <row r="2177" spans="1:18" ht="15.75" customHeight="1" x14ac:dyDescent="0.25">
      <c r="A2177" s="2"/>
      <c r="B2177" s="4" t="s">
        <v>27</v>
      </c>
      <c r="C2177" s="4">
        <v>1128299</v>
      </c>
      <c r="D2177" s="5">
        <v>44240</v>
      </c>
      <c r="E2177" s="4" t="s">
        <v>28</v>
      </c>
      <c r="F2177" s="4" t="s">
        <v>84</v>
      </c>
      <c r="G2177" s="4" t="s">
        <v>85</v>
      </c>
      <c r="H2177" s="4" t="s">
        <v>22</v>
      </c>
      <c r="I2177" s="6">
        <v>0.4</v>
      </c>
      <c r="J2177" s="7">
        <v>3750</v>
      </c>
      <c r="K2177" s="8">
        <f t="shared" si="16"/>
        <v>1500</v>
      </c>
      <c r="L2177" s="8">
        <f t="shared" si="17"/>
        <v>375</v>
      </c>
      <c r="M2177" s="9">
        <v>0.25</v>
      </c>
      <c r="O2177" s="14"/>
      <c r="P2177" s="12"/>
      <c r="Q2177" s="10"/>
      <c r="R2177" s="11"/>
    </row>
    <row r="2178" spans="1:18" ht="15.75" customHeight="1" x14ac:dyDescent="0.25">
      <c r="A2178" s="2"/>
      <c r="B2178" s="4" t="s">
        <v>27</v>
      </c>
      <c r="C2178" s="4">
        <v>1128299</v>
      </c>
      <c r="D2178" s="5">
        <v>44267</v>
      </c>
      <c r="E2178" s="4" t="s">
        <v>28</v>
      </c>
      <c r="F2178" s="4" t="s">
        <v>84</v>
      </c>
      <c r="G2178" s="4" t="s">
        <v>85</v>
      </c>
      <c r="H2178" s="4" t="s">
        <v>17</v>
      </c>
      <c r="I2178" s="6">
        <v>0.4</v>
      </c>
      <c r="J2178" s="7">
        <v>5250</v>
      </c>
      <c r="K2178" s="8">
        <f t="shared" si="16"/>
        <v>2100</v>
      </c>
      <c r="L2178" s="8">
        <f t="shared" si="17"/>
        <v>840</v>
      </c>
      <c r="M2178" s="9">
        <v>0.4</v>
      </c>
      <c r="O2178" s="14"/>
      <c r="P2178" s="12"/>
      <c r="Q2178" s="10"/>
      <c r="R2178" s="11"/>
    </row>
    <row r="2179" spans="1:18" ht="15.75" customHeight="1" x14ac:dyDescent="0.25">
      <c r="A2179" s="2"/>
      <c r="B2179" s="4" t="s">
        <v>27</v>
      </c>
      <c r="C2179" s="4">
        <v>1128299</v>
      </c>
      <c r="D2179" s="5">
        <v>44267</v>
      </c>
      <c r="E2179" s="4" t="s">
        <v>28</v>
      </c>
      <c r="F2179" s="4" t="s">
        <v>84</v>
      </c>
      <c r="G2179" s="4" t="s">
        <v>85</v>
      </c>
      <c r="H2179" s="4" t="s">
        <v>18</v>
      </c>
      <c r="I2179" s="6">
        <v>0.5</v>
      </c>
      <c r="J2179" s="7">
        <v>3750</v>
      </c>
      <c r="K2179" s="8">
        <f t="shared" si="16"/>
        <v>1875</v>
      </c>
      <c r="L2179" s="8">
        <f t="shared" si="17"/>
        <v>750</v>
      </c>
      <c r="M2179" s="9">
        <v>0.4</v>
      </c>
      <c r="O2179" s="14"/>
      <c r="P2179" s="12"/>
      <c r="Q2179" s="10"/>
      <c r="R2179" s="11"/>
    </row>
    <row r="2180" spans="1:18" ht="15.75" customHeight="1" x14ac:dyDescent="0.25">
      <c r="A2180" s="2"/>
      <c r="B2180" s="4" t="s">
        <v>27</v>
      </c>
      <c r="C2180" s="4">
        <v>1128299</v>
      </c>
      <c r="D2180" s="5">
        <v>44267</v>
      </c>
      <c r="E2180" s="4" t="s">
        <v>28</v>
      </c>
      <c r="F2180" s="4" t="s">
        <v>84</v>
      </c>
      <c r="G2180" s="4" t="s">
        <v>85</v>
      </c>
      <c r="H2180" s="4" t="s">
        <v>19</v>
      </c>
      <c r="I2180" s="6">
        <v>0.5</v>
      </c>
      <c r="J2180" s="7">
        <v>3750</v>
      </c>
      <c r="K2180" s="8">
        <f t="shared" si="16"/>
        <v>1875</v>
      </c>
      <c r="L2180" s="8">
        <f t="shared" si="17"/>
        <v>656.25</v>
      </c>
      <c r="M2180" s="9">
        <v>0.35</v>
      </c>
      <c r="O2180" s="14"/>
      <c r="P2180" s="12"/>
      <c r="Q2180" s="10"/>
      <c r="R2180" s="11"/>
    </row>
    <row r="2181" spans="1:18" ht="15.75" customHeight="1" x14ac:dyDescent="0.25">
      <c r="A2181" s="2"/>
      <c r="B2181" s="4" t="s">
        <v>27</v>
      </c>
      <c r="C2181" s="4">
        <v>1128299</v>
      </c>
      <c r="D2181" s="5">
        <v>44267</v>
      </c>
      <c r="E2181" s="4" t="s">
        <v>28</v>
      </c>
      <c r="F2181" s="4" t="s">
        <v>84</v>
      </c>
      <c r="G2181" s="4" t="s">
        <v>85</v>
      </c>
      <c r="H2181" s="4" t="s">
        <v>20</v>
      </c>
      <c r="I2181" s="6">
        <v>0.5</v>
      </c>
      <c r="J2181" s="7">
        <v>2500</v>
      </c>
      <c r="K2181" s="8">
        <f t="shared" si="16"/>
        <v>1250</v>
      </c>
      <c r="L2181" s="8">
        <f t="shared" si="17"/>
        <v>500</v>
      </c>
      <c r="M2181" s="9">
        <v>0.4</v>
      </c>
      <c r="O2181" s="14"/>
      <c r="P2181" s="12"/>
      <c r="Q2181" s="10"/>
      <c r="R2181" s="11"/>
    </row>
    <row r="2182" spans="1:18" ht="15.75" customHeight="1" x14ac:dyDescent="0.25">
      <c r="A2182" s="2"/>
      <c r="B2182" s="4" t="s">
        <v>27</v>
      </c>
      <c r="C2182" s="4">
        <v>1128299</v>
      </c>
      <c r="D2182" s="5">
        <v>44267</v>
      </c>
      <c r="E2182" s="4" t="s">
        <v>28</v>
      </c>
      <c r="F2182" s="4" t="s">
        <v>84</v>
      </c>
      <c r="G2182" s="4" t="s">
        <v>85</v>
      </c>
      <c r="H2182" s="4" t="s">
        <v>21</v>
      </c>
      <c r="I2182" s="6">
        <v>0.55000000000000004</v>
      </c>
      <c r="J2182" s="7">
        <v>1500</v>
      </c>
      <c r="K2182" s="8">
        <f t="shared" si="16"/>
        <v>825.00000000000011</v>
      </c>
      <c r="L2182" s="8">
        <f t="shared" si="17"/>
        <v>288.75</v>
      </c>
      <c r="M2182" s="9">
        <v>0.35</v>
      </c>
      <c r="O2182" s="14"/>
      <c r="P2182" s="12"/>
      <c r="Q2182" s="10"/>
      <c r="R2182" s="11"/>
    </row>
    <row r="2183" spans="1:18" ht="15.75" customHeight="1" x14ac:dyDescent="0.25">
      <c r="A2183" s="2"/>
      <c r="B2183" s="4" t="s">
        <v>27</v>
      </c>
      <c r="C2183" s="4">
        <v>1128299</v>
      </c>
      <c r="D2183" s="5">
        <v>44267</v>
      </c>
      <c r="E2183" s="4" t="s">
        <v>28</v>
      </c>
      <c r="F2183" s="4" t="s">
        <v>84</v>
      </c>
      <c r="G2183" s="4" t="s">
        <v>85</v>
      </c>
      <c r="H2183" s="4" t="s">
        <v>22</v>
      </c>
      <c r="I2183" s="6">
        <v>0.5</v>
      </c>
      <c r="J2183" s="7">
        <v>3500</v>
      </c>
      <c r="K2183" s="8">
        <f t="shared" si="16"/>
        <v>1750</v>
      </c>
      <c r="L2183" s="8">
        <f t="shared" si="17"/>
        <v>437.5</v>
      </c>
      <c r="M2183" s="9">
        <v>0.25</v>
      </c>
      <c r="O2183" s="14"/>
      <c r="P2183" s="12"/>
      <c r="Q2183" s="10"/>
      <c r="R2183" s="11"/>
    </row>
    <row r="2184" spans="1:18" ht="15.75" customHeight="1" x14ac:dyDescent="0.25">
      <c r="A2184" s="2"/>
      <c r="B2184" s="4" t="s">
        <v>27</v>
      </c>
      <c r="C2184" s="4">
        <v>1128299</v>
      </c>
      <c r="D2184" s="5">
        <v>44299</v>
      </c>
      <c r="E2184" s="4" t="s">
        <v>28</v>
      </c>
      <c r="F2184" s="4" t="s">
        <v>84</v>
      </c>
      <c r="G2184" s="4" t="s">
        <v>85</v>
      </c>
      <c r="H2184" s="4" t="s">
        <v>17</v>
      </c>
      <c r="I2184" s="6">
        <v>0.5</v>
      </c>
      <c r="J2184" s="7">
        <v>5250</v>
      </c>
      <c r="K2184" s="8">
        <f t="shared" si="16"/>
        <v>2625</v>
      </c>
      <c r="L2184" s="8">
        <f t="shared" si="17"/>
        <v>1050</v>
      </c>
      <c r="M2184" s="9">
        <v>0.4</v>
      </c>
      <c r="O2184" s="14"/>
      <c r="P2184" s="12"/>
      <c r="Q2184" s="10"/>
      <c r="R2184" s="11"/>
    </row>
    <row r="2185" spans="1:18" ht="15.75" customHeight="1" x14ac:dyDescent="0.25">
      <c r="A2185" s="2"/>
      <c r="B2185" s="4" t="s">
        <v>27</v>
      </c>
      <c r="C2185" s="4">
        <v>1128299</v>
      </c>
      <c r="D2185" s="5">
        <v>44299</v>
      </c>
      <c r="E2185" s="4" t="s">
        <v>28</v>
      </c>
      <c r="F2185" s="4" t="s">
        <v>84</v>
      </c>
      <c r="G2185" s="4" t="s">
        <v>85</v>
      </c>
      <c r="H2185" s="4" t="s">
        <v>18</v>
      </c>
      <c r="I2185" s="6">
        <v>0.55000000000000004</v>
      </c>
      <c r="J2185" s="7">
        <v>3250</v>
      </c>
      <c r="K2185" s="8">
        <f t="shared" si="16"/>
        <v>1787.5000000000002</v>
      </c>
      <c r="L2185" s="8">
        <f t="shared" si="17"/>
        <v>715.00000000000011</v>
      </c>
      <c r="M2185" s="9">
        <v>0.4</v>
      </c>
      <c r="O2185" s="14"/>
      <c r="P2185" s="12"/>
      <c r="Q2185" s="10"/>
      <c r="R2185" s="11"/>
    </row>
    <row r="2186" spans="1:18" ht="15.75" customHeight="1" x14ac:dyDescent="0.25">
      <c r="A2186" s="2"/>
      <c r="B2186" s="4" t="s">
        <v>27</v>
      </c>
      <c r="C2186" s="4">
        <v>1128299</v>
      </c>
      <c r="D2186" s="5">
        <v>44299</v>
      </c>
      <c r="E2186" s="4" t="s">
        <v>28</v>
      </c>
      <c r="F2186" s="4" t="s">
        <v>84</v>
      </c>
      <c r="G2186" s="4" t="s">
        <v>85</v>
      </c>
      <c r="H2186" s="4" t="s">
        <v>19</v>
      </c>
      <c r="I2186" s="6">
        <v>0.55000000000000004</v>
      </c>
      <c r="J2186" s="7">
        <v>3750</v>
      </c>
      <c r="K2186" s="8">
        <f t="shared" si="16"/>
        <v>2062.5</v>
      </c>
      <c r="L2186" s="8">
        <f t="shared" si="17"/>
        <v>721.875</v>
      </c>
      <c r="M2186" s="9">
        <v>0.35</v>
      </c>
      <c r="O2186" s="14"/>
      <c r="P2186" s="12"/>
      <c r="Q2186" s="10"/>
      <c r="R2186" s="11"/>
    </row>
    <row r="2187" spans="1:18" ht="15.75" customHeight="1" x14ac:dyDescent="0.25">
      <c r="A2187" s="2"/>
      <c r="B2187" s="4" t="s">
        <v>27</v>
      </c>
      <c r="C2187" s="4">
        <v>1128299</v>
      </c>
      <c r="D2187" s="5">
        <v>44299</v>
      </c>
      <c r="E2187" s="4" t="s">
        <v>28</v>
      </c>
      <c r="F2187" s="4" t="s">
        <v>84</v>
      </c>
      <c r="G2187" s="4" t="s">
        <v>85</v>
      </c>
      <c r="H2187" s="4" t="s">
        <v>20</v>
      </c>
      <c r="I2187" s="6">
        <v>0.5</v>
      </c>
      <c r="J2187" s="7">
        <v>2750</v>
      </c>
      <c r="K2187" s="8">
        <f t="shared" si="16"/>
        <v>1375</v>
      </c>
      <c r="L2187" s="8">
        <f t="shared" si="17"/>
        <v>550</v>
      </c>
      <c r="M2187" s="9">
        <v>0.4</v>
      </c>
      <c r="O2187" s="14"/>
      <c r="P2187" s="12"/>
      <c r="Q2187" s="10"/>
      <c r="R2187" s="11"/>
    </row>
    <row r="2188" spans="1:18" ht="15.75" customHeight="1" x14ac:dyDescent="0.25">
      <c r="A2188" s="2"/>
      <c r="B2188" s="4" t="s">
        <v>27</v>
      </c>
      <c r="C2188" s="4">
        <v>1128299</v>
      </c>
      <c r="D2188" s="5">
        <v>44299</v>
      </c>
      <c r="E2188" s="4" t="s">
        <v>28</v>
      </c>
      <c r="F2188" s="4" t="s">
        <v>84</v>
      </c>
      <c r="G2188" s="4" t="s">
        <v>85</v>
      </c>
      <c r="H2188" s="4" t="s">
        <v>21</v>
      </c>
      <c r="I2188" s="6">
        <v>0.55000000000000004</v>
      </c>
      <c r="J2188" s="7">
        <v>1750</v>
      </c>
      <c r="K2188" s="8">
        <f t="shared" si="16"/>
        <v>962.50000000000011</v>
      </c>
      <c r="L2188" s="8">
        <f t="shared" si="17"/>
        <v>336.875</v>
      </c>
      <c r="M2188" s="9">
        <v>0.35</v>
      </c>
      <c r="O2188" s="14"/>
      <c r="P2188" s="12"/>
      <c r="Q2188" s="10"/>
      <c r="R2188" s="11"/>
    </row>
    <row r="2189" spans="1:18" ht="15.75" customHeight="1" x14ac:dyDescent="0.25">
      <c r="A2189" s="2"/>
      <c r="B2189" s="4" t="s">
        <v>27</v>
      </c>
      <c r="C2189" s="4">
        <v>1128299</v>
      </c>
      <c r="D2189" s="5">
        <v>44299</v>
      </c>
      <c r="E2189" s="4" t="s">
        <v>28</v>
      </c>
      <c r="F2189" s="4" t="s">
        <v>84</v>
      </c>
      <c r="G2189" s="4" t="s">
        <v>85</v>
      </c>
      <c r="H2189" s="4" t="s">
        <v>22</v>
      </c>
      <c r="I2189" s="6">
        <v>0.70000000000000007</v>
      </c>
      <c r="J2189" s="7">
        <v>3500</v>
      </c>
      <c r="K2189" s="8">
        <f t="shared" si="16"/>
        <v>2450.0000000000005</v>
      </c>
      <c r="L2189" s="8">
        <f t="shared" si="17"/>
        <v>612.50000000000011</v>
      </c>
      <c r="M2189" s="9">
        <v>0.25</v>
      </c>
      <c r="O2189" s="14"/>
      <c r="P2189" s="12"/>
      <c r="Q2189" s="10"/>
      <c r="R2189" s="11"/>
    </row>
    <row r="2190" spans="1:18" ht="15.75" customHeight="1" x14ac:dyDescent="0.25">
      <c r="A2190" s="2"/>
      <c r="B2190" s="4" t="s">
        <v>27</v>
      </c>
      <c r="C2190" s="4">
        <v>1128299</v>
      </c>
      <c r="D2190" s="5">
        <v>44330</v>
      </c>
      <c r="E2190" s="4" t="s">
        <v>28</v>
      </c>
      <c r="F2190" s="4" t="s">
        <v>84</v>
      </c>
      <c r="G2190" s="4" t="s">
        <v>85</v>
      </c>
      <c r="H2190" s="4" t="s">
        <v>17</v>
      </c>
      <c r="I2190" s="6">
        <v>0.5</v>
      </c>
      <c r="J2190" s="7">
        <v>5500</v>
      </c>
      <c r="K2190" s="8">
        <f t="shared" si="16"/>
        <v>2750</v>
      </c>
      <c r="L2190" s="8">
        <f t="shared" si="17"/>
        <v>1100</v>
      </c>
      <c r="M2190" s="9">
        <v>0.4</v>
      </c>
      <c r="O2190" s="14"/>
      <c r="P2190" s="12"/>
      <c r="Q2190" s="10"/>
      <c r="R2190" s="11"/>
    </row>
    <row r="2191" spans="1:18" ht="15.75" customHeight="1" x14ac:dyDescent="0.25">
      <c r="A2191" s="2"/>
      <c r="B2191" s="4" t="s">
        <v>27</v>
      </c>
      <c r="C2191" s="4">
        <v>1128299</v>
      </c>
      <c r="D2191" s="5">
        <v>44330</v>
      </c>
      <c r="E2191" s="4" t="s">
        <v>28</v>
      </c>
      <c r="F2191" s="4" t="s">
        <v>84</v>
      </c>
      <c r="G2191" s="4" t="s">
        <v>85</v>
      </c>
      <c r="H2191" s="4" t="s">
        <v>18</v>
      </c>
      <c r="I2191" s="6">
        <v>0.55000000000000004</v>
      </c>
      <c r="J2191" s="7">
        <v>4000</v>
      </c>
      <c r="K2191" s="8">
        <f t="shared" si="16"/>
        <v>2200</v>
      </c>
      <c r="L2191" s="8">
        <f t="shared" si="17"/>
        <v>880</v>
      </c>
      <c r="M2191" s="9">
        <v>0.4</v>
      </c>
      <c r="O2191" s="14"/>
      <c r="P2191" s="12"/>
      <c r="Q2191" s="10"/>
      <c r="R2191" s="11"/>
    </row>
    <row r="2192" spans="1:18" ht="15.75" customHeight="1" x14ac:dyDescent="0.25">
      <c r="A2192" s="2"/>
      <c r="B2192" s="4" t="s">
        <v>27</v>
      </c>
      <c r="C2192" s="4">
        <v>1128299</v>
      </c>
      <c r="D2192" s="5">
        <v>44330</v>
      </c>
      <c r="E2192" s="4" t="s">
        <v>28</v>
      </c>
      <c r="F2192" s="4" t="s">
        <v>84</v>
      </c>
      <c r="G2192" s="4" t="s">
        <v>85</v>
      </c>
      <c r="H2192" s="4" t="s">
        <v>19</v>
      </c>
      <c r="I2192" s="6">
        <v>0.55000000000000004</v>
      </c>
      <c r="J2192" s="7">
        <v>4250</v>
      </c>
      <c r="K2192" s="8">
        <f t="shared" si="16"/>
        <v>2337.5</v>
      </c>
      <c r="L2192" s="8">
        <f t="shared" si="17"/>
        <v>818.125</v>
      </c>
      <c r="M2192" s="9">
        <v>0.35</v>
      </c>
      <c r="O2192" s="14"/>
      <c r="P2192" s="12"/>
      <c r="Q2192" s="10"/>
      <c r="R2192" s="11"/>
    </row>
    <row r="2193" spans="1:18" ht="15.75" customHeight="1" x14ac:dyDescent="0.25">
      <c r="A2193" s="2"/>
      <c r="B2193" s="4" t="s">
        <v>27</v>
      </c>
      <c r="C2193" s="4">
        <v>1128299</v>
      </c>
      <c r="D2193" s="5">
        <v>44330</v>
      </c>
      <c r="E2193" s="4" t="s">
        <v>28</v>
      </c>
      <c r="F2193" s="4" t="s">
        <v>84</v>
      </c>
      <c r="G2193" s="4" t="s">
        <v>85</v>
      </c>
      <c r="H2193" s="4" t="s">
        <v>20</v>
      </c>
      <c r="I2193" s="6">
        <v>0.5</v>
      </c>
      <c r="J2193" s="7">
        <v>3250</v>
      </c>
      <c r="K2193" s="8">
        <f t="shared" si="16"/>
        <v>1625</v>
      </c>
      <c r="L2193" s="8">
        <f t="shared" si="17"/>
        <v>650</v>
      </c>
      <c r="M2193" s="9">
        <v>0.4</v>
      </c>
      <c r="O2193" s="14"/>
      <c r="P2193" s="12"/>
      <c r="Q2193" s="10"/>
      <c r="R2193" s="11"/>
    </row>
    <row r="2194" spans="1:18" ht="15.75" customHeight="1" x14ac:dyDescent="0.25">
      <c r="A2194" s="2"/>
      <c r="B2194" s="4" t="s">
        <v>27</v>
      </c>
      <c r="C2194" s="4">
        <v>1128299</v>
      </c>
      <c r="D2194" s="5">
        <v>44330</v>
      </c>
      <c r="E2194" s="4" t="s">
        <v>28</v>
      </c>
      <c r="F2194" s="4" t="s">
        <v>84</v>
      </c>
      <c r="G2194" s="4" t="s">
        <v>85</v>
      </c>
      <c r="H2194" s="4" t="s">
        <v>21</v>
      </c>
      <c r="I2194" s="6">
        <v>0.55000000000000004</v>
      </c>
      <c r="J2194" s="7">
        <v>2250</v>
      </c>
      <c r="K2194" s="8">
        <f t="shared" si="16"/>
        <v>1237.5</v>
      </c>
      <c r="L2194" s="8">
        <f t="shared" si="17"/>
        <v>433.125</v>
      </c>
      <c r="M2194" s="9">
        <v>0.35</v>
      </c>
      <c r="O2194" s="14"/>
      <c r="P2194" s="12"/>
      <c r="Q2194" s="10"/>
      <c r="R2194" s="11"/>
    </row>
    <row r="2195" spans="1:18" ht="15.75" customHeight="1" x14ac:dyDescent="0.25">
      <c r="A2195" s="2"/>
      <c r="B2195" s="4" t="s">
        <v>27</v>
      </c>
      <c r="C2195" s="4">
        <v>1128299</v>
      </c>
      <c r="D2195" s="5">
        <v>44330</v>
      </c>
      <c r="E2195" s="4" t="s">
        <v>28</v>
      </c>
      <c r="F2195" s="4" t="s">
        <v>84</v>
      </c>
      <c r="G2195" s="4" t="s">
        <v>85</v>
      </c>
      <c r="H2195" s="4" t="s">
        <v>22</v>
      </c>
      <c r="I2195" s="6">
        <v>0.70000000000000007</v>
      </c>
      <c r="J2195" s="7">
        <v>4000</v>
      </c>
      <c r="K2195" s="8">
        <f t="shared" si="16"/>
        <v>2800.0000000000005</v>
      </c>
      <c r="L2195" s="8">
        <f t="shared" si="17"/>
        <v>700.00000000000011</v>
      </c>
      <c r="M2195" s="9">
        <v>0.25</v>
      </c>
      <c r="O2195" s="14"/>
      <c r="P2195" s="12"/>
      <c r="Q2195" s="10"/>
      <c r="R2195" s="11"/>
    </row>
    <row r="2196" spans="1:18" ht="15.75" customHeight="1" x14ac:dyDescent="0.25">
      <c r="A2196" s="2"/>
      <c r="B2196" s="4" t="s">
        <v>27</v>
      </c>
      <c r="C2196" s="4">
        <v>1128299</v>
      </c>
      <c r="D2196" s="5">
        <v>44360</v>
      </c>
      <c r="E2196" s="4" t="s">
        <v>28</v>
      </c>
      <c r="F2196" s="4" t="s">
        <v>84</v>
      </c>
      <c r="G2196" s="4" t="s">
        <v>85</v>
      </c>
      <c r="H2196" s="4" t="s">
        <v>17</v>
      </c>
      <c r="I2196" s="6">
        <v>0.5</v>
      </c>
      <c r="J2196" s="7">
        <v>6750</v>
      </c>
      <c r="K2196" s="8">
        <f t="shared" si="16"/>
        <v>3375</v>
      </c>
      <c r="L2196" s="8">
        <f t="shared" si="17"/>
        <v>1350</v>
      </c>
      <c r="M2196" s="9">
        <v>0.4</v>
      </c>
      <c r="O2196" s="14"/>
      <c r="P2196" s="12"/>
      <c r="Q2196" s="10"/>
      <c r="R2196" s="11"/>
    </row>
    <row r="2197" spans="1:18" ht="15.75" customHeight="1" x14ac:dyDescent="0.25">
      <c r="A2197" s="2"/>
      <c r="B2197" s="4" t="s">
        <v>27</v>
      </c>
      <c r="C2197" s="4">
        <v>1128299</v>
      </c>
      <c r="D2197" s="5">
        <v>44360</v>
      </c>
      <c r="E2197" s="4" t="s">
        <v>28</v>
      </c>
      <c r="F2197" s="4" t="s">
        <v>84</v>
      </c>
      <c r="G2197" s="4" t="s">
        <v>85</v>
      </c>
      <c r="H2197" s="4" t="s">
        <v>18</v>
      </c>
      <c r="I2197" s="6">
        <v>0.55000000000000004</v>
      </c>
      <c r="J2197" s="7">
        <v>5250</v>
      </c>
      <c r="K2197" s="8">
        <f t="shared" si="16"/>
        <v>2887.5000000000005</v>
      </c>
      <c r="L2197" s="8">
        <f t="shared" si="17"/>
        <v>1155.0000000000002</v>
      </c>
      <c r="M2197" s="9">
        <v>0.4</v>
      </c>
      <c r="O2197" s="14"/>
      <c r="P2197" s="12"/>
      <c r="Q2197" s="10"/>
      <c r="R2197" s="11"/>
    </row>
    <row r="2198" spans="1:18" ht="15.75" customHeight="1" x14ac:dyDescent="0.25">
      <c r="A2198" s="2"/>
      <c r="B2198" s="4" t="s">
        <v>27</v>
      </c>
      <c r="C2198" s="4">
        <v>1128299</v>
      </c>
      <c r="D2198" s="5">
        <v>44360</v>
      </c>
      <c r="E2198" s="4" t="s">
        <v>28</v>
      </c>
      <c r="F2198" s="4" t="s">
        <v>84</v>
      </c>
      <c r="G2198" s="4" t="s">
        <v>85</v>
      </c>
      <c r="H2198" s="4" t="s">
        <v>19</v>
      </c>
      <c r="I2198" s="6">
        <v>0.55000000000000004</v>
      </c>
      <c r="J2198" s="7">
        <v>5250</v>
      </c>
      <c r="K2198" s="8">
        <f t="shared" si="16"/>
        <v>2887.5000000000005</v>
      </c>
      <c r="L2198" s="8">
        <f t="shared" si="17"/>
        <v>1010.6250000000001</v>
      </c>
      <c r="M2198" s="9">
        <v>0.35</v>
      </c>
      <c r="O2198" s="14"/>
      <c r="P2198" s="12"/>
      <c r="Q2198" s="10"/>
      <c r="R2198" s="11"/>
    </row>
    <row r="2199" spans="1:18" ht="15.75" customHeight="1" x14ac:dyDescent="0.25">
      <c r="A2199" s="2"/>
      <c r="B2199" s="4" t="s">
        <v>27</v>
      </c>
      <c r="C2199" s="4">
        <v>1128299</v>
      </c>
      <c r="D2199" s="5">
        <v>44360</v>
      </c>
      <c r="E2199" s="4" t="s">
        <v>28</v>
      </c>
      <c r="F2199" s="4" t="s">
        <v>84</v>
      </c>
      <c r="G2199" s="4" t="s">
        <v>85</v>
      </c>
      <c r="H2199" s="4" t="s">
        <v>20</v>
      </c>
      <c r="I2199" s="6">
        <v>0.5</v>
      </c>
      <c r="J2199" s="7">
        <v>4000</v>
      </c>
      <c r="K2199" s="8">
        <f t="shared" si="16"/>
        <v>2000</v>
      </c>
      <c r="L2199" s="8">
        <f t="shared" si="17"/>
        <v>800</v>
      </c>
      <c r="M2199" s="9">
        <v>0.4</v>
      </c>
      <c r="O2199" s="14"/>
      <c r="P2199" s="12"/>
      <c r="Q2199" s="10"/>
      <c r="R2199" s="11"/>
    </row>
    <row r="2200" spans="1:18" ht="15.75" customHeight="1" x14ac:dyDescent="0.25">
      <c r="A2200" s="2"/>
      <c r="B2200" s="4" t="s">
        <v>27</v>
      </c>
      <c r="C2200" s="4">
        <v>1128299</v>
      </c>
      <c r="D2200" s="5">
        <v>44360</v>
      </c>
      <c r="E2200" s="4" t="s">
        <v>28</v>
      </c>
      <c r="F2200" s="4" t="s">
        <v>84</v>
      </c>
      <c r="G2200" s="4" t="s">
        <v>85</v>
      </c>
      <c r="H2200" s="4" t="s">
        <v>21</v>
      </c>
      <c r="I2200" s="6">
        <v>0.55000000000000004</v>
      </c>
      <c r="J2200" s="7">
        <v>2750</v>
      </c>
      <c r="K2200" s="8">
        <f t="shared" si="16"/>
        <v>1512.5000000000002</v>
      </c>
      <c r="L2200" s="8">
        <f t="shared" si="17"/>
        <v>529.375</v>
      </c>
      <c r="M2200" s="9">
        <v>0.35</v>
      </c>
      <c r="O2200" s="14"/>
      <c r="P2200" s="12"/>
      <c r="Q2200" s="10"/>
      <c r="R2200" s="11"/>
    </row>
    <row r="2201" spans="1:18" ht="15.75" customHeight="1" x14ac:dyDescent="0.25">
      <c r="A2201" s="2"/>
      <c r="B2201" s="4" t="s">
        <v>27</v>
      </c>
      <c r="C2201" s="4">
        <v>1128299</v>
      </c>
      <c r="D2201" s="5">
        <v>44360</v>
      </c>
      <c r="E2201" s="4" t="s">
        <v>28</v>
      </c>
      <c r="F2201" s="4" t="s">
        <v>84</v>
      </c>
      <c r="G2201" s="4" t="s">
        <v>85</v>
      </c>
      <c r="H2201" s="4" t="s">
        <v>22</v>
      </c>
      <c r="I2201" s="6">
        <v>0.70000000000000007</v>
      </c>
      <c r="J2201" s="7">
        <v>5750</v>
      </c>
      <c r="K2201" s="8">
        <f t="shared" si="16"/>
        <v>4025.0000000000005</v>
      </c>
      <c r="L2201" s="8">
        <f t="shared" si="17"/>
        <v>1006.2500000000001</v>
      </c>
      <c r="M2201" s="9">
        <v>0.25</v>
      </c>
      <c r="O2201" s="14"/>
      <c r="P2201" s="12"/>
      <c r="Q2201" s="10"/>
      <c r="R2201" s="11"/>
    </row>
    <row r="2202" spans="1:18" ht="15.75" customHeight="1" x14ac:dyDescent="0.25">
      <c r="A2202" s="2"/>
      <c r="B2202" s="4" t="s">
        <v>27</v>
      </c>
      <c r="C2202" s="4">
        <v>1128299</v>
      </c>
      <c r="D2202" s="5">
        <v>44389</v>
      </c>
      <c r="E2202" s="4" t="s">
        <v>28</v>
      </c>
      <c r="F2202" s="4" t="s">
        <v>84</v>
      </c>
      <c r="G2202" s="4" t="s">
        <v>85</v>
      </c>
      <c r="H2202" s="4" t="s">
        <v>17</v>
      </c>
      <c r="I2202" s="6">
        <v>0.5</v>
      </c>
      <c r="J2202" s="7">
        <v>7250</v>
      </c>
      <c r="K2202" s="8">
        <f t="shared" si="16"/>
        <v>3625</v>
      </c>
      <c r="L2202" s="8">
        <f t="shared" si="17"/>
        <v>1450</v>
      </c>
      <c r="M2202" s="9">
        <v>0.4</v>
      </c>
      <c r="O2202" s="14"/>
      <c r="P2202" s="12"/>
      <c r="Q2202" s="10"/>
      <c r="R2202" s="11"/>
    </row>
    <row r="2203" spans="1:18" ht="15.75" customHeight="1" x14ac:dyDescent="0.25">
      <c r="A2203" s="2"/>
      <c r="B2203" s="4" t="s">
        <v>27</v>
      </c>
      <c r="C2203" s="4">
        <v>1128299</v>
      </c>
      <c r="D2203" s="5">
        <v>44389</v>
      </c>
      <c r="E2203" s="4" t="s">
        <v>28</v>
      </c>
      <c r="F2203" s="4" t="s">
        <v>84</v>
      </c>
      <c r="G2203" s="4" t="s">
        <v>85</v>
      </c>
      <c r="H2203" s="4" t="s">
        <v>18</v>
      </c>
      <c r="I2203" s="6">
        <v>0.55000000000000004</v>
      </c>
      <c r="J2203" s="7">
        <v>5750</v>
      </c>
      <c r="K2203" s="8">
        <f t="shared" si="16"/>
        <v>3162.5000000000005</v>
      </c>
      <c r="L2203" s="8">
        <f t="shared" si="17"/>
        <v>1265.0000000000002</v>
      </c>
      <c r="M2203" s="9">
        <v>0.4</v>
      </c>
      <c r="O2203" s="14"/>
      <c r="P2203" s="12"/>
      <c r="Q2203" s="10"/>
      <c r="R2203" s="11"/>
    </row>
    <row r="2204" spans="1:18" ht="15.75" customHeight="1" x14ac:dyDescent="0.25">
      <c r="A2204" s="2"/>
      <c r="B2204" s="4" t="s">
        <v>27</v>
      </c>
      <c r="C2204" s="4">
        <v>1128299</v>
      </c>
      <c r="D2204" s="5">
        <v>44389</v>
      </c>
      <c r="E2204" s="4" t="s">
        <v>28</v>
      </c>
      <c r="F2204" s="4" t="s">
        <v>84</v>
      </c>
      <c r="G2204" s="4" t="s">
        <v>85</v>
      </c>
      <c r="H2204" s="4" t="s">
        <v>19</v>
      </c>
      <c r="I2204" s="6">
        <v>0.55000000000000004</v>
      </c>
      <c r="J2204" s="7">
        <v>5250</v>
      </c>
      <c r="K2204" s="8">
        <f t="shared" si="16"/>
        <v>2887.5000000000005</v>
      </c>
      <c r="L2204" s="8">
        <f t="shared" si="17"/>
        <v>1010.6250000000001</v>
      </c>
      <c r="M2204" s="9">
        <v>0.35</v>
      </c>
      <c r="O2204" s="14"/>
      <c r="P2204" s="12"/>
      <c r="Q2204" s="10"/>
      <c r="R2204" s="11"/>
    </row>
    <row r="2205" spans="1:18" ht="15.75" customHeight="1" x14ac:dyDescent="0.25">
      <c r="A2205" s="2"/>
      <c r="B2205" s="4" t="s">
        <v>27</v>
      </c>
      <c r="C2205" s="4">
        <v>1128299</v>
      </c>
      <c r="D2205" s="5">
        <v>44389</v>
      </c>
      <c r="E2205" s="4" t="s">
        <v>28</v>
      </c>
      <c r="F2205" s="4" t="s">
        <v>84</v>
      </c>
      <c r="G2205" s="4" t="s">
        <v>85</v>
      </c>
      <c r="H2205" s="4" t="s">
        <v>20</v>
      </c>
      <c r="I2205" s="6">
        <v>0.5</v>
      </c>
      <c r="J2205" s="7">
        <v>4250</v>
      </c>
      <c r="K2205" s="8">
        <f t="shared" si="16"/>
        <v>2125</v>
      </c>
      <c r="L2205" s="8">
        <f t="shared" si="17"/>
        <v>850</v>
      </c>
      <c r="M2205" s="9">
        <v>0.4</v>
      </c>
      <c r="O2205" s="14"/>
      <c r="P2205" s="12"/>
      <c r="Q2205" s="10"/>
      <c r="R2205" s="11"/>
    </row>
    <row r="2206" spans="1:18" ht="15.75" customHeight="1" x14ac:dyDescent="0.25">
      <c r="A2206" s="2"/>
      <c r="B2206" s="4" t="s">
        <v>27</v>
      </c>
      <c r="C2206" s="4">
        <v>1128299</v>
      </c>
      <c r="D2206" s="5">
        <v>44389</v>
      </c>
      <c r="E2206" s="4" t="s">
        <v>28</v>
      </c>
      <c r="F2206" s="4" t="s">
        <v>84</v>
      </c>
      <c r="G2206" s="4" t="s">
        <v>85</v>
      </c>
      <c r="H2206" s="4" t="s">
        <v>21</v>
      </c>
      <c r="I2206" s="6">
        <v>0.55000000000000004</v>
      </c>
      <c r="J2206" s="7">
        <v>4750</v>
      </c>
      <c r="K2206" s="8">
        <f t="shared" si="16"/>
        <v>2612.5</v>
      </c>
      <c r="L2206" s="8">
        <f t="shared" si="17"/>
        <v>914.37499999999989</v>
      </c>
      <c r="M2206" s="9">
        <v>0.35</v>
      </c>
      <c r="O2206" s="14"/>
      <c r="P2206" s="12"/>
      <c r="Q2206" s="10"/>
      <c r="R2206" s="11"/>
    </row>
    <row r="2207" spans="1:18" ht="15.75" customHeight="1" x14ac:dyDescent="0.25">
      <c r="A2207" s="2"/>
      <c r="B2207" s="4" t="s">
        <v>27</v>
      </c>
      <c r="C2207" s="4">
        <v>1128299</v>
      </c>
      <c r="D2207" s="5">
        <v>44389</v>
      </c>
      <c r="E2207" s="4" t="s">
        <v>28</v>
      </c>
      <c r="F2207" s="4" t="s">
        <v>84</v>
      </c>
      <c r="G2207" s="4" t="s">
        <v>85</v>
      </c>
      <c r="H2207" s="4" t="s">
        <v>22</v>
      </c>
      <c r="I2207" s="6">
        <v>0.70000000000000007</v>
      </c>
      <c r="J2207" s="7">
        <v>4750</v>
      </c>
      <c r="K2207" s="8">
        <f t="shared" si="16"/>
        <v>3325.0000000000005</v>
      </c>
      <c r="L2207" s="8">
        <f t="shared" si="17"/>
        <v>831.25000000000011</v>
      </c>
      <c r="M2207" s="9">
        <v>0.25</v>
      </c>
      <c r="O2207" s="14"/>
      <c r="P2207" s="12"/>
      <c r="Q2207" s="10"/>
      <c r="R2207" s="11"/>
    </row>
    <row r="2208" spans="1:18" ht="15.75" customHeight="1" x14ac:dyDescent="0.25">
      <c r="A2208" s="2"/>
      <c r="B2208" s="4" t="s">
        <v>27</v>
      </c>
      <c r="C2208" s="4">
        <v>1128299</v>
      </c>
      <c r="D2208" s="5">
        <v>44421</v>
      </c>
      <c r="E2208" s="4" t="s">
        <v>28</v>
      </c>
      <c r="F2208" s="4" t="s">
        <v>84</v>
      </c>
      <c r="G2208" s="4" t="s">
        <v>85</v>
      </c>
      <c r="H2208" s="4" t="s">
        <v>17</v>
      </c>
      <c r="I2208" s="6">
        <v>0.55000000000000004</v>
      </c>
      <c r="J2208" s="7">
        <v>6750</v>
      </c>
      <c r="K2208" s="8">
        <f t="shared" si="16"/>
        <v>3712.5000000000005</v>
      </c>
      <c r="L2208" s="8">
        <f t="shared" si="17"/>
        <v>1485.0000000000002</v>
      </c>
      <c r="M2208" s="9">
        <v>0.4</v>
      </c>
      <c r="O2208" s="14"/>
      <c r="P2208" s="12"/>
      <c r="Q2208" s="10"/>
      <c r="R2208" s="11"/>
    </row>
    <row r="2209" spans="1:18" ht="15.75" customHeight="1" x14ac:dyDescent="0.25">
      <c r="A2209" s="2"/>
      <c r="B2209" s="4" t="s">
        <v>27</v>
      </c>
      <c r="C2209" s="4">
        <v>1128299</v>
      </c>
      <c r="D2209" s="5">
        <v>44421</v>
      </c>
      <c r="E2209" s="4" t="s">
        <v>28</v>
      </c>
      <c r="F2209" s="4" t="s">
        <v>84</v>
      </c>
      <c r="G2209" s="4" t="s">
        <v>85</v>
      </c>
      <c r="H2209" s="4" t="s">
        <v>18</v>
      </c>
      <c r="I2209" s="6">
        <v>0.60000000000000009</v>
      </c>
      <c r="J2209" s="7">
        <v>6250</v>
      </c>
      <c r="K2209" s="8">
        <f t="shared" si="16"/>
        <v>3750.0000000000005</v>
      </c>
      <c r="L2209" s="8">
        <f t="shared" si="17"/>
        <v>1500.0000000000002</v>
      </c>
      <c r="M2209" s="9">
        <v>0.4</v>
      </c>
      <c r="O2209" s="14"/>
      <c r="P2209" s="12"/>
      <c r="Q2209" s="10"/>
      <c r="R2209" s="11"/>
    </row>
    <row r="2210" spans="1:18" ht="15.75" customHeight="1" x14ac:dyDescent="0.25">
      <c r="A2210" s="2"/>
      <c r="B2210" s="4" t="s">
        <v>27</v>
      </c>
      <c r="C2210" s="4">
        <v>1128299</v>
      </c>
      <c r="D2210" s="5">
        <v>44421</v>
      </c>
      <c r="E2210" s="4" t="s">
        <v>28</v>
      </c>
      <c r="F2210" s="4" t="s">
        <v>84</v>
      </c>
      <c r="G2210" s="4" t="s">
        <v>85</v>
      </c>
      <c r="H2210" s="4" t="s">
        <v>19</v>
      </c>
      <c r="I2210" s="6">
        <v>0.55000000000000004</v>
      </c>
      <c r="J2210" s="7">
        <v>5000</v>
      </c>
      <c r="K2210" s="8">
        <f t="shared" si="16"/>
        <v>2750</v>
      </c>
      <c r="L2210" s="8">
        <f t="shared" si="17"/>
        <v>962.49999999999989</v>
      </c>
      <c r="M2210" s="9">
        <v>0.35</v>
      </c>
      <c r="O2210" s="14"/>
      <c r="P2210" s="12"/>
      <c r="Q2210" s="10"/>
      <c r="R2210" s="11"/>
    </row>
    <row r="2211" spans="1:18" ht="15.75" customHeight="1" x14ac:dyDescent="0.25">
      <c r="A2211" s="2"/>
      <c r="B2211" s="4" t="s">
        <v>27</v>
      </c>
      <c r="C2211" s="4">
        <v>1128299</v>
      </c>
      <c r="D2211" s="5">
        <v>44421</v>
      </c>
      <c r="E2211" s="4" t="s">
        <v>28</v>
      </c>
      <c r="F2211" s="4" t="s">
        <v>84</v>
      </c>
      <c r="G2211" s="4" t="s">
        <v>85</v>
      </c>
      <c r="H2211" s="4" t="s">
        <v>20</v>
      </c>
      <c r="I2211" s="6">
        <v>0.55000000000000004</v>
      </c>
      <c r="J2211" s="7">
        <v>4500</v>
      </c>
      <c r="K2211" s="8">
        <f t="shared" si="16"/>
        <v>2475</v>
      </c>
      <c r="L2211" s="8">
        <f t="shared" si="17"/>
        <v>990</v>
      </c>
      <c r="M2211" s="9">
        <v>0.4</v>
      </c>
      <c r="O2211" s="14"/>
      <c r="P2211" s="12"/>
      <c r="Q2211" s="10"/>
      <c r="R2211" s="11"/>
    </row>
    <row r="2212" spans="1:18" ht="15.75" customHeight="1" x14ac:dyDescent="0.25">
      <c r="A2212" s="2"/>
      <c r="B2212" s="4" t="s">
        <v>27</v>
      </c>
      <c r="C2212" s="4">
        <v>1128299</v>
      </c>
      <c r="D2212" s="5">
        <v>44421</v>
      </c>
      <c r="E2212" s="4" t="s">
        <v>28</v>
      </c>
      <c r="F2212" s="4" t="s">
        <v>84</v>
      </c>
      <c r="G2212" s="4" t="s">
        <v>85</v>
      </c>
      <c r="H2212" s="4" t="s">
        <v>21</v>
      </c>
      <c r="I2212" s="6">
        <v>0.65</v>
      </c>
      <c r="J2212" s="7">
        <v>4500</v>
      </c>
      <c r="K2212" s="8">
        <f t="shared" si="16"/>
        <v>2925</v>
      </c>
      <c r="L2212" s="8">
        <f t="shared" si="17"/>
        <v>1023.7499999999999</v>
      </c>
      <c r="M2212" s="9">
        <v>0.35</v>
      </c>
      <c r="O2212" s="14"/>
      <c r="P2212" s="12"/>
      <c r="Q2212" s="10"/>
      <c r="R2212" s="11"/>
    </row>
    <row r="2213" spans="1:18" ht="15.75" customHeight="1" x14ac:dyDescent="0.25">
      <c r="A2213" s="2"/>
      <c r="B2213" s="4" t="s">
        <v>27</v>
      </c>
      <c r="C2213" s="4">
        <v>1128299</v>
      </c>
      <c r="D2213" s="5">
        <v>44421</v>
      </c>
      <c r="E2213" s="4" t="s">
        <v>28</v>
      </c>
      <c r="F2213" s="4" t="s">
        <v>84</v>
      </c>
      <c r="G2213" s="4" t="s">
        <v>85</v>
      </c>
      <c r="H2213" s="4" t="s">
        <v>22</v>
      </c>
      <c r="I2213" s="6">
        <v>0.70000000000000007</v>
      </c>
      <c r="J2213" s="7">
        <v>4250</v>
      </c>
      <c r="K2213" s="8">
        <f t="shared" si="16"/>
        <v>2975.0000000000005</v>
      </c>
      <c r="L2213" s="8">
        <f t="shared" si="17"/>
        <v>743.75000000000011</v>
      </c>
      <c r="M2213" s="9">
        <v>0.25</v>
      </c>
      <c r="O2213" s="14"/>
      <c r="P2213" s="12"/>
      <c r="Q2213" s="10"/>
      <c r="R2213" s="11"/>
    </row>
    <row r="2214" spans="1:18" ht="15.75" customHeight="1" x14ac:dyDescent="0.25">
      <c r="A2214" s="2"/>
      <c r="B2214" s="4" t="s">
        <v>27</v>
      </c>
      <c r="C2214" s="4">
        <v>1128299</v>
      </c>
      <c r="D2214" s="5">
        <v>44453</v>
      </c>
      <c r="E2214" s="4" t="s">
        <v>28</v>
      </c>
      <c r="F2214" s="4" t="s">
        <v>84</v>
      </c>
      <c r="G2214" s="4" t="s">
        <v>85</v>
      </c>
      <c r="H2214" s="4" t="s">
        <v>17</v>
      </c>
      <c r="I2214" s="6">
        <v>0.45000000000000012</v>
      </c>
      <c r="J2214" s="7">
        <v>6000</v>
      </c>
      <c r="K2214" s="8">
        <f t="shared" si="16"/>
        <v>2700.0000000000009</v>
      </c>
      <c r="L2214" s="8">
        <f t="shared" si="17"/>
        <v>1080.0000000000005</v>
      </c>
      <c r="M2214" s="9">
        <v>0.4</v>
      </c>
      <c r="O2214" s="14"/>
      <c r="P2214" s="12"/>
      <c r="Q2214" s="10"/>
      <c r="R2214" s="11"/>
    </row>
    <row r="2215" spans="1:18" ht="15.75" customHeight="1" x14ac:dyDescent="0.25">
      <c r="A2215" s="2"/>
      <c r="B2215" s="4" t="s">
        <v>27</v>
      </c>
      <c r="C2215" s="4">
        <v>1128299</v>
      </c>
      <c r="D2215" s="5">
        <v>44453</v>
      </c>
      <c r="E2215" s="4" t="s">
        <v>28</v>
      </c>
      <c r="F2215" s="4" t="s">
        <v>84</v>
      </c>
      <c r="G2215" s="4" t="s">
        <v>85</v>
      </c>
      <c r="H2215" s="4" t="s">
        <v>18</v>
      </c>
      <c r="I2215" s="6">
        <v>0.50000000000000011</v>
      </c>
      <c r="J2215" s="7">
        <v>6000</v>
      </c>
      <c r="K2215" s="8">
        <f t="shared" si="16"/>
        <v>3000.0000000000005</v>
      </c>
      <c r="L2215" s="8">
        <f t="shared" si="17"/>
        <v>1200.0000000000002</v>
      </c>
      <c r="M2215" s="9">
        <v>0.4</v>
      </c>
      <c r="O2215" s="14"/>
      <c r="P2215" s="12"/>
      <c r="Q2215" s="10"/>
      <c r="R2215" s="11"/>
    </row>
    <row r="2216" spans="1:18" ht="15.75" customHeight="1" x14ac:dyDescent="0.25">
      <c r="A2216" s="2"/>
      <c r="B2216" s="4" t="s">
        <v>27</v>
      </c>
      <c r="C2216" s="4">
        <v>1128299</v>
      </c>
      <c r="D2216" s="5">
        <v>44453</v>
      </c>
      <c r="E2216" s="4" t="s">
        <v>28</v>
      </c>
      <c r="F2216" s="4" t="s">
        <v>84</v>
      </c>
      <c r="G2216" s="4" t="s">
        <v>85</v>
      </c>
      <c r="H2216" s="4" t="s">
        <v>19</v>
      </c>
      <c r="I2216" s="6">
        <v>0.45000000000000012</v>
      </c>
      <c r="J2216" s="7">
        <v>4500</v>
      </c>
      <c r="K2216" s="8">
        <f t="shared" si="16"/>
        <v>2025.0000000000005</v>
      </c>
      <c r="L2216" s="8">
        <f t="shared" si="17"/>
        <v>708.75000000000011</v>
      </c>
      <c r="M2216" s="9">
        <v>0.35</v>
      </c>
      <c r="O2216" s="14"/>
      <c r="P2216" s="12"/>
      <c r="Q2216" s="10"/>
      <c r="R2216" s="11"/>
    </row>
    <row r="2217" spans="1:18" ht="15.75" customHeight="1" x14ac:dyDescent="0.25">
      <c r="A2217" s="2"/>
      <c r="B2217" s="4" t="s">
        <v>27</v>
      </c>
      <c r="C2217" s="4">
        <v>1128299</v>
      </c>
      <c r="D2217" s="5">
        <v>44453</v>
      </c>
      <c r="E2217" s="4" t="s">
        <v>28</v>
      </c>
      <c r="F2217" s="4" t="s">
        <v>84</v>
      </c>
      <c r="G2217" s="4" t="s">
        <v>85</v>
      </c>
      <c r="H2217" s="4" t="s">
        <v>20</v>
      </c>
      <c r="I2217" s="6">
        <v>0.45000000000000012</v>
      </c>
      <c r="J2217" s="7">
        <v>4000</v>
      </c>
      <c r="K2217" s="8">
        <f t="shared" si="16"/>
        <v>1800.0000000000005</v>
      </c>
      <c r="L2217" s="8">
        <f t="shared" si="17"/>
        <v>720.00000000000023</v>
      </c>
      <c r="M2217" s="9">
        <v>0.4</v>
      </c>
      <c r="O2217" s="14"/>
      <c r="P2217" s="12"/>
      <c r="Q2217" s="10"/>
      <c r="R2217" s="11"/>
    </row>
    <row r="2218" spans="1:18" ht="15.75" customHeight="1" x14ac:dyDescent="0.25">
      <c r="A2218" s="2"/>
      <c r="B2218" s="4" t="s">
        <v>27</v>
      </c>
      <c r="C2218" s="4">
        <v>1128299</v>
      </c>
      <c r="D2218" s="5">
        <v>44453</v>
      </c>
      <c r="E2218" s="4" t="s">
        <v>28</v>
      </c>
      <c r="F2218" s="4" t="s">
        <v>84</v>
      </c>
      <c r="G2218" s="4" t="s">
        <v>85</v>
      </c>
      <c r="H2218" s="4" t="s">
        <v>21</v>
      </c>
      <c r="I2218" s="6">
        <v>0.55000000000000004</v>
      </c>
      <c r="J2218" s="7">
        <v>4000</v>
      </c>
      <c r="K2218" s="8">
        <f t="shared" si="16"/>
        <v>2200</v>
      </c>
      <c r="L2218" s="8">
        <f t="shared" si="17"/>
        <v>770</v>
      </c>
      <c r="M2218" s="9">
        <v>0.35</v>
      </c>
      <c r="O2218" s="14"/>
      <c r="P2218" s="12"/>
      <c r="Q2218" s="10"/>
      <c r="R2218" s="11"/>
    </row>
    <row r="2219" spans="1:18" ht="15.75" customHeight="1" x14ac:dyDescent="0.25">
      <c r="A2219" s="2"/>
      <c r="B2219" s="4" t="s">
        <v>27</v>
      </c>
      <c r="C2219" s="4">
        <v>1128299</v>
      </c>
      <c r="D2219" s="5">
        <v>44453</v>
      </c>
      <c r="E2219" s="4" t="s">
        <v>28</v>
      </c>
      <c r="F2219" s="4" t="s">
        <v>84</v>
      </c>
      <c r="G2219" s="4" t="s">
        <v>85</v>
      </c>
      <c r="H2219" s="4" t="s">
        <v>22</v>
      </c>
      <c r="I2219" s="6">
        <v>0.60000000000000009</v>
      </c>
      <c r="J2219" s="7">
        <v>4500</v>
      </c>
      <c r="K2219" s="8">
        <f t="shared" si="16"/>
        <v>2700.0000000000005</v>
      </c>
      <c r="L2219" s="8">
        <f t="shared" si="17"/>
        <v>675.00000000000011</v>
      </c>
      <c r="M2219" s="9">
        <v>0.25</v>
      </c>
      <c r="O2219" s="14"/>
      <c r="P2219" s="12"/>
      <c r="Q2219" s="10"/>
      <c r="R2219" s="11"/>
    </row>
    <row r="2220" spans="1:18" ht="15.75" customHeight="1" x14ac:dyDescent="0.25">
      <c r="A2220" s="2"/>
      <c r="B2220" s="4" t="s">
        <v>27</v>
      </c>
      <c r="C2220" s="4">
        <v>1128299</v>
      </c>
      <c r="D2220" s="5">
        <v>44482</v>
      </c>
      <c r="E2220" s="4" t="s">
        <v>28</v>
      </c>
      <c r="F2220" s="4" t="s">
        <v>84</v>
      </c>
      <c r="G2220" s="4" t="s">
        <v>85</v>
      </c>
      <c r="H2220" s="4" t="s">
        <v>17</v>
      </c>
      <c r="I2220" s="6">
        <v>0.45000000000000012</v>
      </c>
      <c r="J2220" s="7">
        <v>5250</v>
      </c>
      <c r="K2220" s="8">
        <f t="shared" si="16"/>
        <v>2362.5000000000005</v>
      </c>
      <c r="L2220" s="8">
        <f t="shared" si="17"/>
        <v>945.00000000000023</v>
      </c>
      <c r="M2220" s="9">
        <v>0.4</v>
      </c>
      <c r="O2220" s="14"/>
      <c r="P2220" s="12"/>
      <c r="Q2220" s="10"/>
      <c r="R2220" s="11"/>
    </row>
    <row r="2221" spans="1:18" ht="15.75" customHeight="1" x14ac:dyDescent="0.25">
      <c r="A2221" s="2"/>
      <c r="B2221" s="4" t="s">
        <v>27</v>
      </c>
      <c r="C2221" s="4">
        <v>1128299</v>
      </c>
      <c r="D2221" s="5">
        <v>44482</v>
      </c>
      <c r="E2221" s="4" t="s">
        <v>28</v>
      </c>
      <c r="F2221" s="4" t="s">
        <v>84</v>
      </c>
      <c r="G2221" s="4" t="s">
        <v>85</v>
      </c>
      <c r="H2221" s="4" t="s">
        <v>18</v>
      </c>
      <c r="I2221" s="6">
        <v>0.50000000000000011</v>
      </c>
      <c r="J2221" s="7">
        <v>5250</v>
      </c>
      <c r="K2221" s="8">
        <f t="shared" si="16"/>
        <v>2625.0000000000005</v>
      </c>
      <c r="L2221" s="8">
        <f t="shared" si="17"/>
        <v>1050.0000000000002</v>
      </c>
      <c r="M2221" s="9">
        <v>0.4</v>
      </c>
      <c r="O2221" s="14"/>
      <c r="P2221" s="12"/>
      <c r="Q2221" s="10"/>
      <c r="R2221" s="11"/>
    </row>
    <row r="2222" spans="1:18" ht="15.75" customHeight="1" x14ac:dyDescent="0.25">
      <c r="A2222" s="2"/>
      <c r="B2222" s="4" t="s">
        <v>27</v>
      </c>
      <c r="C2222" s="4">
        <v>1128299</v>
      </c>
      <c r="D2222" s="5">
        <v>44482</v>
      </c>
      <c r="E2222" s="4" t="s">
        <v>28</v>
      </c>
      <c r="F2222" s="4" t="s">
        <v>84</v>
      </c>
      <c r="G2222" s="4" t="s">
        <v>85</v>
      </c>
      <c r="H2222" s="4" t="s">
        <v>19</v>
      </c>
      <c r="I2222" s="6">
        <v>0.45000000000000012</v>
      </c>
      <c r="J2222" s="7">
        <v>3500</v>
      </c>
      <c r="K2222" s="8">
        <f t="shared" si="16"/>
        <v>1575.0000000000005</v>
      </c>
      <c r="L2222" s="8">
        <f t="shared" si="17"/>
        <v>551.25000000000011</v>
      </c>
      <c r="M2222" s="9">
        <v>0.35</v>
      </c>
      <c r="O2222" s="14"/>
      <c r="P2222" s="12"/>
      <c r="Q2222" s="10"/>
      <c r="R2222" s="11"/>
    </row>
    <row r="2223" spans="1:18" ht="15.75" customHeight="1" x14ac:dyDescent="0.25">
      <c r="A2223" s="2"/>
      <c r="B2223" s="4" t="s">
        <v>27</v>
      </c>
      <c r="C2223" s="4">
        <v>1128299</v>
      </c>
      <c r="D2223" s="5">
        <v>44482</v>
      </c>
      <c r="E2223" s="4" t="s">
        <v>28</v>
      </c>
      <c r="F2223" s="4" t="s">
        <v>84</v>
      </c>
      <c r="G2223" s="4" t="s">
        <v>85</v>
      </c>
      <c r="H2223" s="4" t="s">
        <v>20</v>
      </c>
      <c r="I2223" s="6">
        <v>0.45000000000000012</v>
      </c>
      <c r="J2223" s="7">
        <v>3250</v>
      </c>
      <c r="K2223" s="8">
        <f t="shared" si="16"/>
        <v>1462.5000000000005</v>
      </c>
      <c r="L2223" s="8">
        <f t="shared" si="17"/>
        <v>585.00000000000023</v>
      </c>
      <c r="M2223" s="9">
        <v>0.4</v>
      </c>
      <c r="O2223" s="14"/>
      <c r="P2223" s="12"/>
      <c r="Q2223" s="10"/>
      <c r="R2223" s="11"/>
    </row>
    <row r="2224" spans="1:18" ht="15.75" customHeight="1" x14ac:dyDescent="0.25">
      <c r="A2224" s="2"/>
      <c r="B2224" s="4" t="s">
        <v>27</v>
      </c>
      <c r="C2224" s="4">
        <v>1128299</v>
      </c>
      <c r="D2224" s="5">
        <v>44482</v>
      </c>
      <c r="E2224" s="4" t="s">
        <v>28</v>
      </c>
      <c r="F2224" s="4" t="s">
        <v>84</v>
      </c>
      <c r="G2224" s="4" t="s">
        <v>85</v>
      </c>
      <c r="H2224" s="4" t="s">
        <v>21</v>
      </c>
      <c r="I2224" s="6">
        <v>0.55000000000000004</v>
      </c>
      <c r="J2224" s="7">
        <v>3000</v>
      </c>
      <c r="K2224" s="8">
        <f t="shared" si="16"/>
        <v>1650.0000000000002</v>
      </c>
      <c r="L2224" s="8">
        <f t="shared" si="17"/>
        <v>577.5</v>
      </c>
      <c r="M2224" s="9">
        <v>0.35</v>
      </c>
      <c r="O2224" s="14"/>
      <c r="P2224" s="12"/>
      <c r="Q2224" s="10"/>
      <c r="R2224" s="11"/>
    </row>
    <row r="2225" spans="1:18" ht="15.75" customHeight="1" x14ac:dyDescent="0.25">
      <c r="A2225" s="2"/>
      <c r="B2225" s="4" t="s">
        <v>27</v>
      </c>
      <c r="C2225" s="4">
        <v>1128299</v>
      </c>
      <c r="D2225" s="5">
        <v>44482</v>
      </c>
      <c r="E2225" s="4" t="s">
        <v>28</v>
      </c>
      <c r="F2225" s="4" t="s">
        <v>84</v>
      </c>
      <c r="G2225" s="4" t="s">
        <v>85</v>
      </c>
      <c r="H2225" s="4" t="s">
        <v>22</v>
      </c>
      <c r="I2225" s="6">
        <v>0.70000000000000007</v>
      </c>
      <c r="J2225" s="7">
        <v>3500</v>
      </c>
      <c r="K2225" s="8">
        <f t="shared" si="16"/>
        <v>2450.0000000000005</v>
      </c>
      <c r="L2225" s="8">
        <f t="shared" si="17"/>
        <v>612.50000000000011</v>
      </c>
      <c r="M2225" s="9">
        <v>0.25</v>
      </c>
      <c r="O2225" s="14"/>
      <c r="P2225" s="12"/>
      <c r="Q2225" s="10"/>
      <c r="R2225" s="11"/>
    </row>
    <row r="2226" spans="1:18" ht="15.75" customHeight="1" x14ac:dyDescent="0.25">
      <c r="A2226" s="2"/>
      <c r="B2226" s="4" t="s">
        <v>27</v>
      </c>
      <c r="C2226" s="4">
        <v>1128299</v>
      </c>
      <c r="D2226" s="5">
        <v>44513</v>
      </c>
      <c r="E2226" s="4" t="s">
        <v>28</v>
      </c>
      <c r="F2226" s="4" t="s">
        <v>84</v>
      </c>
      <c r="G2226" s="4" t="s">
        <v>85</v>
      </c>
      <c r="H2226" s="4" t="s">
        <v>17</v>
      </c>
      <c r="I2226" s="6">
        <v>0.55000000000000004</v>
      </c>
      <c r="J2226" s="7">
        <v>5250</v>
      </c>
      <c r="K2226" s="8">
        <f t="shared" si="16"/>
        <v>2887.5000000000005</v>
      </c>
      <c r="L2226" s="8">
        <f t="shared" si="17"/>
        <v>1155.0000000000002</v>
      </c>
      <c r="M2226" s="9">
        <v>0.4</v>
      </c>
      <c r="O2226" s="14"/>
      <c r="P2226" s="12"/>
      <c r="Q2226" s="10"/>
      <c r="R2226" s="11"/>
    </row>
    <row r="2227" spans="1:18" ht="15.75" customHeight="1" x14ac:dyDescent="0.25">
      <c r="A2227" s="2"/>
      <c r="B2227" s="4" t="s">
        <v>27</v>
      </c>
      <c r="C2227" s="4">
        <v>1128299</v>
      </c>
      <c r="D2227" s="5">
        <v>44513</v>
      </c>
      <c r="E2227" s="4" t="s">
        <v>28</v>
      </c>
      <c r="F2227" s="4" t="s">
        <v>84</v>
      </c>
      <c r="G2227" s="4" t="s">
        <v>85</v>
      </c>
      <c r="H2227" s="4" t="s">
        <v>18</v>
      </c>
      <c r="I2227" s="6">
        <v>0.60000000000000009</v>
      </c>
      <c r="J2227" s="7">
        <v>5750</v>
      </c>
      <c r="K2227" s="8">
        <f t="shared" si="16"/>
        <v>3450.0000000000005</v>
      </c>
      <c r="L2227" s="8">
        <f t="shared" si="17"/>
        <v>1380.0000000000002</v>
      </c>
      <c r="M2227" s="9">
        <v>0.4</v>
      </c>
      <c r="O2227" s="14"/>
      <c r="P2227" s="12"/>
      <c r="Q2227" s="10"/>
      <c r="R2227" s="11"/>
    </row>
    <row r="2228" spans="1:18" ht="15.75" customHeight="1" x14ac:dyDescent="0.25">
      <c r="A2228" s="2"/>
      <c r="B2228" s="4" t="s">
        <v>27</v>
      </c>
      <c r="C2228" s="4">
        <v>1128299</v>
      </c>
      <c r="D2228" s="5">
        <v>44513</v>
      </c>
      <c r="E2228" s="4" t="s">
        <v>28</v>
      </c>
      <c r="F2228" s="4" t="s">
        <v>84</v>
      </c>
      <c r="G2228" s="4" t="s">
        <v>85</v>
      </c>
      <c r="H2228" s="4" t="s">
        <v>19</v>
      </c>
      <c r="I2228" s="6">
        <v>0.55000000000000004</v>
      </c>
      <c r="J2228" s="7">
        <v>4250</v>
      </c>
      <c r="K2228" s="8">
        <f t="shared" si="16"/>
        <v>2337.5</v>
      </c>
      <c r="L2228" s="8">
        <f t="shared" si="17"/>
        <v>818.125</v>
      </c>
      <c r="M2228" s="9">
        <v>0.35</v>
      </c>
      <c r="O2228" s="14"/>
      <c r="P2228" s="12"/>
      <c r="Q2228" s="10"/>
      <c r="R2228" s="11"/>
    </row>
    <row r="2229" spans="1:18" ht="15.75" customHeight="1" x14ac:dyDescent="0.25">
      <c r="A2229" s="2"/>
      <c r="B2229" s="4" t="s">
        <v>27</v>
      </c>
      <c r="C2229" s="4">
        <v>1128299</v>
      </c>
      <c r="D2229" s="5">
        <v>44513</v>
      </c>
      <c r="E2229" s="4" t="s">
        <v>28</v>
      </c>
      <c r="F2229" s="4" t="s">
        <v>84</v>
      </c>
      <c r="G2229" s="4" t="s">
        <v>85</v>
      </c>
      <c r="H2229" s="4" t="s">
        <v>20</v>
      </c>
      <c r="I2229" s="6">
        <v>0.55000000000000004</v>
      </c>
      <c r="J2229" s="7">
        <v>4000</v>
      </c>
      <c r="K2229" s="8">
        <f t="shared" si="16"/>
        <v>2200</v>
      </c>
      <c r="L2229" s="8">
        <f t="shared" si="17"/>
        <v>880</v>
      </c>
      <c r="M2229" s="9">
        <v>0.4</v>
      </c>
      <c r="O2229" s="14"/>
      <c r="P2229" s="12"/>
      <c r="Q2229" s="10"/>
      <c r="R2229" s="11"/>
    </row>
    <row r="2230" spans="1:18" ht="15.75" customHeight="1" x14ac:dyDescent="0.25">
      <c r="A2230" s="2"/>
      <c r="B2230" s="4" t="s">
        <v>27</v>
      </c>
      <c r="C2230" s="4">
        <v>1128299</v>
      </c>
      <c r="D2230" s="5">
        <v>44513</v>
      </c>
      <c r="E2230" s="4" t="s">
        <v>28</v>
      </c>
      <c r="F2230" s="4" t="s">
        <v>84</v>
      </c>
      <c r="G2230" s="4" t="s">
        <v>85</v>
      </c>
      <c r="H2230" s="4" t="s">
        <v>21</v>
      </c>
      <c r="I2230" s="6">
        <v>0.65</v>
      </c>
      <c r="J2230" s="7">
        <v>3500</v>
      </c>
      <c r="K2230" s="8">
        <f t="shared" si="16"/>
        <v>2275</v>
      </c>
      <c r="L2230" s="8">
        <f t="shared" si="17"/>
        <v>796.25</v>
      </c>
      <c r="M2230" s="9">
        <v>0.35</v>
      </c>
      <c r="O2230" s="14"/>
      <c r="P2230" s="12"/>
      <c r="Q2230" s="10"/>
      <c r="R2230" s="11"/>
    </row>
    <row r="2231" spans="1:18" ht="15.75" customHeight="1" x14ac:dyDescent="0.25">
      <c r="A2231" s="2"/>
      <c r="B2231" s="4" t="s">
        <v>27</v>
      </c>
      <c r="C2231" s="4">
        <v>1128299</v>
      </c>
      <c r="D2231" s="5">
        <v>44513</v>
      </c>
      <c r="E2231" s="4" t="s">
        <v>28</v>
      </c>
      <c r="F2231" s="4" t="s">
        <v>84</v>
      </c>
      <c r="G2231" s="4" t="s">
        <v>85</v>
      </c>
      <c r="H2231" s="4" t="s">
        <v>22</v>
      </c>
      <c r="I2231" s="6">
        <v>0.70000000000000007</v>
      </c>
      <c r="J2231" s="7">
        <v>4750</v>
      </c>
      <c r="K2231" s="8">
        <f t="shared" si="16"/>
        <v>3325.0000000000005</v>
      </c>
      <c r="L2231" s="8">
        <f t="shared" si="17"/>
        <v>831.25000000000011</v>
      </c>
      <c r="M2231" s="9">
        <v>0.25</v>
      </c>
      <c r="O2231" s="14"/>
      <c r="P2231" s="12"/>
      <c r="Q2231" s="10"/>
      <c r="R2231" s="11"/>
    </row>
    <row r="2232" spans="1:18" ht="15.75" customHeight="1" x14ac:dyDescent="0.25">
      <c r="A2232" s="2"/>
      <c r="B2232" s="4" t="s">
        <v>27</v>
      </c>
      <c r="C2232" s="4">
        <v>1128299</v>
      </c>
      <c r="D2232" s="5">
        <v>44542</v>
      </c>
      <c r="E2232" s="4" t="s">
        <v>28</v>
      </c>
      <c r="F2232" s="4" t="s">
        <v>84</v>
      </c>
      <c r="G2232" s="4" t="s">
        <v>85</v>
      </c>
      <c r="H2232" s="4" t="s">
        <v>17</v>
      </c>
      <c r="I2232" s="6">
        <v>0.55000000000000004</v>
      </c>
      <c r="J2232" s="7">
        <v>6750</v>
      </c>
      <c r="K2232" s="8">
        <f t="shared" si="16"/>
        <v>3712.5000000000005</v>
      </c>
      <c r="L2232" s="8">
        <f t="shared" si="17"/>
        <v>1485.0000000000002</v>
      </c>
      <c r="M2232" s="9">
        <v>0.4</v>
      </c>
      <c r="O2232" s="14"/>
      <c r="P2232" s="12"/>
      <c r="Q2232" s="10"/>
      <c r="R2232" s="11"/>
    </row>
    <row r="2233" spans="1:18" ht="15.75" customHeight="1" x14ac:dyDescent="0.25">
      <c r="A2233" s="2"/>
      <c r="B2233" s="4" t="s">
        <v>27</v>
      </c>
      <c r="C2233" s="4">
        <v>1128299</v>
      </c>
      <c r="D2233" s="5">
        <v>44542</v>
      </c>
      <c r="E2233" s="4" t="s">
        <v>28</v>
      </c>
      <c r="F2233" s="4" t="s">
        <v>84</v>
      </c>
      <c r="G2233" s="4" t="s">
        <v>85</v>
      </c>
      <c r="H2233" s="4" t="s">
        <v>18</v>
      </c>
      <c r="I2233" s="6">
        <v>0.60000000000000009</v>
      </c>
      <c r="J2233" s="7">
        <v>6750</v>
      </c>
      <c r="K2233" s="8">
        <f t="shared" si="16"/>
        <v>4050.0000000000005</v>
      </c>
      <c r="L2233" s="8">
        <f t="shared" si="17"/>
        <v>1620.0000000000002</v>
      </c>
      <c r="M2233" s="9">
        <v>0.4</v>
      </c>
      <c r="O2233" s="14"/>
      <c r="P2233" s="12"/>
      <c r="Q2233" s="10"/>
      <c r="R2233" s="11"/>
    </row>
    <row r="2234" spans="1:18" ht="15.75" customHeight="1" x14ac:dyDescent="0.25">
      <c r="A2234" s="2"/>
      <c r="B2234" s="4" t="s">
        <v>27</v>
      </c>
      <c r="C2234" s="4">
        <v>1128299</v>
      </c>
      <c r="D2234" s="5">
        <v>44542</v>
      </c>
      <c r="E2234" s="4" t="s">
        <v>28</v>
      </c>
      <c r="F2234" s="4" t="s">
        <v>84</v>
      </c>
      <c r="G2234" s="4" t="s">
        <v>85</v>
      </c>
      <c r="H2234" s="4" t="s">
        <v>19</v>
      </c>
      <c r="I2234" s="6">
        <v>0.55000000000000004</v>
      </c>
      <c r="J2234" s="7">
        <v>4750</v>
      </c>
      <c r="K2234" s="8">
        <f t="shared" si="16"/>
        <v>2612.5</v>
      </c>
      <c r="L2234" s="8">
        <f t="shared" si="17"/>
        <v>914.37499999999989</v>
      </c>
      <c r="M2234" s="9">
        <v>0.35</v>
      </c>
      <c r="O2234" s="14"/>
      <c r="P2234" s="12"/>
      <c r="Q2234" s="10"/>
      <c r="R2234" s="11"/>
    </row>
    <row r="2235" spans="1:18" ht="15.75" customHeight="1" x14ac:dyDescent="0.25">
      <c r="A2235" s="2"/>
      <c r="B2235" s="4" t="s">
        <v>27</v>
      </c>
      <c r="C2235" s="4">
        <v>1128299</v>
      </c>
      <c r="D2235" s="5">
        <v>44542</v>
      </c>
      <c r="E2235" s="4" t="s">
        <v>28</v>
      </c>
      <c r="F2235" s="4" t="s">
        <v>84</v>
      </c>
      <c r="G2235" s="4" t="s">
        <v>85</v>
      </c>
      <c r="H2235" s="4" t="s">
        <v>20</v>
      </c>
      <c r="I2235" s="6">
        <v>0.55000000000000004</v>
      </c>
      <c r="J2235" s="7">
        <v>4750</v>
      </c>
      <c r="K2235" s="8">
        <f t="shared" si="16"/>
        <v>2612.5</v>
      </c>
      <c r="L2235" s="8">
        <f t="shared" si="17"/>
        <v>1045</v>
      </c>
      <c r="M2235" s="9">
        <v>0.4</v>
      </c>
      <c r="O2235" s="14"/>
      <c r="P2235" s="12"/>
      <c r="Q2235" s="10"/>
      <c r="R2235" s="11"/>
    </row>
    <row r="2236" spans="1:18" ht="15.75" customHeight="1" x14ac:dyDescent="0.25">
      <c r="A2236" s="2"/>
      <c r="B2236" s="4" t="s">
        <v>27</v>
      </c>
      <c r="C2236" s="4">
        <v>1128299</v>
      </c>
      <c r="D2236" s="5">
        <v>44542</v>
      </c>
      <c r="E2236" s="4" t="s">
        <v>28</v>
      </c>
      <c r="F2236" s="4" t="s">
        <v>84</v>
      </c>
      <c r="G2236" s="4" t="s">
        <v>85</v>
      </c>
      <c r="H2236" s="4" t="s">
        <v>21</v>
      </c>
      <c r="I2236" s="6">
        <v>0.65</v>
      </c>
      <c r="J2236" s="7">
        <v>4000</v>
      </c>
      <c r="K2236" s="8">
        <f t="shared" si="16"/>
        <v>2600</v>
      </c>
      <c r="L2236" s="8">
        <f t="shared" si="17"/>
        <v>909.99999999999989</v>
      </c>
      <c r="M2236" s="9">
        <v>0.35</v>
      </c>
      <c r="O2236" s="14"/>
      <c r="P2236" s="12"/>
      <c r="Q2236" s="10"/>
      <c r="R2236" s="11"/>
    </row>
    <row r="2237" spans="1:18" ht="15.75" customHeight="1" x14ac:dyDescent="0.25">
      <c r="A2237" s="2"/>
      <c r="B2237" s="4" t="s">
        <v>27</v>
      </c>
      <c r="C2237" s="4">
        <v>1128299</v>
      </c>
      <c r="D2237" s="5">
        <v>44542</v>
      </c>
      <c r="E2237" s="4" t="s">
        <v>28</v>
      </c>
      <c r="F2237" s="4" t="s">
        <v>84</v>
      </c>
      <c r="G2237" s="4" t="s">
        <v>85</v>
      </c>
      <c r="H2237" s="4" t="s">
        <v>22</v>
      </c>
      <c r="I2237" s="6">
        <v>0.70000000000000007</v>
      </c>
      <c r="J2237" s="7">
        <v>5000</v>
      </c>
      <c r="K2237" s="8">
        <f t="shared" si="16"/>
        <v>3500.0000000000005</v>
      </c>
      <c r="L2237" s="8">
        <f t="shared" si="17"/>
        <v>875.00000000000011</v>
      </c>
      <c r="M2237" s="9">
        <v>0.25</v>
      </c>
      <c r="O2237" s="14"/>
      <c r="P2237" s="12"/>
      <c r="Q2237" s="10"/>
      <c r="R2237" s="11"/>
    </row>
    <row r="2238" spans="1:18" ht="15.75" customHeight="1" x14ac:dyDescent="0.25">
      <c r="A2238" s="2" t="s">
        <v>39</v>
      </c>
      <c r="B2238" s="4" t="s">
        <v>14</v>
      </c>
      <c r="C2238" s="4">
        <v>1185732</v>
      </c>
      <c r="D2238" s="5">
        <v>44205</v>
      </c>
      <c r="E2238" s="4" t="s">
        <v>46</v>
      </c>
      <c r="F2238" s="4" t="s">
        <v>86</v>
      </c>
      <c r="G2238" s="4" t="s">
        <v>87</v>
      </c>
      <c r="H2238" s="4" t="s">
        <v>17</v>
      </c>
      <c r="I2238" s="6">
        <v>0.4</v>
      </c>
      <c r="J2238" s="7">
        <v>10250</v>
      </c>
      <c r="K2238" s="8">
        <f t="shared" si="16"/>
        <v>4100</v>
      </c>
      <c r="L2238" s="8">
        <f t="shared" si="17"/>
        <v>1845</v>
      </c>
      <c r="M2238" s="9">
        <v>0.45</v>
      </c>
      <c r="O2238" s="14"/>
      <c r="P2238" s="12"/>
      <c r="Q2238" s="10"/>
      <c r="R2238" s="11"/>
    </row>
    <row r="2239" spans="1:18" ht="15.75" customHeight="1" x14ac:dyDescent="0.25">
      <c r="A2239" s="2"/>
      <c r="B2239" s="4" t="s">
        <v>14</v>
      </c>
      <c r="C2239" s="4">
        <v>1185732</v>
      </c>
      <c r="D2239" s="5">
        <v>44205</v>
      </c>
      <c r="E2239" s="4" t="s">
        <v>46</v>
      </c>
      <c r="F2239" s="4" t="s">
        <v>86</v>
      </c>
      <c r="G2239" s="4" t="s">
        <v>87</v>
      </c>
      <c r="H2239" s="4" t="s">
        <v>18</v>
      </c>
      <c r="I2239" s="6">
        <v>0.4</v>
      </c>
      <c r="J2239" s="7">
        <v>8250</v>
      </c>
      <c r="K2239" s="8">
        <f t="shared" si="16"/>
        <v>3300</v>
      </c>
      <c r="L2239" s="8">
        <f t="shared" si="17"/>
        <v>1155</v>
      </c>
      <c r="M2239" s="9">
        <v>0.35</v>
      </c>
      <c r="O2239" s="14"/>
      <c r="P2239" s="12"/>
      <c r="Q2239" s="10"/>
      <c r="R2239" s="11"/>
    </row>
    <row r="2240" spans="1:18" ht="15.75" customHeight="1" x14ac:dyDescent="0.25">
      <c r="A2240" s="2"/>
      <c r="B2240" s="4" t="s">
        <v>14</v>
      </c>
      <c r="C2240" s="4">
        <v>1185732</v>
      </c>
      <c r="D2240" s="5">
        <v>44205</v>
      </c>
      <c r="E2240" s="4" t="s">
        <v>46</v>
      </c>
      <c r="F2240" s="4" t="s">
        <v>86</v>
      </c>
      <c r="G2240" s="4" t="s">
        <v>87</v>
      </c>
      <c r="H2240" s="4" t="s">
        <v>19</v>
      </c>
      <c r="I2240" s="6">
        <v>0.30000000000000004</v>
      </c>
      <c r="J2240" s="7">
        <v>8250</v>
      </c>
      <c r="K2240" s="8">
        <f t="shared" si="16"/>
        <v>2475.0000000000005</v>
      </c>
      <c r="L2240" s="8">
        <f t="shared" si="17"/>
        <v>618.75000000000011</v>
      </c>
      <c r="M2240" s="9">
        <v>0.25</v>
      </c>
      <c r="O2240" s="14"/>
      <c r="P2240" s="12"/>
      <c r="Q2240" s="10"/>
      <c r="R2240" s="11"/>
    </row>
    <row r="2241" spans="1:18" ht="15.75" customHeight="1" x14ac:dyDescent="0.25">
      <c r="A2241" s="2"/>
      <c r="B2241" s="4" t="s">
        <v>14</v>
      </c>
      <c r="C2241" s="4">
        <v>1185732</v>
      </c>
      <c r="D2241" s="5">
        <v>44205</v>
      </c>
      <c r="E2241" s="4" t="s">
        <v>46</v>
      </c>
      <c r="F2241" s="4" t="s">
        <v>86</v>
      </c>
      <c r="G2241" s="4" t="s">
        <v>87</v>
      </c>
      <c r="H2241" s="4" t="s">
        <v>20</v>
      </c>
      <c r="I2241" s="6">
        <v>0.35</v>
      </c>
      <c r="J2241" s="7">
        <v>6750</v>
      </c>
      <c r="K2241" s="8">
        <f t="shared" si="16"/>
        <v>2362.5</v>
      </c>
      <c r="L2241" s="8">
        <f t="shared" si="17"/>
        <v>708.75</v>
      </c>
      <c r="M2241" s="9">
        <v>0.3</v>
      </c>
      <c r="O2241" s="14"/>
      <c r="P2241" s="12"/>
      <c r="Q2241" s="10"/>
      <c r="R2241" s="11"/>
    </row>
    <row r="2242" spans="1:18" ht="15.75" customHeight="1" x14ac:dyDescent="0.25">
      <c r="A2242" s="2"/>
      <c r="B2242" s="4" t="s">
        <v>14</v>
      </c>
      <c r="C2242" s="4">
        <v>1185732</v>
      </c>
      <c r="D2242" s="5">
        <v>44205</v>
      </c>
      <c r="E2242" s="4" t="s">
        <v>46</v>
      </c>
      <c r="F2242" s="4" t="s">
        <v>86</v>
      </c>
      <c r="G2242" s="4" t="s">
        <v>87</v>
      </c>
      <c r="H2242" s="4" t="s">
        <v>21</v>
      </c>
      <c r="I2242" s="6">
        <v>0.5</v>
      </c>
      <c r="J2242" s="7">
        <v>7250</v>
      </c>
      <c r="K2242" s="8">
        <f t="shared" si="16"/>
        <v>3625</v>
      </c>
      <c r="L2242" s="8">
        <f t="shared" si="17"/>
        <v>1268.75</v>
      </c>
      <c r="M2242" s="9">
        <v>0.35</v>
      </c>
      <c r="O2242" s="14"/>
      <c r="P2242" s="12"/>
      <c r="Q2242" s="10"/>
      <c r="R2242" s="11"/>
    </row>
    <row r="2243" spans="1:18" ht="15.75" customHeight="1" x14ac:dyDescent="0.25">
      <c r="A2243" s="2"/>
      <c r="B2243" s="4" t="s">
        <v>14</v>
      </c>
      <c r="C2243" s="4">
        <v>1185732</v>
      </c>
      <c r="D2243" s="5">
        <v>44205</v>
      </c>
      <c r="E2243" s="4" t="s">
        <v>46</v>
      </c>
      <c r="F2243" s="4" t="s">
        <v>86</v>
      </c>
      <c r="G2243" s="4" t="s">
        <v>87</v>
      </c>
      <c r="H2243" s="4" t="s">
        <v>22</v>
      </c>
      <c r="I2243" s="6">
        <v>0.4</v>
      </c>
      <c r="J2243" s="7">
        <v>8250</v>
      </c>
      <c r="K2243" s="8">
        <f t="shared" si="16"/>
        <v>3300</v>
      </c>
      <c r="L2243" s="8">
        <f t="shared" si="17"/>
        <v>1650</v>
      </c>
      <c r="M2243" s="9">
        <v>0.5</v>
      </c>
      <c r="O2243" s="14"/>
      <c r="P2243" s="12"/>
      <c r="Q2243" s="10"/>
      <c r="R2243" s="11"/>
    </row>
    <row r="2244" spans="1:18" ht="15.75" customHeight="1" x14ac:dyDescent="0.25">
      <c r="A2244" s="2"/>
      <c r="B2244" s="4" t="s">
        <v>14</v>
      </c>
      <c r="C2244" s="4">
        <v>1185732</v>
      </c>
      <c r="D2244" s="5">
        <v>44234</v>
      </c>
      <c r="E2244" s="4" t="s">
        <v>46</v>
      </c>
      <c r="F2244" s="4" t="s">
        <v>86</v>
      </c>
      <c r="G2244" s="4" t="s">
        <v>87</v>
      </c>
      <c r="H2244" s="4" t="s">
        <v>17</v>
      </c>
      <c r="I2244" s="6">
        <v>0.4</v>
      </c>
      <c r="J2244" s="7">
        <v>10750</v>
      </c>
      <c r="K2244" s="8">
        <f t="shared" si="16"/>
        <v>4300</v>
      </c>
      <c r="L2244" s="8">
        <f t="shared" si="17"/>
        <v>1935</v>
      </c>
      <c r="M2244" s="9">
        <v>0.45</v>
      </c>
      <c r="O2244" s="14"/>
      <c r="P2244" s="12"/>
      <c r="Q2244" s="10"/>
      <c r="R2244" s="11"/>
    </row>
    <row r="2245" spans="1:18" ht="15.75" customHeight="1" x14ac:dyDescent="0.25">
      <c r="A2245" s="2"/>
      <c r="B2245" s="4" t="s">
        <v>14</v>
      </c>
      <c r="C2245" s="4">
        <v>1185732</v>
      </c>
      <c r="D2245" s="5">
        <v>44234</v>
      </c>
      <c r="E2245" s="4" t="s">
        <v>46</v>
      </c>
      <c r="F2245" s="4" t="s">
        <v>86</v>
      </c>
      <c r="G2245" s="4" t="s">
        <v>87</v>
      </c>
      <c r="H2245" s="4" t="s">
        <v>18</v>
      </c>
      <c r="I2245" s="6">
        <v>0.4</v>
      </c>
      <c r="J2245" s="7">
        <v>7250</v>
      </c>
      <c r="K2245" s="8">
        <f t="shared" si="16"/>
        <v>2900</v>
      </c>
      <c r="L2245" s="8">
        <f t="shared" si="17"/>
        <v>1014.9999999999999</v>
      </c>
      <c r="M2245" s="9">
        <v>0.35</v>
      </c>
      <c r="O2245" s="14"/>
      <c r="P2245" s="12"/>
      <c r="Q2245" s="10"/>
      <c r="R2245" s="11"/>
    </row>
    <row r="2246" spans="1:18" ht="15.75" customHeight="1" x14ac:dyDescent="0.25">
      <c r="A2246" s="2"/>
      <c r="B2246" s="4" t="s">
        <v>14</v>
      </c>
      <c r="C2246" s="4">
        <v>1185732</v>
      </c>
      <c r="D2246" s="5">
        <v>44234</v>
      </c>
      <c r="E2246" s="4" t="s">
        <v>46</v>
      </c>
      <c r="F2246" s="4" t="s">
        <v>86</v>
      </c>
      <c r="G2246" s="4" t="s">
        <v>87</v>
      </c>
      <c r="H2246" s="4" t="s">
        <v>19</v>
      </c>
      <c r="I2246" s="6">
        <v>0.30000000000000004</v>
      </c>
      <c r="J2246" s="7">
        <v>7750</v>
      </c>
      <c r="K2246" s="8">
        <f t="shared" si="16"/>
        <v>2325.0000000000005</v>
      </c>
      <c r="L2246" s="8">
        <f t="shared" si="17"/>
        <v>581.25000000000011</v>
      </c>
      <c r="M2246" s="9">
        <v>0.25</v>
      </c>
      <c r="O2246" s="14"/>
      <c r="P2246" s="12"/>
      <c r="Q2246" s="10"/>
      <c r="R2246" s="11"/>
    </row>
    <row r="2247" spans="1:18" ht="15.75" customHeight="1" x14ac:dyDescent="0.25">
      <c r="A2247" s="2"/>
      <c r="B2247" s="4" t="s">
        <v>14</v>
      </c>
      <c r="C2247" s="4">
        <v>1185732</v>
      </c>
      <c r="D2247" s="5">
        <v>44234</v>
      </c>
      <c r="E2247" s="4" t="s">
        <v>46</v>
      </c>
      <c r="F2247" s="4" t="s">
        <v>86</v>
      </c>
      <c r="G2247" s="4" t="s">
        <v>87</v>
      </c>
      <c r="H2247" s="4" t="s">
        <v>20</v>
      </c>
      <c r="I2247" s="6">
        <v>0.35</v>
      </c>
      <c r="J2247" s="7">
        <v>6250</v>
      </c>
      <c r="K2247" s="8">
        <f t="shared" si="16"/>
        <v>2187.5</v>
      </c>
      <c r="L2247" s="8">
        <f t="shared" si="17"/>
        <v>656.25</v>
      </c>
      <c r="M2247" s="9">
        <v>0.3</v>
      </c>
      <c r="O2247" s="14"/>
      <c r="P2247" s="12"/>
      <c r="Q2247" s="10"/>
      <c r="R2247" s="11"/>
    </row>
    <row r="2248" spans="1:18" ht="15.75" customHeight="1" x14ac:dyDescent="0.25">
      <c r="A2248" s="2"/>
      <c r="B2248" s="4" t="s">
        <v>14</v>
      </c>
      <c r="C2248" s="4">
        <v>1185732</v>
      </c>
      <c r="D2248" s="5">
        <v>44234</v>
      </c>
      <c r="E2248" s="4" t="s">
        <v>46</v>
      </c>
      <c r="F2248" s="4" t="s">
        <v>86</v>
      </c>
      <c r="G2248" s="4" t="s">
        <v>87</v>
      </c>
      <c r="H2248" s="4" t="s">
        <v>21</v>
      </c>
      <c r="I2248" s="6">
        <v>0.5</v>
      </c>
      <c r="J2248" s="7">
        <v>7000</v>
      </c>
      <c r="K2248" s="8">
        <f t="shared" si="16"/>
        <v>3500</v>
      </c>
      <c r="L2248" s="8">
        <f t="shared" si="17"/>
        <v>1225</v>
      </c>
      <c r="M2248" s="9">
        <v>0.35</v>
      </c>
      <c r="O2248" s="14"/>
      <c r="P2248" s="12"/>
      <c r="Q2248" s="10"/>
      <c r="R2248" s="11"/>
    </row>
    <row r="2249" spans="1:18" ht="15.75" customHeight="1" x14ac:dyDescent="0.25">
      <c r="A2249" s="2"/>
      <c r="B2249" s="4" t="s">
        <v>14</v>
      </c>
      <c r="C2249" s="4">
        <v>1185732</v>
      </c>
      <c r="D2249" s="5">
        <v>44234</v>
      </c>
      <c r="E2249" s="4" t="s">
        <v>46</v>
      </c>
      <c r="F2249" s="4" t="s">
        <v>86</v>
      </c>
      <c r="G2249" s="4" t="s">
        <v>87</v>
      </c>
      <c r="H2249" s="4" t="s">
        <v>22</v>
      </c>
      <c r="I2249" s="6">
        <v>0.35</v>
      </c>
      <c r="J2249" s="7">
        <v>8000</v>
      </c>
      <c r="K2249" s="8">
        <f t="shared" si="16"/>
        <v>2800</v>
      </c>
      <c r="L2249" s="8">
        <f t="shared" si="17"/>
        <v>1400</v>
      </c>
      <c r="M2249" s="9">
        <v>0.5</v>
      </c>
      <c r="O2249" s="14"/>
      <c r="P2249" s="12"/>
      <c r="Q2249" s="10"/>
      <c r="R2249" s="11"/>
    </row>
    <row r="2250" spans="1:18" ht="15.75" customHeight="1" x14ac:dyDescent="0.25">
      <c r="A2250" s="2"/>
      <c r="B2250" s="4" t="s">
        <v>14</v>
      </c>
      <c r="C2250" s="4">
        <v>1185732</v>
      </c>
      <c r="D2250" s="5">
        <v>44260</v>
      </c>
      <c r="E2250" s="4" t="s">
        <v>46</v>
      </c>
      <c r="F2250" s="4" t="s">
        <v>86</v>
      </c>
      <c r="G2250" s="4" t="s">
        <v>87</v>
      </c>
      <c r="H2250" s="4" t="s">
        <v>17</v>
      </c>
      <c r="I2250" s="6">
        <v>0.35</v>
      </c>
      <c r="J2250" s="7">
        <v>10200</v>
      </c>
      <c r="K2250" s="8">
        <f t="shared" si="16"/>
        <v>3570</v>
      </c>
      <c r="L2250" s="8">
        <f t="shared" si="17"/>
        <v>1606.5</v>
      </c>
      <c r="M2250" s="9">
        <v>0.45</v>
      </c>
      <c r="O2250" s="14"/>
      <c r="P2250" s="12"/>
      <c r="Q2250" s="10"/>
      <c r="R2250" s="11"/>
    </row>
    <row r="2251" spans="1:18" ht="15.75" customHeight="1" x14ac:dyDescent="0.25">
      <c r="A2251" s="2"/>
      <c r="B2251" s="4" t="s">
        <v>14</v>
      </c>
      <c r="C2251" s="4">
        <v>1185732</v>
      </c>
      <c r="D2251" s="5">
        <v>44260</v>
      </c>
      <c r="E2251" s="4" t="s">
        <v>46</v>
      </c>
      <c r="F2251" s="4" t="s">
        <v>86</v>
      </c>
      <c r="G2251" s="4" t="s">
        <v>87</v>
      </c>
      <c r="H2251" s="4" t="s">
        <v>18</v>
      </c>
      <c r="I2251" s="6">
        <v>0.35</v>
      </c>
      <c r="J2251" s="7">
        <v>7000</v>
      </c>
      <c r="K2251" s="8">
        <f t="shared" si="16"/>
        <v>2450</v>
      </c>
      <c r="L2251" s="8">
        <f t="shared" si="17"/>
        <v>857.5</v>
      </c>
      <c r="M2251" s="9">
        <v>0.35</v>
      </c>
      <c r="O2251" s="14"/>
      <c r="P2251" s="12"/>
      <c r="Q2251" s="10"/>
      <c r="R2251" s="11"/>
    </row>
    <row r="2252" spans="1:18" ht="15.75" customHeight="1" x14ac:dyDescent="0.25">
      <c r="A2252" s="2"/>
      <c r="B2252" s="4" t="s">
        <v>14</v>
      </c>
      <c r="C2252" s="4">
        <v>1185732</v>
      </c>
      <c r="D2252" s="5">
        <v>44260</v>
      </c>
      <c r="E2252" s="4" t="s">
        <v>46</v>
      </c>
      <c r="F2252" s="4" t="s">
        <v>86</v>
      </c>
      <c r="G2252" s="4" t="s">
        <v>87</v>
      </c>
      <c r="H2252" s="4" t="s">
        <v>19</v>
      </c>
      <c r="I2252" s="6">
        <v>0.25</v>
      </c>
      <c r="J2252" s="7">
        <v>7250</v>
      </c>
      <c r="K2252" s="8">
        <f t="shared" si="16"/>
        <v>1812.5</v>
      </c>
      <c r="L2252" s="8">
        <f t="shared" si="17"/>
        <v>453.125</v>
      </c>
      <c r="M2252" s="9">
        <v>0.25</v>
      </c>
      <c r="O2252" s="14"/>
      <c r="P2252" s="12"/>
      <c r="Q2252" s="10"/>
      <c r="R2252" s="11"/>
    </row>
    <row r="2253" spans="1:18" ht="15.75" customHeight="1" x14ac:dyDescent="0.25">
      <c r="A2253" s="2"/>
      <c r="B2253" s="4" t="s">
        <v>14</v>
      </c>
      <c r="C2253" s="4">
        <v>1185732</v>
      </c>
      <c r="D2253" s="5">
        <v>44260</v>
      </c>
      <c r="E2253" s="4" t="s">
        <v>46</v>
      </c>
      <c r="F2253" s="4" t="s">
        <v>86</v>
      </c>
      <c r="G2253" s="4" t="s">
        <v>87</v>
      </c>
      <c r="H2253" s="4" t="s">
        <v>20</v>
      </c>
      <c r="I2253" s="6">
        <v>0.29999999999999993</v>
      </c>
      <c r="J2253" s="7">
        <v>5750</v>
      </c>
      <c r="K2253" s="8">
        <f t="shared" si="16"/>
        <v>1724.9999999999995</v>
      </c>
      <c r="L2253" s="8">
        <f t="shared" si="17"/>
        <v>517.49999999999989</v>
      </c>
      <c r="M2253" s="9">
        <v>0.3</v>
      </c>
      <c r="O2253" s="14"/>
      <c r="P2253" s="12"/>
      <c r="Q2253" s="10"/>
      <c r="R2253" s="11"/>
    </row>
    <row r="2254" spans="1:18" ht="15.75" customHeight="1" x14ac:dyDescent="0.25">
      <c r="A2254" s="2"/>
      <c r="B2254" s="4" t="s">
        <v>14</v>
      </c>
      <c r="C2254" s="4">
        <v>1185732</v>
      </c>
      <c r="D2254" s="5">
        <v>44260</v>
      </c>
      <c r="E2254" s="4" t="s">
        <v>46</v>
      </c>
      <c r="F2254" s="4" t="s">
        <v>86</v>
      </c>
      <c r="G2254" s="4" t="s">
        <v>87</v>
      </c>
      <c r="H2254" s="4" t="s">
        <v>21</v>
      </c>
      <c r="I2254" s="6">
        <v>0.45000000000000007</v>
      </c>
      <c r="J2254" s="7">
        <v>6250</v>
      </c>
      <c r="K2254" s="8">
        <f t="shared" si="16"/>
        <v>2812.5000000000005</v>
      </c>
      <c r="L2254" s="8">
        <f t="shared" si="17"/>
        <v>984.37500000000011</v>
      </c>
      <c r="M2254" s="9">
        <v>0.35</v>
      </c>
      <c r="O2254" s="14"/>
      <c r="P2254" s="12"/>
      <c r="Q2254" s="10"/>
      <c r="R2254" s="11"/>
    </row>
    <row r="2255" spans="1:18" ht="15.75" customHeight="1" x14ac:dyDescent="0.25">
      <c r="A2255" s="2"/>
      <c r="B2255" s="4" t="s">
        <v>14</v>
      </c>
      <c r="C2255" s="4">
        <v>1185732</v>
      </c>
      <c r="D2255" s="5">
        <v>44260</v>
      </c>
      <c r="E2255" s="4" t="s">
        <v>46</v>
      </c>
      <c r="F2255" s="4" t="s">
        <v>86</v>
      </c>
      <c r="G2255" s="4" t="s">
        <v>87</v>
      </c>
      <c r="H2255" s="4" t="s">
        <v>22</v>
      </c>
      <c r="I2255" s="6">
        <v>0.35</v>
      </c>
      <c r="J2255" s="7">
        <v>7250</v>
      </c>
      <c r="K2255" s="8">
        <f t="shared" si="16"/>
        <v>2537.5</v>
      </c>
      <c r="L2255" s="8">
        <f t="shared" si="17"/>
        <v>1268.75</v>
      </c>
      <c r="M2255" s="9">
        <v>0.5</v>
      </c>
      <c r="O2255" s="14"/>
      <c r="P2255" s="12"/>
      <c r="Q2255" s="10"/>
      <c r="R2255" s="11"/>
    </row>
    <row r="2256" spans="1:18" ht="15.75" customHeight="1" x14ac:dyDescent="0.25">
      <c r="A2256" s="2"/>
      <c r="B2256" s="4" t="s">
        <v>14</v>
      </c>
      <c r="C2256" s="4">
        <v>1185732</v>
      </c>
      <c r="D2256" s="5">
        <v>44292</v>
      </c>
      <c r="E2256" s="4" t="s">
        <v>46</v>
      </c>
      <c r="F2256" s="4" t="s">
        <v>86</v>
      </c>
      <c r="G2256" s="4" t="s">
        <v>87</v>
      </c>
      <c r="H2256" s="4" t="s">
        <v>17</v>
      </c>
      <c r="I2256" s="6">
        <v>0.35</v>
      </c>
      <c r="J2256" s="7">
        <v>9750</v>
      </c>
      <c r="K2256" s="8">
        <f t="shared" si="16"/>
        <v>3412.5</v>
      </c>
      <c r="L2256" s="8">
        <f t="shared" si="17"/>
        <v>1535.625</v>
      </c>
      <c r="M2256" s="9">
        <v>0.45</v>
      </c>
      <c r="O2256" s="14"/>
      <c r="P2256" s="12"/>
      <c r="Q2256" s="10"/>
      <c r="R2256" s="11"/>
    </row>
    <row r="2257" spans="1:18" ht="15.75" customHeight="1" x14ac:dyDescent="0.25">
      <c r="A2257" s="2"/>
      <c r="B2257" s="4" t="s">
        <v>14</v>
      </c>
      <c r="C2257" s="4">
        <v>1185732</v>
      </c>
      <c r="D2257" s="5">
        <v>44292</v>
      </c>
      <c r="E2257" s="4" t="s">
        <v>46</v>
      </c>
      <c r="F2257" s="4" t="s">
        <v>86</v>
      </c>
      <c r="G2257" s="4" t="s">
        <v>87</v>
      </c>
      <c r="H2257" s="4" t="s">
        <v>18</v>
      </c>
      <c r="I2257" s="6">
        <v>0.35</v>
      </c>
      <c r="J2257" s="7">
        <v>6750</v>
      </c>
      <c r="K2257" s="8">
        <f t="shared" si="16"/>
        <v>2362.5</v>
      </c>
      <c r="L2257" s="8">
        <f t="shared" si="17"/>
        <v>826.875</v>
      </c>
      <c r="M2257" s="9">
        <v>0.35</v>
      </c>
      <c r="O2257" s="14"/>
      <c r="P2257" s="12"/>
      <c r="Q2257" s="10"/>
      <c r="R2257" s="11"/>
    </row>
    <row r="2258" spans="1:18" ht="15.75" customHeight="1" x14ac:dyDescent="0.25">
      <c r="A2258" s="2"/>
      <c r="B2258" s="4" t="s">
        <v>14</v>
      </c>
      <c r="C2258" s="4">
        <v>1185732</v>
      </c>
      <c r="D2258" s="5">
        <v>44292</v>
      </c>
      <c r="E2258" s="4" t="s">
        <v>46</v>
      </c>
      <c r="F2258" s="4" t="s">
        <v>86</v>
      </c>
      <c r="G2258" s="4" t="s">
        <v>87</v>
      </c>
      <c r="H2258" s="4" t="s">
        <v>19</v>
      </c>
      <c r="I2258" s="6">
        <v>0.25</v>
      </c>
      <c r="J2258" s="7">
        <v>6750</v>
      </c>
      <c r="K2258" s="8">
        <f t="shared" si="16"/>
        <v>1687.5</v>
      </c>
      <c r="L2258" s="8">
        <f t="shared" si="17"/>
        <v>421.875</v>
      </c>
      <c r="M2258" s="9">
        <v>0.25</v>
      </c>
      <c r="O2258" s="14"/>
      <c r="P2258" s="12"/>
      <c r="Q2258" s="10"/>
      <c r="R2258" s="11"/>
    </row>
    <row r="2259" spans="1:18" ht="15.75" customHeight="1" x14ac:dyDescent="0.25">
      <c r="A2259" s="2"/>
      <c r="B2259" s="4" t="s">
        <v>14</v>
      </c>
      <c r="C2259" s="4">
        <v>1185732</v>
      </c>
      <c r="D2259" s="5">
        <v>44292</v>
      </c>
      <c r="E2259" s="4" t="s">
        <v>46</v>
      </c>
      <c r="F2259" s="4" t="s">
        <v>86</v>
      </c>
      <c r="G2259" s="4" t="s">
        <v>87</v>
      </c>
      <c r="H2259" s="4" t="s">
        <v>20</v>
      </c>
      <c r="I2259" s="6">
        <v>0.29999999999999993</v>
      </c>
      <c r="J2259" s="7">
        <v>6000</v>
      </c>
      <c r="K2259" s="8">
        <f t="shared" si="16"/>
        <v>1799.9999999999995</v>
      </c>
      <c r="L2259" s="8">
        <f t="shared" si="17"/>
        <v>539.99999999999989</v>
      </c>
      <c r="M2259" s="9">
        <v>0.3</v>
      </c>
      <c r="O2259" s="14"/>
      <c r="P2259" s="12"/>
      <c r="Q2259" s="10"/>
      <c r="R2259" s="11"/>
    </row>
    <row r="2260" spans="1:18" ht="15.75" customHeight="1" x14ac:dyDescent="0.25">
      <c r="A2260" s="2"/>
      <c r="B2260" s="4" t="s">
        <v>14</v>
      </c>
      <c r="C2260" s="4">
        <v>1185732</v>
      </c>
      <c r="D2260" s="5">
        <v>44292</v>
      </c>
      <c r="E2260" s="4" t="s">
        <v>46</v>
      </c>
      <c r="F2260" s="4" t="s">
        <v>86</v>
      </c>
      <c r="G2260" s="4" t="s">
        <v>87</v>
      </c>
      <c r="H2260" s="4" t="s">
        <v>21</v>
      </c>
      <c r="I2260" s="6">
        <v>0.5</v>
      </c>
      <c r="J2260" s="7">
        <v>6250</v>
      </c>
      <c r="K2260" s="8">
        <f t="shared" si="16"/>
        <v>3125</v>
      </c>
      <c r="L2260" s="8">
        <f t="shared" si="17"/>
        <v>1093.75</v>
      </c>
      <c r="M2260" s="9">
        <v>0.35</v>
      </c>
      <c r="O2260" s="14"/>
      <c r="P2260" s="12"/>
      <c r="Q2260" s="10"/>
      <c r="R2260" s="11"/>
    </row>
    <row r="2261" spans="1:18" ht="15.75" customHeight="1" x14ac:dyDescent="0.25">
      <c r="A2261" s="2"/>
      <c r="B2261" s="4" t="s">
        <v>14</v>
      </c>
      <c r="C2261" s="4">
        <v>1185732</v>
      </c>
      <c r="D2261" s="5">
        <v>44292</v>
      </c>
      <c r="E2261" s="4" t="s">
        <v>46</v>
      </c>
      <c r="F2261" s="4" t="s">
        <v>86</v>
      </c>
      <c r="G2261" s="4" t="s">
        <v>87</v>
      </c>
      <c r="H2261" s="4" t="s">
        <v>22</v>
      </c>
      <c r="I2261" s="6">
        <v>0.4</v>
      </c>
      <c r="J2261" s="7">
        <v>7750</v>
      </c>
      <c r="K2261" s="8">
        <f t="shared" si="16"/>
        <v>3100</v>
      </c>
      <c r="L2261" s="8">
        <f t="shared" si="17"/>
        <v>1550</v>
      </c>
      <c r="M2261" s="9">
        <v>0.5</v>
      </c>
      <c r="O2261" s="14"/>
      <c r="P2261" s="12"/>
      <c r="Q2261" s="10"/>
      <c r="R2261" s="11"/>
    </row>
    <row r="2262" spans="1:18" ht="15.75" customHeight="1" x14ac:dyDescent="0.25">
      <c r="A2262" s="2"/>
      <c r="B2262" s="4" t="s">
        <v>14</v>
      </c>
      <c r="C2262" s="4">
        <v>1185732</v>
      </c>
      <c r="D2262" s="5">
        <v>44321</v>
      </c>
      <c r="E2262" s="4" t="s">
        <v>46</v>
      </c>
      <c r="F2262" s="4" t="s">
        <v>86</v>
      </c>
      <c r="G2262" s="4" t="s">
        <v>87</v>
      </c>
      <c r="H2262" s="4" t="s">
        <v>17</v>
      </c>
      <c r="I2262" s="6">
        <v>0.5</v>
      </c>
      <c r="J2262" s="7">
        <v>10450</v>
      </c>
      <c r="K2262" s="8">
        <f t="shared" si="16"/>
        <v>5225</v>
      </c>
      <c r="L2262" s="8">
        <f t="shared" si="17"/>
        <v>2351.25</v>
      </c>
      <c r="M2262" s="9">
        <v>0.45</v>
      </c>
      <c r="O2262" s="14"/>
      <c r="P2262" s="12"/>
      <c r="Q2262" s="10"/>
      <c r="R2262" s="11"/>
    </row>
    <row r="2263" spans="1:18" ht="15.75" customHeight="1" x14ac:dyDescent="0.25">
      <c r="A2263" s="2"/>
      <c r="B2263" s="4" t="s">
        <v>14</v>
      </c>
      <c r="C2263" s="4">
        <v>1185732</v>
      </c>
      <c r="D2263" s="5">
        <v>44321</v>
      </c>
      <c r="E2263" s="4" t="s">
        <v>46</v>
      </c>
      <c r="F2263" s="4" t="s">
        <v>86</v>
      </c>
      <c r="G2263" s="4" t="s">
        <v>87</v>
      </c>
      <c r="H2263" s="4" t="s">
        <v>18</v>
      </c>
      <c r="I2263" s="6">
        <v>0.5</v>
      </c>
      <c r="J2263" s="7">
        <v>7500</v>
      </c>
      <c r="K2263" s="8">
        <f t="shared" si="16"/>
        <v>3750</v>
      </c>
      <c r="L2263" s="8">
        <f t="shared" si="17"/>
        <v>1312.5</v>
      </c>
      <c r="M2263" s="9">
        <v>0.35</v>
      </c>
      <c r="O2263" s="14"/>
      <c r="P2263" s="12"/>
      <c r="Q2263" s="10"/>
      <c r="R2263" s="11"/>
    </row>
    <row r="2264" spans="1:18" ht="15.75" customHeight="1" x14ac:dyDescent="0.25">
      <c r="A2264" s="2"/>
      <c r="B2264" s="4" t="s">
        <v>14</v>
      </c>
      <c r="C2264" s="4">
        <v>1185732</v>
      </c>
      <c r="D2264" s="5">
        <v>44321</v>
      </c>
      <c r="E2264" s="4" t="s">
        <v>46</v>
      </c>
      <c r="F2264" s="4" t="s">
        <v>86</v>
      </c>
      <c r="G2264" s="4" t="s">
        <v>87</v>
      </c>
      <c r="H2264" s="4" t="s">
        <v>19</v>
      </c>
      <c r="I2264" s="6">
        <v>0.45</v>
      </c>
      <c r="J2264" s="7">
        <v>7250</v>
      </c>
      <c r="K2264" s="8">
        <f t="shared" si="16"/>
        <v>3262.5</v>
      </c>
      <c r="L2264" s="8">
        <f t="shared" si="17"/>
        <v>815.625</v>
      </c>
      <c r="M2264" s="9">
        <v>0.25</v>
      </c>
      <c r="O2264" s="14"/>
      <c r="P2264" s="12"/>
      <c r="Q2264" s="10"/>
      <c r="R2264" s="11"/>
    </row>
    <row r="2265" spans="1:18" ht="15.75" customHeight="1" x14ac:dyDescent="0.25">
      <c r="A2265" s="2"/>
      <c r="B2265" s="4" t="s">
        <v>14</v>
      </c>
      <c r="C2265" s="4">
        <v>1185732</v>
      </c>
      <c r="D2265" s="5">
        <v>44321</v>
      </c>
      <c r="E2265" s="4" t="s">
        <v>46</v>
      </c>
      <c r="F2265" s="4" t="s">
        <v>86</v>
      </c>
      <c r="G2265" s="4" t="s">
        <v>87</v>
      </c>
      <c r="H2265" s="4" t="s">
        <v>20</v>
      </c>
      <c r="I2265" s="6">
        <v>0.45</v>
      </c>
      <c r="J2265" s="7">
        <v>6750</v>
      </c>
      <c r="K2265" s="8">
        <f t="shared" si="16"/>
        <v>3037.5</v>
      </c>
      <c r="L2265" s="8">
        <f t="shared" si="17"/>
        <v>911.25</v>
      </c>
      <c r="M2265" s="9">
        <v>0.3</v>
      </c>
      <c r="O2265" s="14"/>
      <c r="P2265" s="12"/>
      <c r="Q2265" s="10"/>
      <c r="R2265" s="11"/>
    </row>
    <row r="2266" spans="1:18" ht="15.75" customHeight="1" x14ac:dyDescent="0.25">
      <c r="A2266" s="2"/>
      <c r="B2266" s="4" t="s">
        <v>14</v>
      </c>
      <c r="C2266" s="4">
        <v>1185732</v>
      </c>
      <c r="D2266" s="5">
        <v>44321</v>
      </c>
      <c r="E2266" s="4" t="s">
        <v>46</v>
      </c>
      <c r="F2266" s="4" t="s">
        <v>86</v>
      </c>
      <c r="G2266" s="4" t="s">
        <v>87</v>
      </c>
      <c r="H2266" s="4" t="s">
        <v>21</v>
      </c>
      <c r="I2266" s="6">
        <v>0.54999999999999993</v>
      </c>
      <c r="J2266" s="7">
        <v>7000</v>
      </c>
      <c r="K2266" s="8">
        <f t="shared" si="16"/>
        <v>3849.9999999999995</v>
      </c>
      <c r="L2266" s="8">
        <f t="shared" si="17"/>
        <v>1347.4999999999998</v>
      </c>
      <c r="M2266" s="9">
        <v>0.35</v>
      </c>
      <c r="O2266" s="14"/>
      <c r="P2266" s="12"/>
      <c r="Q2266" s="10"/>
      <c r="R2266" s="11"/>
    </row>
    <row r="2267" spans="1:18" ht="15.75" customHeight="1" x14ac:dyDescent="0.25">
      <c r="A2267" s="2"/>
      <c r="B2267" s="4" t="s">
        <v>14</v>
      </c>
      <c r="C2267" s="4">
        <v>1185732</v>
      </c>
      <c r="D2267" s="5">
        <v>44321</v>
      </c>
      <c r="E2267" s="4" t="s">
        <v>46</v>
      </c>
      <c r="F2267" s="4" t="s">
        <v>86</v>
      </c>
      <c r="G2267" s="4" t="s">
        <v>87</v>
      </c>
      <c r="H2267" s="4" t="s">
        <v>22</v>
      </c>
      <c r="I2267" s="6">
        <v>0.6</v>
      </c>
      <c r="J2267" s="7">
        <v>8000</v>
      </c>
      <c r="K2267" s="8">
        <f t="shared" si="16"/>
        <v>4800</v>
      </c>
      <c r="L2267" s="8">
        <f t="shared" si="17"/>
        <v>2400</v>
      </c>
      <c r="M2267" s="9">
        <v>0.5</v>
      </c>
      <c r="O2267" s="14"/>
      <c r="P2267" s="12"/>
      <c r="Q2267" s="10"/>
      <c r="R2267" s="11"/>
    </row>
    <row r="2268" spans="1:18" ht="15.75" customHeight="1" x14ac:dyDescent="0.25">
      <c r="A2268" s="2"/>
      <c r="B2268" s="4" t="s">
        <v>14</v>
      </c>
      <c r="C2268" s="4">
        <v>1185732</v>
      </c>
      <c r="D2268" s="5">
        <v>44354</v>
      </c>
      <c r="E2268" s="4" t="s">
        <v>46</v>
      </c>
      <c r="F2268" s="4" t="s">
        <v>86</v>
      </c>
      <c r="G2268" s="4" t="s">
        <v>87</v>
      </c>
      <c r="H2268" s="4" t="s">
        <v>17</v>
      </c>
      <c r="I2268" s="6">
        <v>0.54999999999999993</v>
      </c>
      <c r="J2268" s="7">
        <v>10500</v>
      </c>
      <c r="K2268" s="8">
        <f t="shared" si="16"/>
        <v>5774.9999999999991</v>
      </c>
      <c r="L2268" s="8">
        <f t="shared" si="17"/>
        <v>2598.7499999999995</v>
      </c>
      <c r="M2268" s="9">
        <v>0.45</v>
      </c>
      <c r="O2268" s="14"/>
      <c r="P2268" s="12"/>
      <c r="Q2268" s="10"/>
      <c r="R2268" s="11"/>
    </row>
    <row r="2269" spans="1:18" ht="15.75" customHeight="1" x14ac:dyDescent="0.25">
      <c r="A2269" s="2"/>
      <c r="B2269" s="4" t="s">
        <v>14</v>
      </c>
      <c r="C2269" s="4">
        <v>1185732</v>
      </c>
      <c r="D2269" s="5">
        <v>44354</v>
      </c>
      <c r="E2269" s="4" t="s">
        <v>46</v>
      </c>
      <c r="F2269" s="4" t="s">
        <v>86</v>
      </c>
      <c r="G2269" s="4" t="s">
        <v>87</v>
      </c>
      <c r="H2269" s="4" t="s">
        <v>18</v>
      </c>
      <c r="I2269" s="6">
        <v>0.5</v>
      </c>
      <c r="J2269" s="7">
        <v>8000</v>
      </c>
      <c r="K2269" s="8">
        <f t="shared" si="16"/>
        <v>4000</v>
      </c>
      <c r="L2269" s="8">
        <f t="shared" si="17"/>
        <v>1400</v>
      </c>
      <c r="M2269" s="9">
        <v>0.35</v>
      </c>
      <c r="O2269" s="14"/>
      <c r="P2269" s="12"/>
      <c r="Q2269" s="10"/>
      <c r="R2269" s="11"/>
    </row>
    <row r="2270" spans="1:18" ht="15.75" customHeight="1" x14ac:dyDescent="0.25">
      <c r="A2270" s="2"/>
      <c r="B2270" s="4" t="s">
        <v>14</v>
      </c>
      <c r="C2270" s="4">
        <v>1185732</v>
      </c>
      <c r="D2270" s="5">
        <v>44354</v>
      </c>
      <c r="E2270" s="4" t="s">
        <v>46</v>
      </c>
      <c r="F2270" s="4" t="s">
        <v>86</v>
      </c>
      <c r="G2270" s="4" t="s">
        <v>87</v>
      </c>
      <c r="H2270" s="4" t="s">
        <v>19</v>
      </c>
      <c r="I2270" s="6">
        <v>0.5</v>
      </c>
      <c r="J2270" s="7">
        <v>7750</v>
      </c>
      <c r="K2270" s="8">
        <f t="shared" si="16"/>
        <v>3875</v>
      </c>
      <c r="L2270" s="8">
        <f t="shared" si="17"/>
        <v>968.75</v>
      </c>
      <c r="M2270" s="9">
        <v>0.25</v>
      </c>
      <c r="O2270" s="14"/>
      <c r="P2270" s="12"/>
      <c r="Q2270" s="10"/>
      <c r="R2270" s="11"/>
    </row>
    <row r="2271" spans="1:18" ht="15.75" customHeight="1" x14ac:dyDescent="0.25">
      <c r="A2271" s="2"/>
      <c r="B2271" s="4" t="s">
        <v>14</v>
      </c>
      <c r="C2271" s="4">
        <v>1185732</v>
      </c>
      <c r="D2271" s="5">
        <v>44354</v>
      </c>
      <c r="E2271" s="4" t="s">
        <v>46</v>
      </c>
      <c r="F2271" s="4" t="s">
        <v>86</v>
      </c>
      <c r="G2271" s="4" t="s">
        <v>87</v>
      </c>
      <c r="H2271" s="4" t="s">
        <v>20</v>
      </c>
      <c r="I2271" s="6">
        <v>0.5</v>
      </c>
      <c r="J2271" s="7">
        <v>7500</v>
      </c>
      <c r="K2271" s="8">
        <f t="shared" si="16"/>
        <v>3750</v>
      </c>
      <c r="L2271" s="8">
        <f t="shared" si="17"/>
        <v>1125</v>
      </c>
      <c r="M2271" s="9">
        <v>0.3</v>
      </c>
      <c r="O2271" s="14"/>
      <c r="P2271" s="12"/>
      <c r="Q2271" s="10"/>
      <c r="R2271" s="11"/>
    </row>
    <row r="2272" spans="1:18" ht="15.75" customHeight="1" x14ac:dyDescent="0.25">
      <c r="A2272" s="2"/>
      <c r="B2272" s="4" t="s">
        <v>14</v>
      </c>
      <c r="C2272" s="4">
        <v>1185732</v>
      </c>
      <c r="D2272" s="5">
        <v>44354</v>
      </c>
      <c r="E2272" s="4" t="s">
        <v>46</v>
      </c>
      <c r="F2272" s="4" t="s">
        <v>86</v>
      </c>
      <c r="G2272" s="4" t="s">
        <v>87</v>
      </c>
      <c r="H2272" s="4" t="s">
        <v>21</v>
      </c>
      <c r="I2272" s="6">
        <v>0.65</v>
      </c>
      <c r="J2272" s="7">
        <v>7500</v>
      </c>
      <c r="K2272" s="8">
        <f t="shared" si="16"/>
        <v>4875</v>
      </c>
      <c r="L2272" s="8">
        <f t="shared" si="17"/>
        <v>1706.25</v>
      </c>
      <c r="M2272" s="9">
        <v>0.35</v>
      </c>
      <c r="O2272" s="14"/>
      <c r="P2272" s="12"/>
      <c r="Q2272" s="10"/>
      <c r="R2272" s="11"/>
    </row>
    <row r="2273" spans="1:18" ht="15.75" customHeight="1" x14ac:dyDescent="0.25">
      <c r="A2273" s="2"/>
      <c r="B2273" s="4" t="s">
        <v>14</v>
      </c>
      <c r="C2273" s="4">
        <v>1185732</v>
      </c>
      <c r="D2273" s="5">
        <v>44354</v>
      </c>
      <c r="E2273" s="4" t="s">
        <v>46</v>
      </c>
      <c r="F2273" s="4" t="s">
        <v>86</v>
      </c>
      <c r="G2273" s="4" t="s">
        <v>87</v>
      </c>
      <c r="H2273" s="4" t="s">
        <v>22</v>
      </c>
      <c r="I2273" s="6">
        <v>0.70000000000000007</v>
      </c>
      <c r="J2273" s="7">
        <v>9250</v>
      </c>
      <c r="K2273" s="8">
        <f t="shared" si="16"/>
        <v>6475.0000000000009</v>
      </c>
      <c r="L2273" s="8">
        <f t="shared" si="17"/>
        <v>3237.5000000000005</v>
      </c>
      <c r="M2273" s="9">
        <v>0.5</v>
      </c>
      <c r="O2273" s="14"/>
      <c r="P2273" s="12"/>
      <c r="Q2273" s="10"/>
      <c r="R2273" s="11"/>
    </row>
    <row r="2274" spans="1:18" ht="15.75" customHeight="1" x14ac:dyDescent="0.25">
      <c r="A2274" s="2"/>
      <c r="B2274" s="4" t="s">
        <v>14</v>
      </c>
      <c r="C2274" s="4">
        <v>1185732</v>
      </c>
      <c r="D2274" s="5">
        <v>44382</v>
      </c>
      <c r="E2274" s="4" t="s">
        <v>46</v>
      </c>
      <c r="F2274" s="4" t="s">
        <v>86</v>
      </c>
      <c r="G2274" s="4" t="s">
        <v>87</v>
      </c>
      <c r="H2274" s="4" t="s">
        <v>17</v>
      </c>
      <c r="I2274" s="6">
        <v>0.65</v>
      </c>
      <c r="J2274" s="7">
        <v>11500</v>
      </c>
      <c r="K2274" s="8">
        <f t="shared" si="16"/>
        <v>7475</v>
      </c>
      <c r="L2274" s="8">
        <f t="shared" si="17"/>
        <v>3363.75</v>
      </c>
      <c r="M2274" s="9">
        <v>0.45</v>
      </c>
      <c r="O2274" s="14"/>
      <c r="P2274" s="12"/>
      <c r="Q2274" s="10"/>
      <c r="R2274" s="11"/>
    </row>
    <row r="2275" spans="1:18" ht="15.75" customHeight="1" x14ac:dyDescent="0.25">
      <c r="A2275" s="2"/>
      <c r="B2275" s="4" t="s">
        <v>14</v>
      </c>
      <c r="C2275" s="4">
        <v>1185732</v>
      </c>
      <c r="D2275" s="5">
        <v>44382</v>
      </c>
      <c r="E2275" s="4" t="s">
        <v>46</v>
      </c>
      <c r="F2275" s="4" t="s">
        <v>86</v>
      </c>
      <c r="G2275" s="4" t="s">
        <v>87</v>
      </c>
      <c r="H2275" s="4" t="s">
        <v>18</v>
      </c>
      <c r="I2275" s="6">
        <v>0.60000000000000009</v>
      </c>
      <c r="J2275" s="7">
        <v>9000</v>
      </c>
      <c r="K2275" s="8">
        <f t="shared" si="16"/>
        <v>5400.0000000000009</v>
      </c>
      <c r="L2275" s="8">
        <f t="shared" si="17"/>
        <v>1890.0000000000002</v>
      </c>
      <c r="M2275" s="9">
        <v>0.35</v>
      </c>
      <c r="O2275" s="14"/>
      <c r="P2275" s="12"/>
      <c r="Q2275" s="10"/>
      <c r="R2275" s="11"/>
    </row>
    <row r="2276" spans="1:18" ht="15.75" customHeight="1" x14ac:dyDescent="0.25">
      <c r="A2276" s="2"/>
      <c r="B2276" s="4" t="s">
        <v>14</v>
      </c>
      <c r="C2276" s="4">
        <v>1185732</v>
      </c>
      <c r="D2276" s="5">
        <v>44382</v>
      </c>
      <c r="E2276" s="4" t="s">
        <v>46</v>
      </c>
      <c r="F2276" s="4" t="s">
        <v>86</v>
      </c>
      <c r="G2276" s="4" t="s">
        <v>87</v>
      </c>
      <c r="H2276" s="4" t="s">
        <v>19</v>
      </c>
      <c r="I2276" s="6">
        <v>0.55000000000000004</v>
      </c>
      <c r="J2276" s="7">
        <v>8250</v>
      </c>
      <c r="K2276" s="8">
        <f t="shared" si="16"/>
        <v>4537.5</v>
      </c>
      <c r="L2276" s="8">
        <f t="shared" si="17"/>
        <v>1134.375</v>
      </c>
      <c r="M2276" s="9">
        <v>0.25</v>
      </c>
      <c r="O2276" s="14"/>
      <c r="P2276" s="12"/>
      <c r="Q2276" s="10"/>
      <c r="R2276" s="11"/>
    </row>
    <row r="2277" spans="1:18" ht="15.75" customHeight="1" x14ac:dyDescent="0.25">
      <c r="A2277" s="2"/>
      <c r="B2277" s="4" t="s">
        <v>14</v>
      </c>
      <c r="C2277" s="4">
        <v>1185732</v>
      </c>
      <c r="D2277" s="5">
        <v>44382</v>
      </c>
      <c r="E2277" s="4" t="s">
        <v>46</v>
      </c>
      <c r="F2277" s="4" t="s">
        <v>86</v>
      </c>
      <c r="G2277" s="4" t="s">
        <v>87</v>
      </c>
      <c r="H2277" s="4" t="s">
        <v>20</v>
      </c>
      <c r="I2277" s="6">
        <v>0.55000000000000004</v>
      </c>
      <c r="J2277" s="7">
        <v>7750</v>
      </c>
      <c r="K2277" s="8">
        <f t="shared" si="16"/>
        <v>4262.5</v>
      </c>
      <c r="L2277" s="8">
        <f t="shared" si="17"/>
        <v>1278.75</v>
      </c>
      <c r="M2277" s="9">
        <v>0.3</v>
      </c>
      <c r="O2277" s="14"/>
      <c r="P2277" s="12"/>
      <c r="Q2277" s="10"/>
      <c r="R2277" s="11"/>
    </row>
    <row r="2278" spans="1:18" ht="15.75" customHeight="1" x14ac:dyDescent="0.25">
      <c r="A2278" s="2"/>
      <c r="B2278" s="4" t="s">
        <v>14</v>
      </c>
      <c r="C2278" s="4">
        <v>1185732</v>
      </c>
      <c r="D2278" s="5">
        <v>44382</v>
      </c>
      <c r="E2278" s="4" t="s">
        <v>46</v>
      </c>
      <c r="F2278" s="4" t="s">
        <v>86</v>
      </c>
      <c r="G2278" s="4" t="s">
        <v>87</v>
      </c>
      <c r="H2278" s="4" t="s">
        <v>21</v>
      </c>
      <c r="I2278" s="6">
        <v>0.65</v>
      </c>
      <c r="J2278" s="7">
        <v>8000</v>
      </c>
      <c r="K2278" s="8">
        <f t="shared" si="16"/>
        <v>5200</v>
      </c>
      <c r="L2278" s="8">
        <f t="shared" si="17"/>
        <v>1819.9999999999998</v>
      </c>
      <c r="M2278" s="9">
        <v>0.35</v>
      </c>
      <c r="O2278" s="14"/>
      <c r="P2278" s="12"/>
      <c r="Q2278" s="10"/>
      <c r="R2278" s="11"/>
    </row>
    <row r="2279" spans="1:18" ht="15.75" customHeight="1" x14ac:dyDescent="0.25">
      <c r="A2279" s="2"/>
      <c r="B2279" s="4" t="s">
        <v>14</v>
      </c>
      <c r="C2279" s="4">
        <v>1185732</v>
      </c>
      <c r="D2279" s="5">
        <v>44382</v>
      </c>
      <c r="E2279" s="4" t="s">
        <v>46</v>
      </c>
      <c r="F2279" s="4" t="s">
        <v>86</v>
      </c>
      <c r="G2279" s="4" t="s">
        <v>87</v>
      </c>
      <c r="H2279" s="4" t="s">
        <v>22</v>
      </c>
      <c r="I2279" s="6">
        <v>0.70000000000000007</v>
      </c>
      <c r="J2279" s="7">
        <v>9750</v>
      </c>
      <c r="K2279" s="8">
        <f t="shared" si="16"/>
        <v>6825.0000000000009</v>
      </c>
      <c r="L2279" s="8">
        <f t="shared" si="17"/>
        <v>3412.5000000000005</v>
      </c>
      <c r="M2279" s="9">
        <v>0.5</v>
      </c>
      <c r="O2279" s="14"/>
      <c r="P2279" s="12"/>
      <c r="Q2279" s="10"/>
      <c r="R2279" s="11"/>
    </row>
    <row r="2280" spans="1:18" ht="15.75" customHeight="1" x14ac:dyDescent="0.25">
      <c r="A2280" s="2"/>
      <c r="B2280" s="4" t="s">
        <v>14</v>
      </c>
      <c r="C2280" s="4">
        <v>1185732</v>
      </c>
      <c r="D2280" s="5">
        <v>44414</v>
      </c>
      <c r="E2280" s="4" t="s">
        <v>46</v>
      </c>
      <c r="F2280" s="4" t="s">
        <v>86</v>
      </c>
      <c r="G2280" s="4" t="s">
        <v>87</v>
      </c>
      <c r="H2280" s="4" t="s">
        <v>17</v>
      </c>
      <c r="I2280" s="6">
        <v>0.65</v>
      </c>
      <c r="J2280" s="7">
        <v>11250</v>
      </c>
      <c r="K2280" s="8">
        <f t="shared" si="16"/>
        <v>7312.5</v>
      </c>
      <c r="L2280" s="8">
        <f t="shared" si="17"/>
        <v>3290.625</v>
      </c>
      <c r="M2280" s="9">
        <v>0.45</v>
      </c>
      <c r="O2280" s="14"/>
      <c r="P2280" s="12"/>
      <c r="Q2280" s="10"/>
      <c r="R2280" s="11"/>
    </row>
    <row r="2281" spans="1:18" ht="15.75" customHeight="1" x14ac:dyDescent="0.25">
      <c r="A2281" s="2"/>
      <c r="B2281" s="4" t="s">
        <v>14</v>
      </c>
      <c r="C2281" s="4">
        <v>1185732</v>
      </c>
      <c r="D2281" s="5">
        <v>44414</v>
      </c>
      <c r="E2281" s="4" t="s">
        <v>46</v>
      </c>
      <c r="F2281" s="4" t="s">
        <v>86</v>
      </c>
      <c r="G2281" s="4" t="s">
        <v>87</v>
      </c>
      <c r="H2281" s="4" t="s">
        <v>18</v>
      </c>
      <c r="I2281" s="6">
        <v>0.60000000000000009</v>
      </c>
      <c r="J2281" s="7">
        <v>9000</v>
      </c>
      <c r="K2281" s="8">
        <f t="shared" si="16"/>
        <v>5400.0000000000009</v>
      </c>
      <c r="L2281" s="8">
        <f t="shared" si="17"/>
        <v>1890.0000000000002</v>
      </c>
      <c r="M2281" s="9">
        <v>0.35</v>
      </c>
      <c r="O2281" s="14"/>
      <c r="P2281" s="12"/>
      <c r="Q2281" s="10"/>
      <c r="R2281" s="11"/>
    </row>
    <row r="2282" spans="1:18" ht="15.75" customHeight="1" x14ac:dyDescent="0.25">
      <c r="A2282" s="2"/>
      <c r="B2282" s="4" t="s">
        <v>14</v>
      </c>
      <c r="C2282" s="4">
        <v>1185732</v>
      </c>
      <c r="D2282" s="5">
        <v>44414</v>
      </c>
      <c r="E2282" s="4" t="s">
        <v>46</v>
      </c>
      <c r="F2282" s="4" t="s">
        <v>86</v>
      </c>
      <c r="G2282" s="4" t="s">
        <v>87</v>
      </c>
      <c r="H2282" s="4" t="s">
        <v>19</v>
      </c>
      <c r="I2282" s="6">
        <v>0.55000000000000004</v>
      </c>
      <c r="J2282" s="7">
        <v>8250</v>
      </c>
      <c r="K2282" s="8">
        <f t="shared" si="16"/>
        <v>4537.5</v>
      </c>
      <c r="L2282" s="8">
        <f t="shared" si="17"/>
        <v>1134.375</v>
      </c>
      <c r="M2282" s="9">
        <v>0.25</v>
      </c>
      <c r="O2282" s="14"/>
      <c r="P2282" s="12"/>
      <c r="Q2282" s="10"/>
      <c r="R2282" s="11"/>
    </row>
    <row r="2283" spans="1:18" ht="15.75" customHeight="1" x14ac:dyDescent="0.25">
      <c r="A2283" s="2"/>
      <c r="B2283" s="4" t="s">
        <v>14</v>
      </c>
      <c r="C2283" s="4">
        <v>1185732</v>
      </c>
      <c r="D2283" s="5">
        <v>44414</v>
      </c>
      <c r="E2283" s="4" t="s">
        <v>46</v>
      </c>
      <c r="F2283" s="4" t="s">
        <v>86</v>
      </c>
      <c r="G2283" s="4" t="s">
        <v>87</v>
      </c>
      <c r="H2283" s="4" t="s">
        <v>20</v>
      </c>
      <c r="I2283" s="6">
        <v>0.45</v>
      </c>
      <c r="J2283" s="7">
        <v>7750</v>
      </c>
      <c r="K2283" s="8">
        <f t="shared" si="16"/>
        <v>3487.5</v>
      </c>
      <c r="L2283" s="8">
        <f t="shared" si="17"/>
        <v>1046.25</v>
      </c>
      <c r="M2283" s="9">
        <v>0.3</v>
      </c>
      <c r="O2283" s="14"/>
      <c r="P2283" s="12"/>
      <c r="Q2283" s="10"/>
      <c r="R2283" s="11"/>
    </row>
    <row r="2284" spans="1:18" ht="15.75" customHeight="1" x14ac:dyDescent="0.25">
      <c r="A2284" s="2"/>
      <c r="B2284" s="4" t="s">
        <v>14</v>
      </c>
      <c r="C2284" s="4">
        <v>1185732</v>
      </c>
      <c r="D2284" s="5">
        <v>44414</v>
      </c>
      <c r="E2284" s="4" t="s">
        <v>46</v>
      </c>
      <c r="F2284" s="4" t="s">
        <v>86</v>
      </c>
      <c r="G2284" s="4" t="s">
        <v>87</v>
      </c>
      <c r="H2284" s="4" t="s">
        <v>21</v>
      </c>
      <c r="I2284" s="6">
        <v>0.55000000000000004</v>
      </c>
      <c r="J2284" s="7">
        <v>7500</v>
      </c>
      <c r="K2284" s="8">
        <f t="shared" si="16"/>
        <v>4125</v>
      </c>
      <c r="L2284" s="8">
        <f t="shared" si="17"/>
        <v>1443.75</v>
      </c>
      <c r="M2284" s="9">
        <v>0.35</v>
      </c>
      <c r="O2284" s="14"/>
      <c r="P2284" s="12"/>
      <c r="Q2284" s="10"/>
      <c r="R2284" s="11"/>
    </row>
    <row r="2285" spans="1:18" ht="15.75" customHeight="1" x14ac:dyDescent="0.25">
      <c r="A2285" s="2"/>
      <c r="B2285" s="4" t="s">
        <v>14</v>
      </c>
      <c r="C2285" s="4">
        <v>1185732</v>
      </c>
      <c r="D2285" s="5">
        <v>44414</v>
      </c>
      <c r="E2285" s="4" t="s">
        <v>46</v>
      </c>
      <c r="F2285" s="4" t="s">
        <v>86</v>
      </c>
      <c r="G2285" s="4" t="s">
        <v>87</v>
      </c>
      <c r="H2285" s="4" t="s">
        <v>22</v>
      </c>
      <c r="I2285" s="6">
        <v>0.60000000000000009</v>
      </c>
      <c r="J2285" s="7">
        <v>9250</v>
      </c>
      <c r="K2285" s="8">
        <f t="shared" si="16"/>
        <v>5550.0000000000009</v>
      </c>
      <c r="L2285" s="8">
        <f t="shared" si="17"/>
        <v>2775.0000000000005</v>
      </c>
      <c r="M2285" s="9">
        <v>0.5</v>
      </c>
      <c r="O2285" s="14"/>
      <c r="P2285" s="12"/>
      <c r="Q2285" s="10"/>
      <c r="R2285" s="11"/>
    </row>
    <row r="2286" spans="1:18" ht="15.75" customHeight="1" x14ac:dyDescent="0.25">
      <c r="A2286" s="2"/>
      <c r="B2286" s="4" t="s">
        <v>14</v>
      </c>
      <c r="C2286" s="4">
        <v>1185732</v>
      </c>
      <c r="D2286" s="5">
        <v>44444</v>
      </c>
      <c r="E2286" s="4" t="s">
        <v>46</v>
      </c>
      <c r="F2286" s="4" t="s">
        <v>86</v>
      </c>
      <c r="G2286" s="4" t="s">
        <v>87</v>
      </c>
      <c r="H2286" s="4" t="s">
        <v>17</v>
      </c>
      <c r="I2286" s="6">
        <v>0.55000000000000004</v>
      </c>
      <c r="J2286" s="7">
        <v>10250</v>
      </c>
      <c r="K2286" s="8">
        <f t="shared" si="16"/>
        <v>5637.5000000000009</v>
      </c>
      <c r="L2286" s="8">
        <f t="shared" si="17"/>
        <v>2536.8750000000005</v>
      </c>
      <c r="M2286" s="9">
        <v>0.45</v>
      </c>
      <c r="O2286" s="14"/>
      <c r="P2286" s="12"/>
      <c r="Q2286" s="10"/>
      <c r="R2286" s="11"/>
    </row>
    <row r="2287" spans="1:18" ht="15.75" customHeight="1" x14ac:dyDescent="0.25">
      <c r="A2287" s="2"/>
      <c r="B2287" s="4" t="s">
        <v>14</v>
      </c>
      <c r="C2287" s="4">
        <v>1185732</v>
      </c>
      <c r="D2287" s="5">
        <v>44444</v>
      </c>
      <c r="E2287" s="4" t="s">
        <v>46</v>
      </c>
      <c r="F2287" s="4" t="s">
        <v>86</v>
      </c>
      <c r="G2287" s="4" t="s">
        <v>87</v>
      </c>
      <c r="H2287" s="4" t="s">
        <v>18</v>
      </c>
      <c r="I2287" s="6">
        <v>0.50000000000000011</v>
      </c>
      <c r="J2287" s="7">
        <v>8250</v>
      </c>
      <c r="K2287" s="8">
        <f t="shared" si="16"/>
        <v>4125.0000000000009</v>
      </c>
      <c r="L2287" s="8">
        <f t="shared" si="17"/>
        <v>1443.7500000000002</v>
      </c>
      <c r="M2287" s="9">
        <v>0.35</v>
      </c>
      <c r="O2287" s="14"/>
      <c r="P2287" s="12"/>
      <c r="Q2287" s="10"/>
      <c r="R2287" s="11"/>
    </row>
    <row r="2288" spans="1:18" ht="15.75" customHeight="1" x14ac:dyDescent="0.25">
      <c r="A2288" s="2"/>
      <c r="B2288" s="4" t="s">
        <v>14</v>
      </c>
      <c r="C2288" s="4">
        <v>1185732</v>
      </c>
      <c r="D2288" s="5">
        <v>44444</v>
      </c>
      <c r="E2288" s="4" t="s">
        <v>46</v>
      </c>
      <c r="F2288" s="4" t="s">
        <v>86</v>
      </c>
      <c r="G2288" s="4" t="s">
        <v>87</v>
      </c>
      <c r="H2288" s="4" t="s">
        <v>19</v>
      </c>
      <c r="I2288" s="6">
        <v>0.4</v>
      </c>
      <c r="J2288" s="7">
        <v>7250</v>
      </c>
      <c r="K2288" s="8">
        <f t="shared" si="16"/>
        <v>2900</v>
      </c>
      <c r="L2288" s="8">
        <f t="shared" si="17"/>
        <v>725</v>
      </c>
      <c r="M2288" s="9">
        <v>0.25</v>
      </c>
      <c r="O2288" s="14"/>
      <c r="P2288" s="12"/>
      <c r="Q2288" s="10"/>
      <c r="R2288" s="11"/>
    </row>
    <row r="2289" spans="1:18" ht="15.75" customHeight="1" x14ac:dyDescent="0.25">
      <c r="A2289" s="2"/>
      <c r="B2289" s="4" t="s">
        <v>14</v>
      </c>
      <c r="C2289" s="4">
        <v>1185732</v>
      </c>
      <c r="D2289" s="5">
        <v>44444</v>
      </c>
      <c r="E2289" s="4" t="s">
        <v>46</v>
      </c>
      <c r="F2289" s="4" t="s">
        <v>86</v>
      </c>
      <c r="G2289" s="4" t="s">
        <v>87</v>
      </c>
      <c r="H2289" s="4" t="s">
        <v>20</v>
      </c>
      <c r="I2289" s="6">
        <v>0.4</v>
      </c>
      <c r="J2289" s="7">
        <v>7000</v>
      </c>
      <c r="K2289" s="8">
        <f t="shared" si="16"/>
        <v>2800</v>
      </c>
      <c r="L2289" s="8">
        <f t="shared" si="17"/>
        <v>840</v>
      </c>
      <c r="M2289" s="9">
        <v>0.3</v>
      </c>
      <c r="O2289" s="14"/>
      <c r="P2289" s="12"/>
      <c r="Q2289" s="10"/>
      <c r="R2289" s="11"/>
    </row>
    <row r="2290" spans="1:18" ht="15.75" customHeight="1" x14ac:dyDescent="0.25">
      <c r="A2290" s="2"/>
      <c r="B2290" s="4" t="s">
        <v>14</v>
      </c>
      <c r="C2290" s="4">
        <v>1185732</v>
      </c>
      <c r="D2290" s="5">
        <v>44444</v>
      </c>
      <c r="E2290" s="4" t="s">
        <v>46</v>
      </c>
      <c r="F2290" s="4" t="s">
        <v>86</v>
      </c>
      <c r="G2290" s="4" t="s">
        <v>87</v>
      </c>
      <c r="H2290" s="4" t="s">
        <v>21</v>
      </c>
      <c r="I2290" s="6">
        <v>0.5</v>
      </c>
      <c r="J2290" s="7">
        <v>7000</v>
      </c>
      <c r="K2290" s="8">
        <f t="shared" si="16"/>
        <v>3500</v>
      </c>
      <c r="L2290" s="8">
        <f t="shared" si="17"/>
        <v>1225</v>
      </c>
      <c r="M2290" s="9">
        <v>0.35</v>
      </c>
      <c r="O2290" s="14"/>
      <c r="P2290" s="12"/>
      <c r="Q2290" s="10"/>
      <c r="R2290" s="11"/>
    </row>
    <row r="2291" spans="1:18" ht="15.75" customHeight="1" x14ac:dyDescent="0.25">
      <c r="A2291" s="2"/>
      <c r="B2291" s="4" t="s">
        <v>14</v>
      </c>
      <c r="C2291" s="4">
        <v>1185732</v>
      </c>
      <c r="D2291" s="5">
        <v>44444</v>
      </c>
      <c r="E2291" s="4" t="s">
        <v>46</v>
      </c>
      <c r="F2291" s="4" t="s">
        <v>86</v>
      </c>
      <c r="G2291" s="4" t="s">
        <v>87</v>
      </c>
      <c r="H2291" s="4" t="s">
        <v>22</v>
      </c>
      <c r="I2291" s="6">
        <v>0.55000000000000004</v>
      </c>
      <c r="J2291" s="7">
        <v>8000</v>
      </c>
      <c r="K2291" s="8">
        <f t="shared" si="16"/>
        <v>4400</v>
      </c>
      <c r="L2291" s="8">
        <f t="shared" si="17"/>
        <v>2200</v>
      </c>
      <c r="M2291" s="9">
        <v>0.5</v>
      </c>
      <c r="O2291" s="14"/>
      <c r="P2291" s="12"/>
      <c r="Q2291" s="10"/>
      <c r="R2291" s="11"/>
    </row>
    <row r="2292" spans="1:18" ht="15.75" customHeight="1" x14ac:dyDescent="0.25">
      <c r="A2292" s="2"/>
      <c r="B2292" s="4" t="s">
        <v>14</v>
      </c>
      <c r="C2292" s="4">
        <v>1185732</v>
      </c>
      <c r="D2292" s="5">
        <v>44476</v>
      </c>
      <c r="E2292" s="4" t="s">
        <v>46</v>
      </c>
      <c r="F2292" s="4" t="s">
        <v>86</v>
      </c>
      <c r="G2292" s="4" t="s">
        <v>87</v>
      </c>
      <c r="H2292" s="4" t="s">
        <v>17</v>
      </c>
      <c r="I2292" s="6">
        <v>0.55000000000000004</v>
      </c>
      <c r="J2292" s="7">
        <v>9750</v>
      </c>
      <c r="K2292" s="8">
        <f t="shared" si="16"/>
        <v>5362.5</v>
      </c>
      <c r="L2292" s="8">
        <f t="shared" si="17"/>
        <v>2413.125</v>
      </c>
      <c r="M2292" s="9">
        <v>0.45</v>
      </c>
      <c r="O2292" s="14"/>
      <c r="P2292" s="12"/>
      <c r="Q2292" s="10"/>
      <c r="R2292" s="11"/>
    </row>
    <row r="2293" spans="1:18" ht="15.75" customHeight="1" x14ac:dyDescent="0.25">
      <c r="A2293" s="2"/>
      <c r="B2293" s="4" t="s">
        <v>14</v>
      </c>
      <c r="C2293" s="4">
        <v>1185732</v>
      </c>
      <c r="D2293" s="5">
        <v>44476</v>
      </c>
      <c r="E2293" s="4" t="s">
        <v>46</v>
      </c>
      <c r="F2293" s="4" t="s">
        <v>86</v>
      </c>
      <c r="G2293" s="4" t="s">
        <v>87</v>
      </c>
      <c r="H2293" s="4" t="s">
        <v>18</v>
      </c>
      <c r="I2293" s="6">
        <v>0.45000000000000012</v>
      </c>
      <c r="J2293" s="7">
        <v>8000</v>
      </c>
      <c r="K2293" s="8">
        <f t="shared" si="16"/>
        <v>3600.0000000000009</v>
      </c>
      <c r="L2293" s="8">
        <f t="shared" si="17"/>
        <v>1260.0000000000002</v>
      </c>
      <c r="M2293" s="9">
        <v>0.35</v>
      </c>
      <c r="O2293" s="14"/>
      <c r="P2293" s="12"/>
      <c r="Q2293" s="10"/>
      <c r="R2293" s="11"/>
    </row>
    <row r="2294" spans="1:18" ht="15.75" customHeight="1" x14ac:dyDescent="0.25">
      <c r="A2294" s="2"/>
      <c r="B2294" s="4" t="s">
        <v>14</v>
      </c>
      <c r="C2294" s="4">
        <v>1185732</v>
      </c>
      <c r="D2294" s="5">
        <v>44476</v>
      </c>
      <c r="E2294" s="4" t="s">
        <v>46</v>
      </c>
      <c r="F2294" s="4" t="s">
        <v>86</v>
      </c>
      <c r="G2294" s="4" t="s">
        <v>87</v>
      </c>
      <c r="H2294" s="4" t="s">
        <v>19</v>
      </c>
      <c r="I2294" s="6">
        <v>0.45000000000000012</v>
      </c>
      <c r="J2294" s="7">
        <v>6750</v>
      </c>
      <c r="K2294" s="8">
        <f t="shared" si="16"/>
        <v>3037.5000000000009</v>
      </c>
      <c r="L2294" s="8">
        <f t="shared" si="17"/>
        <v>759.37500000000023</v>
      </c>
      <c r="M2294" s="9">
        <v>0.25</v>
      </c>
      <c r="O2294" s="14"/>
      <c r="P2294" s="12"/>
      <c r="Q2294" s="10"/>
      <c r="R2294" s="11"/>
    </row>
    <row r="2295" spans="1:18" ht="15.75" customHeight="1" x14ac:dyDescent="0.25">
      <c r="A2295" s="2"/>
      <c r="B2295" s="4" t="s">
        <v>14</v>
      </c>
      <c r="C2295" s="4">
        <v>1185732</v>
      </c>
      <c r="D2295" s="5">
        <v>44476</v>
      </c>
      <c r="E2295" s="4" t="s">
        <v>46</v>
      </c>
      <c r="F2295" s="4" t="s">
        <v>86</v>
      </c>
      <c r="G2295" s="4" t="s">
        <v>87</v>
      </c>
      <c r="H2295" s="4" t="s">
        <v>20</v>
      </c>
      <c r="I2295" s="6">
        <v>0.45000000000000012</v>
      </c>
      <c r="J2295" s="7">
        <v>6500</v>
      </c>
      <c r="K2295" s="8">
        <f t="shared" si="16"/>
        <v>2925.0000000000009</v>
      </c>
      <c r="L2295" s="8">
        <f t="shared" si="17"/>
        <v>877.50000000000023</v>
      </c>
      <c r="M2295" s="9">
        <v>0.3</v>
      </c>
      <c r="O2295" s="14"/>
      <c r="P2295" s="12"/>
      <c r="Q2295" s="10"/>
      <c r="R2295" s="11"/>
    </row>
    <row r="2296" spans="1:18" ht="15.75" customHeight="1" x14ac:dyDescent="0.25">
      <c r="A2296" s="2"/>
      <c r="B2296" s="4" t="s">
        <v>14</v>
      </c>
      <c r="C2296" s="4">
        <v>1185732</v>
      </c>
      <c r="D2296" s="5">
        <v>44476</v>
      </c>
      <c r="E2296" s="4" t="s">
        <v>46</v>
      </c>
      <c r="F2296" s="4" t="s">
        <v>86</v>
      </c>
      <c r="G2296" s="4" t="s">
        <v>87</v>
      </c>
      <c r="H2296" s="4" t="s">
        <v>21</v>
      </c>
      <c r="I2296" s="6">
        <v>0.55000000000000004</v>
      </c>
      <c r="J2296" s="7">
        <v>6500</v>
      </c>
      <c r="K2296" s="8">
        <f t="shared" si="16"/>
        <v>3575.0000000000005</v>
      </c>
      <c r="L2296" s="8">
        <f t="shared" si="17"/>
        <v>1251.25</v>
      </c>
      <c r="M2296" s="9">
        <v>0.35</v>
      </c>
      <c r="O2296" s="14"/>
      <c r="P2296" s="12"/>
      <c r="Q2296" s="10"/>
      <c r="R2296" s="11"/>
    </row>
    <row r="2297" spans="1:18" ht="15.75" customHeight="1" x14ac:dyDescent="0.25">
      <c r="A2297" s="2"/>
      <c r="B2297" s="4" t="s">
        <v>14</v>
      </c>
      <c r="C2297" s="4">
        <v>1185732</v>
      </c>
      <c r="D2297" s="5">
        <v>44476</v>
      </c>
      <c r="E2297" s="4" t="s">
        <v>46</v>
      </c>
      <c r="F2297" s="4" t="s">
        <v>86</v>
      </c>
      <c r="G2297" s="4" t="s">
        <v>87</v>
      </c>
      <c r="H2297" s="4" t="s">
        <v>22</v>
      </c>
      <c r="I2297" s="6">
        <v>0.6</v>
      </c>
      <c r="J2297" s="7">
        <v>7750</v>
      </c>
      <c r="K2297" s="8">
        <f t="shared" si="16"/>
        <v>4650</v>
      </c>
      <c r="L2297" s="8">
        <f t="shared" si="17"/>
        <v>2325</v>
      </c>
      <c r="M2297" s="9">
        <v>0.5</v>
      </c>
      <c r="O2297" s="14"/>
      <c r="P2297" s="12"/>
      <c r="Q2297" s="10"/>
      <c r="R2297" s="11"/>
    </row>
    <row r="2298" spans="1:18" ht="15.75" customHeight="1" x14ac:dyDescent="0.25">
      <c r="A2298" s="2"/>
      <c r="B2298" s="4" t="s">
        <v>14</v>
      </c>
      <c r="C2298" s="4">
        <v>1185732</v>
      </c>
      <c r="D2298" s="5">
        <v>44506</v>
      </c>
      <c r="E2298" s="4" t="s">
        <v>46</v>
      </c>
      <c r="F2298" s="4" t="s">
        <v>86</v>
      </c>
      <c r="G2298" s="4" t="s">
        <v>87</v>
      </c>
      <c r="H2298" s="4" t="s">
        <v>17</v>
      </c>
      <c r="I2298" s="6">
        <v>0.55000000000000004</v>
      </c>
      <c r="J2298" s="7">
        <v>9250</v>
      </c>
      <c r="K2298" s="8">
        <f t="shared" si="16"/>
        <v>5087.5</v>
      </c>
      <c r="L2298" s="8">
        <f t="shared" si="17"/>
        <v>2289.375</v>
      </c>
      <c r="M2298" s="9">
        <v>0.45</v>
      </c>
      <c r="O2298" s="14"/>
      <c r="P2298" s="12"/>
      <c r="Q2298" s="10"/>
      <c r="R2298" s="11"/>
    </row>
    <row r="2299" spans="1:18" ht="15.75" customHeight="1" x14ac:dyDescent="0.25">
      <c r="A2299" s="2"/>
      <c r="B2299" s="4" t="s">
        <v>14</v>
      </c>
      <c r="C2299" s="4">
        <v>1185732</v>
      </c>
      <c r="D2299" s="5">
        <v>44506</v>
      </c>
      <c r="E2299" s="4" t="s">
        <v>46</v>
      </c>
      <c r="F2299" s="4" t="s">
        <v>86</v>
      </c>
      <c r="G2299" s="4" t="s">
        <v>87</v>
      </c>
      <c r="H2299" s="4" t="s">
        <v>18</v>
      </c>
      <c r="I2299" s="6">
        <v>0.45000000000000012</v>
      </c>
      <c r="J2299" s="7">
        <v>7500</v>
      </c>
      <c r="K2299" s="8">
        <f t="shared" si="16"/>
        <v>3375.0000000000009</v>
      </c>
      <c r="L2299" s="8">
        <f t="shared" si="17"/>
        <v>1181.2500000000002</v>
      </c>
      <c r="M2299" s="9">
        <v>0.35</v>
      </c>
      <c r="O2299" s="14"/>
      <c r="P2299" s="12"/>
      <c r="Q2299" s="10"/>
      <c r="R2299" s="11"/>
    </row>
    <row r="2300" spans="1:18" ht="15.75" customHeight="1" x14ac:dyDescent="0.25">
      <c r="A2300" s="2"/>
      <c r="B2300" s="4" t="s">
        <v>14</v>
      </c>
      <c r="C2300" s="4">
        <v>1185732</v>
      </c>
      <c r="D2300" s="5">
        <v>44506</v>
      </c>
      <c r="E2300" s="4" t="s">
        <v>46</v>
      </c>
      <c r="F2300" s="4" t="s">
        <v>86</v>
      </c>
      <c r="G2300" s="4" t="s">
        <v>87</v>
      </c>
      <c r="H2300" s="4" t="s">
        <v>19</v>
      </c>
      <c r="I2300" s="6">
        <v>0.45000000000000012</v>
      </c>
      <c r="J2300" s="7">
        <v>6950</v>
      </c>
      <c r="K2300" s="8">
        <f t="shared" si="16"/>
        <v>3127.5000000000009</v>
      </c>
      <c r="L2300" s="8">
        <f t="shared" si="17"/>
        <v>781.87500000000023</v>
      </c>
      <c r="M2300" s="9">
        <v>0.25</v>
      </c>
      <c r="O2300" s="14"/>
      <c r="P2300" s="12"/>
      <c r="Q2300" s="10"/>
      <c r="R2300" s="11"/>
    </row>
    <row r="2301" spans="1:18" ht="15.75" customHeight="1" x14ac:dyDescent="0.25">
      <c r="A2301" s="2"/>
      <c r="B2301" s="4" t="s">
        <v>14</v>
      </c>
      <c r="C2301" s="4">
        <v>1185732</v>
      </c>
      <c r="D2301" s="5">
        <v>44506</v>
      </c>
      <c r="E2301" s="4" t="s">
        <v>46</v>
      </c>
      <c r="F2301" s="4" t="s">
        <v>86</v>
      </c>
      <c r="G2301" s="4" t="s">
        <v>87</v>
      </c>
      <c r="H2301" s="4" t="s">
        <v>20</v>
      </c>
      <c r="I2301" s="6">
        <v>0.55000000000000016</v>
      </c>
      <c r="J2301" s="7">
        <v>7500</v>
      </c>
      <c r="K2301" s="8">
        <f t="shared" ref="K2301:K2555" si="18">I2301*J2301</f>
        <v>4125.0000000000009</v>
      </c>
      <c r="L2301" s="8">
        <f t="shared" ref="L2301:L2555" si="19">K2301*M2301</f>
        <v>1237.5000000000002</v>
      </c>
      <c r="M2301" s="9">
        <v>0.3</v>
      </c>
      <c r="O2301" s="14"/>
      <c r="P2301" s="12"/>
      <c r="Q2301" s="10"/>
      <c r="R2301" s="11"/>
    </row>
    <row r="2302" spans="1:18" ht="15.75" customHeight="1" x14ac:dyDescent="0.25">
      <c r="A2302" s="2"/>
      <c r="B2302" s="4" t="s">
        <v>14</v>
      </c>
      <c r="C2302" s="4">
        <v>1185732</v>
      </c>
      <c r="D2302" s="5">
        <v>44506</v>
      </c>
      <c r="E2302" s="4" t="s">
        <v>46</v>
      </c>
      <c r="F2302" s="4" t="s">
        <v>86</v>
      </c>
      <c r="G2302" s="4" t="s">
        <v>87</v>
      </c>
      <c r="H2302" s="4" t="s">
        <v>21</v>
      </c>
      <c r="I2302" s="6">
        <v>0.70000000000000007</v>
      </c>
      <c r="J2302" s="7">
        <v>7250</v>
      </c>
      <c r="K2302" s="8">
        <f t="shared" si="18"/>
        <v>5075.0000000000009</v>
      </c>
      <c r="L2302" s="8">
        <f t="shared" si="19"/>
        <v>1776.2500000000002</v>
      </c>
      <c r="M2302" s="9">
        <v>0.35</v>
      </c>
      <c r="O2302" s="14"/>
      <c r="P2302" s="12"/>
      <c r="Q2302" s="10"/>
      <c r="R2302" s="11"/>
    </row>
    <row r="2303" spans="1:18" ht="15.75" customHeight="1" x14ac:dyDescent="0.25">
      <c r="A2303" s="2"/>
      <c r="B2303" s="4" t="s">
        <v>14</v>
      </c>
      <c r="C2303" s="4">
        <v>1185732</v>
      </c>
      <c r="D2303" s="5">
        <v>44506</v>
      </c>
      <c r="E2303" s="4" t="s">
        <v>46</v>
      </c>
      <c r="F2303" s="4" t="s">
        <v>86</v>
      </c>
      <c r="G2303" s="4" t="s">
        <v>87</v>
      </c>
      <c r="H2303" s="4" t="s">
        <v>22</v>
      </c>
      <c r="I2303" s="6">
        <v>0.75</v>
      </c>
      <c r="J2303" s="7">
        <v>8250</v>
      </c>
      <c r="K2303" s="8">
        <f t="shared" si="18"/>
        <v>6187.5</v>
      </c>
      <c r="L2303" s="8">
        <f t="shared" si="19"/>
        <v>3093.75</v>
      </c>
      <c r="M2303" s="9">
        <v>0.5</v>
      </c>
      <c r="O2303" s="14"/>
      <c r="P2303" s="12"/>
      <c r="Q2303" s="10"/>
      <c r="R2303" s="11"/>
    </row>
    <row r="2304" spans="1:18" ht="15.75" customHeight="1" x14ac:dyDescent="0.25">
      <c r="A2304" s="2"/>
      <c r="B2304" s="4" t="s">
        <v>14</v>
      </c>
      <c r="C2304" s="4">
        <v>1185732</v>
      </c>
      <c r="D2304" s="5">
        <v>44535</v>
      </c>
      <c r="E2304" s="4" t="s">
        <v>46</v>
      </c>
      <c r="F2304" s="4" t="s">
        <v>86</v>
      </c>
      <c r="G2304" s="4" t="s">
        <v>87</v>
      </c>
      <c r="H2304" s="4" t="s">
        <v>17</v>
      </c>
      <c r="I2304" s="6">
        <v>0.70000000000000007</v>
      </c>
      <c r="J2304" s="7">
        <v>10750</v>
      </c>
      <c r="K2304" s="8">
        <f t="shared" si="18"/>
        <v>7525.0000000000009</v>
      </c>
      <c r="L2304" s="8">
        <f t="shared" si="19"/>
        <v>3386.2500000000005</v>
      </c>
      <c r="M2304" s="9">
        <v>0.45</v>
      </c>
      <c r="O2304" s="14"/>
      <c r="P2304" s="12"/>
      <c r="Q2304" s="10"/>
      <c r="R2304" s="11"/>
    </row>
    <row r="2305" spans="1:18" ht="15.75" customHeight="1" x14ac:dyDescent="0.25">
      <c r="A2305" s="2"/>
      <c r="B2305" s="4" t="s">
        <v>14</v>
      </c>
      <c r="C2305" s="4">
        <v>1185732</v>
      </c>
      <c r="D2305" s="5">
        <v>44535</v>
      </c>
      <c r="E2305" s="4" t="s">
        <v>46</v>
      </c>
      <c r="F2305" s="4" t="s">
        <v>86</v>
      </c>
      <c r="G2305" s="4" t="s">
        <v>87</v>
      </c>
      <c r="H2305" s="4" t="s">
        <v>18</v>
      </c>
      <c r="I2305" s="6">
        <v>0.60000000000000009</v>
      </c>
      <c r="J2305" s="7">
        <v>8750</v>
      </c>
      <c r="K2305" s="8">
        <f t="shared" si="18"/>
        <v>5250.0000000000009</v>
      </c>
      <c r="L2305" s="8">
        <f t="shared" si="19"/>
        <v>1837.5000000000002</v>
      </c>
      <c r="M2305" s="9">
        <v>0.35</v>
      </c>
      <c r="O2305" s="14"/>
      <c r="P2305" s="12"/>
      <c r="Q2305" s="10"/>
      <c r="R2305" s="11"/>
    </row>
    <row r="2306" spans="1:18" ht="15.75" customHeight="1" x14ac:dyDescent="0.25">
      <c r="A2306" s="2"/>
      <c r="B2306" s="4" t="s">
        <v>14</v>
      </c>
      <c r="C2306" s="4">
        <v>1185732</v>
      </c>
      <c r="D2306" s="5">
        <v>44535</v>
      </c>
      <c r="E2306" s="4" t="s">
        <v>46</v>
      </c>
      <c r="F2306" s="4" t="s">
        <v>86</v>
      </c>
      <c r="G2306" s="4" t="s">
        <v>87</v>
      </c>
      <c r="H2306" s="4" t="s">
        <v>19</v>
      </c>
      <c r="I2306" s="6">
        <v>0.60000000000000009</v>
      </c>
      <c r="J2306" s="7">
        <v>8250</v>
      </c>
      <c r="K2306" s="8">
        <f t="shared" si="18"/>
        <v>4950.0000000000009</v>
      </c>
      <c r="L2306" s="8">
        <f t="shared" si="19"/>
        <v>1237.5000000000002</v>
      </c>
      <c r="M2306" s="9">
        <v>0.25</v>
      </c>
      <c r="O2306" s="14"/>
      <c r="P2306" s="12"/>
      <c r="Q2306" s="10"/>
      <c r="R2306" s="11"/>
    </row>
    <row r="2307" spans="1:18" ht="15.75" customHeight="1" x14ac:dyDescent="0.25">
      <c r="A2307" s="2"/>
      <c r="B2307" s="4" t="s">
        <v>14</v>
      </c>
      <c r="C2307" s="4">
        <v>1185732</v>
      </c>
      <c r="D2307" s="5">
        <v>44535</v>
      </c>
      <c r="E2307" s="4" t="s">
        <v>46</v>
      </c>
      <c r="F2307" s="4" t="s">
        <v>86</v>
      </c>
      <c r="G2307" s="4" t="s">
        <v>87</v>
      </c>
      <c r="H2307" s="4" t="s">
        <v>20</v>
      </c>
      <c r="I2307" s="6">
        <v>0.60000000000000009</v>
      </c>
      <c r="J2307" s="7">
        <v>7750</v>
      </c>
      <c r="K2307" s="8">
        <f t="shared" si="18"/>
        <v>4650.0000000000009</v>
      </c>
      <c r="L2307" s="8">
        <f t="shared" si="19"/>
        <v>1395.0000000000002</v>
      </c>
      <c r="M2307" s="9">
        <v>0.3</v>
      </c>
      <c r="O2307" s="14"/>
      <c r="P2307" s="12"/>
      <c r="Q2307" s="10"/>
      <c r="R2307" s="11"/>
    </row>
    <row r="2308" spans="1:18" ht="15.75" customHeight="1" x14ac:dyDescent="0.25">
      <c r="A2308" s="2"/>
      <c r="B2308" s="4" t="s">
        <v>14</v>
      </c>
      <c r="C2308" s="4">
        <v>1185732</v>
      </c>
      <c r="D2308" s="5">
        <v>44535</v>
      </c>
      <c r="E2308" s="4" t="s">
        <v>46</v>
      </c>
      <c r="F2308" s="4" t="s">
        <v>86</v>
      </c>
      <c r="G2308" s="4" t="s">
        <v>87</v>
      </c>
      <c r="H2308" s="4" t="s">
        <v>21</v>
      </c>
      <c r="I2308" s="6">
        <v>0.70000000000000007</v>
      </c>
      <c r="J2308" s="7">
        <v>7750</v>
      </c>
      <c r="K2308" s="8">
        <f t="shared" si="18"/>
        <v>5425.0000000000009</v>
      </c>
      <c r="L2308" s="8">
        <f t="shared" si="19"/>
        <v>1898.7500000000002</v>
      </c>
      <c r="M2308" s="9">
        <v>0.35</v>
      </c>
      <c r="O2308" s="14"/>
      <c r="P2308" s="12"/>
      <c r="Q2308" s="10"/>
      <c r="R2308" s="11"/>
    </row>
    <row r="2309" spans="1:18" ht="15.75" customHeight="1" x14ac:dyDescent="0.25">
      <c r="A2309" s="2"/>
      <c r="B2309" s="4" t="s">
        <v>14</v>
      </c>
      <c r="C2309" s="4">
        <v>1185732</v>
      </c>
      <c r="D2309" s="5">
        <v>44535</v>
      </c>
      <c r="E2309" s="4" t="s">
        <v>46</v>
      </c>
      <c r="F2309" s="4" t="s">
        <v>86</v>
      </c>
      <c r="G2309" s="4" t="s">
        <v>87</v>
      </c>
      <c r="H2309" s="4" t="s">
        <v>22</v>
      </c>
      <c r="I2309" s="6">
        <v>0.75</v>
      </c>
      <c r="J2309" s="7">
        <v>8750</v>
      </c>
      <c r="K2309" s="8">
        <f t="shared" si="18"/>
        <v>6562.5</v>
      </c>
      <c r="L2309" s="8">
        <f t="shared" si="19"/>
        <v>3281.25</v>
      </c>
      <c r="M2309" s="9">
        <v>0.5</v>
      </c>
      <c r="O2309" s="14"/>
      <c r="P2309" s="12"/>
      <c r="Q2309" s="10"/>
      <c r="R2309" s="11"/>
    </row>
    <row r="2310" spans="1:18" ht="15.75" customHeight="1" x14ac:dyDescent="0.25">
      <c r="A2310" s="2" t="s">
        <v>39</v>
      </c>
      <c r="B2310" s="4" t="s">
        <v>14</v>
      </c>
      <c r="C2310" s="4">
        <v>1185732</v>
      </c>
      <c r="D2310" s="5">
        <v>44202</v>
      </c>
      <c r="E2310" s="4" t="s">
        <v>46</v>
      </c>
      <c r="F2310" s="4" t="s">
        <v>88</v>
      </c>
      <c r="G2310" s="4" t="s">
        <v>89</v>
      </c>
      <c r="H2310" s="4" t="s">
        <v>17</v>
      </c>
      <c r="I2310" s="6">
        <v>0.35000000000000003</v>
      </c>
      <c r="J2310" s="7">
        <v>9250</v>
      </c>
      <c r="K2310" s="8">
        <f t="shared" si="18"/>
        <v>3237.5000000000005</v>
      </c>
      <c r="L2310" s="8">
        <f t="shared" si="19"/>
        <v>1295.0000000000002</v>
      </c>
      <c r="M2310" s="9">
        <v>0.4</v>
      </c>
      <c r="O2310" s="14"/>
      <c r="P2310" s="12"/>
      <c r="Q2310" s="10"/>
      <c r="R2310" s="11"/>
    </row>
    <row r="2311" spans="1:18" ht="15.75" customHeight="1" x14ac:dyDescent="0.25">
      <c r="A2311" s="2"/>
      <c r="B2311" s="4" t="s">
        <v>14</v>
      </c>
      <c r="C2311" s="4">
        <v>1185732</v>
      </c>
      <c r="D2311" s="5">
        <v>44202</v>
      </c>
      <c r="E2311" s="4" t="s">
        <v>46</v>
      </c>
      <c r="F2311" s="4" t="s">
        <v>88</v>
      </c>
      <c r="G2311" s="4" t="s">
        <v>89</v>
      </c>
      <c r="H2311" s="4" t="s">
        <v>18</v>
      </c>
      <c r="I2311" s="6">
        <v>0.35000000000000003</v>
      </c>
      <c r="J2311" s="7">
        <v>7250</v>
      </c>
      <c r="K2311" s="8">
        <f t="shared" si="18"/>
        <v>2537.5000000000005</v>
      </c>
      <c r="L2311" s="8">
        <f t="shared" si="19"/>
        <v>888.12500000000011</v>
      </c>
      <c r="M2311" s="9">
        <v>0.35</v>
      </c>
      <c r="O2311" s="14"/>
      <c r="P2311" s="12"/>
      <c r="Q2311" s="10"/>
      <c r="R2311" s="11"/>
    </row>
    <row r="2312" spans="1:18" ht="15.75" customHeight="1" x14ac:dyDescent="0.25">
      <c r="A2312" s="2"/>
      <c r="B2312" s="4" t="s">
        <v>14</v>
      </c>
      <c r="C2312" s="4">
        <v>1185732</v>
      </c>
      <c r="D2312" s="5">
        <v>44202</v>
      </c>
      <c r="E2312" s="4" t="s">
        <v>46</v>
      </c>
      <c r="F2312" s="4" t="s">
        <v>88</v>
      </c>
      <c r="G2312" s="4" t="s">
        <v>89</v>
      </c>
      <c r="H2312" s="4" t="s">
        <v>19</v>
      </c>
      <c r="I2312" s="6">
        <v>0.25000000000000006</v>
      </c>
      <c r="J2312" s="7">
        <v>7250</v>
      </c>
      <c r="K2312" s="8">
        <f t="shared" si="18"/>
        <v>1812.5000000000005</v>
      </c>
      <c r="L2312" s="8">
        <f t="shared" si="19"/>
        <v>725.00000000000023</v>
      </c>
      <c r="M2312" s="9">
        <v>0.4</v>
      </c>
      <c r="O2312" s="14"/>
      <c r="P2312" s="12"/>
      <c r="Q2312" s="10"/>
      <c r="R2312" s="11"/>
    </row>
    <row r="2313" spans="1:18" ht="15.75" customHeight="1" x14ac:dyDescent="0.25">
      <c r="A2313" s="2"/>
      <c r="B2313" s="4" t="s">
        <v>14</v>
      </c>
      <c r="C2313" s="4">
        <v>1185732</v>
      </c>
      <c r="D2313" s="5">
        <v>44202</v>
      </c>
      <c r="E2313" s="4" t="s">
        <v>46</v>
      </c>
      <c r="F2313" s="4" t="s">
        <v>88</v>
      </c>
      <c r="G2313" s="4" t="s">
        <v>89</v>
      </c>
      <c r="H2313" s="4" t="s">
        <v>20</v>
      </c>
      <c r="I2313" s="6">
        <v>0.3</v>
      </c>
      <c r="J2313" s="7">
        <v>5750</v>
      </c>
      <c r="K2313" s="8">
        <f t="shared" si="18"/>
        <v>1725</v>
      </c>
      <c r="L2313" s="8">
        <f t="shared" si="19"/>
        <v>690</v>
      </c>
      <c r="M2313" s="9">
        <v>0.4</v>
      </c>
      <c r="O2313" s="14"/>
      <c r="P2313" s="12"/>
      <c r="Q2313" s="10"/>
      <c r="R2313" s="11"/>
    </row>
    <row r="2314" spans="1:18" ht="15.75" customHeight="1" x14ac:dyDescent="0.25">
      <c r="A2314" s="2"/>
      <c r="B2314" s="4" t="s">
        <v>14</v>
      </c>
      <c r="C2314" s="4">
        <v>1185732</v>
      </c>
      <c r="D2314" s="5">
        <v>44202</v>
      </c>
      <c r="E2314" s="4" t="s">
        <v>46</v>
      </c>
      <c r="F2314" s="4" t="s">
        <v>88</v>
      </c>
      <c r="G2314" s="4" t="s">
        <v>89</v>
      </c>
      <c r="H2314" s="4" t="s">
        <v>21</v>
      </c>
      <c r="I2314" s="6">
        <v>0.45</v>
      </c>
      <c r="J2314" s="7">
        <v>6250</v>
      </c>
      <c r="K2314" s="8">
        <f t="shared" si="18"/>
        <v>2812.5</v>
      </c>
      <c r="L2314" s="8">
        <f t="shared" si="19"/>
        <v>984.37499999999989</v>
      </c>
      <c r="M2314" s="9">
        <v>0.35</v>
      </c>
      <c r="O2314" s="14"/>
      <c r="P2314" s="12"/>
      <c r="Q2314" s="10"/>
      <c r="R2314" s="11"/>
    </row>
    <row r="2315" spans="1:18" ht="15.75" customHeight="1" x14ac:dyDescent="0.25">
      <c r="A2315" s="2"/>
      <c r="B2315" s="4" t="s">
        <v>14</v>
      </c>
      <c r="C2315" s="4">
        <v>1185732</v>
      </c>
      <c r="D2315" s="5">
        <v>44202</v>
      </c>
      <c r="E2315" s="4" t="s">
        <v>46</v>
      </c>
      <c r="F2315" s="4" t="s">
        <v>88</v>
      </c>
      <c r="G2315" s="4" t="s">
        <v>89</v>
      </c>
      <c r="H2315" s="4" t="s">
        <v>22</v>
      </c>
      <c r="I2315" s="6">
        <v>0.35000000000000003</v>
      </c>
      <c r="J2315" s="7">
        <v>7250</v>
      </c>
      <c r="K2315" s="8">
        <f t="shared" si="18"/>
        <v>2537.5000000000005</v>
      </c>
      <c r="L2315" s="8">
        <f t="shared" si="19"/>
        <v>1268.7500000000002</v>
      </c>
      <c r="M2315" s="9">
        <v>0.5</v>
      </c>
      <c r="O2315" s="14"/>
      <c r="P2315" s="12"/>
      <c r="Q2315" s="10"/>
      <c r="R2315" s="11"/>
    </row>
    <row r="2316" spans="1:18" ht="15.75" customHeight="1" x14ac:dyDescent="0.25">
      <c r="A2316" s="2"/>
      <c r="B2316" s="4" t="s">
        <v>14</v>
      </c>
      <c r="C2316" s="4">
        <v>1185732</v>
      </c>
      <c r="D2316" s="5">
        <v>44231</v>
      </c>
      <c r="E2316" s="4" t="s">
        <v>46</v>
      </c>
      <c r="F2316" s="4" t="s">
        <v>88</v>
      </c>
      <c r="G2316" s="4" t="s">
        <v>89</v>
      </c>
      <c r="H2316" s="4" t="s">
        <v>17</v>
      </c>
      <c r="I2316" s="6">
        <v>0.35000000000000003</v>
      </c>
      <c r="J2316" s="7">
        <v>9750</v>
      </c>
      <c r="K2316" s="8">
        <f t="shared" si="18"/>
        <v>3412.5000000000005</v>
      </c>
      <c r="L2316" s="8">
        <f t="shared" si="19"/>
        <v>1365.0000000000002</v>
      </c>
      <c r="M2316" s="9">
        <v>0.4</v>
      </c>
      <c r="O2316" s="14"/>
      <c r="P2316" s="12"/>
      <c r="Q2316" s="10"/>
      <c r="R2316" s="11"/>
    </row>
    <row r="2317" spans="1:18" ht="15.75" customHeight="1" x14ac:dyDescent="0.25">
      <c r="A2317" s="2"/>
      <c r="B2317" s="4" t="s">
        <v>14</v>
      </c>
      <c r="C2317" s="4">
        <v>1185732</v>
      </c>
      <c r="D2317" s="5">
        <v>44231</v>
      </c>
      <c r="E2317" s="4" t="s">
        <v>46</v>
      </c>
      <c r="F2317" s="4" t="s">
        <v>88</v>
      </c>
      <c r="G2317" s="4" t="s">
        <v>89</v>
      </c>
      <c r="H2317" s="4" t="s">
        <v>18</v>
      </c>
      <c r="I2317" s="6">
        <v>0.35000000000000003</v>
      </c>
      <c r="J2317" s="7">
        <v>6250</v>
      </c>
      <c r="K2317" s="8">
        <f t="shared" si="18"/>
        <v>2187.5</v>
      </c>
      <c r="L2317" s="8">
        <f t="shared" si="19"/>
        <v>765.625</v>
      </c>
      <c r="M2317" s="9">
        <v>0.35</v>
      </c>
      <c r="O2317" s="14"/>
      <c r="P2317" s="12"/>
      <c r="Q2317" s="10"/>
      <c r="R2317" s="11"/>
    </row>
    <row r="2318" spans="1:18" ht="15.75" customHeight="1" x14ac:dyDescent="0.25">
      <c r="A2318" s="2"/>
      <c r="B2318" s="4" t="s">
        <v>14</v>
      </c>
      <c r="C2318" s="4">
        <v>1185732</v>
      </c>
      <c r="D2318" s="5">
        <v>44231</v>
      </c>
      <c r="E2318" s="4" t="s">
        <v>46</v>
      </c>
      <c r="F2318" s="4" t="s">
        <v>88</v>
      </c>
      <c r="G2318" s="4" t="s">
        <v>89</v>
      </c>
      <c r="H2318" s="4" t="s">
        <v>19</v>
      </c>
      <c r="I2318" s="6">
        <v>0.25000000000000006</v>
      </c>
      <c r="J2318" s="7">
        <v>6750</v>
      </c>
      <c r="K2318" s="8">
        <f t="shared" si="18"/>
        <v>1687.5000000000005</v>
      </c>
      <c r="L2318" s="8">
        <f t="shared" si="19"/>
        <v>675.00000000000023</v>
      </c>
      <c r="M2318" s="9">
        <v>0.4</v>
      </c>
      <c r="O2318" s="14"/>
      <c r="P2318" s="12"/>
      <c r="Q2318" s="10"/>
      <c r="R2318" s="11"/>
    </row>
    <row r="2319" spans="1:18" ht="15.75" customHeight="1" x14ac:dyDescent="0.25">
      <c r="A2319" s="2"/>
      <c r="B2319" s="4" t="s">
        <v>14</v>
      </c>
      <c r="C2319" s="4">
        <v>1185732</v>
      </c>
      <c r="D2319" s="5">
        <v>44231</v>
      </c>
      <c r="E2319" s="4" t="s">
        <v>46</v>
      </c>
      <c r="F2319" s="4" t="s">
        <v>88</v>
      </c>
      <c r="G2319" s="4" t="s">
        <v>89</v>
      </c>
      <c r="H2319" s="4" t="s">
        <v>20</v>
      </c>
      <c r="I2319" s="6">
        <v>0.3</v>
      </c>
      <c r="J2319" s="7">
        <v>5250</v>
      </c>
      <c r="K2319" s="8">
        <f t="shared" si="18"/>
        <v>1575</v>
      </c>
      <c r="L2319" s="8">
        <f t="shared" si="19"/>
        <v>630</v>
      </c>
      <c r="M2319" s="9">
        <v>0.4</v>
      </c>
      <c r="O2319" s="14"/>
      <c r="P2319" s="12"/>
      <c r="Q2319" s="10"/>
      <c r="R2319" s="11"/>
    </row>
    <row r="2320" spans="1:18" ht="15.75" customHeight="1" x14ac:dyDescent="0.25">
      <c r="A2320" s="2"/>
      <c r="B2320" s="4" t="s">
        <v>14</v>
      </c>
      <c r="C2320" s="4">
        <v>1185732</v>
      </c>
      <c r="D2320" s="5">
        <v>44231</v>
      </c>
      <c r="E2320" s="4" t="s">
        <v>46</v>
      </c>
      <c r="F2320" s="4" t="s">
        <v>88</v>
      </c>
      <c r="G2320" s="4" t="s">
        <v>89</v>
      </c>
      <c r="H2320" s="4" t="s">
        <v>21</v>
      </c>
      <c r="I2320" s="6">
        <v>0.45</v>
      </c>
      <c r="J2320" s="7">
        <v>6000</v>
      </c>
      <c r="K2320" s="8">
        <f t="shared" si="18"/>
        <v>2700</v>
      </c>
      <c r="L2320" s="8">
        <f t="shared" si="19"/>
        <v>944.99999999999989</v>
      </c>
      <c r="M2320" s="9">
        <v>0.35</v>
      </c>
      <c r="O2320" s="14"/>
      <c r="P2320" s="12"/>
      <c r="Q2320" s="10"/>
      <c r="R2320" s="11"/>
    </row>
    <row r="2321" spans="1:18" ht="15.75" customHeight="1" x14ac:dyDescent="0.25">
      <c r="A2321" s="2"/>
      <c r="B2321" s="4" t="s">
        <v>14</v>
      </c>
      <c r="C2321" s="4">
        <v>1185732</v>
      </c>
      <c r="D2321" s="5">
        <v>44231</v>
      </c>
      <c r="E2321" s="4" t="s">
        <v>46</v>
      </c>
      <c r="F2321" s="4" t="s">
        <v>88</v>
      </c>
      <c r="G2321" s="4" t="s">
        <v>89</v>
      </c>
      <c r="H2321" s="4" t="s">
        <v>22</v>
      </c>
      <c r="I2321" s="6">
        <v>0.3</v>
      </c>
      <c r="J2321" s="7">
        <v>7000</v>
      </c>
      <c r="K2321" s="8">
        <f t="shared" si="18"/>
        <v>2100</v>
      </c>
      <c r="L2321" s="8">
        <f t="shared" si="19"/>
        <v>1050</v>
      </c>
      <c r="M2321" s="9">
        <v>0.5</v>
      </c>
      <c r="O2321" s="14"/>
      <c r="P2321" s="12"/>
      <c r="Q2321" s="10"/>
      <c r="R2321" s="11"/>
    </row>
    <row r="2322" spans="1:18" ht="15.75" customHeight="1" x14ac:dyDescent="0.25">
      <c r="A2322" s="2"/>
      <c r="B2322" s="4" t="s">
        <v>14</v>
      </c>
      <c r="C2322" s="4">
        <v>1185732</v>
      </c>
      <c r="D2322" s="5">
        <v>44257</v>
      </c>
      <c r="E2322" s="4" t="s">
        <v>46</v>
      </c>
      <c r="F2322" s="4" t="s">
        <v>88</v>
      </c>
      <c r="G2322" s="4" t="s">
        <v>89</v>
      </c>
      <c r="H2322" s="4" t="s">
        <v>17</v>
      </c>
      <c r="I2322" s="6">
        <v>0.3</v>
      </c>
      <c r="J2322" s="7">
        <v>9200</v>
      </c>
      <c r="K2322" s="8">
        <f t="shared" si="18"/>
        <v>2760</v>
      </c>
      <c r="L2322" s="8">
        <f t="shared" si="19"/>
        <v>1104</v>
      </c>
      <c r="M2322" s="9">
        <v>0.4</v>
      </c>
      <c r="O2322" s="14"/>
      <c r="P2322" s="12"/>
      <c r="Q2322" s="10"/>
      <c r="R2322" s="11"/>
    </row>
    <row r="2323" spans="1:18" ht="15.75" customHeight="1" x14ac:dyDescent="0.25">
      <c r="A2323" s="2"/>
      <c r="B2323" s="4" t="s">
        <v>14</v>
      </c>
      <c r="C2323" s="4">
        <v>1185732</v>
      </c>
      <c r="D2323" s="5">
        <v>44257</v>
      </c>
      <c r="E2323" s="4" t="s">
        <v>46</v>
      </c>
      <c r="F2323" s="4" t="s">
        <v>88</v>
      </c>
      <c r="G2323" s="4" t="s">
        <v>89</v>
      </c>
      <c r="H2323" s="4" t="s">
        <v>18</v>
      </c>
      <c r="I2323" s="6">
        <v>0.3</v>
      </c>
      <c r="J2323" s="7">
        <v>6000</v>
      </c>
      <c r="K2323" s="8">
        <f t="shared" si="18"/>
        <v>1800</v>
      </c>
      <c r="L2323" s="8">
        <f t="shared" si="19"/>
        <v>630</v>
      </c>
      <c r="M2323" s="9">
        <v>0.35</v>
      </c>
      <c r="O2323" s="14"/>
      <c r="P2323" s="12"/>
      <c r="Q2323" s="10"/>
      <c r="R2323" s="11"/>
    </row>
    <row r="2324" spans="1:18" ht="15.75" customHeight="1" x14ac:dyDescent="0.25">
      <c r="A2324" s="2"/>
      <c r="B2324" s="4" t="s">
        <v>14</v>
      </c>
      <c r="C2324" s="4">
        <v>1185732</v>
      </c>
      <c r="D2324" s="5">
        <v>44257</v>
      </c>
      <c r="E2324" s="4" t="s">
        <v>46</v>
      </c>
      <c r="F2324" s="4" t="s">
        <v>88</v>
      </c>
      <c r="G2324" s="4" t="s">
        <v>89</v>
      </c>
      <c r="H2324" s="4" t="s">
        <v>19</v>
      </c>
      <c r="I2324" s="6">
        <v>0.2</v>
      </c>
      <c r="J2324" s="7">
        <v>6250</v>
      </c>
      <c r="K2324" s="8">
        <f t="shared" si="18"/>
        <v>1250</v>
      </c>
      <c r="L2324" s="8">
        <f t="shared" si="19"/>
        <v>500</v>
      </c>
      <c r="M2324" s="9">
        <v>0.4</v>
      </c>
      <c r="O2324" s="14"/>
      <c r="P2324" s="12"/>
      <c r="Q2324" s="10"/>
      <c r="R2324" s="11"/>
    </row>
    <row r="2325" spans="1:18" ht="15.75" customHeight="1" x14ac:dyDescent="0.25">
      <c r="A2325" s="2"/>
      <c r="B2325" s="4" t="s">
        <v>14</v>
      </c>
      <c r="C2325" s="4">
        <v>1185732</v>
      </c>
      <c r="D2325" s="5">
        <v>44257</v>
      </c>
      <c r="E2325" s="4" t="s">
        <v>46</v>
      </c>
      <c r="F2325" s="4" t="s">
        <v>88</v>
      </c>
      <c r="G2325" s="4" t="s">
        <v>89</v>
      </c>
      <c r="H2325" s="4" t="s">
        <v>20</v>
      </c>
      <c r="I2325" s="6">
        <v>0.24999999999999994</v>
      </c>
      <c r="J2325" s="7">
        <v>4750</v>
      </c>
      <c r="K2325" s="8">
        <f t="shared" si="18"/>
        <v>1187.4999999999998</v>
      </c>
      <c r="L2325" s="8">
        <f t="shared" si="19"/>
        <v>474.99999999999994</v>
      </c>
      <c r="M2325" s="9">
        <v>0.4</v>
      </c>
      <c r="O2325" s="14"/>
      <c r="P2325" s="12"/>
      <c r="Q2325" s="10"/>
      <c r="R2325" s="11"/>
    </row>
    <row r="2326" spans="1:18" ht="15.75" customHeight="1" x14ac:dyDescent="0.25">
      <c r="A2326" s="2"/>
      <c r="B2326" s="4" t="s">
        <v>14</v>
      </c>
      <c r="C2326" s="4">
        <v>1185732</v>
      </c>
      <c r="D2326" s="5">
        <v>44257</v>
      </c>
      <c r="E2326" s="4" t="s">
        <v>46</v>
      </c>
      <c r="F2326" s="4" t="s">
        <v>88</v>
      </c>
      <c r="G2326" s="4" t="s">
        <v>89</v>
      </c>
      <c r="H2326" s="4" t="s">
        <v>21</v>
      </c>
      <c r="I2326" s="6">
        <v>0.40000000000000008</v>
      </c>
      <c r="J2326" s="7">
        <v>5250</v>
      </c>
      <c r="K2326" s="8">
        <f t="shared" si="18"/>
        <v>2100.0000000000005</v>
      </c>
      <c r="L2326" s="8">
        <f t="shared" si="19"/>
        <v>735.00000000000011</v>
      </c>
      <c r="M2326" s="9">
        <v>0.35</v>
      </c>
      <c r="O2326" s="14"/>
      <c r="P2326" s="12"/>
      <c r="Q2326" s="10"/>
      <c r="R2326" s="11"/>
    </row>
    <row r="2327" spans="1:18" ht="15.75" customHeight="1" x14ac:dyDescent="0.25">
      <c r="A2327" s="2"/>
      <c r="B2327" s="4" t="s">
        <v>14</v>
      </c>
      <c r="C2327" s="4">
        <v>1185732</v>
      </c>
      <c r="D2327" s="5">
        <v>44257</v>
      </c>
      <c r="E2327" s="4" t="s">
        <v>46</v>
      </c>
      <c r="F2327" s="4" t="s">
        <v>88</v>
      </c>
      <c r="G2327" s="4" t="s">
        <v>89</v>
      </c>
      <c r="H2327" s="4" t="s">
        <v>22</v>
      </c>
      <c r="I2327" s="6">
        <v>0.3</v>
      </c>
      <c r="J2327" s="7">
        <v>6250</v>
      </c>
      <c r="K2327" s="8">
        <f t="shared" si="18"/>
        <v>1875</v>
      </c>
      <c r="L2327" s="8">
        <f t="shared" si="19"/>
        <v>937.5</v>
      </c>
      <c r="M2327" s="9">
        <v>0.5</v>
      </c>
      <c r="O2327" s="14"/>
      <c r="P2327" s="12"/>
      <c r="Q2327" s="10"/>
      <c r="R2327" s="11"/>
    </row>
    <row r="2328" spans="1:18" ht="15.75" customHeight="1" x14ac:dyDescent="0.25">
      <c r="A2328" s="2"/>
      <c r="B2328" s="4" t="s">
        <v>14</v>
      </c>
      <c r="C2328" s="4">
        <v>1185732</v>
      </c>
      <c r="D2328" s="5">
        <v>44289</v>
      </c>
      <c r="E2328" s="4" t="s">
        <v>46</v>
      </c>
      <c r="F2328" s="4" t="s">
        <v>88</v>
      </c>
      <c r="G2328" s="4" t="s">
        <v>89</v>
      </c>
      <c r="H2328" s="4" t="s">
        <v>17</v>
      </c>
      <c r="I2328" s="6">
        <v>0.3</v>
      </c>
      <c r="J2328" s="7">
        <v>8750</v>
      </c>
      <c r="K2328" s="8">
        <f t="shared" si="18"/>
        <v>2625</v>
      </c>
      <c r="L2328" s="8">
        <f t="shared" si="19"/>
        <v>1050</v>
      </c>
      <c r="M2328" s="9">
        <v>0.4</v>
      </c>
      <c r="O2328" s="14"/>
      <c r="P2328" s="12"/>
      <c r="Q2328" s="10"/>
      <c r="R2328" s="11"/>
    </row>
    <row r="2329" spans="1:18" ht="15.75" customHeight="1" x14ac:dyDescent="0.25">
      <c r="A2329" s="2"/>
      <c r="B2329" s="4" t="s">
        <v>14</v>
      </c>
      <c r="C2329" s="4">
        <v>1185732</v>
      </c>
      <c r="D2329" s="5">
        <v>44289</v>
      </c>
      <c r="E2329" s="4" t="s">
        <v>46</v>
      </c>
      <c r="F2329" s="4" t="s">
        <v>88</v>
      </c>
      <c r="G2329" s="4" t="s">
        <v>89</v>
      </c>
      <c r="H2329" s="4" t="s">
        <v>18</v>
      </c>
      <c r="I2329" s="6">
        <v>0.3</v>
      </c>
      <c r="J2329" s="7">
        <v>5750</v>
      </c>
      <c r="K2329" s="8">
        <f t="shared" si="18"/>
        <v>1725</v>
      </c>
      <c r="L2329" s="8">
        <f t="shared" si="19"/>
        <v>603.75</v>
      </c>
      <c r="M2329" s="9">
        <v>0.35</v>
      </c>
      <c r="O2329" s="14"/>
      <c r="P2329" s="12"/>
      <c r="Q2329" s="10"/>
      <c r="R2329" s="11"/>
    </row>
    <row r="2330" spans="1:18" ht="15.75" customHeight="1" x14ac:dyDescent="0.25">
      <c r="A2330" s="2"/>
      <c r="B2330" s="4" t="s">
        <v>14</v>
      </c>
      <c r="C2330" s="4">
        <v>1185732</v>
      </c>
      <c r="D2330" s="5">
        <v>44289</v>
      </c>
      <c r="E2330" s="4" t="s">
        <v>46</v>
      </c>
      <c r="F2330" s="4" t="s">
        <v>88</v>
      </c>
      <c r="G2330" s="4" t="s">
        <v>89</v>
      </c>
      <c r="H2330" s="4" t="s">
        <v>19</v>
      </c>
      <c r="I2330" s="6">
        <v>0.2</v>
      </c>
      <c r="J2330" s="7">
        <v>5750</v>
      </c>
      <c r="K2330" s="8">
        <f t="shared" si="18"/>
        <v>1150</v>
      </c>
      <c r="L2330" s="8">
        <f t="shared" si="19"/>
        <v>460</v>
      </c>
      <c r="M2330" s="9">
        <v>0.4</v>
      </c>
      <c r="O2330" s="14"/>
      <c r="P2330" s="12"/>
      <c r="Q2330" s="10"/>
      <c r="R2330" s="11"/>
    </row>
    <row r="2331" spans="1:18" ht="15.75" customHeight="1" x14ac:dyDescent="0.25">
      <c r="A2331" s="2"/>
      <c r="B2331" s="4" t="s">
        <v>14</v>
      </c>
      <c r="C2331" s="4">
        <v>1185732</v>
      </c>
      <c r="D2331" s="5">
        <v>44289</v>
      </c>
      <c r="E2331" s="4" t="s">
        <v>46</v>
      </c>
      <c r="F2331" s="4" t="s">
        <v>88</v>
      </c>
      <c r="G2331" s="4" t="s">
        <v>89</v>
      </c>
      <c r="H2331" s="4" t="s">
        <v>20</v>
      </c>
      <c r="I2331" s="6">
        <v>0.24999999999999994</v>
      </c>
      <c r="J2331" s="7">
        <v>5000</v>
      </c>
      <c r="K2331" s="8">
        <f t="shared" si="18"/>
        <v>1249.9999999999998</v>
      </c>
      <c r="L2331" s="8">
        <f t="shared" si="19"/>
        <v>499.99999999999994</v>
      </c>
      <c r="M2331" s="9">
        <v>0.4</v>
      </c>
      <c r="O2331" s="14"/>
      <c r="P2331" s="12"/>
      <c r="Q2331" s="10"/>
      <c r="R2331" s="11"/>
    </row>
    <row r="2332" spans="1:18" ht="15.75" customHeight="1" x14ac:dyDescent="0.25">
      <c r="A2332" s="2"/>
      <c r="B2332" s="4" t="s">
        <v>14</v>
      </c>
      <c r="C2332" s="4">
        <v>1185732</v>
      </c>
      <c r="D2332" s="5">
        <v>44289</v>
      </c>
      <c r="E2332" s="4" t="s">
        <v>46</v>
      </c>
      <c r="F2332" s="4" t="s">
        <v>88</v>
      </c>
      <c r="G2332" s="4" t="s">
        <v>89</v>
      </c>
      <c r="H2332" s="4" t="s">
        <v>21</v>
      </c>
      <c r="I2332" s="6">
        <v>0.45</v>
      </c>
      <c r="J2332" s="7">
        <v>5250</v>
      </c>
      <c r="K2332" s="8">
        <f t="shared" si="18"/>
        <v>2362.5</v>
      </c>
      <c r="L2332" s="8">
        <f t="shared" si="19"/>
        <v>826.875</v>
      </c>
      <c r="M2332" s="9">
        <v>0.35</v>
      </c>
      <c r="O2332" s="14"/>
      <c r="P2332" s="12"/>
      <c r="Q2332" s="10"/>
      <c r="R2332" s="11"/>
    </row>
    <row r="2333" spans="1:18" ht="15.75" customHeight="1" x14ac:dyDescent="0.25">
      <c r="A2333" s="2"/>
      <c r="B2333" s="4" t="s">
        <v>14</v>
      </c>
      <c r="C2333" s="4">
        <v>1185732</v>
      </c>
      <c r="D2333" s="5">
        <v>44289</v>
      </c>
      <c r="E2333" s="4" t="s">
        <v>46</v>
      </c>
      <c r="F2333" s="4" t="s">
        <v>88</v>
      </c>
      <c r="G2333" s="4" t="s">
        <v>89</v>
      </c>
      <c r="H2333" s="4" t="s">
        <v>22</v>
      </c>
      <c r="I2333" s="6">
        <v>0.35000000000000003</v>
      </c>
      <c r="J2333" s="7">
        <v>6750</v>
      </c>
      <c r="K2333" s="8">
        <f t="shared" si="18"/>
        <v>2362.5</v>
      </c>
      <c r="L2333" s="8">
        <f t="shared" si="19"/>
        <v>1181.25</v>
      </c>
      <c r="M2333" s="9">
        <v>0.5</v>
      </c>
      <c r="O2333" s="14"/>
      <c r="P2333" s="12"/>
      <c r="Q2333" s="10"/>
      <c r="R2333" s="11"/>
    </row>
    <row r="2334" spans="1:18" ht="15.75" customHeight="1" x14ac:dyDescent="0.25">
      <c r="A2334" s="2"/>
      <c r="B2334" s="4" t="s">
        <v>14</v>
      </c>
      <c r="C2334" s="4">
        <v>1185732</v>
      </c>
      <c r="D2334" s="5">
        <v>44318</v>
      </c>
      <c r="E2334" s="4" t="s">
        <v>46</v>
      </c>
      <c r="F2334" s="4" t="s">
        <v>88</v>
      </c>
      <c r="G2334" s="4" t="s">
        <v>89</v>
      </c>
      <c r="H2334" s="4" t="s">
        <v>17</v>
      </c>
      <c r="I2334" s="6">
        <v>0.45</v>
      </c>
      <c r="J2334" s="7">
        <v>9450</v>
      </c>
      <c r="K2334" s="8">
        <f t="shared" si="18"/>
        <v>4252.5</v>
      </c>
      <c r="L2334" s="8">
        <f t="shared" si="19"/>
        <v>1701</v>
      </c>
      <c r="M2334" s="9">
        <v>0.4</v>
      </c>
      <c r="O2334" s="14"/>
      <c r="P2334" s="12"/>
      <c r="Q2334" s="10"/>
      <c r="R2334" s="11"/>
    </row>
    <row r="2335" spans="1:18" ht="15.75" customHeight="1" x14ac:dyDescent="0.25">
      <c r="A2335" s="2"/>
      <c r="B2335" s="4" t="s">
        <v>14</v>
      </c>
      <c r="C2335" s="4">
        <v>1185732</v>
      </c>
      <c r="D2335" s="5">
        <v>44318</v>
      </c>
      <c r="E2335" s="4" t="s">
        <v>46</v>
      </c>
      <c r="F2335" s="4" t="s">
        <v>88</v>
      </c>
      <c r="G2335" s="4" t="s">
        <v>89</v>
      </c>
      <c r="H2335" s="4" t="s">
        <v>18</v>
      </c>
      <c r="I2335" s="6">
        <v>0.45</v>
      </c>
      <c r="J2335" s="7">
        <v>6500</v>
      </c>
      <c r="K2335" s="8">
        <f t="shared" si="18"/>
        <v>2925</v>
      </c>
      <c r="L2335" s="8">
        <f t="shared" si="19"/>
        <v>1023.7499999999999</v>
      </c>
      <c r="M2335" s="9">
        <v>0.35</v>
      </c>
      <c r="O2335" s="14"/>
      <c r="P2335" s="12"/>
      <c r="Q2335" s="10"/>
      <c r="R2335" s="11"/>
    </row>
    <row r="2336" spans="1:18" ht="15.75" customHeight="1" x14ac:dyDescent="0.25">
      <c r="A2336" s="2"/>
      <c r="B2336" s="4" t="s">
        <v>14</v>
      </c>
      <c r="C2336" s="4">
        <v>1185732</v>
      </c>
      <c r="D2336" s="5">
        <v>44318</v>
      </c>
      <c r="E2336" s="4" t="s">
        <v>46</v>
      </c>
      <c r="F2336" s="4" t="s">
        <v>88</v>
      </c>
      <c r="G2336" s="4" t="s">
        <v>89</v>
      </c>
      <c r="H2336" s="4" t="s">
        <v>19</v>
      </c>
      <c r="I2336" s="6">
        <v>0.4</v>
      </c>
      <c r="J2336" s="7">
        <v>6250</v>
      </c>
      <c r="K2336" s="8">
        <f t="shared" si="18"/>
        <v>2500</v>
      </c>
      <c r="L2336" s="8">
        <f t="shared" si="19"/>
        <v>1000</v>
      </c>
      <c r="M2336" s="9">
        <v>0.4</v>
      </c>
      <c r="O2336" s="14"/>
      <c r="P2336" s="12"/>
      <c r="Q2336" s="10"/>
      <c r="R2336" s="11"/>
    </row>
    <row r="2337" spans="1:18" ht="15.75" customHeight="1" x14ac:dyDescent="0.25">
      <c r="A2337" s="2"/>
      <c r="B2337" s="4" t="s">
        <v>14</v>
      </c>
      <c r="C2337" s="4">
        <v>1185732</v>
      </c>
      <c r="D2337" s="5">
        <v>44318</v>
      </c>
      <c r="E2337" s="4" t="s">
        <v>46</v>
      </c>
      <c r="F2337" s="4" t="s">
        <v>88</v>
      </c>
      <c r="G2337" s="4" t="s">
        <v>89</v>
      </c>
      <c r="H2337" s="4" t="s">
        <v>20</v>
      </c>
      <c r="I2337" s="6">
        <v>0.4</v>
      </c>
      <c r="J2337" s="7">
        <v>5750</v>
      </c>
      <c r="K2337" s="8">
        <f t="shared" si="18"/>
        <v>2300</v>
      </c>
      <c r="L2337" s="8">
        <f t="shared" si="19"/>
        <v>920</v>
      </c>
      <c r="M2337" s="9">
        <v>0.4</v>
      </c>
      <c r="O2337" s="14"/>
      <c r="P2337" s="12"/>
      <c r="Q2337" s="10"/>
      <c r="R2337" s="11"/>
    </row>
    <row r="2338" spans="1:18" ht="15.75" customHeight="1" x14ac:dyDescent="0.25">
      <c r="A2338" s="2"/>
      <c r="B2338" s="4" t="s">
        <v>14</v>
      </c>
      <c r="C2338" s="4">
        <v>1185732</v>
      </c>
      <c r="D2338" s="5">
        <v>44318</v>
      </c>
      <c r="E2338" s="4" t="s">
        <v>46</v>
      </c>
      <c r="F2338" s="4" t="s">
        <v>88</v>
      </c>
      <c r="G2338" s="4" t="s">
        <v>89</v>
      </c>
      <c r="H2338" s="4" t="s">
        <v>21</v>
      </c>
      <c r="I2338" s="6">
        <v>0.49999999999999994</v>
      </c>
      <c r="J2338" s="7">
        <v>6000</v>
      </c>
      <c r="K2338" s="8">
        <f t="shared" si="18"/>
        <v>2999.9999999999995</v>
      </c>
      <c r="L2338" s="8">
        <f t="shared" si="19"/>
        <v>1049.9999999999998</v>
      </c>
      <c r="M2338" s="9">
        <v>0.35</v>
      </c>
      <c r="O2338" s="14"/>
      <c r="P2338" s="12"/>
      <c r="Q2338" s="10"/>
      <c r="R2338" s="11"/>
    </row>
    <row r="2339" spans="1:18" ht="15.75" customHeight="1" x14ac:dyDescent="0.25">
      <c r="A2339" s="2"/>
      <c r="B2339" s="4" t="s">
        <v>14</v>
      </c>
      <c r="C2339" s="4">
        <v>1185732</v>
      </c>
      <c r="D2339" s="5">
        <v>44318</v>
      </c>
      <c r="E2339" s="4" t="s">
        <v>46</v>
      </c>
      <c r="F2339" s="4" t="s">
        <v>88</v>
      </c>
      <c r="G2339" s="4" t="s">
        <v>89</v>
      </c>
      <c r="H2339" s="4" t="s">
        <v>22</v>
      </c>
      <c r="I2339" s="6">
        <v>0.54999999999999993</v>
      </c>
      <c r="J2339" s="7">
        <v>7000</v>
      </c>
      <c r="K2339" s="8">
        <f t="shared" si="18"/>
        <v>3849.9999999999995</v>
      </c>
      <c r="L2339" s="8">
        <f t="shared" si="19"/>
        <v>1924.9999999999998</v>
      </c>
      <c r="M2339" s="9">
        <v>0.5</v>
      </c>
      <c r="O2339" s="14"/>
      <c r="P2339" s="12"/>
      <c r="Q2339" s="10"/>
      <c r="R2339" s="11"/>
    </row>
    <row r="2340" spans="1:18" ht="15.75" customHeight="1" x14ac:dyDescent="0.25">
      <c r="A2340" s="2"/>
      <c r="B2340" s="4" t="s">
        <v>14</v>
      </c>
      <c r="C2340" s="4">
        <v>1185732</v>
      </c>
      <c r="D2340" s="5">
        <v>44351</v>
      </c>
      <c r="E2340" s="4" t="s">
        <v>46</v>
      </c>
      <c r="F2340" s="4" t="s">
        <v>88</v>
      </c>
      <c r="G2340" s="4" t="s">
        <v>89</v>
      </c>
      <c r="H2340" s="4" t="s">
        <v>17</v>
      </c>
      <c r="I2340" s="6">
        <v>0.49999999999999994</v>
      </c>
      <c r="J2340" s="7">
        <v>9500</v>
      </c>
      <c r="K2340" s="8">
        <f t="shared" si="18"/>
        <v>4749.9999999999991</v>
      </c>
      <c r="L2340" s="8">
        <f t="shared" si="19"/>
        <v>1899.9999999999998</v>
      </c>
      <c r="M2340" s="9">
        <v>0.4</v>
      </c>
      <c r="O2340" s="14"/>
      <c r="P2340" s="12"/>
      <c r="Q2340" s="10"/>
      <c r="R2340" s="11"/>
    </row>
    <row r="2341" spans="1:18" ht="15.75" customHeight="1" x14ac:dyDescent="0.25">
      <c r="A2341" s="2"/>
      <c r="B2341" s="4" t="s">
        <v>14</v>
      </c>
      <c r="C2341" s="4">
        <v>1185732</v>
      </c>
      <c r="D2341" s="5">
        <v>44351</v>
      </c>
      <c r="E2341" s="4" t="s">
        <v>46</v>
      </c>
      <c r="F2341" s="4" t="s">
        <v>88</v>
      </c>
      <c r="G2341" s="4" t="s">
        <v>89</v>
      </c>
      <c r="H2341" s="4" t="s">
        <v>18</v>
      </c>
      <c r="I2341" s="6">
        <v>0.45</v>
      </c>
      <c r="J2341" s="7">
        <v>7000</v>
      </c>
      <c r="K2341" s="8">
        <f t="shared" si="18"/>
        <v>3150</v>
      </c>
      <c r="L2341" s="8">
        <f t="shared" si="19"/>
        <v>1102.5</v>
      </c>
      <c r="M2341" s="9">
        <v>0.35</v>
      </c>
      <c r="O2341" s="14"/>
      <c r="P2341" s="12"/>
      <c r="Q2341" s="10"/>
      <c r="R2341" s="11"/>
    </row>
    <row r="2342" spans="1:18" ht="15.75" customHeight="1" x14ac:dyDescent="0.25">
      <c r="A2342" s="2"/>
      <c r="B2342" s="4" t="s">
        <v>14</v>
      </c>
      <c r="C2342" s="4">
        <v>1185732</v>
      </c>
      <c r="D2342" s="5">
        <v>44351</v>
      </c>
      <c r="E2342" s="4" t="s">
        <v>46</v>
      </c>
      <c r="F2342" s="4" t="s">
        <v>88</v>
      </c>
      <c r="G2342" s="4" t="s">
        <v>89</v>
      </c>
      <c r="H2342" s="4" t="s">
        <v>19</v>
      </c>
      <c r="I2342" s="6">
        <v>0.5</v>
      </c>
      <c r="J2342" s="7">
        <v>6750</v>
      </c>
      <c r="K2342" s="8">
        <f t="shared" si="18"/>
        <v>3375</v>
      </c>
      <c r="L2342" s="8">
        <f t="shared" si="19"/>
        <v>1350</v>
      </c>
      <c r="M2342" s="9">
        <v>0.4</v>
      </c>
      <c r="O2342" s="14"/>
      <c r="P2342" s="12"/>
      <c r="Q2342" s="10"/>
      <c r="R2342" s="11"/>
    </row>
    <row r="2343" spans="1:18" ht="15.75" customHeight="1" x14ac:dyDescent="0.25">
      <c r="A2343" s="2"/>
      <c r="B2343" s="4" t="s">
        <v>14</v>
      </c>
      <c r="C2343" s="4">
        <v>1185732</v>
      </c>
      <c r="D2343" s="5">
        <v>44351</v>
      </c>
      <c r="E2343" s="4" t="s">
        <v>46</v>
      </c>
      <c r="F2343" s="4" t="s">
        <v>88</v>
      </c>
      <c r="G2343" s="4" t="s">
        <v>89</v>
      </c>
      <c r="H2343" s="4" t="s">
        <v>20</v>
      </c>
      <c r="I2343" s="6">
        <v>0.5</v>
      </c>
      <c r="J2343" s="7">
        <v>6500</v>
      </c>
      <c r="K2343" s="8">
        <f t="shared" si="18"/>
        <v>3250</v>
      </c>
      <c r="L2343" s="8">
        <f t="shared" si="19"/>
        <v>1300</v>
      </c>
      <c r="M2343" s="9">
        <v>0.4</v>
      </c>
      <c r="O2343" s="14"/>
      <c r="P2343" s="12"/>
      <c r="Q2343" s="10"/>
      <c r="R2343" s="11"/>
    </row>
    <row r="2344" spans="1:18" ht="15.75" customHeight="1" x14ac:dyDescent="0.25">
      <c r="A2344" s="2"/>
      <c r="B2344" s="4" t="s">
        <v>14</v>
      </c>
      <c r="C2344" s="4">
        <v>1185732</v>
      </c>
      <c r="D2344" s="5">
        <v>44351</v>
      </c>
      <c r="E2344" s="4" t="s">
        <v>46</v>
      </c>
      <c r="F2344" s="4" t="s">
        <v>88</v>
      </c>
      <c r="G2344" s="4" t="s">
        <v>89</v>
      </c>
      <c r="H2344" s="4" t="s">
        <v>21</v>
      </c>
      <c r="I2344" s="6">
        <v>0.65</v>
      </c>
      <c r="J2344" s="7">
        <v>6500</v>
      </c>
      <c r="K2344" s="8">
        <f t="shared" si="18"/>
        <v>4225</v>
      </c>
      <c r="L2344" s="8">
        <f t="shared" si="19"/>
        <v>1478.75</v>
      </c>
      <c r="M2344" s="9">
        <v>0.35</v>
      </c>
      <c r="O2344" s="14"/>
      <c r="P2344" s="12"/>
      <c r="Q2344" s="10"/>
      <c r="R2344" s="11"/>
    </row>
    <row r="2345" spans="1:18" ht="15.75" customHeight="1" x14ac:dyDescent="0.25">
      <c r="A2345" s="2"/>
      <c r="B2345" s="4" t="s">
        <v>14</v>
      </c>
      <c r="C2345" s="4">
        <v>1185732</v>
      </c>
      <c r="D2345" s="5">
        <v>44351</v>
      </c>
      <c r="E2345" s="4" t="s">
        <v>46</v>
      </c>
      <c r="F2345" s="4" t="s">
        <v>88</v>
      </c>
      <c r="G2345" s="4" t="s">
        <v>89</v>
      </c>
      <c r="H2345" s="4" t="s">
        <v>22</v>
      </c>
      <c r="I2345" s="6">
        <v>0.70000000000000007</v>
      </c>
      <c r="J2345" s="7">
        <v>8250</v>
      </c>
      <c r="K2345" s="8">
        <f t="shared" si="18"/>
        <v>5775.0000000000009</v>
      </c>
      <c r="L2345" s="8">
        <f t="shared" si="19"/>
        <v>2887.5000000000005</v>
      </c>
      <c r="M2345" s="9">
        <v>0.5</v>
      </c>
      <c r="O2345" s="14"/>
      <c r="P2345" s="12"/>
      <c r="Q2345" s="10"/>
      <c r="R2345" s="11"/>
    </row>
    <row r="2346" spans="1:18" ht="15.75" customHeight="1" x14ac:dyDescent="0.25">
      <c r="A2346" s="2"/>
      <c r="B2346" s="4" t="s">
        <v>14</v>
      </c>
      <c r="C2346" s="4">
        <v>1185732</v>
      </c>
      <c r="D2346" s="5">
        <v>44379</v>
      </c>
      <c r="E2346" s="4" t="s">
        <v>46</v>
      </c>
      <c r="F2346" s="4" t="s">
        <v>88</v>
      </c>
      <c r="G2346" s="4" t="s">
        <v>89</v>
      </c>
      <c r="H2346" s="4" t="s">
        <v>17</v>
      </c>
      <c r="I2346" s="6">
        <v>0.65</v>
      </c>
      <c r="J2346" s="7">
        <v>10500</v>
      </c>
      <c r="K2346" s="8">
        <f t="shared" si="18"/>
        <v>6825</v>
      </c>
      <c r="L2346" s="8">
        <f t="shared" si="19"/>
        <v>2730</v>
      </c>
      <c r="M2346" s="9">
        <v>0.4</v>
      </c>
      <c r="O2346" s="14"/>
      <c r="P2346" s="12"/>
      <c r="Q2346" s="10"/>
      <c r="R2346" s="11"/>
    </row>
    <row r="2347" spans="1:18" ht="15.75" customHeight="1" x14ac:dyDescent="0.25">
      <c r="A2347" s="2"/>
      <c r="B2347" s="4" t="s">
        <v>14</v>
      </c>
      <c r="C2347" s="4">
        <v>1185732</v>
      </c>
      <c r="D2347" s="5">
        <v>44379</v>
      </c>
      <c r="E2347" s="4" t="s">
        <v>46</v>
      </c>
      <c r="F2347" s="4" t="s">
        <v>88</v>
      </c>
      <c r="G2347" s="4" t="s">
        <v>89</v>
      </c>
      <c r="H2347" s="4" t="s">
        <v>18</v>
      </c>
      <c r="I2347" s="6">
        <v>0.60000000000000009</v>
      </c>
      <c r="J2347" s="7">
        <v>8000</v>
      </c>
      <c r="K2347" s="8">
        <f t="shared" si="18"/>
        <v>4800.0000000000009</v>
      </c>
      <c r="L2347" s="8">
        <f t="shared" si="19"/>
        <v>1680.0000000000002</v>
      </c>
      <c r="M2347" s="9">
        <v>0.35</v>
      </c>
      <c r="O2347" s="14"/>
      <c r="P2347" s="12"/>
      <c r="Q2347" s="10"/>
      <c r="R2347" s="11"/>
    </row>
    <row r="2348" spans="1:18" ht="15.75" customHeight="1" x14ac:dyDescent="0.25">
      <c r="A2348" s="2"/>
      <c r="B2348" s="4" t="s">
        <v>14</v>
      </c>
      <c r="C2348" s="4">
        <v>1185732</v>
      </c>
      <c r="D2348" s="5">
        <v>44379</v>
      </c>
      <c r="E2348" s="4" t="s">
        <v>46</v>
      </c>
      <c r="F2348" s="4" t="s">
        <v>88</v>
      </c>
      <c r="G2348" s="4" t="s">
        <v>89</v>
      </c>
      <c r="H2348" s="4" t="s">
        <v>19</v>
      </c>
      <c r="I2348" s="6">
        <v>0.55000000000000004</v>
      </c>
      <c r="J2348" s="7">
        <v>7250</v>
      </c>
      <c r="K2348" s="8">
        <f t="shared" si="18"/>
        <v>3987.5000000000005</v>
      </c>
      <c r="L2348" s="8">
        <f t="shared" si="19"/>
        <v>1595.0000000000002</v>
      </c>
      <c r="M2348" s="9">
        <v>0.4</v>
      </c>
      <c r="O2348" s="14"/>
      <c r="P2348" s="12"/>
      <c r="Q2348" s="10"/>
      <c r="R2348" s="11"/>
    </row>
    <row r="2349" spans="1:18" ht="15.75" customHeight="1" x14ac:dyDescent="0.25">
      <c r="A2349" s="2"/>
      <c r="B2349" s="4" t="s">
        <v>14</v>
      </c>
      <c r="C2349" s="4">
        <v>1185732</v>
      </c>
      <c r="D2349" s="5">
        <v>44379</v>
      </c>
      <c r="E2349" s="4" t="s">
        <v>46</v>
      </c>
      <c r="F2349" s="4" t="s">
        <v>88</v>
      </c>
      <c r="G2349" s="4" t="s">
        <v>89</v>
      </c>
      <c r="H2349" s="4" t="s">
        <v>20</v>
      </c>
      <c r="I2349" s="6">
        <v>0.55000000000000004</v>
      </c>
      <c r="J2349" s="7">
        <v>6750</v>
      </c>
      <c r="K2349" s="8">
        <f t="shared" si="18"/>
        <v>3712.5000000000005</v>
      </c>
      <c r="L2349" s="8">
        <f t="shared" si="19"/>
        <v>1485.0000000000002</v>
      </c>
      <c r="M2349" s="9">
        <v>0.4</v>
      </c>
      <c r="O2349" s="14"/>
      <c r="P2349" s="12"/>
      <c r="Q2349" s="10"/>
      <c r="R2349" s="11"/>
    </row>
    <row r="2350" spans="1:18" ht="15.75" customHeight="1" x14ac:dyDescent="0.25">
      <c r="A2350" s="2"/>
      <c r="B2350" s="4" t="s">
        <v>14</v>
      </c>
      <c r="C2350" s="4">
        <v>1185732</v>
      </c>
      <c r="D2350" s="5">
        <v>44379</v>
      </c>
      <c r="E2350" s="4" t="s">
        <v>46</v>
      </c>
      <c r="F2350" s="4" t="s">
        <v>88</v>
      </c>
      <c r="G2350" s="4" t="s">
        <v>89</v>
      </c>
      <c r="H2350" s="4" t="s">
        <v>21</v>
      </c>
      <c r="I2350" s="6">
        <v>0.65</v>
      </c>
      <c r="J2350" s="7">
        <v>7000</v>
      </c>
      <c r="K2350" s="8">
        <f t="shared" si="18"/>
        <v>4550</v>
      </c>
      <c r="L2350" s="8">
        <f t="shared" si="19"/>
        <v>1592.5</v>
      </c>
      <c r="M2350" s="9">
        <v>0.35</v>
      </c>
      <c r="O2350" s="14"/>
      <c r="P2350" s="12"/>
      <c r="Q2350" s="10"/>
      <c r="R2350" s="11"/>
    </row>
    <row r="2351" spans="1:18" ht="15.75" customHeight="1" x14ac:dyDescent="0.25">
      <c r="A2351" s="2"/>
      <c r="B2351" s="4" t="s">
        <v>14</v>
      </c>
      <c r="C2351" s="4">
        <v>1185732</v>
      </c>
      <c r="D2351" s="5">
        <v>44379</v>
      </c>
      <c r="E2351" s="4" t="s">
        <v>46</v>
      </c>
      <c r="F2351" s="4" t="s">
        <v>88</v>
      </c>
      <c r="G2351" s="4" t="s">
        <v>89</v>
      </c>
      <c r="H2351" s="4" t="s">
        <v>22</v>
      </c>
      <c r="I2351" s="6">
        <v>0.70000000000000007</v>
      </c>
      <c r="J2351" s="7">
        <v>8750</v>
      </c>
      <c r="K2351" s="8">
        <f t="shared" si="18"/>
        <v>6125.0000000000009</v>
      </c>
      <c r="L2351" s="8">
        <f t="shared" si="19"/>
        <v>3062.5000000000005</v>
      </c>
      <c r="M2351" s="9">
        <v>0.5</v>
      </c>
      <c r="O2351" s="14"/>
      <c r="P2351" s="12"/>
      <c r="Q2351" s="10"/>
      <c r="R2351" s="11"/>
    </row>
    <row r="2352" spans="1:18" ht="15.75" customHeight="1" x14ac:dyDescent="0.25">
      <c r="A2352" s="2"/>
      <c r="B2352" s="4" t="s">
        <v>14</v>
      </c>
      <c r="C2352" s="4">
        <v>1185732</v>
      </c>
      <c r="D2352" s="5">
        <v>44411</v>
      </c>
      <c r="E2352" s="4" t="s">
        <v>46</v>
      </c>
      <c r="F2352" s="4" t="s">
        <v>88</v>
      </c>
      <c r="G2352" s="4" t="s">
        <v>89</v>
      </c>
      <c r="H2352" s="4" t="s">
        <v>17</v>
      </c>
      <c r="I2352" s="6">
        <v>0.65</v>
      </c>
      <c r="J2352" s="7">
        <v>10250</v>
      </c>
      <c r="K2352" s="8">
        <f t="shared" si="18"/>
        <v>6662.5</v>
      </c>
      <c r="L2352" s="8">
        <f t="shared" si="19"/>
        <v>2665</v>
      </c>
      <c r="M2352" s="9">
        <v>0.4</v>
      </c>
      <c r="O2352" s="14"/>
      <c r="P2352" s="12"/>
      <c r="Q2352" s="10"/>
      <c r="R2352" s="11"/>
    </row>
    <row r="2353" spans="1:18" ht="15.75" customHeight="1" x14ac:dyDescent="0.25">
      <c r="A2353" s="2"/>
      <c r="B2353" s="4" t="s">
        <v>14</v>
      </c>
      <c r="C2353" s="4">
        <v>1185732</v>
      </c>
      <c r="D2353" s="5">
        <v>44411</v>
      </c>
      <c r="E2353" s="4" t="s">
        <v>46</v>
      </c>
      <c r="F2353" s="4" t="s">
        <v>88</v>
      </c>
      <c r="G2353" s="4" t="s">
        <v>89</v>
      </c>
      <c r="H2353" s="4" t="s">
        <v>18</v>
      </c>
      <c r="I2353" s="6">
        <v>0.60000000000000009</v>
      </c>
      <c r="J2353" s="7">
        <v>8000</v>
      </c>
      <c r="K2353" s="8">
        <f t="shared" si="18"/>
        <v>4800.0000000000009</v>
      </c>
      <c r="L2353" s="8">
        <f t="shared" si="19"/>
        <v>1680.0000000000002</v>
      </c>
      <c r="M2353" s="9">
        <v>0.35</v>
      </c>
      <c r="O2353" s="14"/>
      <c r="P2353" s="12"/>
      <c r="Q2353" s="10"/>
      <c r="R2353" s="11"/>
    </row>
    <row r="2354" spans="1:18" ht="15.75" customHeight="1" x14ac:dyDescent="0.25">
      <c r="A2354" s="2"/>
      <c r="B2354" s="4" t="s">
        <v>14</v>
      </c>
      <c r="C2354" s="4">
        <v>1185732</v>
      </c>
      <c r="D2354" s="5">
        <v>44411</v>
      </c>
      <c r="E2354" s="4" t="s">
        <v>46</v>
      </c>
      <c r="F2354" s="4" t="s">
        <v>88</v>
      </c>
      <c r="G2354" s="4" t="s">
        <v>89</v>
      </c>
      <c r="H2354" s="4" t="s">
        <v>19</v>
      </c>
      <c r="I2354" s="6">
        <v>0.55000000000000004</v>
      </c>
      <c r="J2354" s="7">
        <v>7250</v>
      </c>
      <c r="K2354" s="8">
        <f t="shared" si="18"/>
        <v>3987.5000000000005</v>
      </c>
      <c r="L2354" s="8">
        <f t="shared" si="19"/>
        <v>1595.0000000000002</v>
      </c>
      <c r="M2354" s="9">
        <v>0.4</v>
      </c>
      <c r="O2354" s="14"/>
      <c r="P2354" s="12"/>
      <c r="Q2354" s="10"/>
      <c r="R2354" s="11"/>
    </row>
    <row r="2355" spans="1:18" ht="15.75" customHeight="1" x14ac:dyDescent="0.25">
      <c r="A2355" s="2"/>
      <c r="B2355" s="4" t="s">
        <v>14</v>
      </c>
      <c r="C2355" s="4">
        <v>1185732</v>
      </c>
      <c r="D2355" s="5">
        <v>44411</v>
      </c>
      <c r="E2355" s="4" t="s">
        <v>46</v>
      </c>
      <c r="F2355" s="4" t="s">
        <v>88</v>
      </c>
      <c r="G2355" s="4" t="s">
        <v>89</v>
      </c>
      <c r="H2355" s="4" t="s">
        <v>20</v>
      </c>
      <c r="I2355" s="6">
        <v>0.45</v>
      </c>
      <c r="J2355" s="7">
        <v>6750</v>
      </c>
      <c r="K2355" s="8">
        <f t="shared" si="18"/>
        <v>3037.5</v>
      </c>
      <c r="L2355" s="8">
        <f t="shared" si="19"/>
        <v>1215</v>
      </c>
      <c r="M2355" s="9">
        <v>0.4</v>
      </c>
      <c r="O2355" s="14"/>
      <c r="P2355" s="12"/>
      <c r="Q2355" s="10"/>
      <c r="R2355" s="11"/>
    </row>
    <row r="2356" spans="1:18" ht="15.75" customHeight="1" x14ac:dyDescent="0.25">
      <c r="A2356" s="2"/>
      <c r="B2356" s="4" t="s">
        <v>14</v>
      </c>
      <c r="C2356" s="4">
        <v>1185732</v>
      </c>
      <c r="D2356" s="5">
        <v>44411</v>
      </c>
      <c r="E2356" s="4" t="s">
        <v>46</v>
      </c>
      <c r="F2356" s="4" t="s">
        <v>88</v>
      </c>
      <c r="G2356" s="4" t="s">
        <v>89</v>
      </c>
      <c r="H2356" s="4" t="s">
        <v>21</v>
      </c>
      <c r="I2356" s="6">
        <v>0.55000000000000004</v>
      </c>
      <c r="J2356" s="7">
        <v>6500</v>
      </c>
      <c r="K2356" s="8">
        <f t="shared" si="18"/>
        <v>3575.0000000000005</v>
      </c>
      <c r="L2356" s="8">
        <f t="shared" si="19"/>
        <v>1251.25</v>
      </c>
      <c r="M2356" s="9">
        <v>0.35</v>
      </c>
      <c r="O2356" s="14"/>
      <c r="P2356" s="12"/>
      <c r="Q2356" s="10"/>
      <c r="R2356" s="11"/>
    </row>
    <row r="2357" spans="1:18" ht="15.75" customHeight="1" x14ac:dyDescent="0.25">
      <c r="A2357" s="2"/>
      <c r="B2357" s="4" t="s">
        <v>14</v>
      </c>
      <c r="C2357" s="4">
        <v>1185732</v>
      </c>
      <c r="D2357" s="5">
        <v>44411</v>
      </c>
      <c r="E2357" s="4" t="s">
        <v>46</v>
      </c>
      <c r="F2357" s="4" t="s">
        <v>88</v>
      </c>
      <c r="G2357" s="4" t="s">
        <v>89</v>
      </c>
      <c r="H2357" s="4" t="s">
        <v>22</v>
      </c>
      <c r="I2357" s="6">
        <v>0.60000000000000009</v>
      </c>
      <c r="J2357" s="7">
        <v>8250</v>
      </c>
      <c r="K2357" s="8">
        <f t="shared" si="18"/>
        <v>4950.0000000000009</v>
      </c>
      <c r="L2357" s="8">
        <f t="shared" si="19"/>
        <v>2475.0000000000005</v>
      </c>
      <c r="M2357" s="9">
        <v>0.5</v>
      </c>
      <c r="O2357" s="14"/>
      <c r="P2357" s="12"/>
      <c r="Q2357" s="10"/>
      <c r="R2357" s="11"/>
    </row>
    <row r="2358" spans="1:18" ht="15.75" customHeight="1" x14ac:dyDescent="0.25">
      <c r="A2358" s="2"/>
      <c r="B2358" s="4" t="s">
        <v>14</v>
      </c>
      <c r="C2358" s="4">
        <v>1185732</v>
      </c>
      <c r="D2358" s="5">
        <v>44441</v>
      </c>
      <c r="E2358" s="4" t="s">
        <v>46</v>
      </c>
      <c r="F2358" s="4" t="s">
        <v>88</v>
      </c>
      <c r="G2358" s="4" t="s">
        <v>89</v>
      </c>
      <c r="H2358" s="4" t="s">
        <v>17</v>
      </c>
      <c r="I2358" s="6">
        <v>0.55000000000000004</v>
      </c>
      <c r="J2358" s="7">
        <v>9250</v>
      </c>
      <c r="K2358" s="8">
        <f t="shared" si="18"/>
        <v>5087.5</v>
      </c>
      <c r="L2358" s="8">
        <f t="shared" si="19"/>
        <v>2035</v>
      </c>
      <c r="M2358" s="9">
        <v>0.4</v>
      </c>
      <c r="O2358" s="14"/>
      <c r="P2358" s="12"/>
      <c r="Q2358" s="10"/>
      <c r="R2358" s="11"/>
    </row>
    <row r="2359" spans="1:18" ht="15.75" customHeight="1" x14ac:dyDescent="0.25">
      <c r="A2359" s="2"/>
      <c r="B2359" s="4" t="s">
        <v>14</v>
      </c>
      <c r="C2359" s="4">
        <v>1185732</v>
      </c>
      <c r="D2359" s="5">
        <v>44441</v>
      </c>
      <c r="E2359" s="4" t="s">
        <v>46</v>
      </c>
      <c r="F2359" s="4" t="s">
        <v>88</v>
      </c>
      <c r="G2359" s="4" t="s">
        <v>89</v>
      </c>
      <c r="H2359" s="4" t="s">
        <v>18</v>
      </c>
      <c r="I2359" s="6">
        <v>0.50000000000000011</v>
      </c>
      <c r="J2359" s="7">
        <v>7250</v>
      </c>
      <c r="K2359" s="8">
        <f t="shared" si="18"/>
        <v>3625.0000000000009</v>
      </c>
      <c r="L2359" s="8">
        <f t="shared" si="19"/>
        <v>1268.7500000000002</v>
      </c>
      <c r="M2359" s="9">
        <v>0.35</v>
      </c>
      <c r="O2359" s="14"/>
      <c r="P2359" s="12"/>
      <c r="Q2359" s="10"/>
      <c r="R2359" s="11"/>
    </row>
    <row r="2360" spans="1:18" ht="15.75" customHeight="1" x14ac:dyDescent="0.25">
      <c r="A2360" s="2"/>
      <c r="B2360" s="4" t="s">
        <v>14</v>
      </c>
      <c r="C2360" s="4">
        <v>1185732</v>
      </c>
      <c r="D2360" s="5">
        <v>44441</v>
      </c>
      <c r="E2360" s="4" t="s">
        <v>46</v>
      </c>
      <c r="F2360" s="4" t="s">
        <v>88</v>
      </c>
      <c r="G2360" s="4" t="s">
        <v>89</v>
      </c>
      <c r="H2360" s="4" t="s">
        <v>19</v>
      </c>
      <c r="I2360" s="6">
        <v>0.30000000000000004</v>
      </c>
      <c r="J2360" s="7">
        <v>6250</v>
      </c>
      <c r="K2360" s="8">
        <f t="shared" si="18"/>
        <v>1875.0000000000002</v>
      </c>
      <c r="L2360" s="8">
        <f t="shared" si="19"/>
        <v>750.00000000000011</v>
      </c>
      <c r="M2360" s="9">
        <v>0.4</v>
      </c>
      <c r="O2360" s="14"/>
      <c r="P2360" s="12"/>
      <c r="Q2360" s="10"/>
      <c r="R2360" s="11"/>
    </row>
    <row r="2361" spans="1:18" ht="15.75" customHeight="1" x14ac:dyDescent="0.25">
      <c r="A2361" s="2"/>
      <c r="B2361" s="4" t="s">
        <v>14</v>
      </c>
      <c r="C2361" s="4">
        <v>1185732</v>
      </c>
      <c r="D2361" s="5">
        <v>44441</v>
      </c>
      <c r="E2361" s="4" t="s">
        <v>46</v>
      </c>
      <c r="F2361" s="4" t="s">
        <v>88</v>
      </c>
      <c r="G2361" s="4" t="s">
        <v>89</v>
      </c>
      <c r="H2361" s="4" t="s">
        <v>20</v>
      </c>
      <c r="I2361" s="6">
        <v>0.30000000000000004</v>
      </c>
      <c r="J2361" s="7">
        <v>6000</v>
      </c>
      <c r="K2361" s="8">
        <f t="shared" si="18"/>
        <v>1800.0000000000002</v>
      </c>
      <c r="L2361" s="8">
        <f t="shared" si="19"/>
        <v>720.00000000000011</v>
      </c>
      <c r="M2361" s="9">
        <v>0.4</v>
      </c>
      <c r="O2361" s="14"/>
      <c r="P2361" s="12"/>
      <c r="Q2361" s="10"/>
      <c r="R2361" s="11"/>
    </row>
    <row r="2362" spans="1:18" ht="15.75" customHeight="1" x14ac:dyDescent="0.25">
      <c r="A2362" s="2"/>
      <c r="B2362" s="4" t="s">
        <v>14</v>
      </c>
      <c r="C2362" s="4">
        <v>1185732</v>
      </c>
      <c r="D2362" s="5">
        <v>44441</v>
      </c>
      <c r="E2362" s="4" t="s">
        <v>46</v>
      </c>
      <c r="F2362" s="4" t="s">
        <v>88</v>
      </c>
      <c r="G2362" s="4" t="s">
        <v>89</v>
      </c>
      <c r="H2362" s="4" t="s">
        <v>21</v>
      </c>
      <c r="I2362" s="6">
        <v>0.4</v>
      </c>
      <c r="J2362" s="7">
        <v>6000</v>
      </c>
      <c r="K2362" s="8">
        <f t="shared" si="18"/>
        <v>2400</v>
      </c>
      <c r="L2362" s="8">
        <f t="shared" si="19"/>
        <v>840</v>
      </c>
      <c r="M2362" s="9">
        <v>0.35</v>
      </c>
      <c r="O2362" s="14"/>
      <c r="P2362" s="12"/>
      <c r="Q2362" s="10"/>
      <c r="R2362" s="11"/>
    </row>
    <row r="2363" spans="1:18" ht="15.75" customHeight="1" x14ac:dyDescent="0.25">
      <c r="A2363" s="2"/>
      <c r="B2363" s="4" t="s">
        <v>14</v>
      </c>
      <c r="C2363" s="4">
        <v>1185732</v>
      </c>
      <c r="D2363" s="5">
        <v>44441</v>
      </c>
      <c r="E2363" s="4" t="s">
        <v>46</v>
      </c>
      <c r="F2363" s="4" t="s">
        <v>88</v>
      </c>
      <c r="G2363" s="4" t="s">
        <v>89</v>
      </c>
      <c r="H2363" s="4" t="s">
        <v>22</v>
      </c>
      <c r="I2363" s="6">
        <v>0.45000000000000007</v>
      </c>
      <c r="J2363" s="7">
        <v>7000</v>
      </c>
      <c r="K2363" s="8">
        <f t="shared" si="18"/>
        <v>3150.0000000000005</v>
      </c>
      <c r="L2363" s="8">
        <f t="shared" si="19"/>
        <v>1575.0000000000002</v>
      </c>
      <c r="M2363" s="9">
        <v>0.5</v>
      </c>
      <c r="O2363" s="14"/>
      <c r="P2363" s="12"/>
      <c r="Q2363" s="10"/>
      <c r="R2363" s="11"/>
    </row>
    <row r="2364" spans="1:18" ht="15.75" customHeight="1" x14ac:dyDescent="0.25">
      <c r="A2364" s="2"/>
      <c r="B2364" s="4" t="s">
        <v>14</v>
      </c>
      <c r="C2364" s="4">
        <v>1185732</v>
      </c>
      <c r="D2364" s="5">
        <v>44473</v>
      </c>
      <c r="E2364" s="4" t="s">
        <v>46</v>
      </c>
      <c r="F2364" s="4" t="s">
        <v>88</v>
      </c>
      <c r="G2364" s="4" t="s">
        <v>89</v>
      </c>
      <c r="H2364" s="4" t="s">
        <v>17</v>
      </c>
      <c r="I2364" s="6">
        <v>0.45000000000000007</v>
      </c>
      <c r="J2364" s="7">
        <v>8750</v>
      </c>
      <c r="K2364" s="8">
        <f t="shared" si="18"/>
        <v>3937.5000000000005</v>
      </c>
      <c r="L2364" s="8">
        <f t="shared" si="19"/>
        <v>1575.0000000000002</v>
      </c>
      <c r="M2364" s="9">
        <v>0.4</v>
      </c>
      <c r="O2364" s="14"/>
      <c r="P2364" s="12"/>
      <c r="Q2364" s="10"/>
      <c r="R2364" s="11"/>
    </row>
    <row r="2365" spans="1:18" ht="15.75" customHeight="1" x14ac:dyDescent="0.25">
      <c r="A2365" s="2"/>
      <c r="B2365" s="4" t="s">
        <v>14</v>
      </c>
      <c r="C2365" s="4">
        <v>1185732</v>
      </c>
      <c r="D2365" s="5">
        <v>44473</v>
      </c>
      <c r="E2365" s="4" t="s">
        <v>46</v>
      </c>
      <c r="F2365" s="4" t="s">
        <v>88</v>
      </c>
      <c r="G2365" s="4" t="s">
        <v>89</v>
      </c>
      <c r="H2365" s="4" t="s">
        <v>18</v>
      </c>
      <c r="I2365" s="6">
        <v>0.35000000000000009</v>
      </c>
      <c r="J2365" s="7">
        <v>7000</v>
      </c>
      <c r="K2365" s="8">
        <f t="shared" si="18"/>
        <v>2450.0000000000005</v>
      </c>
      <c r="L2365" s="8">
        <f t="shared" si="19"/>
        <v>857.50000000000011</v>
      </c>
      <c r="M2365" s="9">
        <v>0.35</v>
      </c>
      <c r="O2365" s="14"/>
      <c r="P2365" s="12"/>
      <c r="Q2365" s="10"/>
      <c r="R2365" s="11"/>
    </row>
    <row r="2366" spans="1:18" ht="15.75" customHeight="1" x14ac:dyDescent="0.25">
      <c r="A2366" s="2"/>
      <c r="B2366" s="4" t="s">
        <v>14</v>
      </c>
      <c r="C2366" s="4">
        <v>1185732</v>
      </c>
      <c r="D2366" s="5">
        <v>44473</v>
      </c>
      <c r="E2366" s="4" t="s">
        <v>46</v>
      </c>
      <c r="F2366" s="4" t="s">
        <v>88</v>
      </c>
      <c r="G2366" s="4" t="s">
        <v>89</v>
      </c>
      <c r="H2366" s="4" t="s">
        <v>19</v>
      </c>
      <c r="I2366" s="6">
        <v>0.35000000000000009</v>
      </c>
      <c r="J2366" s="7">
        <v>5750</v>
      </c>
      <c r="K2366" s="8">
        <f t="shared" si="18"/>
        <v>2012.5000000000005</v>
      </c>
      <c r="L2366" s="8">
        <f t="shared" si="19"/>
        <v>805.00000000000023</v>
      </c>
      <c r="M2366" s="9">
        <v>0.4</v>
      </c>
      <c r="O2366" s="14"/>
      <c r="P2366" s="12"/>
      <c r="Q2366" s="10"/>
      <c r="R2366" s="11"/>
    </row>
    <row r="2367" spans="1:18" ht="15.75" customHeight="1" x14ac:dyDescent="0.25">
      <c r="A2367" s="2"/>
      <c r="B2367" s="4" t="s">
        <v>14</v>
      </c>
      <c r="C2367" s="4">
        <v>1185732</v>
      </c>
      <c r="D2367" s="5">
        <v>44473</v>
      </c>
      <c r="E2367" s="4" t="s">
        <v>46</v>
      </c>
      <c r="F2367" s="4" t="s">
        <v>88</v>
      </c>
      <c r="G2367" s="4" t="s">
        <v>89</v>
      </c>
      <c r="H2367" s="4" t="s">
        <v>20</v>
      </c>
      <c r="I2367" s="6">
        <v>0.35000000000000009</v>
      </c>
      <c r="J2367" s="7">
        <v>5500</v>
      </c>
      <c r="K2367" s="8">
        <f t="shared" si="18"/>
        <v>1925.0000000000005</v>
      </c>
      <c r="L2367" s="8">
        <f t="shared" si="19"/>
        <v>770.00000000000023</v>
      </c>
      <c r="M2367" s="9">
        <v>0.4</v>
      </c>
      <c r="O2367" s="14"/>
      <c r="P2367" s="12"/>
      <c r="Q2367" s="10"/>
      <c r="R2367" s="11"/>
    </row>
    <row r="2368" spans="1:18" ht="15.75" customHeight="1" x14ac:dyDescent="0.25">
      <c r="A2368" s="2"/>
      <c r="B2368" s="4" t="s">
        <v>14</v>
      </c>
      <c r="C2368" s="4">
        <v>1185732</v>
      </c>
      <c r="D2368" s="5">
        <v>44473</v>
      </c>
      <c r="E2368" s="4" t="s">
        <v>46</v>
      </c>
      <c r="F2368" s="4" t="s">
        <v>88</v>
      </c>
      <c r="G2368" s="4" t="s">
        <v>89</v>
      </c>
      <c r="H2368" s="4" t="s">
        <v>21</v>
      </c>
      <c r="I2368" s="6">
        <v>0.45000000000000007</v>
      </c>
      <c r="J2368" s="7">
        <v>5500</v>
      </c>
      <c r="K2368" s="8">
        <f t="shared" si="18"/>
        <v>2475.0000000000005</v>
      </c>
      <c r="L2368" s="8">
        <f t="shared" si="19"/>
        <v>866.25000000000011</v>
      </c>
      <c r="M2368" s="9">
        <v>0.35</v>
      </c>
      <c r="O2368" s="14"/>
      <c r="P2368" s="12"/>
      <c r="Q2368" s="10"/>
      <c r="R2368" s="11"/>
    </row>
    <row r="2369" spans="1:18" ht="15.75" customHeight="1" x14ac:dyDescent="0.25">
      <c r="A2369" s="2"/>
      <c r="B2369" s="4" t="s">
        <v>14</v>
      </c>
      <c r="C2369" s="4">
        <v>1185732</v>
      </c>
      <c r="D2369" s="5">
        <v>44473</v>
      </c>
      <c r="E2369" s="4" t="s">
        <v>46</v>
      </c>
      <c r="F2369" s="4" t="s">
        <v>88</v>
      </c>
      <c r="G2369" s="4" t="s">
        <v>89</v>
      </c>
      <c r="H2369" s="4" t="s">
        <v>22</v>
      </c>
      <c r="I2369" s="6">
        <v>0.5</v>
      </c>
      <c r="J2369" s="7">
        <v>6750</v>
      </c>
      <c r="K2369" s="8">
        <f t="shared" si="18"/>
        <v>3375</v>
      </c>
      <c r="L2369" s="8">
        <f t="shared" si="19"/>
        <v>1687.5</v>
      </c>
      <c r="M2369" s="9">
        <v>0.5</v>
      </c>
      <c r="O2369" s="14"/>
      <c r="P2369" s="12"/>
      <c r="Q2369" s="10"/>
      <c r="R2369" s="11"/>
    </row>
    <row r="2370" spans="1:18" ht="15.75" customHeight="1" x14ac:dyDescent="0.25">
      <c r="A2370" s="2"/>
      <c r="B2370" s="4" t="s">
        <v>14</v>
      </c>
      <c r="C2370" s="4">
        <v>1185732</v>
      </c>
      <c r="D2370" s="5">
        <v>44503</v>
      </c>
      <c r="E2370" s="4" t="s">
        <v>46</v>
      </c>
      <c r="F2370" s="4" t="s">
        <v>88</v>
      </c>
      <c r="G2370" s="4" t="s">
        <v>89</v>
      </c>
      <c r="H2370" s="4" t="s">
        <v>17</v>
      </c>
      <c r="I2370" s="6">
        <v>0.45000000000000007</v>
      </c>
      <c r="J2370" s="7">
        <v>8250</v>
      </c>
      <c r="K2370" s="8">
        <f t="shared" si="18"/>
        <v>3712.5000000000005</v>
      </c>
      <c r="L2370" s="8">
        <f t="shared" si="19"/>
        <v>1485.0000000000002</v>
      </c>
      <c r="M2370" s="9">
        <v>0.4</v>
      </c>
      <c r="O2370" s="14"/>
      <c r="P2370" s="12"/>
      <c r="Q2370" s="10"/>
      <c r="R2370" s="11"/>
    </row>
    <row r="2371" spans="1:18" ht="15.75" customHeight="1" x14ac:dyDescent="0.25">
      <c r="A2371" s="2"/>
      <c r="B2371" s="4" t="s">
        <v>14</v>
      </c>
      <c r="C2371" s="4">
        <v>1185732</v>
      </c>
      <c r="D2371" s="5">
        <v>44503</v>
      </c>
      <c r="E2371" s="4" t="s">
        <v>46</v>
      </c>
      <c r="F2371" s="4" t="s">
        <v>88</v>
      </c>
      <c r="G2371" s="4" t="s">
        <v>89</v>
      </c>
      <c r="H2371" s="4" t="s">
        <v>18</v>
      </c>
      <c r="I2371" s="6">
        <v>0.35000000000000009</v>
      </c>
      <c r="J2371" s="7">
        <v>6500</v>
      </c>
      <c r="K2371" s="8">
        <f t="shared" si="18"/>
        <v>2275.0000000000005</v>
      </c>
      <c r="L2371" s="8">
        <f t="shared" si="19"/>
        <v>796.25000000000011</v>
      </c>
      <c r="M2371" s="9">
        <v>0.35</v>
      </c>
      <c r="O2371" s="14"/>
      <c r="P2371" s="12"/>
      <c r="Q2371" s="10"/>
      <c r="R2371" s="11"/>
    </row>
    <row r="2372" spans="1:18" ht="15.75" customHeight="1" x14ac:dyDescent="0.25">
      <c r="A2372" s="2"/>
      <c r="B2372" s="4" t="s">
        <v>14</v>
      </c>
      <c r="C2372" s="4">
        <v>1185732</v>
      </c>
      <c r="D2372" s="5">
        <v>44503</v>
      </c>
      <c r="E2372" s="4" t="s">
        <v>46</v>
      </c>
      <c r="F2372" s="4" t="s">
        <v>88</v>
      </c>
      <c r="G2372" s="4" t="s">
        <v>89</v>
      </c>
      <c r="H2372" s="4" t="s">
        <v>19</v>
      </c>
      <c r="I2372" s="6">
        <v>0.40000000000000013</v>
      </c>
      <c r="J2372" s="7">
        <v>5950</v>
      </c>
      <c r="K2372" s="8">
        <f t="shared" si="18"/>
        <v>2380.0000000000009</v>
      </c>
      <c r="L2372" s="8">
        <f t="shared" si="19"/>
        <v>952.00000000000045</v>
      </c>
      <c r="M2372" s="9">
        <v>0.4</v>
      </c>
      <c r="O2372" s="14"/>
      <c r="P2372" s="12"/>
      <c r="Q2372" s="10"/>
      <c r="R2372" s="11"/>
    </row>
    <row r="2373" spans="1:18" ht="15.75" customHeight="1" x14ac:dyDescent="0.25">
      <c r="A2373" s="2"/>
      <c r="B2373" s="4" t="s">
        <v>14</v>
      </c>
      <c r="C2373" s="4">
        <v>1185732</v>
      </c>
      <c r="D2373" s="5">
        <v>44503</v>
      </c>
      <c r="E2373" s="4" t="s">
        <v>46</v>
      </c>
      <c r="F2373" s="4" t="s">
        <v>88</v>
      </c>
      <c r="G2373" s="4" t="s">
        <v>89</v>
      </c>
      <c r="H2373" s="4" t="s">
        <v>20</v>
      </c>
      <c r="I2373" s="6">
        <v>0.6000000000000002</v>
      </c>
      <c r="J2373" s="7">
        <v>6500</v>
      </c>
      <c r="K2373" s="8">
        <f t="shared" si="18"/>
        <v>3900.0000000000014</v>
      </c>
      <c r="L2373" s="8">
        <f t="shared" si="19"/>
        <v>1560.0000000000007</v>
      </c>
      <c r="M2373" s="9">
        <v>0.4</v>
      </c>
      <c r="O2373" s="14"/>
      <c r="P2373" s="12"/>
      <c r="Q2373" s="10"/>
      <c r="R2373" s="11"/>
    </row>
    <row r="2374" spans="1:18" ht="15.75" customHeight="1" x14ac:dyDescent="0.25">
      <c r="A2374" s="2"/>
      <c r="B2374" s="4" t="s">
        <v>14</v>
      </c>
      <c r="C2374" s="4">
        <v>1185732</v>
      </c>
      <c r="D2374" s="5">
        <v>44503</v>
      </c>
      <c r="E2374" s="4" t="s">
        <v>46</v>
      </c>
      <c r="F2374" s="4" t="s">
        <v>88</v>
      </c>
      <c r="G2374" s="4" t="s">
        <v>89</v>
      </c>
      <c r="H2374" s="4" t="s">
        <v>21</v>
      </c>
      <c r="I2374" s="6">
        <v>0.75000000000000011</v>
      </c>
      <c r="J2374" s="7">
        <v>6250</v>
      </c>
      <c r="K2374" s="8">
        <f t="shared" si="18"/>
        <v>4687.5000000000009</v>
      </c>
      <c r="L2374" s="8">
        <f t="shared" si="19"/>
        <v>1640.6250000000002</v>
      </c>
      <c r="M2374" s="9">
        <v>0.35</v>
      </c>
      <c r="O2374" s="14"/>
      <c r="P2374" s="12"/>
      <c r="Q2374" s="10"/>
      <c r="R2374" s="11"/>
    </row>
    <row r="2375" spans="1:18" ht="15.75" customHeight="1" x14ac:dyDescent="0.25">
      <c r="A2375" s="2"/>
      <c r="B2375" s="4" t="s">
        <v>14</v>
      </c>
      <c r="C2375" s="4">
        <v>1185732</v>
      </c>
      <c r="D2375" s="5">
        <v>44503</v>
      </c>
      <c r="E2375" s="4" t="s">
        <v>46</v>
      </c>
      <c r="F2375" s="4" t="s">
        <v>88</v>
      </c>
      <c r="G2375" s="4" t="s">
        <v>89</v>
      </c>
      <c r="H2375" s="4" t="s">
        <v>22</v>
      </c>
      <c r="I2375" s="6">
        <v>0.75</v>
      </c>
      <c r="J2375" s="7">
        <v>7250</v>
      </c>
      <c r="K2375" s="8">
        <f t="shared" si="18"/>
        <v>5437.5</v>
      </c>
      <c r="L2375" s="8">
        <f t="shared" si="19"/>
        <v>2718.75</v>
      </c>
      <c r="M2375" s="9">
        <v>0.5</v>
      </c>
      <c r="O2375" s="14"/>
      <c r="P2375" s="12"/>
      <c r="Q2375" s="10"/>
      <c r="R2375" s="11"/>
    </row>
    <row r="2376" spans="1:18" ht="15.75" customHeight="1" x14ac:dyDescent="0.25">
      <c r="A2376" s="2"/>
      <c r="B2376" s="4" t="s">
        <v>14</v>
      </c>
      <c r="C2376" s="4">
        <v>1185732</v>
      </c>
      <c r="D2376" s="5">
        <v>44532</v>
      </c>
      <c r="E2376" s="4" t="s">
        <v>46</v>
      </c>
      <c r="F2376" s="4" t="s">
        <v>88</v>
      </c>
      <c r="G2376" s="4" t="s">
        <v>89</v>
      </c>
      <c r="H2376" s="4" t="s">
        <v>17</v>
      </c>
      <c r="I2376" s="6">
        <v>0.70000000000000007</v>
      </c>
      <c r="J2376" s="7">
        <v>9750</v>
      </c>
      <c r="K2376" s="8">
        <f t="shared" si="18"/>
        <v>6825.0000000000009</v>
      </c>
      <c r="L2376" s="8">
        <f t="shared" si="19"/>
        <v>2730.0000000000005</v>
      </c>
      <c r="M2376" s="9">
        <v>0.4</v>
      </c>
      <c r="O2376" s="14"/>
      <c r="P2376" s="12"/>
      <c r="Q2376" s="10"/>
      <c r="R2376" s="11"/>
    </row>
    <row r="2377" spans="1:18" ht="15.75" customHeight="1" x14ac:dyDescent="0.25">
      <c r="A2377" s="2"/>
      <c r="B2377" s="4" t="s">
        <v>14</v>
      </c>
      <c r="C2377" s="4">
        <v>1185732</v>
      </c>
      <c r="D2377" s="5">
        <v>44532</v>
      </c>
      <c r="E2377" s="4" t="s">
        <v>46</v>
      </c>
      <c r="F2377" s="4" t="s">
        <v>88</v>
      </c>
      <c r="G2377" s="4" t="s">
        <v>89</v>
      </c>
      <c r="H2377" s="4" t="s">
        <v>18</v>
      </c>
      <c r="I2377" s="6">
        <v>0.60000000000000009</v>
      </c>
      <c r="J2377" s="7">
        <v>7750</v>
      </c>
      <c r="K2377" s="8">
        <f t="shared" si="18"/>
        <v>4650.0000000000009</v>
      </c>
      <c r="L2377" s="8">
        <f t="shared" si="19"/>
        <v>1627.5000000000002</v>
      </c>
      <c r="M2377" s="9">
        <v>0.35</v>
      </c>
      <c r="O2377" s="14"/>
      <c r="P2377" s="12"/>
      <c r="Q2377" s="10"/>
      <c r="R2377" s="11"/>
    </row>
    <row r="2378" spans="1:18" ht="15.75" customHeight="1" x14ac:dyDescent="0.25">
      <c r="A2378" s="2"/>
      <c r="B2378" s="4" t="s">
        <v>14</v>
      </c>
      <c r="C2378" s="4">
        <v>1185732</v>
      </c>
      <c r="D2378" s="5">
        <v>44532</v>
      </c>
      <c r="E2378" s="4" t="s">
        <v>46</v>
      </c>
      <c r="F2378" s="4" t="s">
        <v>88</v>
      </c>
      <c r="G2378" s="4" t="s">
        <v>89</v>
      </c>
      <c r="H2378" s="4" t="s">
        <v>19</v>
      </c>
      <c r="I2378" s="6">
        <v>0.60000000000000009</v>
      </c>
      <c r="J2378" s="7">
        <v>7250</v>
      </c>
      <c r="K2378" s="8">
        <f t="shared" si="18"/>
        <v>4350.0000000000009</v>
      </c>
      <c r="L2378" s="8">
        <f t="shared" si="19"/>
        <v>1740.0000000000005</v>
      </c>
      <c r="M2378" s="9">
        <v>0.4</v>
      </c>
      <c r="O2378" s="14"/>
      <c r="P2378" s="12"/>
      <c r="Q2378" s="10"/>
      <c r="R2378" s="11"/>
    </row>
    <row r="2379" spans="1:18" ht="15.75" customHeight="1" x14ac:dyDescent="0.25">
      <c r="A2379" s="2"/>
      <c r="B2379" s="4" t="s">
        <v>14</v>
      </c>
      <c r="C2379" s="4">
        <v>1185732</v>
      </c>
      <c r="D2379" s="5">
        <v>44532</v>
      </c>
      <c r="E2379" s="4" t="s">
        <v>46</v>
      </c>
      <c r="F2379" s="4" t="s">
        <v>88</v>
      </c>
      <c r="G2379" s="4" t="s">
        <v>89</v>
      </c>
      <c r="H2379" s="4" t="s">
        <v>20</v>
      </c>
      <c r="I2379" s="6">
        <v>0.60000000000000009</v>
      </c>
      <c r="J2379" s="7">
        <v>6750</v>
      </c>
      <c r="K2379" s="8">
        <f t="shared" si="18"/>
        <v>4050.0000000000005</v>
      </c>
      <c r="L2379" s="8">
        <f t="shared" si="19"/>
        <v>1620.0000000000002</v>
      </c>
      <c r="M2379" s="9">
        <v>0.4</v>
      </c>
      <c r="O2379" s="14"/>
      <c r="P2379" s="12"/>
      <c r="Q2379" s="10"/>
      <c r="R2379" s="11"/>
    </row>
    <row r="2380" spans="1:18" ht="15.75" customHeight="1" x14ac:dyDescent="0.25">
      <c r="A2380" s="2"/>
      <c r="B2380" s="4" t="s">
        <v>14</v>
      </c>
      <c r="C2380" s="4">
        <v>1185732</v>
      </c>
      <c r="D2380" s="5">
        <v>44532</v>
      </c>
      <c r="E2380" s="4" t="s">
        <v>46</v>
      </c>
      <c r="F2380" s="4" t="s">
        <v>88</v>
      </c>
      <c r="G2380" s="4" t="s">
        <v>89</v>
      </c>
      <c r="H2380" s="4" t="s">
        <v>21</v>
      </c>
      <c r="I2380" s="6">
        <v>0.70000000000000007</v>
      </c>
      <c r="J2380" s="7">
        <v>6750</v>
      </c>
      <c r="K2380" s="8">
        <f t="shared" si="18"/>
        <v>4725</v>
      </c>
      <c r="L2380" s="8">
        <f t="shared" si="19"/>
        <v>1653.75</v>
      </c>
      <c r="M2380" s="9">
        <v>0.35</v>
      </c>
      <c r="O2380" s="14"/>
      <c r="P2380" s="12"/>
      <c r="Q2380" s="10"/>
      <c r="R2380" s="11"/>
    </row>
    <row r="2381" spans="1:18" ht="15.75" customHeight="1" x14ac:dyDescent="0.25">
      <c r="A2381" s="2"/>
      <c r="B2381" s="4" t="s">
        <v>14</v>
      </c>
      <c r="C2381" s="4">
        <v>1185732</v>
      </c>
      <c r="D2381" s="5">
        <v>44532</v>
      </c>
      <c r="E2381" s="4" t="s">
        <v>46</v>
      </c>
      <c r="F2381" s="4" t="s">
        <v>88</v>
      </c>
      <c r="G2381" s="4" t="s">
        <v>89</v>
      </c>
      <c r="H2381" s="4" t="s">
        <v>22</v>
      </c>
      <c r="I2381" s="6">
        <v>0.75</v>
      </c>
      <c r="J2381" s="7">
        <v>7750</v>
      </c>
      <c r="K2381" s="8">
        <f t="shared" si="18"/>
        <v>5812.5</v>
      </c>
      <c r="L2381" s="8">
        <f t="shared" si="19"/>
        <v>2906.25</v>
      </c>
      <c r="M2381" s="9">
        <v>0.5</v>
      </c>
      <c r="O2381" s="14"/>
      <c r="P2381" s="12"/>
      <c r="Q2381" s="10"/>
      <c r="R2381" s="11"/>
    </row>
    <row r="2382" spans="1:18" ht="15.75" customHeight="1" x14ac:dyDescent="0.25">
      <c r="A2382" s="2" t="s">
        <v>39</v>
      </c>
      <c r="B2382" s="4" t="s">
        <v>14</v>
      </c>
      <c r="C2382" s="4">
        <v>1185732</v>
      </c>
      <c r="D2382" s="5">
        <v>44209</v>
      </c>
      <c r="E2382" s="4" t="s">
        <v>46</v>
      </c>
      <c r="F2382" s="4" t="s">
        <v>90</v>
      </c>
      <c r="G2382" s="4" t="s">
        <v>91</v>
      </c>
      <c r="H2382" s="4" t="s">
        <v>17</v>
      </c>
      <c r="I2382" s="6">
        <v>0.35000000000000003</v>
      </c>
      <c r="J2382" s="7">
        <v>7750</v>
      </c>
      <c r="K2382" s="8">
        <f t="shared" si="18"/>
        <v>2712.5000000000005</v>
      </c>
      <c r="L2382" s="8">
        <f t="shared" si="19"/>
        <v>1085.0000000000002</v>
      </c>
      <c r="M2382" s="9">
        <v>0.4</v>
      </c>
      <c r="O2382" s="14"/>
      <c r="P2382" s="12"/>
      <c r="Q2382" s="10"/>
      <c r="R2382" s="11"/>
    </row>
    <row r="2383" spans="1:18" ht="15.75" customHeight="1" x14ac:dyDescent="0.25">
      <c r="A2383" s="2"/>
      <c r="B2383" s="4" t="s">
        <v>14</v>
      </c>
      <c r="C2383" s="4">
        <v>1185732</v>
      </c>
      <c r="D2383" s="5">
        <v>44209</v>
      </c>
      <c r="E2383" s="4" t="s">
        <v>46</v>
      </c>
      <c r="F2383" s="4" t="s">
        <v>90</v>
      </c>
      <c r="G2383" s="4" t="s">
        <v>91</v>
      </c>
      <c r="H2383" s="4" t="s">
        <v>18</v>
      </c>
      <c r="I2383" s="6">
        <v>0.35000000000000003</v>
      </c>
      <c r="J2383" s="7">
        <v>5750</v>
      </c>
      <c r="K2383" s="8">
        <f t="shared" si="18"/>
        <v>2012.5000000000002</v>
      </c>
      <c r="L2383" s="8">
        <f t="shared" si="19"/>
        <v>704.375</v>
      </c>
      <c r="M2383" s="9">
        <v>0.35</v>
      </c>
      <c r="O2383" s="14"/>
      <c r="P2383" s="12"/>
      <c r="Q2383" s="10"/>
      <c r="R2383" s="11"/>
    </row>
    <row r="2384" spans="1:18" ht="15.75" customHeight="1" x14ac:dyDescent="0.25">
      <c r="A2384" s="2"/>
      <c r="B2384" s="4" t="s">
        <v>14</v>
      </c>
      <c r="C2384" s="4">
        <v>1185732</v>
      </c>
      <c r="D2384" s="5">
        <v>44209</v>
      </c>
      <c r="E2384" s="4" t="s">
        <v>46</v>
      </c>
      <c r="F2384" s="4" t="s">
        <v>90</v>
      </c>
      <c r="G2384" s="4" t="s">
        <v>91</v>
      </c>
      <c r="H2384" s="4" t="s">
        <v>19</v>
      </c>
      <c r="I2384" s="6">
        <v>0.25000000000000006</v>
      </c>
      <c r="J2384" s="7">
        <v>5750</v>
      </c>
      <c r="K2384" s="8">
        <f t="shared" si="18"/>
        <v>1437.5000000000002</v>
      </c>
      <c r="L2384" s="8">
        <f t="shared" si="19"/>
        <v>575.00000000000011</v>
      </c>
      <c r="M2384" s="9">
        <v>0.4</v>
      </c>
      <c r="O2384" s="14"/>
      <c r="P2384" s="12"/>
      <c r="Q2384" s="10"/>
      <c r="R2384" s="11"/>
    </row>
    <row r="2385" spans="1:18" ht="15.75" customHeight="1" x14ac:dyDescent="0.25">
      <c r="A2385" s="2"/>
      <c r="B2385" s="4" t="s">
        <v>14</v>
      </c>
      <c r="C2385" s="4">
        <v>1185732</v>
      </c>
      <c r="D2385" s="5">
        <v>44209</v>
      </c>
      <c r="E2385" s="4" t="s">
        <v>46</v>
      </c>
      <c r="F2385" s="4" t="s">
        <v>90</v>
      </c>
      <c r="G2385" s="4" t="s">
        <v>91</v>
      </c>
      <c r="H2385" s="4" t="s">
        <v>20</v>
      </c>
      <c r="I2385" s="6">
        <v>0.3</v>
      </c>
      <c r="J2385" s="7">
        <v>4250</v>
      </c>
      <c r="K2385" s="8">
        <f t="shared" si="18"/>
        <v>1275</v>
      </c>
      <c r="L2385" s="8">
        <f t="shared" si="19"/>
        <v>510</v>
      </c>
      <c r="M2385" s="9">
        <v>0.4</v>
      </c>
      <c r="O2385" s="14"/>
      <c r="P2385" s="12"/>
      <c r="Q2385" s="10"/>
      <c r="R2385" s="11"/>
    </row>
    <row r="2386" spans="1:18" ht="15.75" customHeight="1" x14ac:dyDescent="0.25">
      <c r="A2386" s="2"/>
      <c r="B2386" s="4" t="s">
        <v>14</v>
      </c>
      <c r="C2386" s="4">
        <v>1185732</v>
      </c>
      <c r="D2386" s="5">
        <v>44209</v>
      </c>
      <c r="E2386" s="4" t="s">
        <v>46</v>
      </c>
      <c r="F2386" s="4" t="s">
        <v>90</v>
      </c>
      <c r="G2386" s="4" t="s">
        <v>91</v>
      </c>
      <c r="H2386" s="4" t="s">
        <v>21</v>
      </c>
      <c r="I2386" s="6">
        <v>0.45</v>
      </c>
      <c r="J2386" s="7">
        <v>4750</v>
      </c>
      <c r="K2386" s="8">
        <f t="shared" si="18"/>
        <v>2137.5</v>
      </c>
      <c r="L2386" s="8">
        <f t="shared" si="19"/>
        <v>748.125</v>
      </c>
      <c r="M2386" s="9">
        <v>0.35</v>
      </c>
      <c r="O2386" s="14"/>
      <c r="P2386" s="12"/>
      <c r="Q2386" s="10"/>
      <c r="R2386" s="11"/>
    </row>
    <row r="2387" spans="1:18" ht="15.75" customHeight="1" x14ac:dyDescent="0.25">
      <c r="A2387" s="2"/>
      <c r="B2387" s="4" t="s">
        <v>14</v>
      </c>
      <c r="C2387" s="4">
        <v>1185732</v>
      </c>
      <c r="D2387" s="5">
        <v>44209</v>
      </c>
      <c r="E2387" s="4" t="s">
        <v>46</v>
      </c>
      <c r="F2387" s="4" t="s">
        <v>90</v>
      </c>
      <c r="G2387" s="4" t="s">
        <v>91</v>
      </c>
      <c r="H2387" s="4" t="s">
        <v>22</v>
      </c>
      <c r="I2387" s="6">
        <v>0.35000000000000003</v>
      </c>
      <c r="J2387" s="7">
        <v>5750</v>
      </c>
      <c r="K2387" s="8">
        <f t="shared" si="18"/>
        <v>2012.5000000000002</v>
      </c>
      <c r="L2387" s="8">
        <f t="shared" si="19"/>
        <v>1006.2500000000001</v>
      </c>
      <c r="M2387" s="9">
        <v>0.5</v>
      </c>
      <c r="O2387" s="14"/>
      <c r="P2387" s="12"/>
      <c r="Q2387" s="10"/>
      <c r="R2387" s="11"/>
    </row>
    <row r="2388" spans="1:18" ht="15.75" customHeight="1" x14ac:dyDescent="0.25">
      <c r="A2388" s="2"/>
      <c r="B2388" s="4" t="s">
        <v>14</v>
      </c>
      <c r="C2388" s="4">
        <v>1185732</v>
      </c>
      <c r="D2388" s="5">
        <v>44238</v>
      </c>
      <c r="E2388" s="4" t="s">
        <v>46</v>
      </c>
      <c r="F2388" s="4" t="s">
        <v>90</v>
      </c>
      <c r="G2388" s="4" t="s">
        <v>91</v>
      </c>
      <c r="H2388" s="4" t="s">
        <v>17</v>
      </c>
      <c r="I2388" s="6">
        <v>0.35000000000000003</v>
      </c>
      <c r="J2388" s="7">
        <v>8250</v>
      </c>
      <c r="K2388" s="8">
        <f t="shared" si="18"/>
        <v>2887.5000000000005</v>
      </c>
      <c r="L2388" s="8">
        <f t="shared" si="19"/>
        <v>1155.0000000000002</v>
      </c>
      <c r="M2388" s="9">
        <v>0.4</v>
      </c>
      <c r="O2388" s="14"/>
      <c r="P2388" s="12"/>
      <c r="Q2388" s="10"/>
      <c r="R2388" s="11"/>
    </row>
    <row r="2389" spans="1:18" ht="15.75" customHeight="1" x14ac:dyDescent="0.25">
      <c r="A2389" s="2"/>
      <c r="B2389" s="4" t="s">
        <v>14</v>
      </c>
      <c r="C2389" s="4">
        <v>1185732</v>
      </c>
      <c r="D2389" s="5">
        <v>44238</v>
      </c>
      <c r="E2389" s="4" t="s">
        <v>46</v>
      </c>
      <c r="F2389" s="4" t="s">
        <v>90</v>
      </c>
      <c r="G2389" s="4" t="s">
        <v>91</v>
      </c>
      <c r="H2389" s="4" t="s">
        <v>18</v>
      </c>
      <c r="I2389" s="6">
        <v>0.35000000000000003</v>
      </c>
      <c r="J2389" s="7">
        <v>4750</v>
      </c>
      <c r="K2389" s="8">
        <f t="shared" si="18"/>
        <v>1662.5000000000002</v>
      </c>
      <c r="L2389" s="8">
        <f t="shared" si="19"/>
        <v>581.875</v>
      </c>
      <c r="M2389" s="9">
        <v>0.35</v>
      </c>
      <c r="O2389" s="14"/>
      <c r="P2389" s="12"/>
      <c r="Q2389" s="10"/>
      <c r="R2389" s="11"/>
    </row>
    <row r="2390" spans="1:18" ht="15.75" customHeight="1" x14ac:dyDescent="0.25">
      <c r="A2390" s="2"/>
      <c r="B2390" s="4" t="s">
        <v>14</v>
      </c>
      <c r="C2390" s="4">
        <v>1185732</v>
      </c>
      <c r="D2390" s="5">
        <v>44238</v>
      </c>
      <c r="E2390" s="4" t="s">
        <v>46</v>
      </c>
      <c r="F2390" s="4" t="s">
        <v>90</v>
      </c>
      <c r="G2390" s="4" t="s">
        <v>91</v>
      </c>
      <c r="H2390" s="4" t="s">
        <v>19</v>
      </c>
      <c r="I2390" s="6">
        <v>0.25000000000000006</v>
      </c>
      <c r="J2390" s="7">
        <v>5250</v>
      </c>
      <c r="K2390" s="8">
        <f t="shared" si="18"/>
        <v>1312.5000000000002</v>
      </c>
      <c r="L2390" s="8">
        <f t="shared" si="19"/>
        <v>525.00000000000011</v>
      </c>
      <c r="M2390" s="9">
        <v>0.4</v>
      </c>
      <c r="O2390" s="14"/>
      <c r="P2390" s="12"/>
      <c r="Q2390" s="10"/>
      <c r="R2390" s="11"/>
    </row>
    <row r="2391" spans="1:18" ht="15.75" customHeight="1" x14ac:dyDescent="0.25">
      <c r="A2391" s="2"/>
      <c r="B2391" s="4" t="s">
        <v>14</v>
      </c>
      <c r="C2391" s="4">
        <v>1185732</v>
      </c>
      <c r="D2391" s="5">
        <v>44238</v>
      </c>
      <c r="E2391" s="4" t="s">
        <v>46</v>
      </c>
      <c r="F2391" s="4" t="s">
        <v>90</v>
      </c>
      <c r="G2391" s="4" t="s">
        <v>91</v>
      </c>
      <c r="H2391" s="4" t="s">
        <v>20</v>
      </c>
      <c r="I2391" s="6">
        <v>0.3</v>
      </c>
      <c r="J2391" s="7">
        <v>3750</v>
      </c>
      <c r="K2391" s="8">
        <f t="shared" si="18"/>
        <v>1125</v>
      </c>
      <c r="L2391" s="8">
        <f t="shared" si="19"/>
        <v>450</v>
      </c>
      <c r="M2391" s="9">
        <v>0.4</v>
      </c>
      <c r="O2391" s="14"/>
      <c r="P2391" s="12"/>
      <c r="Q2391" s="10"/>
      <c r="R2391" s="11"/>
    </row>
    <row r="2392" spans="1:18" ht="15.75" customHeight="1" x14ac:dyDescent="0.25">
      <c r="A2392" s="2"/>
      <c r="B2392" s="4" t="s">
        <v>14</v>
      </c>
      <c r="C2392" s="4">
        <v>1185732</v>
      </c>
      <c r="D2392" s="5">
        <v>44238</v>
      </c>
      <c r="E2392" s="4" t="s">
        <v>46</v>
      </c>
      <c r="F2392" s="4" t="s">
        <v>90</v>
      </c>
      <c r="G2392" s="4" t="s">
        <v>91</v>
      </c>
      <c r="H2392" s="4" t="s">
        <v>21</v>
      </c>
      <c r="I2392" s="6">
        <v>0.45</v>
      </c>
      <c r="J2392" s="7">
        <v>4500</v>
      </c>
      <c r="K2392" s="8">
        <f t="shared" si="18"/>
        <v>2025</v>
      </c>
      <c r="L2392" s="8">
        <f t="shared" si="19"/>
        <v>708.75</v>
      </c>
      <c r="M2392" s="9">
        <v>0.35</v>
      </c>
      <c r="O2392" s="14"/>
      <c r="P2392" s="12"/>
      <c r="Q2392" s="10"/>
      <c r="R2392" s="11"/>
    </row>
    <row r="2393" spans="1:18" ht="15.75" customHeight="1" x14ac:dyDescent="0.25">
      <c r="A2393" s="2"/>
      <c r="B2393" s="4" t="s">
        <v>14</v>
      </c>
      <c r="C2393" s="4">
        <v>1185732</v>
      </c>
      <c r="D2393" s="5">
        <v>44238</v>
      </c>
      <c r="E2393" s="4" t="s">
        <v>46</v>
      </c>
      <c r="F2393" s="4" t="s">
        <v>90</v>
      </c>
      <c r="G2393" s="4" t="s">
        <v>91</v>
      </c>
      <c r="H2393" s="4" t="s">
        <v>22</v>
      </c>
      <c r="I2393" s="6">
        <v>0.3</v>
      </c>
      <c r="J2393" s="7">
        <v>5500</v>
      </c>
      <c r="K2393" s="8">
        <f t="shared" si="18"/>
        <v>1650</v>
      </c>
      <c r="L2393" s="8">
        <f t="shared" si="19"/>
        <v>825</v>
      </c>
      <c r="M2393" s="9">
        <v>0.5</v>
      </c>
      <c r="O2393" s="14"/>
      <c r="P2393" s="12"/>
      <c r="Q2393" s="10"/>
      <c r="R2393" s="11"/>
    </row>
    <row r="2394" spans="1:18" ht="15.75" customHeight="1" x14ac:dyDescent="0.25">
      <c r="A2394" s="2"/>
      <c r="B2394" s="4" t="s">
        <v>14</v>
      </c>
      <c r="C2394" s="4">
        <v>1185732</v>
      </c>
      <c r="D2394" s="5">
        <v>44264</v>
      </c>
      <c r="E2394" s="4" t="s">
        <v>46</v>
      </c>
      <c r="F2394" s="4" t="s">
        <v>90</v>
      </c>
      <c r="G2394" s="4" t="s">
        <v>91</v>
      </c>
      <c r="H2394" s="4" t="s">
        <v>17</v>
      </c>
      <c r="I2394" s="6">
        <v>0.3</v>
      </c>
      <c r="J2394" s="7">
        <v>7700</v>
      </c>
      <c r="K2394" s="8">
        <f t="shared" si="18"/>
        <v>2310</v>
      </c>
      <c r="L2394" s="8">
        <f t="shared" si="19"/>
        <v>924</v>
      </c>
      <c r="M2394" s="9">
        <v>0.4</v>
      </c>
      <c r="O2394" s="14"/>
      <c r="P2394" s="12"/>
      <c r="Q2394" s="10"/>
      <c r="R2394" s="11"/>
    </row>
    <row r="2395" spans="1:18" ht="15.75" customHeight="1" x14ac:dyDescent="0.25">
      <c r="A2395" s="2"/>
      <c r="B2395" s="4" t="s">
        <v>14</v>
      </c>
      <c r="C2395" s="4">
        <v>1185732</v>
      </c>
      <c r="D2395" s="5">
        <v>44264</v>
      </c>
      <c r="E2395" s="4" t="s">
        <v>46</v>
      </c>
      <c r="F2395" s="4" t="s">
        <v>90</v>
      </c>
      <c r="G2395" s="4" t="s">
        <v>91</v>
      </c>
      <c r="H2395" s="4" t="s">
        <v>18</v>
      </c>
      <c r="I2395" s="6">
        <v>0.3</v>
      </c>
      <c r="J2395" s="7">
        <v>4500</v>
      </c>
      <c r="K2395" s="8">
        <f t="shared" si="18"/>
        <v>1350</v>
      </c>
      <c r="L2395" s="8">
        <f t="shared" si="19"/>
        <v>472.49999999999994</v>
      </c>
      <c r="M2395" s="9">
        <v>0.35</v>
      </c>
      <c r="O2395" s="14"/>
      <c r="P2395" s="12"/>
      <c r="Q2395" s="10"/>
      <c r="R2395" s="11"/>
    </row>
    <row r="2396" spans="1:18" ht="15.75" customHeight="1" x14ac:dyDescent="0.25">
      <c r="A2396" s="2"/>
      <c r="B2396" s="4" t="s">
        <v>14</v>
      </c>
      <c r="C2396" s="4">
        <v>1185732</v>
      </c>
      <c r="D2396" s="5">
        <v>44264</v>
      </c>
      <c r="E2396" s="4" t="s">
        <v>46</v>
      </c>
      <c r="F2396" s="4" t="s">
        <v>90</v>
      </c>
      <c r="G2396" s="4" t="s">
        <v>91</v>
      </c>
      <c r="H2396" s="4" t="s">
        <v>19</v>
      </c>
      <c r="I2396" s="6">
        <v>0.2</v>
      </c>
      <c r="J2396" s="7">
        <v>4750</v>
      </c>
      <c r="K2396" s="8">
        <f t="shared" si="18"/>
        <v>950</v>
      </c>
      <c r="L2396" s="8">
        <f t="shared" si="19"/>
        <v>380</v>
      </c>
      <c r="M2396" s="9">
        <v>0.4</v>
      </c>
      <c r="O2396" s="14"/>
      <c r="P2396" s="12"/>
      <c r="Q2396" s="10"/>
      <c r="R2396" s="11"/>
    </row>
    <row r="2397" spans="1:18" ht="15.75" customHeight="1" x14ac:dyDescent="0.25">
      <c r="A2397" s="2"/>
      <c r="B2397" s="4" t="s">
        <v>14</v>
      </c>
      <c r="C2397" s="4">
        <v>1185732</v>
      </c>
      <c r="D2397" s="5">
        <v>44264</v>
      </c>
      <c r="E2397" s="4" t="s">
        <v>46</v>
      </c>
      <c r="F2397" s="4" t="s">
        <v>90</v>
      </c>
      <c r="G2397" s="4" t="s">
        <v>91</v>
      </c>
      <c r="H2397" s="4" t="s">
        <v>20</v>
      </c>
      <c r="I2397" s="6">
        <v>0.24999999999999994</v>
      </c>
      <c r="J2397" s="7">
        <v>3250</v>
      </c>
      <c r="K2397" s="8">
        <f t="shared" si="18"/>
        <v>812.49999999999977</v>
      </c>
      <c r="L2397" s="8">
        <f t="shared" si="19"/>
        <v>324.99999999999994</v>
      </c>
      <c r="M2397" s="9">
        <v>0.4</v>
      </c>
      <c r="O2397" s="14"/>
      <c r="P2397" s="12"/>
      <c r="Q2397" s="10"/>
      <c r="R2397" s="11"/>
    </row>
    <row r="2398" spans="1:18" ht="15.75" customHeight="1" x14ac:dyDescent="0.25">
      <c r="A2398" s="2"/>
      <c r="B2398" s="4" t="s">
        <v>14</v>
      </c>
      <c r="C2398" s="4">
        <v>1185732</v>
      </c>
      <c r="D2398" s="5">
        <v>44264</v>
      </c>
      <c r="E2398" s="4" t="s">
        <v>46</v>
      </c>
      <c r="F2398" s="4" t="s">
        <v>90</v>
      </c>
      <c r="G2398" s="4" t="s">
        <v>91</v>
      </c>
      <c r="H2398" s="4" t="s">
        <v>21</v>
      </c>
      <c r="I2398" s="6">
        <v>0.40000000000000008</v>
      </c>
      <c r="J2398" s="7">
        <v>3750</v>
      </c>
      <c r="K2398" s="8">
        <f t="shared" si="18"/>
        <v>1500.0000000000002</v>
      </c>
      <c r="L2398" s="8">
        <f t="shared" si="19"/>
        <v>525</v>
      </c>
      <c r="M2398" s="9">
        <v>0.35</v>
      </c>
      <c r="O2398" s="14"/>
      <c r="P2398" s="12"/>
      <c r="Q2398" s="10"/>
      <c r="R2398" s="11"/>
    </row>
    <row r="2399" spans="1:18" ht="15.75" customHeight="1" x14ac:dyDescent="0.25">
      <c r="A2399" s="2"/>
      <c r="B2399" s="4" t="s">
        <v>14</v>
      </c>
      <c r="C2399" s="4">
        <v>1185732</v>
      </c>
      <c r="D2399" s="5">
        <v>44264</v>
      </c>
      <c r="E2399" s="4" t="s">
        <v>46</v>
      </c>
      <c r="F2399" s="4" t="s">
        <v>90</v>
      </c>
      <c r="G2399" s="4" t="s">
        <v>91</v>
      </c>
      <c r="H2399" s="4" t="s">
        <v>22</v>
      </c>
      <c r="I2399" s="6">
        <v>0.3</v>
      </c>
      <c r="J2399" s="7">
        <v>4750</v>
      </c>
      <c r="K2399" s="8">
        <f t="shared" si="18"/>
        <v>1425</v>
      </c>
      <c r="L2399" s="8">
        <f t="shared" si="19"/>
        <v>712.5</v>
      </c>
      <c r="M2399" s="9">
        <v>0.5</v>
      </c>
      <c r="O2399" s="14"/>
      <c r="P2399" s="12"/>
      <c r="Q2399" s="10"/>
      <c r="R2399" s="11"/>
    </row>
    <row r="2400" spans="1:18" ht="15.75" customHeight="1" x14ac:dyDescent="0.25">
      <c r="A2400" s="2"/>
      <c r="B2400" s="4" t="s">
        <v>14</v>
      </c>
      <c r="C2400" s="4">
        <v>1185732</v>
      </c>
      <c r="D2400" s="5">
        <v>44296</v>
      </c>
      <c r="E2400" s="4" t="s">
        <v>46</v>
      </c>
      <c r="F2400" s="4" t="s">
        <v>90</v>
      </c>
      <c r="G2400" s="4" t="s">
        <v>91</v>
      </c>
      <c r="H2400" s="4" t="s">
        <v>17</v>
      </c>
      <c r="I2400" s="6">
        <v>0.3</v>
      </c>
      <c r="J2400" s="7">
        <v>7250</v>
      </c>
      <c r="K2400" s="8">
        <f t="shared" si="18"/>
        <v>2175</v>
      </c>
      <c r="L2400" s="8">
        <f t="shared" si="19"/>
        <v>870</v>
      </c>
      <c r="M2400" s="9">
        <v>0.4</v>
      </c>
      <c r="O2400" s="14"/>
      <c r="P2400" s="12"/>
      <c r="Q2400" s="10"/>
      <c r="R2400" s="11"/>
    </row>
    <row r="2401" spans="1:18" ht="15.75" customHeight="1" x14ac:dyDescent="0.25">
      <c r="A2401" s="2"/>
      <c r="B2401" s="4" t="s">
        <v>14</v>
      </c>
      <c r="C2401" s="4">
        <v>1185732</v>
      </c>
      <c r="D2401" s="5">
        <v>44296</v>
      </c>
      <c r="E2401" s="4" t="s">
        <v>46</v>
      </c>
      <c r="F2401" s="4" t="s">
        <v>90</v>
      </c>
      <c r="G2401" s="4" t="s">
        <v>91</v>
      </c>
      <c r="H2401" s="4" t="s">
        <v>18</v>
      </c>
      <c r="I2401" s="6">
        <v>0.3</v>
      </c>
      <c r="J2401" s="7">
        <v>4250</v>
      </c>
      <c r="K2401" s="8">
        <f t="shared" si="18"/>
        <v>1275</v>
      </c>
      <c r="L2401" s="8">
        <f t="shared" si="19"/>
        <v>446.25</v>
      </c>
      <c r="M2401" s="9">
        <v>0.35</v>
      </c>
      <c r="O2401" s="14"/>
      <c r="P2401" s="12"/>
      <c r="Q2401" s="10"/>
      <c r="R2401" s="11"/>
    </row>
    <row r="2402" spans="1:18" ht="15.75" customHeight="1" x14ac:dyDescent="0.25">
      <c r="A2402" s="2"/>
      <c r="B2402" s="4" t="s">
        <v>14</v>
      </c>
      <c r="C2402" s="4">
        <v>1185732</v>
      </c>
      <c r="D2402" s="5">
        <v>44296</v>
      </c>
      <c r="E2402" s="4" t="s">
        <v>46</v>
      </c>
      <c r="F2402" s="4" t="s">
        <v>90</v>
      </c>
      <c r="G2402" s="4" t="s">
        <v>91</v>
      </c>
      <c r="H2402" s="4" t="s">
        <v>19</v>
      </c>
      <c r="I2402" s="6">
        <v>0.2</v>
      </c>
      <c r="J2402" s="7">
        <v>4250</v>
      </c>
      <c r="K2402" s="8">
        <f t="shared" si="18"/>
        <v>850</v>
      </c>
      <c r="L2402" s="8">
        <f t="shared" si="19"/>
        <v>340</v>
      </c>
      <c r="M2402" s="9">
        <v>0.4</v>
      </c>
      <c r="O2402" s="14"/>
      <c r="P2402" s="12"/>
      <c r="Q2402" s="10"/>
      <c r="R2402" s="11"/>
    </row>
    <row r="2403" spans="1:18" ht="15.75" customHeight="1" x14ac:dyDescent="0.25">
      <c r="A2403" s="2"/>
      <c r="B2403" s="4" t="s">
        <v>14</v>
      </c>
      <c r="C2403" s="4">
        <v>1185732</v>
      </c>
      <c r="D2403" s="5">
        <v>44296</v>
      </c>
      <c r="E2403" s="4" t="s">
        <v>46</v>
      </c>
      <c r="F2403" s="4" t="s">
        <v>90</v>
      </c>
      <c r="G2403" s="4" t="s">
        <v>91</v>
      </c>
      <c r="H2403" s="4" t="s">
        <v>20</v>
      </c>
      <c r="I2403" s="6">
        <v>0.24999999999999994</v>
      </c>
      <c r="J2403" s="7">
        <v>3500</v>
      </c>
      <c r="K2403" s="8">
        <f t="shared" si="18"/>
        <v>874.99999999999977</v>
      </c>
      <c r="L2403" s="8">
        <f t="shared" si="19"/>
        <v>349.99999999999994</v>
      </c>
      <c r="M2403" s="9">
        <v>0.4</v>
      </c>
      <c r="O2403" s="14"/>
      <c r="P2403" s="12"/>
      <c r="Q2403" s="10"/>
      <c r="R2403" s="11"/>
    </row>
    <row r="2404" spans="1:18" ht="15.75" customHeight="1" x14ac:dyDescent="0.25">
      <c r="A2404" s="2"/>
      <c r="B2404" s="4" t="s">
        <v>14</v>
      </c>
      <c r="C2404" s="4">
        <v>1185732</v>
      </c>
      <c r="D2404" s="5">
        <v>44296</v>
      </c>
      <c r="E2404" s="4" t="s">
        <v>46</v>
      </c>
      <c r="F2404" s="4" t="s">
        <v>90</v>
      </c>
      <c r="G2404" s="4" t="s">
        <v>91</v>
      </c>
      <c r="H2404" s="4" t="s">
        <v>21</v>
      </c>
      <c r="I2404" s="6">
        <v>0.45</v>
      </c>
      <c r="J2404" s="7">
        <v>3750</v>
      </c>
      <c r="K2404" s="8">
        <f t="shared" si="18"/>
        <v>1687.5</v>
      </c>
      <c r="L2404" s="8">
        <f t="shared" si="19"/>
        <v>590.625</v>
      </c>
      <c r="M2404" s="9">
        <v>0.35</v>
      </c>
      <c r="O2404" s="14"/>
      <c r="P2404" s="12"/>
      <c r="Q2404" s="10"/>
      <c r="R2404" s="11"/>
    </row>
    <row r="2405" spans="1:18" ht="15.75" customHeight="1" x14ac:dyDescent="0.25">
      <c r="A2405" s="2"/>
      <c r="B2405" s="4" t="s">
        <v>14</v>
      </c>
      <c r="C2405" s="4">
        <v>1185732</v>
      </c>
      <c r="D2405" s="5">
        <v>44296</v>
      </c>
      <c r="E2405" s="4" t="s">
        <v>46</v>
      </c>
      <c r="F2405" s="4" t="s">
        <v>90</v>
      </c>
      <c r="G2405" s="4" t="s">
        <v>91</v>
      </c>
      <c r="H2405" s="4" t="s">
        <v>22</v>
      </c>
      <c r="I2405" s="6">
        <v>0.35000000000000003</v>
      </c>
      <c r="J2405" s="7">
        <v>5250</v>
      </c>
      <c r="K2405" s="8">
        <f t="shared" si="18"/>
        <v>1837.5000000000002</v>
      </c>
      <c r="L2405" s="8">
        <f t="shared" si="19"/>
        <v>918.75000000000011</v>
      </c>
      <c r="M2405" s="9">
        <v>0.5</v>
      </c>
      <c r="O2405" s="14"/>
      <c r="P2405" s="12"/>
      <c r="Q2405" s="10"/>
      <c r="R2405" s="11"/>
    </row>
    <row r="2406" spans="1:18" ht="15.75" customHeight="1" x14ac:dyDescent="0.25">
      <c r="A2406" s="2"/>
      <c r="B2406" s="4" t="s">
        <v>14</v>
      </c>
      <c r="C2406" s="4">
        <v>1185732</v>
      </c>
      <c r="D2406" s="5">
        <v>44325</v>
      </c>
      <c r="E2406" s="4" t="s">
        <v>46</v>
      </c>
      <c r="F2406" s="4" t="s">
        <v>90</v>
      </c>
      <c r="G2406" s="4" t="s">
        <v>91</v>
      </c>
      <c r="H2406" s="4" t="s">
        <v>17</v>
      </c>
      <c r="I2406" s="6">
        <v>0.45</v>
      </c>
      <c r="J2406" s="7">
        <v>7950</v>
      </c>
      <c r="K2406" s="8">
        <f t="shared" si="18"/>
        <v>3577.5</v>
      </c>
      <c r="L2406" s="8">
        <f t="shared" si="19"/>
        <v>1431</v>
      </c>
      <c r="M2406" s="9">
        <v>0.4</v>
      </c>
      <c r="O2406" s="14"/>
      <c r="P2406" s="12"/>
      <c r="Q2406" s="10"/>
      <c r="R2406" s="11"/>
    </row>
    <row r="2407" spans="1:18" ht="15.75" customHeight="1" x14ac:dyDescent="0.25">
      <c r="A2407" s="2"/>
      <c r="B2407" s="4" t="s">
        <v>14</v>
      </c>
      <c r="C2407" s="4">
        <v>1185732</v>
      </c>
      <c r="D2407" s="5">
        <v>44325</v>
      </c>
      <c r="E2407" s="4" t="s">
        <v>46</v>
      </c>
      <c r="F2407" s="4" t="s">
        <v>90</v>
      </c>
      <c r="G2407" s="4" t="s">
        <v>91</v>
      </c>
      <c r="H2407" s="4" t="s">
        <v>18</v>
      </c>
      <c r="I2407" s="6">
        <v>0.45</v>
      </c>
      <c r="J2407" s="7">
        <v>5000</v>
      </c>
      <c r="K2407" s="8">
        <f t="shared" si="18"/>
        <v>2250</v>
      </c>
      <c r="L2407" s="8">
        <f t="shared" si="19"/>
        <v>787.5</v>
      </c>
      <c r="M2407" s="9">
        <v>0.35</v>
      </c>
      <c r="O2407" s="14"/>
      <c r="P2407" s="12"/>
      <c r="Q2407" s="10"/>
      <c r="R2407" s="11"/>
    </row>
    <row r="2408" spans="1:18" ht="15.75" customHeight="1" x14ac:dyDescent="0.25">
      <c r="A2408" s="2"/>
      <c r="B2408" s="4" t="s">
        <v>14</v>
      </c>
      <c r="C2408" s="4">
        <v>1185732</v>
      </c>
      <c r="D2408" s="5">
        <v>44325</v>
      </c>
      <c r="E2408" s="4" t="s">
        <v>46</v>
      </c>
      <c r="F2408" s="4" t="s">
        <v>90</v>
      </c>
      <c r="G2408" s="4" t="s">
        <v>91</v>
      </c>
      <c r="H2408" s="4" t="s">
        <v>19</v>
      </c>
      <c r="I2408" s="6">
        <v>0.4</v>
      </c>
      <c r="J2408" s="7">
        <v>4750</v>
      </c>
      <c r="K2408" s="8">
        <f t="shared" si="18"/>
        <v>1900</v>
      </c>
      <c r="L2408" s="8">
        <f t="shared" si="19"/>
        <v>760</v>
      </c>
      <c r="M2408" s="9">
        <v>0.4</v>
      </c>
      <c r="O2408" s="14"/>
      <c r="P2408" s="12"/>
      <c r="Q2408" s="10"/>
      <c r="R2408" s="11"/>
    </row>
    <row r="2409" spans="1:18" ht="15.75" customHeight="1" x14ac:dyDescent="0.25">
      <c r="A2409" s="2"/>
      <c r="B2409" s="4" t="s">
        <v>14</v>
      </c>
      <c r="C2409" s="4">
        <v>1185732</v>
      </c>
      <c r="D2409" s="5">
        <v>44325</v>
      </c>
      <c r="E2409" s="4" t="s">
        <v>46</v>
      </c>
      <c r="F2409" s="4" t="s">
        <v>90</v>
      </c>
      <c r="G2409" s="4" t="s">
        <v>91</v>
      </c>
      <c r="H2409" s="4" t="s">
        <v>20</v>
      </c>
      <c r="I2409" s="6">
        <v>0.4</v>
      </c>
      <c r="J2409" s="7">
        <v>4250</v>
      </c>
      <c r="K2409" s="8">
        <f t="shared" si="18"/>
        <v>1700</v>
      </c>
      <c r="L2409" s="8">
        <f t="shared" si="19"/>
        <v>680</v>
      </c>
      <c r="M2409" s="9">
        <v>0.4</v>
      </c>
      <c r="O2409" s="14"/>
      <c r="P2409" s="12"/>
      <c r="Q2409" s="10"/>
      <c r="R2409" s="11"/>
    </row>
    <row r="2410" spans="1:18" ht="15.75" customHeight="1" x14ac:dyDescent="0.25">
      <c r="A2410" s="2"/>
      <c r="B2410" s="4" t="s">
        <v>14</v>
      </c>
      <c r="C2410" s="4">
        <v>1185732</v>
      </c>
      <c r="D2410" s="5">
        <v>44325</v>
      </c>
      <c r="E2410" s="4" t="s">
        <v>46</v>
      </c>
      <c r="F2410" s="4" t="s">
        <v>90</v>
      </c>
      <c r="G2410" s="4" t="s">
        <v>91</v>
      </c>
      <c r="H2410" s="4" t="s">
        <v>21</v>
      </c>
      <c r="I2410" s="6">
        <v>0.49999999999999994</v>
      </c>
      <c r="J2410" s="7">
        <v>4500</v>
      </c>
      <c r="K2410" s="8">
        <f t="shared" si="18"/>
        <v>2249.9999999999995</v>
      </c>
      <c r="L2410" s="8">
        <f t="shared" si="19"/>
        <v>787.49999999999977</v>
      </c>
      <c r="M2410" s="9">
        <v>0.35</v>
      </c>
      <c r="O2410" s="14"/>
      <c r="P2410" s="12"/>
      <c r="Q2410" s="10"/>
      <c r="R2410" s="11"/>
    </row>
    <row r="2411" spans="1:18" ht="15.75" customHeight="1" x14ac:dyDescent="0.25">
      <c r="A2411" s="2"/>
      <c r="B2411" s="4" t="s">
        <v>14</v>
      </c>
      <c r="C2411" s="4">
        <v>1185732</v>
      </c>
      <c r="D2411" s="5">
        <v>44325</v>
      </c>
      <c r="E2411" s="4" t="s">
        <v>46</v>
      </c>
      <c r="F2411" s="4" t="s">
        <v>90</v>
      </c>
      <c r="G2411" s="4" t="s">
        <v>91</v>
      </c>
      <c r="H2411" s="4" t="s">
        <v>22</v>
      </c>
      <c r="I2411" s="6">
        <v>0.54999999999999993</v>
      </c>
      <c r="J2411" s="7">
        <v>5500</v>
      </c>
      <c r="K2411" s="8">
        <f t="shared" si="18"/>
        <v>3024.9999999999995</v>
      </c>
      <c r="L2411" s="8">
        <f t="shared" si="19"/>
        <v>1512.4999999999998</v>
      </c>
      <c r="M2411" s="9">
        <v>0.5</v>
      </c>
      <c r="O2411" s="14"/>
      <c r="P2411" s="12"/>
      <c r="Q2411" s="10"/>
      <c r="R2411" s="11"/>
    </row>
    <row r="2412" spans="1:18" ht="15.75" customHeight="1" x14ac:dyDescent="0.25">
      <c r="A2412" s="2"/>
      <c r="B2412" s="4" t="s">
        <v>14</v>
      </c>
      <c r="C2412" s="4">
        <v>1185732</v>
      </c>
      <c r="D2412" s="5">
        <v>44358</v>
      </c>
      <c r="E2412" s="4" t="s">
        <v>46</v>
      </c>
      <c r="F2412" s="4" t="s">
        <v>90</v>
      </c>
      <c r="G2412" s="4" t="s">
        <v>91</v>
      </c>
      <c r="H2412" s="4" t="s">
        <v>17</v>
      </c>
      <c r="I2412" s="6">
        <v>0.49999999999999994</v>
      </c>
      <c r="J2412" s="7">
        <v>8000</v>
      </c>
      <c r="K2412" s="8">
        <f t="shared" si="18"/>
        <v>3999.9999999999995</v>
      </c>
      <c r="L2412" s="8">
        <f t="shared" si="19"/>
        <v>1600</v>
      </c>
      <c r="M2412" s="9">
        <v>0.4</v>
      </c>
      <c r="O2412" s="14"/>
      <c r="P2412" s="12"/>
      <c r="Q2412" s="10"/>
      <c r="R2412" s="11"/>
    </row>
    <row r="2413" spans="1:18" ht="15.75" customHeight="1" x14ac:dyDescent="0.25">
      <c r="A2413" s="2"/>
      <c r="B2413" s="4" t="s">
        <v>14</v>
      </c>
      <c r="C2413" s="4">
        <v>1185732</v>
      </c>
      <c r="D2413" s="5">
        <v>44358</v>
      </c>
      <c r="E2413" s="4" t="s">
        <v>46</v>
      </c>
      <c r="F2413" s="4" t="s">
        <v>90</v>
      </c>
      <c r="G2413" s="4" t="s">
        <v>91</v>
      </c>
      <c r="H2413" s="4" t="s">
        <v>18</v>
      </c>
      <c r="I2413" s="6">
        <v>0.45</v>
      </c>
      <c r="J2413" s="7">
        <v>5500</v>
      </c>
      <c r="K2413" s="8">
        <f t="shared" si="18"/>
        <v>2475</v>
      </c>
      <c r="L2413" s="8">
        <f t="shared" si="19"/>
        <v>866.25</v>
      </c>
      <c r="M2413" s="9">
        <v>0.35</v>
      </c>
      <c r="O2413" s="14"/>
      <c r="P2413" s="12"/>
      <c r="Q2413" s="10"/>
      <c r="R2413" s="11"/>
    </row>
    <row r="2414" spans="1:18" ht="15.75" customHeight="1" x14ac:dyDescent="0.25">
      <c r="A2414" s="2"/>
      <c r="B2414" s="4" t="s">
        <v>14</v>
      </c>
      <c r="C2414" s="4">
        <v>1185732</v>
      </c>
      <c r="D2414" s="5">
        <v>44358</v>
      </c>
      <c r="E2414" s="4" t="s">
        <v>46</v>
      </c>
      <c r="F2414" s="4" t="s">
        <v>90</v>
      </c>
      <c r="G2414" s="4" t="s">
        <v>91</v>
      </c>
      <c r="H2414" s="4" t="s">
        <v>19</v>
      </c>
      <c r="I2414" s="6">
        <v>0.5</v>
      </c>
      <c r="J2414" s="7">
        <v>5250</v>
      </c>
      <c r="K2414" s="8">
        <f t="shared" si="18"/>
        <v>2625</v>
      </c>
      <c r="L2414" s="8">
        <f t="shared" si="19"/>
        <v>1050</v>
      </c>
      <c r="M2414" s="9">
        <v>0.4</v>
      </c>
      <c r="O2414" s="14"/>
      <c r="P2414" s="12"/>
      <c r="Q2414" s="10"/>
      <c r="R2414" s="11"/>
    </row>
    <row r="2415" spans="1:18" ht="15.75" customHeight="1" x14ac:dyDescent="0.25">
      <c r="A2415" s="2"/>
      <c r="B2415" s="4" t="s">
        <v>14</v>
      </c>
      <c r="C2415" s="4">
        <v>1185732</v>
      </c>
      <c r="D2415" s="5">
        <v>44358</v>
      </c>
      <c r="E2415" s="4" t="s">
        <v>46</v>
      </c>
      <c r="F2415" s="4" t="s">
        <v>90</v>
      </c>
      <c r="G2415" s="4" t="s">
        <v>91</v>
      </c>
      <c r="H2415" s="4" t="s">
        <v>20</v>
      </c>
      <c r="I2415" s="6">
        <v>0.5</v>
      </c>
      <c r="J2415" s="7">
        <v>5000</v>
      </c>
      <c r="K2415" s="8">
        <f t="shared" si="18"/>
        <v>2500</v>
      </c>
      <c r="L2415" s="8">
        <f t="shared" si="19"/>
        <v>1000</v>
      </c>
      <c r="M2415" s="9">
        <v>0.4</v>
      </c>
      <c r="O2415" s="14"/>
      <c r="P2415" s="12"/>
      <c r="Q2415" s="10"/>
      <c r="R2415" s="11"/>
    </row>
    <row r="2416" spans="1:18" ht="15.75" customHeight="1" x14ac:dyDescent="0.25">
      <c r="A2416" s="2"/>
      <c r="B2416" s="4" t="s">
        <v>14</v>
      </c>
      <c r="C2416" s="4">
        <v>1185732</v>
      </c>
      <c r="D2416" s="5">
        <v>44358</v>
      </c>
      <c r="E2416" s="4" t="s">
        <v>46</v>
      </c>
      <c r="F2416" s="4" t="s">
        <v>90</v>
      </c>
      <c r="G2416" s="4" t="s">
        <v>91</v>
      </c>
      <c r="H2416" s="4" t="s">
        <v>21</v>
      </c>
      <c r="I2416" s="6">
        <v>0.65</v>
      </c>
      <c r="J2416" s="7">
        <v>5000</v>
      </c>
      <c r="K2416" s="8">
        <f t="shared" si="18"/>
        <v>3250</v>
      </c>
      <c r="L2416" s="8">
        <f t="shared" si="19"/>
        <v>1137.5</v>
      </c>
      <c r="M2416" s="9">
        <v>0.35</v>
      </c>
      <c r="O2416" s="14"/>
      <c r="P2416" s="12"/>
      <c r="Q2416" s="10"/>
      <c r="R2416" s="11"/>
    </row>
    <row r="2417" spans="1:18" ht="15.75" customHeight="1" x14ac:dyDescent="0.25">
      <c r="A2417" s="2"/>
      <c r="B2417" s="4" t="s">
        <v>14</v>
      </c>
      <c r="C2417" s="4">
        <v>1185732</v>
      </c>
      <c r="D2417" s="5">
        <v>44358</v>
      </c>
      <c r="E2417" s="4" t="s">
        <v>46</v>
      </c>
      <c r="F2417" s="4" t="s">
        <v>90</v>
      </c>
      <c r="G2417" s="4" t="s">
        <v>91</v>
      </c>
      <c r="H2417" s="4" t="s">
        <v>22</v>
      </c>
      <c r="I2417" s="6">
        <v>0.70000000000000007</v>
      </c>
      <c r="J2417" s="7">
        <v>6750</v>
      </c>
      <c r="K2417" s="8">
        <f t="shared" si="18"/>
        <v>4725</v>
      </c>
      <c r="L2417" s="8">
        <f t="shared" si="19"/>
        <v>2362.5</v>
      </c>
      <c r="M2417" s="9">
        <v>0.5</v>
      </c>
      <c r="O2417" s="14"/>
      <c r="P2417" s="12"/>
      <c r="Q2417" s="10"/>
      <c r="R2417" s="11"/>
    </row>
    <row r="2418" spans="1:18" ht="15.75" customHeight="1" x14ac:dyDescent="0.25">
      <c r="A2418" s="2"/>
      <c r="B2418" s="4" t="s">
        <v>14</v>
      </c>
      <c r="C2418" s="4">
        <v>1185732</v>
      </c>
      <c r="D2418" s="5">
        <v>44386</v>
      </c>
      <c r="E2418" s="4" t="s">
        <v>46</v>
      </c>
      <c r="F2418" s="4" t="s">
        <v>90</v>
      </c>
      <c r="G2418" s="4" t="s">
        <v>91</v>
      </c>
      <c r="H2418" s="4" t="s">
        <v>17</v>
      </c>
      <c r="I2418" s="6">
        <v>0.65</v>
      </c>
      <c r="J2418" s="7">
        <v>9000</v>
      </c>
      <c r="K2418" s="8">
        <f t="shared" si="18"/>
        <v>5850</v>
      </c>
      <c r="L2418" s="8">
        <f t="shared" si="19"/>
        <v>2340</v>
      </c>
      <c r="M2418" s="9">
        <v>0.4</v>
      </c>
      <c r="O2418" s="14"/>
      <c r="P2418" s="12"/>
      <c r="Q2418" s="10"/>
      <c r="R2418" s="11"/>
    </row>
    <row r="2419" spans="1:18" ht="15.75" customHeight="1" x14ac:dyDescent="0.25">
      <c r="A2419" s="2"/>
      <c r="B2419" s="4" t="s">
        <v>14</v>
      </c>
      <c r="C2419" s="4">
        <v>1185732</v>
      </c>
      <c r="D2419" s="5">
        <v>44386</v>
      </c>
      <c r="E2419" s="4" t="s">
        <v>46</v>
      </c>
      <c r="F2419" s="4" t="s">
        <v>90</v>
      </c>
      <c r="G2419" s="4" t="s">
        <v>91</v>
      </c>
      <c r="H2419" s="4" t="s">
        <v>18</v>
      </c>
      <c r="I2419" s="6">
        <v>0.60000000000000009</v>
      </c>
      <c r="J2419" s="7">
        <v>6500</v>
      </c>
      <c r="K2419" s="8">
        <f t="shared" si="18"/>
        <v>3900.0000000000005</v>
      </c>
      <c r="L2419" s="8">
        <f t="shared" si="19"/>
        <v>1365</v>
      </c>
      <c r="M2419" s="9">
        <v>0.35</v>
      </c>
      <c r="O2419" s="14"/>
      <c r="P2419" s="12"/>
      <c r="Q2419" s="10"/>
      <c r="R2419" s="11"/>
    </row>
    <row r="2420" spans="1:18" ht="15.75" customHeight="1" x14ac:dyDescent="0.25">
      <c r="A2420" s="2"/>
      <c r="B2420" s="4" t="s">
        <v>14</v>
      </c>
      <c r="C2420" s="4">
        <v>1185732</v>
      </c>
      <c r="D2420" s="5">
        <v>44386</v>
      </c>
      <c r="E2420" s="4" t="s">
        <v>46</v>
      </c>
      <c r="F2420" s="4" t="s">
        <v>90</v>
      </c>
      <c r="G2420" s="4" t="s">
        <v>91</v>
      </c>
      <c r="H2420" s="4" t="s">
        <v>19</v>
      </c>
      <c r="I2420" s="6">
        <v>0.55000000000000004</v>
      </c>
      <c r="J2420" s="7">
        <v>5750</v>
      </c>
      <c r="K2420" s="8">
        <f t="shared" si="18"/>
        <v>3162.5000000000005</v>
      </c>
      <c r="L2420" s="8">
        <f t="shared" si="19"/>
        <v>1265.0000000000002</v>
      </c>
      <c r="M2420" s="9">
        <v>0.4</v>
      </c>
      <c r="O2420" s="14"/>
      <c r="P2420" s="12"/>
      <c r="Q2420" s="10"/>
      <c r="R2420" s="11"/>
    </row>
    <row r="2421" spans="1:18" ht="15.75" customHeight="1" x14ac:dyDescent="0.25">
      <c r="A2421" s="2"/>
      <c r="B2421" s="4" t="s">
        <v>14</v>
      </c>
      <c r="C2421" s="4">
        <v>1185732</v>
      </c>
      <c r="D2421" s="5">
        <v>44386</v>
      </c>
      <c r="E2421" s="4" t="s">
        <v>46</v>
      </c>
      <c r="F2421" s="4" t="s">
        <v>90</v>
      </c>
      <c r="G2421" s="4" t="s">
        <v>91</v>
      </c>
      <c r="H2421" s="4" t="s">
        <v>20</v>
      </c>
      <c r="I2421" s="6">
        <v>0.55000000000000004</v>
      </c>
      <c r="J2421" s="7">
        <v>5250</v>
      </c>
      <c r="K2421" s="8">
        <f t="shared" si="18"/>
        <v>2887.5000000000005</v>
      </c>
      <c r="L2421" s="8">
        <f t="shared" si="19"/>
        <v>1155.0000000000002</v>
      </c>
      <c r="M2421" s="9">
        <v>0.4</v>
      </c>
      <c r="O2421" s="14"/>
      <c r="P2421" s="12"/>
      <c r="Q2421" s="10"/>
      <c r="R2421" s="11"/>
    </row>
    <row r="2422" spans="1:18" ht="15.75" customHeight="1" x14ac:dyDescent="0.25">
      <c r="A2422" s="2"/>
      <c r="B2422" s="4" t="s">
        <v>14</v>
      </c>
      <c r="C2422" s="4">
        <v>1185732</v>
      </c>
      <c r="D2422" s="5">
        <v>44386</v>
      </c>
      <c r="E2422" s="4" t="s">
        <v>46</v>
      </c>
      <c r="F2422" s="4" t="s">
        <v>90</v>
      </c>
      <c r="G2422" s="4" t="s">
        <v>91</v>
      </c>
      <c r="H2422" s="4" t="s">
        <v>21</v>
      </c>
      <c r="I2422" s="6">
        <v>0.65</v>
      </c>
      <c r="J2422" s="7">
        <v>5500</v>
      </c>
      <c r="K2422" s="8">
        <f t="shared" si="18"/>
        <v>3575</v>
      </c>
      <c r="L2422" s="8">
        <f t="shared" si="19"/>
        <v>1251.25</v>
      </c>
      <c r="M2422" s="9">
        <v>0.35</v>
      </c>
      <c r="O2422" s="14"/>
      <c r="P2422" s="12"/>
      <c r="Q2422" s="10"/>
      <c r="R2422" s="11"/>
    </row>
    <row r="2423" spans="1:18" ht="15.75" customHeight="1" x14ac:dyDescent="0.25">
      <c r="A2423" s="2"/>
      <c r="B2423" s="4" t="s">
        <v>14</v>
      </c>
      <c r="C2423" s="4">
        <v>1185732</v>
      </c>
      <c r="D2423" s="5">
        <v>44386</v>
      </c>
      <c r="E2423" s="4" t="s">
        <v>46</v>
      </c>
      <c r="F2423" s="4" t="s">
        <v>90</v>
      </c>
      <c r="G2423" s="4" t="s">
        <v>91</v>
      </c>
      <c r="H2423" s="4" t="s">
        <v>22</v>
      </c>
      <c r="I2423" s="6">
        <v>0.70000000000000007</v>
      </c>
      <c r="J2423" s="7">
        <v>7250</v>
      </c>
      <c r="K2423" s="8">
        <f t="shared" si="18"/>
        <v>5075.0000000000009</v>
      </c>
      <c r="L2423" s="8">
        <f t="shared" si="19"/>
        <v>2537.5000000000005</v>
      </c>
      <c r="M2423" s="9">
        <v>0.5</v>
      </c>
      <c r="O2423" s="14"/>
      <c r="P2423" s="12"/>
      <c r="Q2423" s="10"/>
      <c r="R2423" s="11"/>
    </row>
    <row r="2424" spans="1:18" ht="15.75" customHeight="1" x14ac:dyDescent="0.25">
      <c r="A2424" s="2"/>
      <c r="B2424" s="4" t="s">
        <v>14</v>
      </c>
      <c r="C2424" s="4">
        <v>1185732</v>
      </c>
      <c r="D2424" s="5">
        <v>44418</v>
      </c>
      <c r="E2424" s="4" t="s">
        <v>46</v>
      </c>
      <c r="F2424" s="4" t="s">
        <v>90</v>
      </c>
      <c r="G2424" s="4" t="s">
        <v>91</v>
      </c>
      <c r="H2424" s="4" t="s">
        <v>17</v>
      </c>
      <c r="I2424" s="6">
        <v>0.65</v>
      </c>
      <c r="J2424" s="7">
        <v>8750</v>
      </c>
      <c r="K2424" s="8">
        <f t="shared" si="18"/>
        <v>5687.5</v>
      </c>
      <c r="L2424" s="8">
        <f t="shared" si="19"/>
        <v>2275</v>
      </c>
      <c r="M2424" s="9">
        <v>0.4</v>
      </c>
      <c r="O2424" s="14"/>
      <c r="P2424" s="12"/>
      <c r="Q2424" s="10"/>
      <c r="R2424" s="11"/>
    </row>
    <row r="2425" spans="1:18" ht="15.75" customHeight="1" x14ac:dyDescent="0.25">
      <c r="A2425" s="2"/>
      <c r="B2425" s="4" t="s">
        <v>14</v>
      </c>
      <c r="C2425" s="4">
        <v>1185732</v>
      </c>
      <c r="D2425" s="5">
        <v>44418</v>
      </c>
      <c r="E2425" s="4" t="s">
        <v>46</v>
      </c>
      <c r="F2425" s="4" t="s">
        <v>90</v>
      </c>
      <c r="G2425" s="4" t="s">
        <v>91</v>
      </c>
      <c r="H2425" s="4" t="s">
        <v>18</v>
      </c>
      <c r="I2425" s="6">
        <v>0.60000000000000009</v>
      </c>
      <c r="J2425" s="7">
        <v>6500</v>
      </c>
      <c r="K2425" s="8">
        <f t="shared" si="18"/>
        <v>3900.0000000000005</v>
      </c>
      <c r="L2425" s="8">
        <f t="shared" si="19"/>
        <v>1365</v>
      </c>
      <c r="M2425" s="9">
        <v>0.35</v>
      </c>
      <c r="O2425" s="14"/>
      <c r="P2425" s="12"/>
      <c r="Q2425" s="10"/>
      <c r="R2425" s="11"/>
    </row>
    <row r="2426" spans="1:18" ht="15.75" customHeight="1" x14ac:dyDescent="0.25">
      <c r="A2426" s="2"/>
      <c r="B2426" s="4" t="s">
        <v>14</v>
      </c>
      <c r="C2426" s="4">
        <v>1185732</v>
      </c>
      <c r="D2426" s="5">
        <v>44418</v>
      </c>
      <c r="E2426" s="4" t="s">
        <v>46</v>
      </c>
      <c r="F2426" s="4" t="s">
        <v>90</v>
      </c>
      <c r="G2426" s="4" t="s">
        <v>91</v>
      </c>
      <c r="H2426" s="4" t="s">
        <v>19</v>
      </c>
      <c r="I2426" s="6">
        <v>0.55000000000000004</v>
      </c>
      <c r="J2426" s="7">
        <v>5750</v>
      </c>
      <c r="K2426" s="8">
        <f t="shared" si="18"/>
        <v>3162.5000000000005</v>
      </c>
      <c r="L2426" s="8">
        <f t="shared" si="19"/>
        <v>1265.0000000000002</v>
      </c>
      <c r="M2426" s="9">
        <v>0.4</v>
      </c>
      <c r="O2426" s="14"/>
      <c r="P2426" s="12"/>
      <c r="Q2426" s="10"/>
      <c r="R2426" s="11"/>
    </row>
    <row r="2427" spans="1:18" ht="15.75" customHeight="1" x14ac:dyDescent="0.25">
      <c r="A2427" s="2"/>
      <c r="B2427" s="4" t="s">
        <v>14</v>
      </c>
      <c r="C2427" s="4">
        <v>1185732</v>
      </c>
      <c r="D2427" s="5">
        <v>44418</v>
      </c>
      <c r="E2427" s="4" t="s">
        <v>46</v>
      </c>
      <c r="F2427" s="4" t="s">
        <v>90</v>
      </c>
      <c r="G2427" s="4" t="s">
        <v>91</v>
      </c>
      <c r="H2427" s="4" t="s">
        <v>20</v>
      </c>
      <c r="I2427" s="6">
        <v>0.45</v>
      </c>
      <c r="J2427" s="7">
        <v>5250</v>
      </c>
      <c r="K2427" s="8">
        <f t="shared" si="18"/>
        <v>2362.5</v>
      </c>
      <c r="L2427" s="8">
        <f t="shared" si="19"/>
        <v>945</v>
      </c>
      <c r="M2427" s="9">
        <v>0.4</v>
      </c>
      <c r="O2427" s="14"/>
      <c r="P2427" s="12"/>
      <c r="Q2427" s="10"/>
      <c r="R2427" s="11"/>
    </row>
    <row r="2428" spans="1:18" ht="15.75" customHeight="1" x14ac:dyDescent="0.25">
      <c r="A2428" s="2"/>
      <c r="B2428" s="4" t="s">
        <v>14</v>
      </c>
      <c r="C2428" s="4">
        <v>1185732</v>
      </c>
      <c r="D2428" s="5">
        <v>44418</v>
      </c>
      <c r="E2428" s="4" t="s">
        <v>46</v>
      </c>
      <c r="F2428" s="4" t="s">
        <v>90</v>
      </c>
      <c r="G2428" s="4" t="s">
        <v>91</v>
      </c>
      <c r="H2428" s="4" t="s">
        <v>21</v>
      </c>
      <c r="I2428" s="6">
        <v>0.55000000000000004</v>
      </c>
      <c r="J2428" s="7">
        <v>5000</v>
      </c>
      <c r="K2428" s="8">
        <f t="shared" si="18"/>
        <v>2750</v>
      </c>
      <c r="L2428" s="8">
        <f t="shared" si="19"/>
        <v>962.49999999999989</v>
      </c>
      <c r="M2428" s="9">
        <v>0.35</v>
      </c>
      <c r="O2428" s="14"/>
      <c r="P2428" s="12"/>
      <c r="Q2428" s="10"/>
      <c r="R2428" s="11"/>
    </row>
    <row r="2429" spans="1:18" ht="15.75" customHeight="1" x14ac:dyDescent="0.25">
      <c r="A2429" s="2"/>
      <c r="B2429" s="4" t="s">
        <v>14</v>
      </c>
      <c r="C2429" s="4">
        <v>1185732</v>
      </c>
      <c r="D2429" s="5">
        <v>44418</v>
      </c>
      <c r="E2429" s="4" t="s">
        <v>46</v>
      </c>
      <c r="F2429" s="4" t="s">
        <v>90</v>
      </c>
      <c r="G2429" s="4" t="s">
        <v>91</v>
      </c>
      <c r="H2429" s="4" t="s">
        <v>22</v>
      </c>
      <c r="I2429" s="6">
        <v>0.60000000000000009</v>
      </c>
      <c r="J2429" s="7">
        <v>6750</v>
      </c>
      <c r="K2429" s="8">
        <f t="shared" si="18"/>
        <v>4050.0000000000005</v>
      </c>
      <c r="L2429" s="8">
        <f t="shared" si="19"/>
        <v>2025.0000000000002</v>
      </c>
      <c r="M2429" s="9">
        <v>0.5</v>
      </c>
      <c r="O2429" s="14"/>
      <c r="P2429" s="12"/>
      <c r="Q2429" s="10"/>
      <c r="R2429" s="11"/>
    </row>
    <row r="2430" spans="1:18" ht="15.75" customHeight="1" x14ac:dyDescent="0.25">
      <c r="A2430" s="2"/>
      <c r="B2430" s="4" t="s">
        <v>14</v>
      </c>
      <c r="C2430" s="4">
        <v>1185732</v>
      </c>
      <c r="D2430" s="5">
        <v>44448</v>
      </c>
      <c r="E2430" s="4" t="s">
        <v>46</v>
      </c>
      <c r="F2430" s="4" t="s">
        <v>90</v>
      </c>
      <c r="G2430" s="4" t="s">
        <v>91</v>
      </c>
      <c r="H2430" s="4" t="s">
        <v>17</v>
      </c>
      <c r="I2430" s="6">
        <v>0.55000000000000004</v>
      </c>
      <c r="J2430" s="7">
        <v>7750</v>
      </c>
      <c r="K2430" s="8">
        <f t="shared" si="18"/>
        <v>4262.5</v>
      </c>
      <c r="L2430" s="8">
        <f t="shared" si="19"/>
        <v>1705</v>
      </c>
      <c r="M2430" s="9">
        <v>0.4</v>
      </c>
      <c r="O2430" s="14"/>
      <c r="P2430" s="12"/>
      <c r="Q2430" s="10"/>
      <c r="R2430" s="11"/>
    </row>
    <row r="2431" spans="1:18" ht="15.75" customHeight="1" x14ac:dyDescent="0.25">
      <c r="A2431" s="2"/>
      <c r="B2431" s="4" t="s">
        <v>14</v>
      </c>
      <c r="C2431" s="4">
        <v>1185732</v>
      </c>
      <c r="D2431" s="5">
        <v>44448</v>
      </c>
      <c r="E2431" s="4" t="s">
        <v>46</v>
      </c>
      <c r="F2431" s="4" t="s">
        <v>90</v>
      </c>
      <c r="G2431" s="4" t="s">
        <v>91</v>
      </c>
      <c r="H2431" s="4" t="s">
        <v>18</v>
      </c>
      <c r="I2431" s="6">
        <v>0.50000000000000011</v>
      </c>
      <c r="J2431" s="7">
        <v>5750</v>
      </c>
      <c r="K2431" s="8">
        <f t="shared" si="18"/>
        <v>2875.0000000000005</v>
      </c>
      <c r="L2431" s="8">
        <f t="shared" si="19"/>
        <v>1006.2500000000001</v>
      </c>
      <c r="M2431" s="9">
        <v>0.35</v>
      </c>
      <c r="O2431" s="14"/>
      <c r="P2431" s="12"/>
      <c r="Q2431" s="10"/>
      <c r="R2431" s="11"/>
    </row>
    <row r="2432" spans="1:18" ht="15.75" customHeight="1" x14ac:dyDescent="0.25">
      <c r="A2432" s="2"/>
      <c r="B2432" s="4" t="s">
        <v>14</v>
      </c>
      <c r="C2432" s="4">
        <v>1185732</v>
      </c>
      <c r="D2432" s="5">
        <v>44448</v>
      </c>
      <c r="E2432" s="4" t="s">
        <v>46</v>
      </c>
      <c r="F2432" s="4" t="s">
        <v>90</v>
      </c>
      <c r="G2432" s="4" t="s">
        <v>91</v>
      </c>
      <c r="H2432" s="4" t="s">
        <v>19</v>
      </c>
      <c r="I2432" s="6">
        <v>0.25000000000000006</v>
      </c>
      <c r="J2432" s="7">
        <v>4750</v>
      </c>
      <c r="K2432" s="8">
        <f t="shared" si="18"/>
        <v>1187.5000000000002</v>
      </c>
      <c r="L2432" s="8">
        <f t="shared" si="19"/>
        <v>475.00000000000011</v>
      </c>
      <c r="M2432" s="9">
        <v>0.4</v>
      </c>
      <c r="O2432" s="14"/>
      <c r="P2432" s="12"/>
      <c r="Q2432" s="10"/>
      <c r="R2432" s="11"/>
    </row>
    <row r="2433" spans="1:18" ht="15.75" customHeight="1" x14ac:dyDescent="0.25">
      <c r="A2433" s="2"/>
      <c r="B2433" s="4" t="s">
        <v>14</v>
      </c>
      <c r="C2433" s="4">
        <v>1185732</v>
      </c>
      <c r="D2433" s="5">
        <v>44448</v>
      </c>
      <c r="E2433" s="4" t="s">
        <v>46</v>
      </c>
      <c r="F2433" s="4" t="s">
        <v>90</v>
      </c>
      <c r="G2433" s="4" t="s">
        <v>91</v>
      </c>
      <c r="H2433" s="4" t="s">
        <v>20</v>
      </c>
      <c r="I2433" s="6">
        <v>0.25000000000000006</v>
      </c>
      <c r="J2433" s="7">
        <v>4500</v>
      </c>
      <c r="K2433" s="8">
        <f t="shared" si="18"/>
        <v>1125.0000000000002</v>
      </c>
      <c r="L2433" s="8">
        <f t="shared" si="19"/>
        <v>450.00000000000011</v>
      </c>
      <c r="M2433" s="9">
        <v>0.4</v>
      </c>
      <c r="O2433" s="14"/>
      <c r="P2433" s="12"/>
      <c r="Q2433" s="10"/>
      <c r="R2433" s="11"/>
    </row>
    <row r="2434" spans="1:18" ht="15.75" customHeight="1" x14ac:dyDescent="0.25">
      <c r="A2434" s="2"/>
      <c r="B2434" s="4" t="s">
        <v>14</v>
      </c>
      <c r="C2434" s="4">
        <v>1185732</v>
      </c>
      <c r="D2434" s="5">
        <v>44448</v>
      </c>
      <c r="E2434" s="4" t="s">
        <v>46</v>
      </c>
      <c r="F2434" s="4" t="s">
        <v>90</v>
      </c>
      <c r="G2434" s="4" t="s">
        <v>91</v>
      </c>
      <c r="H2434" s="4" t="s">
        <v>21</v>
      </c>
      <c r="I2434" s="6">
        <v>0.35000000000000003</v>
      </c>
      <c r="J2434" s="7">
        <v>4500</v>
      </c>
      <c r="K2434" s="8">
        <f t="shared" si="18"/>
        <v>1575.0000000000002</v>
      </c>
      <c r="L2434" s="8">
        <f t="shared" si="19"/>
        <v>551.25</v>
      </c>
      <c r="M2434" s="9">
        <v>0.35</v>
      </c>
      <c r="O2434" s="14"/>
      <c r="P2434" s="12"/>
      <c r="Q2434" s="10"/>
      <c r="R2434" s="11"/>
    </row>
    <row r="2435" spans="1:18" ht="15.75" customHeight="1" x14ac:dyDescent="0.25">
      <c r="A2435" s="2"/>
      <c r="B2435" s="4" t="s">
        <v>14</v>
      </c>
      <c r="C2435" s="4">
        <v>1185732</v>
      </c>
      <c r="D2435" s="5">
        <v>44448</v>
      </c>
      <c r="E2435" s="4" t="s">
        <v>46</v>
      </c>
      <c r="F2435" s="4" t="s">
        <v>90</v>
      </c>
      <c r="G2435" s="4" t="s">
        <v>91</v>
      </c>
      <c r="H2435" s="4" t="s">
        <v>22</v>
      </c>
      <c r="I2435" s="6">
        <v>0.40000000000000008</v>
      </c>
      <c r="J2435" s="7">
        <v>5500</v>
      </c>
      <c r="K2435" s="8">
        <f t="shared" si="18"/>
        <v>2200.0000000000005</v>
      </c>
      <c r="L2435" s="8">
        <f t="shared" si="19"/>
        <v>1100.0000000000002</v>
      </c>
      <c r="M2435" s="9">
        <v>0.5</v>
      </c>
      <c r="O2435" s="14"/>
      <c r="P2435" s="12"/>
      <c r="Q2435" s="10"/>
      <c r="R2435" s="11"/>
    </row>
    <row r="2436" spans="1:18" ht="15.75" customHeight="1" x14ac:dyDescent="0.25">
      <c r="A2436" s="2"/>
      <c r="B2436" s="4" t="s">
        <v>14</v>
      </c>
      <c r="C2436" s="4">
        <v>1185732</v>
      </c>
      <c r="D2436" s="5">
        <v>44480</v>
      </c>
      <c r="E2436" s="4" t="s">
        <v>46</v>
      </c>
      <c r="F2436" s="4" t="s">
        <v>90</v>
      </c>
      <c r="G2436" s="4" t="s">
        <v>91</v>
      </c>
      <c r="H2436" s="4" t="s">
        <v>17</v>
      </c>
      <c r="I2436" s="6">
        <v>0.40000000000000008</v>
      </c>
      <c r="J2436" s="7">
        <v>7250</v>
      </c>
      <c r="K2436" s="8">
        <f t="shared" si="18"/>
        <v>2900.0000000000005</v>
      </c>
      <c r="L2436" s="8">
        <f t="shared" si="19"/>
        <v>1160.0000000000002</v>
      </c>
      <c r="M2436" s="9">
        <v>0.4</v>
      </c>
      <c r="O2436" s="14"/>
      <c r="P2436" s="12"/>
      <c r="Q2436" s="10"/>
      <c r="R2436" s="11"/>
    </row>
    <row r="2437" spans="1:18" ht="15.75" customHeight="1" x14ac:dyDescent="0.25">
      <c r="A2437" s="2"/>
      <c r="B2437" s="4" t="s">
        <v>14</v>
      </c>
      <c r="C2437" s="4">
        <v>1185732</v>
      </c>
      <c r="D2437" s="5">
        <v>44480</v>
      </c>
      <c r="E2437" s="4" t="s">
        <v>46</v>
      </c>
      <c r="F2437" s="4" t="s">
        <v>90</v>
      </c>
      <c r="G2437" s="4" t="s">
        <v>91</v>
      </c>
      <c r="H2437" s="4" t="s">
        <v>18</v>
      </c>
      <c r="I2437" s="6">
        <v>0.3000000000000001</v>
      </c>
      <c r="J2437" s="7">
        <v>5500</v>
      </c>
      <c r="K2437" s="8">
        <f t="shared" si="18"/>
        <v>1650.0000000000005</v>
      </c>
      <c r="L2437" s="8">
        <f t="shared" si="19"/>
        <v>577.50000000000011</v>
      </c>
      <c r="M2437" s="9">
        <v>0.35</v>
      </c>
      <c r="O2437" s="14"/>
      <c r="P2437" s="12"/>
      <c r="Q2437" s="10"/>
      <c r="R2437" s="11"/>
    </row>
    <row r="2438" spans="1:18" ht="15.75" customHeight="1" x14ac:dyDescent="0.25">
      <c r="A2438" s="2"/>
      <c r="B2438" s="4" t="s">
        <v>14</v>
      </c>
      <c r="C2438" s="4">
        <v>1185732</v>
      </c>
      <c r="D2438" s="5">
        <v>44480</v>
      </c>
      <c r="E2438" s="4" t="s">
        <v>46</v>
      </c>
      <c r="F2438" s="4" t="s">
        <v>90</v>
      </c>
      <c r="G2438" s="4" t="s">
        <v>91</v>
      </c>
      <c r="H2438" s="4" t="s">
        <v>19</v>
      </c>
      <c r="I2438" s="6">
        <v>0.3000000000000001</v>
      </c>
      <c r="J2438" s="7">
        <v>4250</v>
      </c>
      <c r="K2438" s="8">
        <f t="shared" si="18"/>
        <v>1275.0000000000005</v>
      </c>
      <c r="L2438" s="8">
        <f t="shared" si="19"/>
        <v>510.00000000000023</v>
      </c>
      <c r="M2438" s="9">
        <v>0.4</v>
      </c>
      <c r="O2438" s="14"/>
      <c r="P2438" s="12"/>
      <c r="Q2438" s="10"/>
      <c r="R2438" s="11"/>
    </row>
    <row r="2439" spans="1:18" ht="15.75" customHeight="1" x14ac:dyDescent="0.25">
      <c r="A2439" s="2"/>
      <c r="B2439" s="4" t="s">
        <v>14</v>
      </c>
      <c r="C2439" s="4">
        <v>1185732</v>
      </c>
      <c r="D2439" s="5">
        <v>44480</v>
      </c>
      <c r="E2439" s="4" t="s">
        <v>46</v>
      </c>
      <c r="F2439" s="4" t="s">
        <v>90</v>
      </c>
      <c r="G2439" s="4" t="s">
        <v>91</v>
      </c>
      <c r="H2439" s="4" t="s">
        <v>20</v>
      </c>
      <c r="I2439" s="6">
        <v>0.3000000000000001</v>
      </c>
      <c r="J2439" s="7">
        <v>4000</v>
      </c>
      <c r="K2439" s="8">
        <f t="shared" si="18"/>
        <v>1200.0000000000005</v>
      </c>
      <c r="L2439" s="8">
        <f t="shared" si="19"/>
        <v>480.00000000000023</v>
      </c>
      <c r="M2439" s="9">
        <v>0.4</v>
      </c>
      <c r="O2439" s="14"/>
      <c r="P2439" s="12"/>
      <c r="Q2439" s="10"/>
      <c r="R2439" s="11"/>
    </row>
    <row r="2440" spans="1:18" ht="15.75" customHeight="1" x14ac:dyDescent="0.25">
      <c r="A2440" s="2"/>
      <c r="B2440" s="4" t="s">
        <v>14</v>
      </c>
      <c r="C2440" s="4">
        <v>1185732</v>
      </c>
      <c r="D2440" s="5">
        <v>44480</v>
      </c>
      <c r="E2440" s="4" t="s">
        <v>46</v>
      </c>
      <c r="F2440" s="4" t="s">
        <v>90</v>
      </c>
      <c r="G2440" s="4" t="s">
        <v>91</v>
      </c>
      <c r="H2440" s="4" t="s">
        <v>21</v>
      </c>
      <c r="I2440" s="6">
        <v>0.40000000000000008</v>
      </c>
      <c r="J2440" s="7">
        <v>4000</v>
      </c>
      <c r="K2440" s="8">
        <f t="shared" si="18"/>
        <v>1600.0000000000002</v>
      </c>
      <c r="L2440" s="8">
        <f t="shared" si="19"/>
        <v>560</v>
      </c>
      <c r="M2440" s="9">
        <v>0.35</v>
      </c>
      <c r="O2440" s="14"/>
      <c r="P2440" s="12"/>
      <c r="Q2440" s="10"/>
      <c r="R2440" s="11"/>
    </row>
    <row r="2441" spans="1:18" ht="15.75" customHeight="1" x14ac:dyDescent="0.25">
      <c r="A2441" s="2"/>
      <c r="B2441" s="4" t="s">
        <v>14</v>
      </c>
      <c r="C2441" s="4">
        <v>1185732</v>
      </c>
      <c r="D2441" s="5">
        <v>44480</v>
      </c>
      <c r="E2441" s="4" t="s">
        <v>46</v>
      </c>
      <c r="F2441" s="4" t="s">
        <v>90</v>
      </c>
      <c r="G2441" s="4" t="s">
        <v>91</v>
      </c>
      <c r="H2441" s="4" t="s">
        <v>22</v>
      </c>
      <c r="I2441" s="6">
        <v>0.4</v>
      </c>
      <c r="J2441" s="7">
        <v>5250</v>
      </c>
      <c r="K2441" s="8">
        <f t="shared" si="18"/>
        <v>2100</v>
      </c>
      <c r="L2441" s="8">
        <f t="shared" si="19"/>
        <v>1050</v>
      </c>
      <c r="M2441" s="9">
        <v>0.5</v>
      </c>
      <c r="O2441" s="14"/>
      <c r="P2441" s="12"/>
      <c r="Q2441" s="10"/>
      <c r="R2441" s="11"/>
    </row>
    <row r="2442" spans="1:18" ht="15.75" customHeight="1" x14ac:dyDescent="0.25">
      <c r="A2442" s="2"/>
      <c r="B2442" s="4" t="s">
        <v>14</v>
      </c>
      <c r="C2442" s="4">
        <v>1185732</v>
      </c>
      <c r="D2442" s="5">
        <v>44510</v>
      </c>
      <c r="E2442" s="4" t="s">
        <v>46</v>
      </c>
      <c r="F2442" s="4" t="s">
        <v>90</v>
      </c>
      <c r="G2442" s="4" t="s">
        <v>91</v>
      </c>
      <c r="H2442" s="4" t="s">
        <v>17</v>
      </c>
      <c r="I2442" s="6">
        <v>0.35000000000000009</v>
      </c>
      <c r="J2442" s="7">
        <v>6750</v>
      </c>
      <c r="K2442" s="8">
        <f t="shared" si="18"/>
        <v>2362.5000000000005</v>
      </c>
      <c r="L2442" s="8">
        <f t="shared" si="19"/>
        <v>945.00000000000023</v>
      </c>
      <c r="M2442" s="9">
        <v>0.4</v>
      </c>
      <c r="O2442" s="14"/>
      <c r="P2442" s="12"/>
      <c r="Q2442" s="10"/>
      <c r="R2442" s="11"/>
    </row>
    <row r="2443" spans="1:18" ht="15.75" customHeight="1" x14ac:dyDescent="0.25">
      <c r="A2443" s="2"/>
      <c r="B2443" s="4" t="s">
        <v>14</v>
      </c>
      <c r="C2443" s="4">
        <v>1185732</v>
      </c>
      <c r="D2443" s="5">
        <v>44510</v>
      </c>
      <c r="E2443" s="4" t="s">
        <v>46</v>
      </c>
      <c r="F2443" s="4" t="s">
        <v>90</v>
      </c>
      <c r="G2443" s="4" t="s">
        <v>91</v>
      </c>
      <c r="H2443" s="4" t="s">
        <v>18</v>
      </c>
      <c r="I2443" s="6">
        <v>0.25000000000000011</v>
      </c>
      <c r="J2443" s="7">
        <v>5000</v>
      </c>
      <c r="K2443" s="8">
        <f t="shared" si="18"/>
        <v>1250.0000000000005</v>
      </c>
      <c r="L2443" s="8">
        <f t="shared" si="19"/>
        <v>437.50000000000011</v>
      </c>
      <c r="M2443" s="9">
        <v>0.35</v>
      </c>
      <c r="O2443" s="14"/>
      <c r="P2443" s="12"/>
      <c r="Q2443" s="10"/>
      <c r="R2443" s="11"/>
    </row>
    <row r="2444" spans="1:18" ht="15.75" customHeight="1" x14ac:dyDescent="0.25">
      <c r="A2444" s="2"/>
      <c r="B2444" s="4" t="s">
        <v>14</v>
      </c>
      <c r="C2444" s="4">
        <v>1185732</v>
      </c>
      <c r="D2444" s="5">
        <v>44510</v>
      </c>
      <c r="E2444" s="4" t="s">
        <v>46</v>
      </c>
      <c r="F2444" s="4" t="s">
        <v>90</v>
      </c>
      <c r="G2444" s="4" t="s">
        <v>91</v>
      </c>
      <c r="H2444" s="4" t="s">
        <v>19</v>
      </c>
      <c r="I2444" s="6">
        <v>0.35000000000000014</v>
      </c>
      <c r="J2444" s="7">
        <v>4450</v>
      </c>
      <c r="K2444" s="8">
        <f t="shared" si="18"/>
        <v>1557.5000000000007</v>
      </c>
      <c r="L2444" s="8">
        <f t="shared" si="19"/>
        <v>623.00000000000034</v>
      </c>
      <c r="M2444" s="9">
        <v>0.4</v>
      </c>
      <c r="O2444" s="14"/>
      <c r="P2444" s="12"/>
      <c r="Q2444" s="10"/>
      <c r="R2444" s="11"/>
    </row>
    <row r="2445" spans="1:18" ht="15.75" customHeight="1" x14ac:dyDescent="0.25">
      <c r="A2445" s="2"/>
      <c r="B2445" s="4" t="s">
        <v>14</v>
      </c>
      <c r="C2445" s="4">
        <v>1185732</v>
      </c>
      <c r="D2445" s="5">
        <v>44510</v>
      </c>
      <c r="E2445" s="4" t="s">
        <v>46</v>
      </c>
      <c r="F2445" s="4" t="s">
        <v>90</v>
      </c>
      <c r="G2445" s="4" t="s">
        <v>91</v>
      </c>
      <c r="H2445" s="4" t="s">
        <v>20</v>
      </c>
      <c r="I2445" s="6">
        <v>0.65000000000000024</v>
      </c>
      <c r="J2445" s="7">
        <v>5000</v>
      </c>
      <c r="K2445" s="8">
        <f t="shared" si="18"/>
        <v>3250.0000000000014</v>
      </c>
      <c r="L2445" s="8">
        <f t="shared" si="19"/>
        <v>1300.0000000000007</v>
      </c>
      <c r="M2445" s="9">
        <v>0.4</v>
      </c>
      <c r="O2445" s="14"/>
      <c r="P2445" s="12"/>
      <c r="Q2445" s="10"/>
      <c r="R2445" s="11"/>
    </row>
    <row r="2446" spans="1:18" ht="15.75" customHeight="1" x14ac:dyDescent="0.25">
      <c r="A2446" s="2"/>
      <c r="B2446" s="4" t="s">
        <v>14</v>
      </c>
      <c r="C2446" s="4">
        <v>1185732</v>
      </c>
      <c r="D2446" s="5">
        <v>44510</v>
      </c>
      <c r="E2446" s="4" t="s">
        <v>46</v>
      </c>
      <c r="F2446" s="4" t="s">
        <v>90</v>
      </c>
      <c r="G2446" s="4" t="s">
        <v>91</v>
      </c>
      <c r="H2446" s="4" t="s">
        <v>21</v>
      </c>
      <c r="I2446" s="6">
        <v>0.80000000000000016</v>
      </c>
      <c r="J2446" s="7">
        <v>4750</v>
      </c>
      <c r="K2446" s="8">
        <f t="shared" si="18"/>
        <v>3800.0000000000009</v>
      </c>
      <c r="L2446" s="8">
        <f t="shared" si="19"/>
        <v>1330.0000000000002</v>
      </c>
      <c r="M2446" s="9">
        <v>0.35</v>
      </c>
      <c r="O2446" s="14"/>
      <c r="P2446" s="12"/>
      <c r="Q2446" s="10"/>
      <c r="R2446" s="11"/>
    </row>
    <row r="2447" spans="1:18" ht="15.75" customHeight="1" x14ac:dyDescent="0.25">
      <c r="A2447" s="2"/>
      <c r="B2447" s="4" t="s">
        <v>14</v>
      </c>
      <c r="C2447" s="4">
        <v>1185732</v>
      </c>
      <c r="D2447" s="5">
        <v>44510</v>
      </c>
      <c r="E2447" s="4" t="s">
        <v>46</v>
      </c>
      <c r="F2447" s="4" t="s">
        <v>90</v>
      </c>
      <c r="G2447" s="4" t="s">
        <v>91</v>
      </c>
      <c r="H2447" s="4" t="s">
        <v>22</v>
      </c>
      <c r="I2447" s="6">
        <v>0.8</v>
      </c>
      <c r="J2447" s="7">
        <v>5750</v>
      </c>
      <c r="K2447" s="8">
        <f t="shared" si="18"/>
        <v>4600</v>
      </c>
      <c r="L2447" s="8">
        <f t="shared" si="19"/>
        <v>2300</v>
      </c>
      <c r="M2447" s="9">
        <v>0.5</v>
      </c>
      <c r="O2447" s="14"/>
      <c r="P2447" s="12"/>
      <c r="Q2447" s="10"/>
      <c r="R2447" s="11"/>
    </row>
    <row r="2448" spans="1:18" ht="15.75" customHeight="1" x14ac:dyDescent="0.25">
      <c r="A2448" s="2"/>
      <c r="B2448" s="4" t="s">
        <v>14</v>
      </c>
      <c r="C2448" s="4">
        <v>1185732</v>
      </c>
      <c r="D2448" s="5">
        <v>44539</v>
      </c>
      <c r="E2448" s="4" t="s">
        <v>46</v>
      </c>
      <c r="F2448" s="4" t="s">
        <v>90</v>
      </c>
      <c r="G2448" s="4" t="s">
        <v>91</v>
      </c>
      <c r="H2448" s="4" t="s">
        <v>17</v>
      </c>
      <c r="I2448" s="6">
        <v>0.75000000000000011</v>
      </c>
      <c r="J2448" s="7">
        <v>8250</v>
      </c>
      <c r="K2448" s="8">
        <f t="shared" si="18"/>
        <v>6187.5000000000009</v>
      </c>
      <c r="L2448" s="8">
        <f t="shared" si="19"/>
        <v>2475.0000000000005</v>
      </c>
      <c r="M2448" s="9">
        <v>0.4</v>
      </c>
      <c r="O2448" s="14"/>
      <c r="P2448" s="12"/>
      <c r="Q2448" s="10"/>
      <c r="R2448" s="11"/>
    </row>
    <row r="2449" spans="1:18" ht="15.75" customHeight="1" x14ac:dyDescent="0.25">
      <c r="A2449" s="2"/>
      <c r="B2449" s="4" t="s">
        <v>14</v>
      </c>
      <c r="C2449" s="4">
        <v>1185732</v>
      </c>
      <c r="D2449" s="5">
        <v>44539</v>
      </c>
      <c r="E2449" s="4" t="s">
        <v>46</v>
      </c>
      <c r="F2449" s="4" t="s">
        <v>90</v>
      </c>
      <c r="G2449" s="4" t="s">
        <v>91</v>
      </c>
      <c r="H2449" s="4" t="s">
        <v>18</v>
      </c>
      <c r="I2449" s="6">
        <v>0.65000000000000013</v>
      </c>
      <c r="J2449" s="7">
        <v>6250</v>
      </c>
      <c r="K2449" s="8">
        <f t="shared" si="18"/>
        <v>4062.5000000000009</v>
      </c>
      <c r="L2449" s="8">
        <f t="shared" si="19"/>
        <v>1421.8750000000002</v>
      </c>
      <c r="M2449" s="9">
        <v>0.35</v>
      </c>
      <c r="O2449" s="14"/>
      <c r="P2449" s="12"/>
      <c r="Q2449" s="10"/>
      <c r="R2449" s="11"/>
    </row>
    <row r="2450" spans="1:18" ht="15.75" customHeight="1" x14ac:dyDescent="0.25">
      <c r="A2450" s="2"/>
      <c r="B2450" s="4" t="s">
        <v>14</v>
      </c>
      <c r="C2450" s="4">
        <v>1185732</v>
      </c>
      <c r="D2450" s="5">
        <v>44539</v>
      </c>
      <c r="E2450" s="4" t="s">
        <v>46</v>
      </c>
      <c r="F2450" s="4" t="s">
        <v>90</v>
      </c>
      <c r="G2450" s="4" t="s">
        <v>91</v>
      </c>
      <c r="H2450" s="4" t="s">
        <v>19</v>
      </c>
      <c r="I2450" s="6">
        <v>0.65000000000000013</v>
      </c>
      <c r="J2450" s="7">
        <v>5750</v>
      </c>
      <c r="K2450" s="8">
        <f t="shared" si="18"/>
        <v>3737.5000000000009</v>
      </c>
      <c r="L2450" s="8">
        <f t="shared" si="19"/>
        <v>1495.0000000000005</v>
      </c>
      <c r="M2450" s="9">
        <v>0.4</v>
      </c>
      <c r="O2450" s="14"/>
      <c r="P2450" s="12"/>
      <c r="Q2450" s="10"/>
      <c r="R2450" s="11"/>
    </row>
    <row r="2451" spans="1:18" ht="15.75" customHeight="1" x14ac:dyDescent="0.25">
      <c r="A2451" s="2"/>
      <c r="B2451" s="4" t="s">
        <v>14</v>
      </c>
      <c r="C2451" s="4">
        <v>1185732</v>
      </c>
      <c r="D2451" s="5">
        <v>44539</v>
      </c>
      <c r="E2451" s="4" t="s">
        <v>46</v>
      </c>
      <c r="F2451" s="4" t="s">
        <v>90</v>
      </c>
      <c r="G2451" s="4" t="s">
        <v>91</v>
      </c>
      <c r="H2451" s="4" t="s">
        <v>20</v>
      </c>
      <c r="I2451" s="6">
        <v>0.65000000000000013</v>
      </c>
      <c r="J2451" s="7">
        <v>5250</v>
      </c>
      <c r="K2451" s="8">
        <f t="shared" si="18"/>
        <v>3412.5000000000009</v>
      </c>
      <c r="L2451" s="8">
        <f t="shared" si="19"/>
        <v>1365.0000000000005</v>
      </c>
      <c r="M2451" s="9">
        <v>0.4</v>
      </c>
      <c r="O2451" s="14"/>
      <c r="P2451" s="12"/>
      <c r="Q2451" s="10"/>
      <c r="R2451" s="11"/>
    </row>
    <row r="2452" spans="1:18" ht="15.75" customHeight="1" x14ac:dyDescent="0.25">
      <c r="A2452" s="2"/>
      <c r="B2452" s="4" t="s">
        <v>14</v>
      </c>
      <c r="C2452" s="4">
        <v>1185732</v>
      </c>
      <c r="D2452" s="5">
        <v>44539</v>
      </c>
      <c r="E2452" s="4" t="s">
        <v>46</v>
      </c>
      <c r="F2452" s="4" t="s">
        <v>90</v>
      </c>
      <c r="G2452" s="4" t="s">
        <v>91</v>
      </c>
      <c r="H2452" s="4" t="s">
        <v>21</v>
      </c>
      <c r="I2452" s="6">
        <v>0.75000000000000011</v>
      </c>
      <c r="J2452" s="7">
        <v>5250</v>
      </c>
      <c r="K2452" s="8">
        <f t="shared" si="18"/>
        <v>3937.5000000000005</v>
      </c>
      <c r="L2452" s="8">
        <f t="shared" si="19"/>
        <v>1378.125</v>
      </c>
      <c r="M2452" s="9">
        <v>0.35</v>
      </c>
      <c r="O2452" s="14"/>
      <c r="P2452" s="12"/>
      <c r="Q2452" s="10"/>
      <c r="R2452" s="11"/>
    </row>
    <row r="2453" spans="1:18" ht="15.75" customHeight="1" x14ac:dyDescent="0.25">
      <c r="A2453" s="2"/>
      <c r="B2453" s="4" t="s">
        <v>14</v>
      </c>
      <c r="C2453" s="4">
        <v>1185732</v>
      </c>
      <c r="D2453" s="5">
        <v>44539</v>
      </c>
      <c r="E2453" s="4" t="s">
        <v>46</v>
      </c>
      <c r="F2453" s="4" t="s">
        <v>90</v>
      </c>
      <c r="G2453" s="4" t="s">
        <v>91</v>
      </c>
      <c r="H2453" s="4" t="s">
        <v>22</v>
      </c>
      <c r="I2453" s="6">
        <v>0.8</v>
      </c>
      <c r="J2453" s="7">
        <v>6250</v>
      </c>
      <c r="K2453" s="8">
        <f t="shared" si="18"/>
        <v>5000</v>
      </c>
      <c r="L2453" s="8">
        <f t="shared" si="19"/>
        <v>2500</v>
      </c>
      <c r="M2453" s="9">
        <v>0.5</v>
      </c>
      <c r="O2453" s="14"/>
      <c r="P2453" s="12"/>
      <c r="Q2453" s="10"/>
      <c r="R2453" s="11"/>
    </row>
    <row r="2454" spans="1:18" ht="15.75" customHeight="1" x14ac:dyDescent="0.25">
      <c r="A2454" s="2" t="s">
        <v>39</v>
      </c>
      <c r="B2454" s="4" t="s">
        <v>14</v>
      </c>
      <c r="C2454" s="4">
        <v>1185732</v>
      </c>
      <c r="D2454" s="5">
        <v>44218</v>
      </c>
      <c r="E2454" s="4" t="s">
        <v>33</v>
      </c>
      <c r="F2454" s="4" t="s">
        <v>92</v>
      </c>
      <c r="G2454" s="4" t="s">
        <v>93</v>
      </c>
      <c r="H2454" s="4" t="s">
        <v>17</v>
      </c>
      <c r="I2454" s="6">
        <v>0.4</v>
      </c>
      <c r="J2454" s="7">
        <v>5000</v>
      </c>
      <c r="K2454" s="8">
        <f t="shared" si="18"/>
        <v>2000</v>
      </c>
      <c r="L2454" s="8">
        <f t="shared" si="19"/>
        <v>800</v>
      </c>
      <c r="M2454" s="9">
        <v>0.4</v>
      </c>
      <c r="O2454" s="14"/>
      <c r="P2454" s="12"/>
      <c r="Q2454" s="10"/>
      <c r="R2454" s="11"/>
    </row>
    <row r="2455" spans="1:18" ht="15.75" customHeight="1" x14ac:dyDescent="0.25">
      <c r="A2455" s="2"/>
      <c r="B2455" s="4" t="s">
        <v>14</v>
      </c>
      <c r="C2455" s="4">
        <v>1185732</v>
      </c>
      <c r="D2455" s="5">
        <v>44218</v>
      </c>
      <c r="E2455" s="4" t="s">
        <v>33</v>
      </c>
      <c r="F2455" s="4" t="s">
        <v>92</v>
      </c>
      <c r="G2455" s="4" t="s">
        <v>93</v>
      </c>
      <c r="H2455" s="4" t="s">
        <v>18</v>
      </c>
      <c r="I2455" s="6">
        <v>0.4</v>
      </c>
      <c r="J2455" s="7">
        <v>3000</v>
      </c>
      <c r="K2455" s="8">
        <f t="shared" si="18"/>
        <v>1200</v>
      </c>
      <c r="L2455" s="8">
        <f t="shared" si="19"/>
        <v>420</v>
      </c>
      <c r="M2455" s="9">
        <v>0.35</v>
      </c>
      <c r="O2455" s="14"/>
      <c r="P2455" s="12"/>
      <c r="Q2455" s="10"/>
      <c r="R2455" s="11"/>
    </row>
    <row r="2456" spans="1:18" ht="15.75" customHeight="1" x14ac:dyDescent="0.25">
      <c r="A2456" s="2"/>
      <c r="B2456" s="4" t="s">
        <v>14</v>
      </c>
      <c r="C2456" s="4">
        <v>1185732</v>
      </c>
      <c r="D2456" s="5">
        <v>44218</v>
      </c>
      <c r="E2456" s="4" t="s">
        <v>33</v>
      </c>
      <c r="F2456" s="4" t="s">
        <v>92</v>
      </c>
      <c r="G2456" s="4" t="s">
        <v>93</v>
      </c>
      <c r="H2456" s="4" t="s">
        <v>19</v>
      </c>
      <c r="I2456" s="6">
        <v>0.30000000000000004</v>
      </c>
      <c r="J2456" s="7">
        <v>3000</v>
      </c>
      <c r="K2456" s="8">
        <f t="shared" si="18"/>
        <v>900.00000000000011</v>
      </c>
      <c r="L2456" s="8">
        <f t="shared" si="19"/>
        <v>360.00000000000006</v>
      </c>
      <c r="M2456" s="9">
        <v>0.4</v>
      </c>
      <c r="O2456" s="14"/>
      <c r="P2456" s="12"/>
      <c r="Q2456" s="10"/>
      <c r="R2456" s="11"/>
    </row>
    <row r="2457" spans="1:18" ht="15.75" customHeight="1" x14ac:dyDescent="0.25">
      <c r="A2457" s="2"/>
      <c r="B2457" s="4" t="s">
        <v>14</v>
      </c>
      <c r="C2457" s="4">
        <v>1185732</v>
      </c>
      <c r="D2457" s="5">
        <v>44218</v>
      </c>
      <c r="E2457" s="4" t="s">
        <v>33</v>
      </c>
      <c r="F2457" s="4" t="s">
        <v>92</v>
      </c>
      <c r="G2457" s="4" t="s">
        <v>93</v>
      </c>
      <c r="H2457" s="4" t="s">
        <v>20</v>
      </c>
      <c r="I2457" s="6">
        <v>0.35000000000000003</v>
      </c>
      <c r="J2457" s="7">
        <v>1500</v>
      </c>
      <c r="K2457" s="8">
        <f t="shared" si="18"/>
        <v>525</v>
      </c>
      <c r="L2457" s="8">
        <f t="shared" si="19"/>
        <v>210</v>
      </c>
      <c r="M2457" s="9">
        <v>0.4</v>
      </c>
      <c r="O2457" s="14"/>
      <c r="P2457" s="12"/>
      <c r="Q2457" s="10"/>
      <c r="R2457" s="11"/>
    </row>
    <row r="2458" spans="1:18" ht="15.75" customHeight="1" x14ac:dyDescent="0.25">
      <c r="A2458" s="2"/>
      <c r="B2458" s="4" t="s">
        <v>14</v>
      </c>
      <c r="C2458" s="4">
        <v>1185732</v>
      </c>
      <c r="D2458" s="5">
        <v>44218</v>
      </c>
      <c r="E2458" s="4" t="s">
        <v>33</v>
      </c>
      <c r="F2458" s="4" t="s">
        <v>92</v>
      </c>
      <c r="G2458" s="4" t="s">
        <v>93</v>
      </c>
      <c r="H2458" s="4" t="s">
        <v>21</v>
      </c>
      <c r="I2458" s="6">
        <v>0.49999999999999994</v>
      </c>
      <c r="J2458" s="7">
        <v>2000</v>
      </c>
      <c r="K2458" s="8">
        <f t="shared" si="18"/>
        <v>999.99999999999989</v>
      </c>
      <c r="L2458" s="8">
        <f t="shared" si="19"/>
        <v>349.99999999999994</v>
      </c>
      <c r="M2458" s="9">
        <v>0.35</v>
      </c>
      <c r="O2458" s="14"/>
      <c r="P2458" s="12"/>
      <c r="Q2458" s="10"/>
      <c r="R2458" s="11"/>
    </row>
    <row r="2459" spans="1:18" ht="15.75" customHeight="1" x14ac:dyDescent="0.25">
      <c r="A2459" s="2"/>
      <c r="B2459" s="4" t="s">
        <v>14</v>
      </c>
      <c r="C2459" s="4">
        <v>1185732</v>
      </c>
      <c r="D2459" s="5">
        <v>44218</v>
      </c>
      <c r="E2459" s="4" t="s">
        <v>33</v>
      </c>
      <c r="F2459" s="4" t="s">
        <v>92</v>
      </c>
      <c r="G2459" s="4" t="s">
        <v>93</v>
      </c>
      <c r="H2459" s="4" t="s">
        <v>22</v>
      </c>
      <c r="I2459" s="6">
        <v>0.4</v>
      </c>
      <c r="J2459" s="7">
        <v>3000</v>
      </c>
      <c r="K2459" s="8">
        <f t="shared" si="18"/>
        <v>1200</v>
      </c>
      <c r="L2459" s="8">
        <f t="shared" si="19"/>
        <v>480</v>
      </c>
      <c r="M2459" s="9">
        <v>0.4</v>
      </c>
      <c r="O2459" s="14"/>
      <c r="P2459" s="12"/>
      <c r="Q2459" s="10"/>
      <c r="R2459" s="11"/>
    </row>
    <row r="2460" spans="1:18" ht="15.75" customHeight="1" x14ac:dyDescent="0.25">
      <c r="A2460" s="2"/>
      <c r="B2460" s="4" t="s">
        <v>14</v>
      </c>
      <c r="C2460" s="4">
        <v>1185732</v>
      </c>
      <c r="D2460" s="5">
        <v>44249</v>
      </c>
      <c r="E2460" s="4" t="s">
        <v>33</v>
      </c>
      <c r="F2460" s="4" t="s">
        <v>92</v>
      </c>
      <c r="G2460" s="4" t="s">
        <v>93</v>
      </c>
      <c r="H2460" s="4" t="s">
        <v>17</v>
      </c>
      <c r="I2460" s="6">
        <v>0.4</v>
      </c>
      <c r="J2460" s="7">
        <v>5500</v>
      </c>
      <c r="K2460" s="8">
        <f t="shared" si="18"/>
        <v>2200</v>
      </c>
      <c r="L2460" s="8">
        <f t="shared" si="19"/>
        <v>880</v>
      </c>
      <c r="M2460" s="9">
        <v>0.4</v>
      </c>
      <c r="O2460" s="14"/>
      <c r="P2460" s="12"/>
      <c r="Q2460" s="10"/>
      <c r="R2460" s="11"/>
    </row>
    <row r="2461" spans="1:18" ht="15.75" customHeight="1" x14ac:dyDescent="0.25">
      <c r="A2461" s="2"/>
      <c r="B2461" s="4" t="s">
        <v>14</v>
      </c>
      <c r="C2461" s="4">
        <v>1185732</v>
      </c>
      <c r="D2461" s="5">
        <v>44249</v>
      </c>
      <c r="E2461" s="4" t="s">
        <v>33</v>
      </c>
      <c r="F2461" s="4" t="s">
        <v>92</v>
      </c>
      <c r="G2461" s="4" t="s">
        <v>93</v>
      </c>
      <c r="H2461" s="4" t="s">
        <v>18</v>
      </c>
      <c r="I2461" s="6">
        <v>0.4</v>
      </c>
      <c r="J2461" s="7">
        <v>2000</v>
      </c>
      <c r="K2461" s="8">
        <f t="shared" si="18"/>
        <v>800</v>
      </c>
      <c r="L2461" s="8">
        <f t="shared" si="19"/>
        <v>280</v>
      </c>
      <c r="M2461" s="9">
        <v>0.35</v>
      </c>
      <c r="O2461" s="14"/>
      <c r="P2461" s="12"/>
      <c r="Q2461" s="10"/>
      <c r="R2461" s="11"/>
    </row>
    <row r="2462" spans="1:18" ht="15.75" customHeight="1" x14ac:dyDescent="0.25">
      <c r="A2462" s="2"/>
      <c r="B2462" s="4" t="s">
        <v>14</v>
      </c>
      <c r="C2462" s="4">
        <v>1185732</v>
      </c>
      <c r="D2462" s="5">
        <v>44249</v>
      </c>
      <c r="E2462" s="4" t="s">
        <v>33</v>
      </c>
      <c r="F2462" s="4" t="s">
        <v>92</v>
      </c>
      <c r="G2462" s="4" t="s">
        <v>93</v>
      </c>
      <c r="H2462" s="4" t="s">
        <v>19</v>
      </c>
      <c r="I2462" s="6">
        <v>0.30000000000000004</v>
      </c>
      <c r="J2462" s="7">
        <v>2500</v>
      </c>
      <c r="K2462" s="8">
        <f t="shared" si="18"/>
        <v>750.00000000000011</v>
      </c>
      <c r="L2462" s="8">
        <f t="shared" si="19"/>
        <v>300.00000000000006</v>
      </c>
      <c r="M2462" s="9">
        <v>0.4</v>
      </c>
      <c r="O2462" s="14"/>
      <c r="P2462" s="12"/>
      <c r="Q2462" s="10"/>
      <c r="R2462" s="11"/>
    </row>
    <row r="2463" spans="1:18" ht="15.75" customHeight="1" x14ac:dyDescent="0.25">
      <c r="A2463" s="2"/>
      <c r="B2463" s="4" t="s">
        <v>14</v>
      </c>
      <c r="C2463" s="4">
        <v>1185732</v>
      </c>
      <c r="D2463" s="5">
        <v>44249</v>
      </c>
      <c r="E2463" s="4" t="s">
        <v>33</v>
      </c>
      <c r="F2463" s="4" t="s">
        <v>92</v>
      </c>
      <c r="G2463" s="4" t="s">
        <v>93</v>
      </c>
      <c r="H2463" s="4" t="s">
        <v>20</v>
      </c>
      <c r="I2463" s="6">
        <v>0.35000000000000003</v>
      </c>
      <c r="J2463" s="7">
        <v>1250</v>
      </c>
      <c r="K2463" s="8">
        <f t="shared" si="18"/>
        <v>437.50000000000006</v>
      </c>
      <c r="L2463" s="8">
        <f t="shared" si="19"/>
        <v>175.00000000000003</v>
      </c>
      <c r="M2463" s="9">
        <v>0.4</v>
      </c>
      <c r="O2463" s="14"/>
      <c r="P2463" s="12"/>
      <c r="Q2463" s="10"/>
      <c r="R2463" s="11"/>
    </row>
    <row r="2464" spans="1:18" ht="15.75" customHeight="1" x14ac:dyDescent="0.25">
      <c r="A2464" s="2"/>
      <c r="B2464" s="4" t="s">
        <v>14</v>
      </c>
      <c r="C2464" s="4">
        <v>1185732</v>
      </c>
      <c r="D2464" s="5">
        <v>44249</v>
      </c>
      <c r="E2464" s="4" t="s">
        <v>33</v>
      </c>
      <c r="F2464" s="4" t="s">
        <v>92</v>
      </c>
      <c r="G2464" s="4" t="s">
        <v>93</v>
      </c>
      <c r="H2464" s="4" t="s">
        <v>21</v>
      </c>
      <c r="I2464" s="6">
        <v>0.49999999999999994</v>
      </c>
      <c r="J2464" s="7">
        <v>2000</v>
      </c>
      <c r="K2464" s="8">
        <f t="shared" si="18"/>
        <v>999.99999999999989</v>
      </c>
      <c r="L2464" s="8">
        <f t="shared" si="19"/>
        <v>349.99999999999994</v>
      </c>
      <c r="M2464" s="9">
        <v>0.35</v>
      </c>
      <c r="O2464" s="14"/>
      <c r="P2464" s="12"/>
      <c r="Q2464" s="10"/>
      <c r="R2464" s="11"/>
    </row>
    <row r="2465" spans="1:18" ht="15.75" customHeight="1" x14ac:dyDescent="0.25">
      <c r="A2465" s="2"/>
      <c r="B2465" s="4" t="s">
        <v>14</v>
      </c>
      <c r="C2465" s="4">
        <v>1185732</v>
      </c>
      <c r="D2465" s="5">
        <v>44249</v>
      </c>
      <c r="E2465" s="4" t="s">
        <v>33</v>
      </c>
      <c r="F2465" s="4" t="s">
        <v>92</v>
      </c>
      <c r="G2465" s="4" t="s">
        <v>93</v>
      </c>
      <c r="H2465" s="4" t="s">
        <v>22</v>
      </c>
      <c r="I2465" s="6">
        <v>0.4</v>
      </c>
      <c r="J2465" s="7">
        <v>3000</v>
      </c>
      <c r="K2465" s="8">
        <f t="shared" si="18"/>
        <v>1200</v>
      </c>
      <c r="L2465" s="8">
        <f t="shared" si="19"/>
        <v>480</v>
      </c>
      <c r="M2465" s="9">
        <v>0.4</v>
      </c>
      <c r="O2465" s="14"/>
      <c r="P2465" s="12"/>
      <c r="Q2465" s="10"/>
      <c r="R2465" s="11"/>
    </row>
    <row r="2466" spans="1:18" ht="15.75" customHeight="1" x14ac:dyDescent="0.25">
      <c r="A2466" s="2"/>
      <c r="B2466" s="4" t="s">
        <v>14</v>
      </c>
      <c r="C2466" s="4">
        <v>1185732</v>
      </c>
      <c r="D2466" s="5">
        <v>44276</v>
      </c>
      <c r="E2466" s="4" t="s">
        <v>33</v>
      </c>
      <c r="F2466" s="4" t="s">
        <v>92</v>
      </c>
      <c r="G2466" s="4" t="s">
        <v>93</v>
      </c>
      <c r="H2466" s="4" t="s">
        <v>17</v>
      </c>
      <c r="I2466" s="6">
        <v>0.45</v>
      </c>
      <c r="J2466" s="7">
        <v>5200</v>
      </c>
      <c r="K2466" s="8">
        <f t="shared" si="18"/>
        <v>2340</v>
      </c>
      <c r="L2466" s="8">
        <f t="shared" si="19"/>
        <v>936</v>
      </c>
      <c r="M2466" s="9">
        <v>0.4</v>
      </c>
      <c r="O2466" s="14"/>
      <c r="P2466" s="12"/>
      <c r="Q2466" s="10"/>
      <c r="R2466" s="11"/>
    </row>
    <row r="2467" spans="1:18" ht="15.75" customHeight="1" x14ac:dyDescent="0.25">
      <c r="A2467" s="2"/>
      <c r="B2467" s="4" t="s">
        <v>14</v>
      </c>
      <c r="C2467" s="4">
        <v>1185732</v>
      </c>
      <c r="D2467" s="5">
        <v>44276</v>
      </c>
      <c r="E2467" s="4" t="s">
        <v>33</v>
      </c>
      <c r="F2467" s="4" t="s">
        <v>92</v>
      </c>
      <c r="G2467" s="4" t="s">
        <v>93</v>
      </c>
      <c r="H2467" s="4" t="s">
        <v>18</v>
      </c>
      <c r="I2467" s="6">
        <v>0.45</v>
      </c>
      <c r="J2467" s="7">
        <v>2250</v>
      </c>
      <c r="K2467" s="8">
        <f t="shared" si="18"/>
        <v>1012.5</v>
      </c>
      <c r="L2467" s="8">
        <f t="shared" si="19"/>
        <v>354.375</v>
      </c>
      <c r="M2467" s="9">
        <v>0.35</v>
      </c>
      <c r="O2467" s="14"/>
      <c r="P2467" s="12"/>
      <c r="Q2467" s="10"/>
      <c r="R2467" s="11"/>
    </row>
    <row r="2468" spans="1:18" ht="15.75" customHeight="1" x14ac:dyDescent="0.25">
      <c r="A2468" s="2"/>
      <c r="B2468" s="4" t="s">
        <v>14</v>
      </c>
      <c r="C2468" s="4">
        <v>1185732</v>
      </c>
      <c r="D2468" s="5">
        <v>44276</v>
      </c>
      <c r="E2468" s="4" t="s">
        <v>33</v>
      </c>
      <c r="F2468" s="4" t="s">
        <v>92</v>
      </c>
      <c r="G2468" s="4" t="s">
        <v>93</v>
      </c>
      <c r="H2468" s="4" t="s">
        <v>19</v>
      </c>
      <c r="I2468" s="6">
        <v>0.35000000000000003</v>
      </c>
      <c r="J2468" s="7">
        <v>2500</v>
      </c>
      <c r="K2468" s="8">
        <f t="shared" si="18"/>
        <v>875.00000000000011</v>
      </c>
      <c r="L2468" s="8">
        <f t="shared" si="19"/>
        <v>350.00000000000006</v>
      </c>
      <c r="M2468" s="9">
        <v>0.4</v>
      </c>
      <c r="O2468" s="14"/>
      <c r="P2468" s="12"/>
      <c r="Q2468" s="10"/>
      <c r="R2468" s="11"/>
    </row>
    <row r="2469" spans="1:18" ht="15.75" customHeight="1" x14ac:dyDescent="0.25">
      <c r="A2469" s="2"/>
      <c r="B2469" s="4" t="s">
        <v>14</v>
      </c>
      <c r="C2469" s="4">
        <v>1185732</v>
      </c>
      <c r="D2469" s="5">
        <v>44276</v>
      </c>
      <c r="E2469" s="4" t="s">
        <v>33</v>
      </c>
      <c r="F2469" s="4" t="s">
        <v>92</v>
      </c>
      <c r="G2469" s="4" t="s">
        <v>93</v>
      </c>
      <c r="H2469" s="4" t="s">
        <v>20</v>
      </c>
      <c r="I2469" s="6">
        <v>0.4</v>
      </c>
      <c r="J2469" s="7">
        <v>1000</v>
      </c>
      <c r="K2469" s="8">
        <f t="shared" si="18"/>
        <v>400</v>
      </c>
      <c r="L2469" s="8">
        <f t="shared" si="19"/>
        <v>160</v>
      </c>
      <c r="M2469" s="9">
        <v>0.4</v>
      </c>
      <c r="O2469" s="14"/>
      <c r="P2469" s="12"/>
      <c r="Q2469" s="10"/>
      <c r="R2469" s="11"/>
    </row>
    <row r="2470" spans="1:18" ht="15.75" customHeight="1" x14ac:dyDescent="0.25">
      <c r="A2470" s="2"/>
      <c r="B2470" s="4" t="s">
        <v>14</v>
      </c>
      <c r="C2470" s="4">
        <v>1185732</v>
      </c>
      <c r="D2470" s="5">
        <v>44276</v>
      </c>
      <c r="E2470" s="4" t="s">
        <v>33</v>
      </c>
      <c r="F2470" s="4" t="s">
        <v>92</v>
      </c>
      <c r="G2470" s="4" t="s">
        <v>93</v>
      </c>
      <c r="H2470" s="4" t="s">
        <v>21</v>
      </c>
      <c r="I2470" s="6">
        <v>0.54999999999999993</v>
      </c>
      <c r="J2470" s="7">
        <v>1500</v>
      </c>
      <c r="K2470" s="8">
        <f t="shared" si="18"/>
        <v>824.99999999999989</v>
      </c>
      <c r="L2470" s="8">
        <f t="shared" si="19"/>
        <v>288.74999999999994</v>
      </c>
      <c r="M2470" s="9">
        <v>0.35</v>
      </c>
      <c r="O2470" s="14"/>
      <c r="P2470" s="12"/>
      <c r="Q2470" s="10"/>
      <c r="R2470" s="11"/>
    </row>
    <row r="2471" spans="1:18" ht="15.75" customHeight="1" x14ac:dyDescent="0.25">
      <c r="A2471" s="2"/>
      <c r="B2471" s="4" t="s">
        <v>14</v>
      </c>
      <c r="C2471" s="4">
        <v>1185732</v>
      </c>
      <c r="D2471" s="5">
        <v>44276</v>
      </c>
      <c r="E2471" s="4" t="s">
        <v>33</v>
      </c>
      <c r="F2471" s="4" t="s">
        <v>92</v>
      </c>
      <c r="G2471" s="4" t="s">
        <v>93</v>
      </c>
      <c r="H2471" s="4" t="s">
        <v>22</v>
      </c>
      <c r="I2471" s="6">
        <v>0.45</v>
      </c>
      <c r="J2471" s="7">
        <v>2500</v>
      </c>
      <c r="K2471" s="8">
        <f t="shared" si="18"/>
        <v>1125</v>
      </c>
      <c r="L2471" s="8">
        <f t="shared" si="19"/>
        <v>450</v>
      </c>
      <c r="M2471" s="9">
        <v>0.4</v>
      </c>
      <c r="O2471" s="14"/>
      <c r="P2471" s="12"/>
      <c r="Q2471" s="10"/>
      <c r="R2471" s="11"/>
    </row>
    <row r="2472" spans="1:18" ht="15.75" customHeight="1" x14ac:dyDescent="0.25">
      <c r="A2472" s="2"/>
      <c r="B2472" s="4" t="s">
        <v>14</v>
      </c>
      <c r="C2472" s="4">
        <v>1185732</v>
      </c>
      <c r="D2472" s="5">
        <v>44308</v>
      </c>
      <c r="E2472" s="4" t="s">
        <v>33</v>
      </c>
      <c r="F2472" s="4" t="s">
        <v>92</v>
      </c>
      <c r="G2472" s="4" t="s">
        <v>93</v>
      </c>
      <c r="H2472" s="4" t="s">
        <v>17</v>
      </c>
      <c r="I2472" s="6">
        <v>0.45</v>
      </c>
      <c r="J2472" s="7">
        <v>4750</v>
      </c>
      <c r="K2472" s="8">
        <f t="shared" si="18"/>
        <v>2137.5</v>
      </c>
      <c r="L2472" s="8">
        <f t="shared" si="19"/>
        <v>855</v>
      </c>
      <c r="M2472" s="9">
        <v>0.4</v>
      </c>
      <c r="O2472" s="14"/>
      <c r="P2472" s="12"/>
      <c r="Q2472" s="10"/>
      <c r="R2472" s="11"/>
    </row>
    <row r="2473" spans="1:18" ht="15.75" customHeight="1" x14ac:dyDescent="0.25">
      <c r="A2473" s="2"/>
      <c r="B2473" s="4" t="s">
        <v>14</v>
      </c>
      <c r="C2473" s="4">
        <v>1185732</v>
      </c>
      <c r="D2473" s="5">
        <v>44308</v>
      </c>
      <c r="E2473" s="4" t="s">
        <v>33</v>
      </c>
      <c r="F2473" s="4" t="s">
        <v>92</v>
      </c>
      <c r="G2473" s="4" t="s">
        <v>93</v>
      </c>
      <c r="H2473" s="4" t="s">
        <v>18</v>
      </c>
      <c r="I2473" s="6">
        <v>0.45</v>
      </c>
      <c r="J2473" s="7">
        <v>1750</v>
      </c>
      <c r="K2473" s="8">
        <f t="shared" si="18"/>
        <v>787.5</v>
      </c>
      <c r="L2473" s="8">
        <f t="shared" si="19"/>
        <v>275.625</v>
      </c>
      <c r="M2473" s="9">
        <v>0.35</v>
      </c>
      <c r="O2473" s="14"/>
      <c r="P2473" s="12"/>
      <c r="Q2473" s="10"/>
      <c r="R2473" s="11"/>
    </row>
    <row r="2474" spans="1:18" ht="15.75" customHeight="1" x14ac:dyDescent="0.25">
      <c r="A2474" s="2"/>
      <c r="B2474" s="4" t="s">
        <v>14</v>
      </c>
      <c r="C2474" s="4">
        <v>1185732</v>
      </c>
      <c r="D2474" s="5">
        <v>44308</v>
      </c>
      <c r="E2474" s="4" t="s">
        <v>33</v>
      </c>
      <c r="F2474" s="4" t="s">
        <v>92</v>
      </c>
      <c r="G2474" s="4" t="s">
        <v>93</v>
      </c>
      <c r="H2474" s="4" t="s">
        <v>19</v>
      </c>
      <c r="I2474" s="6">
        <v>0.4</v>
      </c>
      <c r="J2474" s="7">
        <v>1750</v>
      </c>
      <c r="K2474" s="8">
        <f t="shared" si="18"/>
        <v>700</v>
      </c>
      <c r="L2474" s="8">
        <f t="shared" si="19"/>
        <v>280</v>
      </c>
      <c r="M2474" s="9">
        <v>0.4</v>
      </c>
      <c r="O2474" s="14"/>
      <c r="P2474" s="12"/>
      <c r="Q2474" s="10"/>
      <c r="R2474" s="11"/>
    </row>
    <row r="2475" spans="1:18" ht="15.75" customHeight="1" x14ac:dyDescent="0.25">
      <c r="A2475" s="2"/>
      <c r="B2475" s="4" t="s">
        <v>14</v>
      </c>
      <c r="C2475" s="4">
        <v>1185732</v>
      </c>
      <c r="D2475" s="5">
        <v>44308</v>
      </c>
      <c r="E2475" s="4" t="s">
        <v>33</v>
      </c>
      <c r="F2475" s="4" t="s">
        <v>92</v>
      </c>
      <c r="G2475" s="4" t="s">
        <v>93</v>
      </c>
      <c r="H2475" s="4" t="s">
        <v>20</v>
      </c>
      <c r="I2475" s="6">
        <v>0.45</v>
      </c>
      <c r="J2475" s="7">
        <v>1000</v>
      </c>
      <c r="K2475" s="8">
        <f t="shared" si="18"/>
        <v>450</v>
      </c>
      <c r="L2475" s="8">
        <f t="shared" si="19"/>
        <v>180</v>
      </c>
      <c r="M2475" s="9">
        <v>0.4</v>
      </c>
      <c r="O2475" s="14"/>
      <c r="P2475" s="12"/>
      <c r="Q2475" s="10"/>
      <c r="R2475" s="11"/>
    </row>
    <row r="2476" spans="1:18" ht="15.75" customHeight="1" x14ac:dyDescent="0.25">
      <c r="A2476" s="2"/>
      <c r="B2476" s="4" t="s">
        <v>14</v>
      </c>
      <c r="C2476" s="4">
        <v>1185732</v>
      </c>
      <c r="D2476" s="5">
        <v>44308</v>
      </c>
      <c r="E2476" s="4" t="s">
        <v>33</v>
      </c>
      <c r="F2476" s="4" t="s">
        <v>92</v>
      </c>
      <c r="G2476" s="4" t="s">
        <v>93</v>
      </c>
      <c r="H2476" s="4" t="s">
        <v>21</v>
      </c>
      <c r="I2476" s="6">
        <v>0.5</v>
      </c>
      <c r="J2476" s="7">
        <v>1250</v>
      </c>
      <c r="K2476" s="8">
        <f t="shared" si="18"/>
        <v>625</v>
      </c>
      <c r="L2476" s="8">
        <f t="shared" si="19"/>
        <v>218.75</v>
      </c>
      <c r="M2476" s="9">
        <v>0.35</v>
      </c>
      <c r="O2476" s="14"/>
      <c r="P2476" s="12"/>
      <c r="Q2476" s="10"/>
      <c r="R2476" s="11"/>
    </row>
    <row r="2477" spans="1:18" ht="15.75" customHeight="1" x14ac:dyDescent="0.25">
      <c r="A2477" s="2"/>
      <c r="B2477" s="4" t="s">
        <v>14</v>
      </c>
      <c r="C2477" s="4">
        <v>1185732</v>
      </c>
      <c r="D2477" s="5">
        <v>44308</v>
      </c>
      <c r="E2477" s="4" t="s">
        <v>33</v>
      </c>
      <c r="F2477" s="4" t="s">
        <v>92</v>
      </c>
      <c r="G2477" s="4" t="s">
        <v>93</v>
      </c>
      <c r="H2477" s="4" t="s">
        <v>22</v>
      </c>
      <c r="I2477" s="6">
        <v>0.4</v>
      </c>
      <c r="J2477" s="7">
        <v>2500</v>
      </c>
      <c r="K2477" s="8">
        <f t="shared" si="18"/>
        <v>1000</v>
      </c>
      <c r="L2477" s="8">
        <f t="shared" si="19"/>
        <v>400</v>
      </c>
      <c r="M2477" s="9">
        <v>0.4</v>
      </c>
      <c r="O2477" s="14"/>
      <c r="P2477" s="12"/>
      <c r="Q2477" s="10"/>
      <c r="R2477" s="11"/>
    </row>
    <row r="2478" spans="1:18" ht="15.75" customHeight="1" x14ac:dyDescent="0.25">
      <c r="A2478" s="2"/>
      <c r="B2478" s="4" t="s">
        <v>14</v>
      </c>
      <c r="C2478" s="4">
        <v>1185732</v>
      </c>
      <c r="D2478" s="5">
        <v>44339</v>
      </c>
      <c r="E2478" s="4" t="s">
        <v>33</v>
      </c>
      <c r="F2478" s="4" t="s">
        <v>92</v>
      </c>
      <c r="G2478" s="4" t="s">
        <v>93</v>
      </c>
      <c r="H2478" s="4" t="s">
        <v>17</v>
      </c>
      <c r="I2478" s="6">
        <v>0.5</v>
      </c>
      <c r="J2478" s="7">
        <v>5200</v>
      </c>
      <c r="K2478" s="8">
        <f t="shared" si="18"/>
        <v>2600</v>
      </c>
      <c r="L2478" s="8">
        <f t="shared" si="19"/>
        <v>1040</v>
      </c>
      <c r="M2478" s="9">
        <v>0.4</v>
      </c>
      <c r="O2478" s="14"/>
      <c r="P2478" s="12"/>
      <c r="Q2478" s="10"/>
      <c r="R2478" s="11"/>
    </row>
    <row r="2479" spans="1:18" ht="15.75" customHeight="1" x14ac:dyDescent="0.25">
      <c r="A2479" s="2"/>
      <c r="B2479" s="4" t="s">
        <v>14</v>
      </c>
      <c r="C2479" s="4">
        <v>1185732</v>
      </c>
      <c r="D2479" s="5">
        <v>44339</v>
      </c>
      <c r="E2479" s="4" t="s">
        <v>33</v>
      </c>
      <c r="F2479" s="4" t="s">
        <v>92</v>
      </c>
      <c r="G2479" s="4" t="s">
        <v>93</v>
      </c>
      <c r="H2479" s="4" t="s">
        <v>18</v>
      </c>
      <c r="I2479" s="6">
        <v>0.45000000000000007</v>
      </c>
      <c r="J2479" s="7">
        <v>2250</v>
      </c>
      <c r="K2479" s="8">
        <f t="shared" si="18"/>
        <v>1012.5000000000001</v>
      </c>
      <c r="L2479" s="8">
        <f t="shared" si="19"/>
        <v>354.375</v>
      </c>
      <c r="M2479" s="9">
        <v>0.35</v>
      </c>
      <c r="O2479" s="14"/>
      <c r="P2479" s="12"/>
      <c r="Q2479" s="10"/>
      <c r="R2479" s="11"/>
    </row>
    <row r="2480" spans="1:18" ht="15.75" customHeight="1" x14ac:dyDescent="0.25">
      <c r="A2480" s="2"/>
      <c r="B2480" s="4" t="s">
        <v>14</v>
      </c>
      <c r="C2480" s="4">
        <v>1185732</v>
      </c>
      <c r="D2480" s="5">
        <v>44339</v>
      </c>
      <c r="E2480" s="4" t="s">
        <v>33</v>
      </c>
      <c r="F2480" s="4" t="s">
        <v>92</v>
      </c>
      <c r="G2480" s="4" t="s">
        <v>93</v>
      </c>
      <c r="H2480" s="4" t="s">
        <v>19</v>
      </c>
      <c r="I2480" s="6">
        <v>0.4</v>
      </c>
      <c r="J2480" s="7">
        <v>2000</v>
      </c>
      <c r="K2480" s="8">
        <f t="shared" si="18"/>
        <v>800</v>
      </c>
      <c r="L2480" s="8">
        <f t="shared" si="19"/>
        <v>320</v>
      </c>
      <c r="M2480" s="9">
        <v>0.4</v>
      </c>
      <c r="O2480" s="14"/>
      <c r="P2480" s="12"/>
      <c r="Q2480" s="10"/>
      <c r="R2480" s="11"/>
    </row>
    <row r="2481" spans="1:18" ht="15.75" customHeight="1" x14ac:dyDescent="0.25">
      <c r="A2481" s="2"/>
      <c r="B2481" s="4" t="s">
        <v>14</v>
      </c>
      <c r="C2481" s="4">
        <v>1185732</v>
      </c>
      <c r="D2481" s="5">
        <v>44339</v>
      </c>
      <c r="E2481" s="4" t="s">
        <v>33</v>
      </c>
      <c r="F2481" s="4" t="s">
        <v>92</v>
      </c>
      <c r="G2481" s="4" t="s">
        <v>93</v>
      </c>
      <c r="H2481" s="4" t="s">
        <v>20</v>
      </c>
      <c r="I2481" s="6">
        <v>0.4</v>
      </c>
      <c r="J2481" s="7">
        <v>1250</v>
      </c>
      <c r="K2481" s="8">
        <f t="shared" si="18"/>
        <v>500</v>
      </c>
      <c r="L2481" s="8">
        <f t="shared" si="19"/>
        <v>200</v>
      </c>
      <c r="M2481" s="9">
        <v>0.4</v>
      </c>
      <c r="O2481" s="14"/>
      <c r="P2481" s="12"/>
      <c r="Q2481" s="10"/>
      <c r="R2481" s="11"/>
    </row>
    <row r="2482" spans="1:18" ht="15.75" customHeight="1" x14ac:dyDescent="0.25">
      <c r="A2482" s="2"/>
      <c r="B2482" s="4" t="s">
        <v>14</v>
      </c>
      <c r="C2482" s="4">
        <v>1185732</v>
      </c>
      <c r="D2482" s="5">
        <v>44339</v>
      </c>
      <c r="E2482" s="4" t="s">
        <v>33</v>
      </c>
      <c r="F2482" s="4" t="s">
        <v>92</v>
      </c>
      <c r="G2482" s="4" t="s">
        <v>93</v>
      </c>
      <c r="H2482" s="4" t="s">
        <v>21</v>
      </c>
      <c r="I2482" s="6">
        <v>0.5</v>
      </c>
      <c r="J2482" s="7">
        <v>1500</v>
      </c>
      <c r="K2482" s="8">
        <f t="shared" si="18"/>
        <v>750</v>
      </c>
      <c r="L2482" s="8">
        <f t="shared" si="19"/>
        <v>262.5</v>
      </c>
      <c r="M2482" s="9">
        <v>0.35</v>
      </c>
      <c r="O2482" s="14"/>
      <c r="P2482" s="12"/>
      <c r="Q2482" s="10"/>
      <c r="R2482" s="11"/>
    </row>
    <row r="2483" spans="1:18" ht="15.75" customHeight="1" x14ac:dyDescent="0.25">
      <c r="A2483" s="2"/>
      <c r="B2483" s="4" t="s">
        <v>14</v>
      </c>
      <c r="C2483" s="4">
        <v>1185732</v>
      </c>
      <c r="D2483" s="5">
        <v>44339</v>
      </c>
      <c r="E2483" s="4" t="s">
        <v>33</v>
      </c>
      <c r="F2483" s="4" t="s">
        <v>92</v>
      </c>
      <c r="G2483" s="4" t="s">
        <v>93</v>
      </c>
      <c r="H2483" s="4" t="s">
        <v>22</v>
      </c>
      <c r="I2483" s="6">
        <v>0.55000000000000004</v>
      </c>
      <c r="J2483" s="7">
        <v>2750</v>
      </c>
      <c r="K2483" s="8">
        <f t="shared" si="18"/>
        <v>1512.5000000000002</v>
      </c>
      <c r="L2483" s="8">
        <f t="shared" si="19"/>
        <v>605.00000000000011</v>
      </c>
      <c r="M2483" s="9">
        <v>0.4</v>
      </c>
      <c r="O2483" s="14"/>
      <c r="P2483" s="12"/>
      <c r="Q2483" s="10"/>
      <c r="R2483" s="11"/>
    </row>
    <row r="2484" spans="1:18" ht="15.75" customHeight="1" x14ac:dyDescent="0.25">
      <c r="A2484" s="2"/>
      <c r="B2484" s="4" t="s">
        <v>14</v>
      </c>
      <c r="C2484" s="4">
        <v>1185732</v>
      </c>
      <c r="D2484" s="5">
        <v>44369</v>
      </c>
      <c r="E2484" s="4" t="s">
        <v>33</v>
      </c>
      <c r="F2484" s="4" t="s">
        <v>92</v>
      </c>
      <c r="G2484" s="4" t="s">
        <v>93</v>
      </c>
      <c r="H2484" s="4" t="s">
        <v>17</v>
      </c>
      <c r="I2484" s="6">
        <v>0.4</v>
      </c>
      <c r="J2484" s="7">
        <v>5250</v>
      </c>
      <c r="K2484" s="8">
        <f t="shared" si="18"/>
        <v>2100</v>
      </c>
      <c r="L2484" s="8">
        <f t="shared" si="19"/>
        <v>840</v>
      </c>
      <c r="M2484" s="9">
        <v>0.4</v>
      </c>
      <c r="O2484" s="14"/>
      <c r="P2484" s="12"/>
      <c r="Q2484" s="10"/>
      <c r="R2484" s="11"/>
    </row>
    <row r="2485" spans="1:18" ht="15.75" customHeight="1" x14ac:dyDescent="0.25">
      <c r="A2485" s="2"/>
      <c r="B2485" s="4" t="s">
        <v>14</v>
      </c>
      <c r="C2485" s="4">
        <v>1185732</v>
      </c>
      <c r="D2485" s="5">
        <v>44369</v>
      </c>
      <c r="E2485" s="4" t="s">
        <v>33</v>
      </c>
      <c r="F2485" s="4" t="s">
        <v>92</v>
      </c>
      <c r="G2485" s="4" t="s">
        <v>93</v>
      </c>
      <c r="H2485" s="4" t="s">
        <v>18</v>
      </c>
      <c r="I2485" s="6">
        <v>0.35000000000000009</v>
      </c>
      <c r="J2485" s="7">
        <v>2750</v>
      </c>
      <c r="K2485" s="8">
        <f t="shared" si="18"/>
        <v>962.50000000000023</v>
      </c>
      <c r="L2485" s="8">
        <f t="shared" si="19"/>
        <v>336.87500000000006</v>
      </c>
      <c r="M2485" s="9">
        <v>0.35</v>
      </c>
      <c r="O2485" s="14"/>
      <c r="P2485" s="12"/>
      <c r="Q2485" s="10"/>
      <c r="R2485" s="11"/>
    </row>
    <row r="2486" spans="1:18" ht="15.75" customHeight="1" x14ac:dyDescent="0.25">
      <c r="A2486" s="2"/>
      <c r="B2486" s="4" t="s">
        <v>14</v>
      </c>
      <c r="C2486" s="4">
        <v>1185732</v>
      </c>
      <c r="D2486" s="5">
        <v>44369</v>
      </c>
      <c r="E2486" s="4" t="s">
        <v>33</v>
      </c>
      <c r="F2486" s="4" t="s">
        <v>92</v>
      </c>
      <c r="G2486" s="4" t="s">
        <v>93</v>
      </c>
      <c r="H2486" s="4" t="s">
        <v>19</v>
      </c>
      <c r="I2486" s="6">
        <v>0.30000000000000004</v>
      </c>
      <c r="J2486" s="7">
        <v>2250</v>
      </c>
      <c r="K2486" s="8">
        <f t="shared" si="18"/>
        <v>675.00000000000011</v>
      </c>
      <c r="L2486" s="8">
        <f t="shared" si="19"/>
        <v>270.00000000000006</v>
      </c>
      <c r="M2486" s="9">
        <v>0.4</v>
      </c>
      <c r="O2486" s="14"/>
      <c r="P2486" s="12"/>
      <c r="Q2486" s="10"/>
      <c r="R2486" s="11"/>
    </row>
    <row r="2487" spans="1:18" ht="15.75" customHeight="1" x14ac:dyDescent="0.25">
      <c r="A2487" s="2"/>
      <c r="B2487" s="4" t="s">
        <v>14</v>
      </c>
      <c r="C2487" s="4">
        <v>1185732</v>
      </c>
      <c r="D2487" s="5">
        <v>44369</v>
      </c>
      <c r="E2487" s="4" t="s">
        <v>33</v>
      </c>
      <c r="F2487" s="4" t="s">
        <v>92</v>
      </c>
      <c r="G2487" s="4" t="s">
        <v>93</v>
      </c>
      <c r="H2487" s="4" t="s">
        <v>20</v>
      </c>
      <c r="I2487" s="6">
        <v>0.30000000000000004</v>
      </c>
      <c r="J2487" s="7">
        <v>2000</v>
      </c>
      <c r="K2487" s="8">
        <f t="shared" si="18"/>
        <v>600.00000000000011</v>
      </c>
      <c r="L2487" s="8">
        <f t="shared" si="19"/>
        <v>240.00000000000006</v>
      </c>
      <c r="M2487" s="9">
        <v>0.4</v>
      </c>
      <c r="O2487" s="14"/>
      <c r="P2487" s="12"/>
      <c r="Q2487" s="10"/>
      <c r="R2487" s="11"/>
    </row>
    <row r="2488" spans="1:18" ht="15.75" customHeight="1" x14ac:dyDescent="0.25">
      <c r="A2488" s="2"/>
      <c r="B2488" s="4" t="s">
        <v>14</v>
      </c>
      <c r="C2488" s="4">
        <v>1185732</v>
      </c>
      <c r="D2488" s="5">
        <v>44369</v>
      </c>
      <c r="E2488" s="4" t="s">
        <v>33</v>
      </c>
      <c r="F2488" s="4" t="s">
        <v>92</v>
      </c>
      <c r="G2488" s="4" t="s">
        <v>93</v>
      </c>
      <c r="H2488" s="4" t="s">
        <v>21</v>
      </c>
      <c r="I2488" s="6">
        <v>0.5</v>
      </c>
      <c r="J2488" s="7">
        <v>2000</v>
      </c>
      <c r="K2488" s="8">
        <f t="shared" si="18"/>
        <v>1000</v>
      </c>
      <c r="L2488" s="8">
        <f t="shared" si="19"/>
        <v>350</v>
      </c>
      <c r="M2488" s="9">
        <v>0.35</v>
      </c>
      <c r="O2488" s="14"/>
      <c r="P2488" s="12"/>
      <c r="Q2488" s="10"/>
      <c r="R2488" s="11"/>
    </row>
    <row r="2489" spans="1:18" ht="15.75" customHeight="1" x14ac:dyDescent="0.25">
      <c r="A2489" s="2"/>
      <c r="B2489" s="4" t="s">
        <v>14</v>
      </c>
      <c r="C2489" s="4">
        <v>1185732</v>
      </c>
      <c r="D2489" s="5">
        <v>44369</v>
      </c>
      <c r="E2489" s="4" t="s">
        <v>33</v>
      </c>
      <c r="F2489" s="4" t="s">
        <v>92</v>
      </c>
      <c r="G2489" s="4" t="s">
        <v>93</v>
      </c>
      <c r="H2489" s="4" t="s">
        <v>22</v>
      </c>
      <c r="I2489" s="6">
        <v>0.55000000000000004</v>
      </c>
      <c r="J2489" s="7">
        <v>3750</v>
      </c>
      <c r="K2489" s="8">
        <f t="shared" si="18"/>
        <v>2062.5</v>
      </c>
      <c r="L2489" s="8">
        <f t="shared" si="19"/>
        <v>825</v>
      </c>
      <c r="M2489" s="9">
        <v>0.4</v>
      </c>
      <c r="O2489" s="14"/>
      <c r="P2489" s="12"/>
      <c r="Q2489" s="10"/>
      <c r="R2489" s="11"/>
    </row>
    <row r="2490" spans="1:18" ht="15.75" customHeight="1" x14ac:dyDescent="0.25">
      <c r="A2490" s="2"/>
      <c r="B2490" s="4" t="s">
        <v>14</v>
      </c>
      <c r="C2490" s="4">
        <v>1185732</v>
      </c>
      <c r="D2490" s="5">
        <v>44398</v>
      </c>
      <c r="E2490" s="4" t="s">
        <v>33</v>
      </c>
      <c r="F2490" s="4" t="s">
        <v>92</v>
      </c>
      <c r="G2490" s="4" t="s">
        <v>93</v>
      </c>
      <c r="H2490" s="4" t="s">
        <v>17</v>
      </c>
      <c r="I2490" s="6">
        <v>0.5</v>
      </c>
      <c r="J2490" s="7">
        <v>6000</v>
      </c>
      <c r="K2490" s="8">
        <f t="shared" si="18"/>
        <v>3000</v>
      </c>
      <c r="L2490" s="8">
        <f t="shared" si="19"/>
        <v>1200</v>
      </c>
      <c r="M2490" s="9">
        <v>0.4</v>
      </c>
      <c r="O2490" s="14"/>
      <c r="P2490" s="12"/>
      <c r="Q2490" s="10"/>
      <c r="R2490" s="11"/>
    </row>
    <row r="2491" spans="1:18" ht="15.75" customHeight="1" x14ac:dyDescent="0.25">
      <c r="A2491" s="2"/>
      <c r="B2491" s="4" t="s">
        <v>14</v>
      </c>
      <c r="C2491" s="4">
        <v>1185732</v>
      </c>
      <c r="D2491" s="5">
        <v>44398</v>
      </c>
      <c r="E2491" s="4" t="s">
        <v>33</v>
      </c>
      <c r="F2491" s="4" t="s">
        <v>92</v>
      </c>
      <c r="G2491" s="4" t="s">
        <v>93</v>
      </c>
      <c r="H2491" s="4" t="s">
        <v>18</v>
      </c>
      <c r="I2491" s="6">
        <v>0.45000000000000007</v>
      </c>
      <c r="J2491" s="7">
        <v>3500</v>
      </c>
      <c r="K2491" s="8">
        <f t="shared" si="18"/>
        <v>1575.0000000000002</v>
      </c>
      <c r="L2491" s="8">
        <f t="shared" si="19"/>
        <v>551.25</v>
      </c>
      <c r="M2491" s="9">
        <v>0.35</v>
      </c>
      <c r="O2491" s="14"/>
      <c r="P2491" s="12"/>
      <c r="Q2491" s="10"/>
      <c r="R2491" s="11"/>
    </row>
    <row r="2492" spans="1:18" ht="15.75" customHeight="1" x14ac:dyDescent="0.25">
      <c r="A2492" s="2"/>
      <c r="B2492" s="4" t="s">
        <v>14</v>
      </c>
      <c r="C2492" s="4">
        <v>1185732</v>
      </c>
      <c r="D2492" s="5">
        <v>44398</v>
      </c>
      <c r="E2492" s="4" t="s">
        <v>33</v>
      </c>
      <c r="F2492" s="4" t="s">
        <v>92</v>
      </c>
      <c r="G2492" s="4" t="s">
        <v>93</v>
      </c>
      <c r="H2492" s="4" t="s">
        <v>19</v>
      </c>
      <c r="I2492" s="6">
        <v>0.4</v>
      </c>
      <c r="J2492" s="7">
        <v>2750</v>
      </c>
      <c r="K2492" s="8">
        <f t="shared" si="18"/>
        <v>1100</v>
      </c>
      <c r="L2492" s="8">
        <f t="shared" si="19"/>
        <v>440</v>
      </c>
      <c r="M2492" s="9">
        <v>0.4</v>
      </c>
      <c r="O2492" s="14"/>
      <c r="P2492" s="12"/>
      <c r="Q2492" s="10"/>
      <c r="R2492" s="11"/>
    </row>
    <row r="2493" spans="1:18" ht="15.75" customHeight="1" x14ac:dyDescent="0.25">
      <c r="A2493" s="2"/>
      <c r="B2493" s="4" t="s">
        <v>14</v>
      </c>
      <c r="C2493" s="4">
        <v>1185732</v>
      </c>
      <c r="D2493" s="5">
        <v>44398</v>
      </c>
      <c r="E2493" s="4" t="s">
        <v>33</v>
      </c>
      <c r="F2493" s="4" t="s">
        <v>92</v>
      </c>
      <c r="G2493" s="4" t="s">
        <v>93</v>
      </c>
      <c r="H2493" s="4" t="s">
        <v>20</v>
      </c>
      <c r="I2493" s="6">
        <v>0.4</v>
      </c>
      <c r="J2493" s="7">
        <v>2250</v>
      </c>
      <c r="K2493" s="8">
        <f t="shared" si="18"/>
        <v>900</v>
      </c>
      <c r="L2493" s="8">
        <f t="shared" si="19"/>
        <v>360</v>
      </c>
      <c r="M2493" s="9">
        <v>0.4</v>
      </c>
      <c r="O2493" s="14"/>
      <c r="P2493" s="12"/>
      <c r="Q2493" s="10"/>
      <c r="R2493" s="11"/>
    </row>
    <row r="2494" spans="1:18" ht="15.75" customHeight="1" x14ac:dyDescent="0.25">
      <c r="A2494" s="2"/>
      <c r="B2494" s="4" t="s">
        <v>14</v>
      </c>
      <c r="C2494" s="4">
        <v>1185732</v>
      </c>
      <c r="D2494" s="5">
        <v>44398</v>
      </c>
      <c r="E2494" s="4" t="s">
        <v>33</v>
      </c>
      <c r="F2494" s="4" t="s">
        <v>92</v>
      </c>
      <c r="G2494" s="4" t="s">
        <v>93</v>
      </c>
      <c r="H2494" s="4" t="s">
        <v>21</v>
      </c>
      <c r="I2494" s="6">
        <v>0.5</v>
      </c>
      <c r="J2494" s="7">
        <v>2500</v>
      </c>
      <c r="K2494" s="8">
        <f t="shared" si="18"/>
        <v>1250</v>
      </c>
      <c r="L2494" s="8">
        <f t="shared" si="19"/>
        <v>437.5</v>
      </c>
      <c r="M2494" s="9">
        <v>0.35</v>
      </c>
      <c r="O2494" s="14"/>
      <c r="P2494" s="12"/>
      <c r="Q2494" s="10"/>
      <c r="R2494" s="11"/>
    </row>
    <row r="2495" spans="1:18" ht="15.75" customHeight="1" x14ac:dyDescent="0.25">
      <c r="A2495" s="2"/>
      <c r="B2495" s="4" t="s">
        <v>14</v>
      </c>
      <c r="C2495" s="4">
        <v>1185732</v>
      </c>
      <c r="D2495" s="5">
        <v>44398</v>
      </c>
      <c r="E2495" s="4" t="s">
        <v>33</v>
      </c>
      <c r="F2495" s="4" t="s">
        <v>92</v>
      </c>
      <c r="G2495" s="4" t="s">
        <v>93</v>
      </c>
      <c r="H2495" s="4" t="s">
        <v>22</v>
      </c>
      <c r="I2495" s="6">
        <v>0.55000000000000004</v>
      </c>
      <c r="J2495" s="7">
        <v>4250</v>
      </c>
      <c r="K2495" s="8">
        <f t="shared" si="18"/>
        <v>2337.5</v>
      </c>
      <c r="L2495" s="8">
        <f t="shared" si="19"/>
        <v>935</v>
      </c>
      <c r="M2495" s="9">
        <v>0.4</v>
      </c>
      <c r="O2495" s="14"/>
      <c r="P2495" s="12"/>
      <c r="Q2495" s="10"/>
      <c r="R2495" s="11"/>
    </row>
    <row r="2496" spans="1:18" ht="15.75" customHeight="1" x14ac:dyDescent="0.25">
      <c r="A2496" s="2"/>
      <c r="B2496" s="4" t="s">
        <v>14</v>
      </c>
      <c r="C2496" s="4">
        <v>1185732</v>
      </c>
      <c r="D2496" s="5">
        <v>44430</v>
      </c>
      <c r="E2496" s="4" t="s">
        <v>33</v>
      </c>
      <c r="F2496" s="4" t="s">
        <v>92</v>
      </c>
      <c r="G2496" s="4" t="s">
        <v>93</v>
      </c>
      <c r="H2496" s="4" t="s">
        <v>17</v>
      </c>
      <c r="I2496" s="6">
        <v>0.5</v>
      </c>
      <c r="J2496" s="7">
        <v>5750</v>
      </c>
      <c r="K2496" s="8">
        <f t="shared" si="18"/>
        <v>2875</v>
      </c>
      <c r="L2496" s="8">
        <f t="shared" si="19"/>
        <v>1150</v>
      </c>
      <c r="M2496" s="9">
        <v>0.4</v>
      </c>
      <c r="O2496" s="14"/>
      <c r="P2496" s="12"/>
      <c r="Q2496" s="10"/>
      <c r="R2496" s="11"/>
    </row>
    <row r="2497" spans="1:18" ht="15.75" customHeight="1" x14ac:dyDescent="0.25">
      <c r="A2497" s="2"/>
      <c r="B2497" s="4" t="s">
        <v>14</v>
      </c>
      <c r="C2497" s="4">
        <v>1185732</v>
      </c>
      <c r="D2497" s="5">
        <v>44430</v>
      </c>
      <c r="E2497" s="4" t="s">
        <v>33</v>
      </c>
      <c r="F2497" s="4" t="s">
        <v>92</v>
      </c>
      <c r="G2497" s="4" t="s">
        <v>93</v>
      </c>
      <c r="H2497" s="4" t="s">
        <v>18</v>
      </c>
      <c r="I2497" s="6">
        <v>0.45000000000000007</v>
      </c>
      <c r="J2497" s="7">
        <v>3500</v>
      </c>
      <c r="K2497" s="8">
        <f t="shared" si="18"/>
        <v>1575.0000000000002</v>
      </c>
      <c r="L2497" s="8">
        <f t="shared" si="19"/>
        <v>551.25</v>
      </c>
      <c r="M2497" s="9">
        <v>0.35</v>
      </c>
      <c r="O2497" s="14"/>
      <c r="P2497" s="12"/>
      <c r="Q2497" s="10"/>
      <c r="R2497" s="11"/>
    </row>
    <row r="2498" spans="1:18" ht="15.75" customHeight="1" x14ac:dyDescent="0.25">
      <c r="A2498" s="2"/>
      <c r="B2498" s="4" t="s">
        <v>14</v>
      </c>
      <c r="C2498" s="4">
        <v>1185732</v>
      </c>
      <c r="D2498" s="5">
        <v>44430</v>
      </c>
      <c r="E2498" s="4" t="s">
        <v>33</v>
      </c>
      <c r="F2498" s="4" t="s">
        <v>92</v>
      </c>
      <c r="G2498" s="4" t="s">
        <v>93</v>
      </c>
      <c r="H2498" s="4" t="s">
        <v>19</v>
      </c>
      <c r="I2498" s="6">
        <v>0.4</v>
      </c>
      <c r="J2498" s="7">
        <v>2750</v>
      </c>
      <c r="K2498" s="8">
        <f t="shared" si="18"/>
        <v>1100</v>
      </c>
      <c r="L2498" s="8">
        <f t="shared" si="19"/>
        <v>440</v>
      </c>
      <c r="M2498" s="9">
        <v>0.4</v>
      </c>
      <c r="O2498" s="14"/>
      <c r="P2498" s="12"/>
      <c r="Q2498" s="10"/>
      <c r="R2498" s="11"/>
    </row>
    <row r="2499" spans="1:18" ht="15.75" customHeight="1" x14ac:dyDescent="0.25">
      <c r="A2499" s="2"/>
      <c r="B2499" s="4" t="s">
        <v>14</v>
      </c>
      <c r="C2499" s="4">
        <v>1185732</v>
      </c>
      <c r="D2499" s="5">
        <v>44430</v>
      </c>
      <c r="E2499" s="4" t="s">
        <v>33</v>
      </c>
      <c r="F2499" s="4" t="s">
        <v>92</v>
      </c>
      <c r="G2499" s="4" t="s">
        <v>93</v>
      </c>
      <c r="H2499" s="4" t="s">
        <v>20</v>
      </c>
      <c r="I2499" s="6">
        <v>0.4</v>
      </c>
      <c r="J2499" s="7">
        <v>2500</v>
      </c>
      <c r="K2499" s="8">
        <f t="shared" si="18"/>
        <v>1000</v>
      </c>
      <c r="L2499" s="8">
        <f t="shared" si="19"/>
        <v>400</v>
      </c>
      <c r="M2499" s="9">
        <v>0.4</v>
      </c>
      <c r="O2499" s="14"/>
      <c r="P2499" s="12"/>
      <c r="Q2499" s="10"/>
      <c r="R2499" s="11"/>
    </row>
    <row r="2500" spans="1:18" ht="15.75" customHeight="1" x14ac:dyDescent="0.25">
      <c r="A2500" s="2"/>
      <c r="B2500" s="4" t="s">
        <v>14</v>
      </c>
      <c r="C2500" s="4">
        <v>1185732</v>
      </c>
      <c r="D2500" s="5">
        <v>44430</v>
      </c>
      <c r="E2500" s="4" t="s">
        <v>33</v>
      </c>
      <c r="F2500" s="4" t="s">
        <v>92</v>
      </c>
      <c r="G2500" s="4" t="s">
        <v>93</v>
      </c>
      <c r="H2500" s="4" t="s">
        <v>21</v>
      </c>
      <c r="I2500" s="6">
        <v>0.5</v>
      </c>
      <c r="J2500" s="7">
        <v>2250</v>
      </c>
      <c r="K2500" s="8">
        <f t="shared" si="18"/>
        <v>1125</v>
      </c>
      <c r="L2500" s="8">
        <f t="shared" si="19"/>
        <v>393.75</v>
      </c>
      <c r="M2500" s="9">
        <v>0.35</v>
      </c>
      <c r="O2500" s="14"/>
      <c r="P2500" s="12"/>
      <c r="Q2500" s="10"/>
      <c r="R2500" s="11"/>
    </row>
    <row r="2501" spans="1:18" ht="15.75" customHeight="1" x14ac:dyDescent="0.25">
      <c r="A2501" s="2"/>
      <c r="B2501" s="4" t="s">
        <v>14</v>
      </c>
      <c r="C2501" s="4">
        <v>1185732</v>
      </c>
      <c r="D2501" s="5">
        <v>44430</v>
      </c>
      <c r="E2501" s="4" t="s">
        <v>33</v>
      </c>
      <c r="F2501" s="4" t="s">
        <v>92</v>
      </c>
      <c r="G2501" s="4" t="s">
        <v>93</v>
      </c>
      <c r="H2501" s="4" t="s">
        <v>22</v>
      </c>
      <c r="I2501" s="6">
        <v>0.55000000000000004</v>
      </c>
      <c r="J2501" s="7">
        <v>4000</v>
      </c>
      <c r="K2501" s="8">
        <f t="shared" si="18"/>
        <v>2200</v>
      </c>
      <c r="L2501" s="8">
        <f t="shared" si="19"/>
        <v>880</v>
      </c>
      <c r="M2501" s="9">
        <v>0.4</v>
      </c>
      <c r="O2501" s="14"/>
      <c r="P2501" s="12"/>
      <c r="Q2501" s="10"/>
      <c r="R2501" s="11"/>
    </row>
    <row r="2502" spans="1:18" ht="15.75" customHeight="1" x14ac:dyDescent="0.25">
      <c r="A2502" s="2"/>
      <c r="B2502" s="4" t="s">
        <v>14</v>
      </c>
      <c r="C2502" s="4">
        <v>1185732</v>
      </c>
      <c r="D2502" s="5">
        <v>44462</v>
      </c>
      <c r="E2502" s="4" t="s">
        <v>33</v>
      </c>
      <c r="F2502" s="4" t="s">
        <v>92</v>
      </c>
      <c r="G2502" s="4" t="s">
        <v>93</v>
      </c>
      <c r="H2502" s="4" t="s">
        <v>17</v>
      </c>
      <c r="I2502" s="6">
        <v>0.5</v>
      </c>
      <c r="J2502" s="7">
        <v>5250</v>
      </c>
      <c r="K2502" s="8">
        <f t="shared" si="18"/>
        <v>2625</v>
      </c>
      <c r="L2502" s="8">
        <f t="shared" si="19"/>
        <v>1050</v>
      </c>
      <c r="M2502" s="9">
        <v>0.4</v>
      </c>
      <c r="O2502" s="14"/>
      <c r="P2502" s="12"/>
      <c r="Q2502" s="10"/>
      <c r="R2502" s="11"/>
    </row>
    <row r="2503" spans="1:18" ht="15.75" customHeight="1" x14ac:dyDescent="0.25">
      <c r="A2503" s="2"/>
      <c r="B2503" s="4" t="s">
        <v>14</v>
      </c>
      <c r="C2503" s="4">
        <v>1185732</v>
      </c>
      <c r="D2503" s="5">
        <v>44462</v>
      </c>
      <c r="E2503" s="4" t="s">
        <v>33</v>
      </c>
      <c r="F2503" s="4" t="s">
        <v>92</v>
      </c>
      <c r="G2503" s="4" t="s">
        <v>93</v>
      </c>
      <c r="H2503" s="4" t="s">
        <v>18</v>
      </c>
      <c r="I2503" s="6">
        <v>0.45000000000000007</v>
      </c>
      <c r="J2503" s="7">
        <v>3250</v>
      </c>
      <c r="K2503" s="8">
        <f t="shared" si="18"/>
        <v>1462.5000000000002</v>
      </c>
      <c r="L2503" s="8">
        <f t="shared" si="19"/>
        <v>511.87500000000006</v>
      </c>
      <c r="M2503" s="9">
        <v>0.35</v>
      </c>
      <c r="O2503" s="14"/>
      <c r="P2503" s="12"/>
      <c r="Q2503" s="10"/>
      <c r="R2503" s="11"/>
    </row>
    <row r="2504" spans="1:18" ht="15.75" customHeight="1" x14ac:dyDescent="0.25">
      <c r="A2504" s="2"/>
      <c r="B2504" s="4" t="s">
        <v>14</v>
      </c>
      <c r="C2504" s="4">
        <v>1185732</v>
      </c>
      <c r="D2504" s="5">
        <v>44462</v>
      </c>
      <c r="E2504" s="4" t="s">
        <v>33</v>
      </c>
      <c r="F2504" s="4" t="s">
        <v>92</v>
      </c>
      <c r="G2504" s="4" t="s">
        <v>93</v>
      </c>
      <c r="H2504" s="4" t="s">
        <v>19</v>
      </c>
      <c r="I2504" s="6">
        <v>0.35000000000000003</v>
      </c>
      <c r="J2504" s="7">
        <v>2250</v>
      </c>
      <c r="K2504" s="8">
        <f t="shared" si="18"/>
        <v>787.50000000000011</v>
      </c>
      <c r="L2504" s="8">
        <f t="shared" si="19"/>
        <v>315.00000000000006</v>
      </c>
      <c r="M2504" s="9">
        <v>0.4</v>
      </c>
      <c r="O2504" s="14"/>
      <c r="P2504" s="12"/>
      <c r="Q2504" s="10"/>
      <c r="R2504" s="11"/>
    </row>
    <row r="2505" spans="1:18" ht="15.75" customHeight="1" x14ac:dyDescent="0.25">
      <c r="A2505" s="2"/>
      <c r="B2505" s="4" t="s">
        <v>14</v>
      </c>
      <c r="C2505" s="4">
        <v>1185732</v>
      </c>
      <c r="D2505" s="5">
        <v>44462</v>
      </c>
      <c r="E2505" s="4" t="s">
        <v>33</v>
      </c>
      <c r="F2505" s="4" t="s">
        <v>92</v>
      </c>
      <c r="G2505" s="4" t="s">
        <v>93</v>
      </c>
      <c r="H2505" s="4" t="s">
        <v>20</v>
      </c>
      <c r="I2505" s="6">
        <v>0.35000000000000003</v>
      </c>
      <c r="J2505" s="7">
        <v>2000</v>
      </c>
      <c r="K2505" s="8">
        <f t="shared" si="18"/>
        <v>700.00000000000011</v>
      </c>
      <c r="L2505" s="8">
        <f t="shared" si="19"/>
        <v>280.00000000000006</v>
      </c>
      <c r="M2505" s="9">
        <v>0.4</v>
      </c>
      <c r="O2505" s="14"/>
      <c r="P2505" s="12"/>
      <c r="Q2505" s="10"/>
      <c r="R2505" s="11"/>
    </row>
    <row r="2506" spans="1:18" ht="15.75" customHeight="1" x14ac:dyDescent="0.25">
      <c r="A2506" s="2"/>
      <c r="B2506" s="4" t="s">
        <v>14</v>
      </c>
      <c r="C2506" s="4">
        <v>1185732</v>
      </c>
      <c r="D2506" s="5">
        <v>44462</v>
      </c>
      <c r="E2506" s="4" t="s">
        <v>33</v>
      </c>
      <c r="F2506" s="4" t="s">
        <v>92</v>
      </c>
      <c r="G2506" s="4" t="s">
        <v>93</v>
      </c>
      <c r="H2506" s="4" t="s">
        <v>21</v>
      </c>
      <c r="I2506" s="6">
        <v>0.45</v>
      </c>
      <c r="J2506" s="7">
        <v>2000</v>
      </c>
      <c r="K2506" s="8">
        <f t="shared" si="18"/>
        <v>900</v>
      </c>
      <c r="L2506" s="8">
        <f t="shared" si="19"/>
        <v>315</v>
      </c>
      <c r="M2506" s="9">
        <v>0.35</v>
      </c>
      <c r="O2506" s="14"/>
      <c r="P2506" s="12"/>
      <c r="Q2506" s="10"/>
      <c r="R2506" s="11"/>
    </row>
    <row r="2507" spans="1:18" ht="15.75" customHeight="1" x14ac:dyDescent="0.25">
      <c r="A2507" s="2"/>
      <c r="B2507" s="4" t="s">
        <v>14</v>
      </c>
      <c r="C2507" s="4">
        <v>1185732</v>
      </c>
      <c r="D2507" s="5">
        <v>44462</v>
      </c>
      <c r="E2507" s="4" t="s">
        <v>33</v>
      </c>
      <c r="F2507" s="4" t="s">
        <v>92</v>
      </c>
      <c r="G2507" s="4" t="s">
        <v>93</v>
      </c>
      <c r="H2507" s="4" t="s">
        <v>22</v>
      </c>
      <c r="I2507" s="6">
        <v>0.5</v>
      </c>
      <c r="J2507" s="7">
        <v>2750</v>
      </c>
      <c r="K2507" s="8">
        <f t="shared" si="18"/>
        <v>1375</v>
      </c>
      <c r="L2507" s="8">
        <f t="shared" si="19"/>
        <v>550</v>
      </c>
      <c r="M2507" s="9">
        <v>0.4</v>
      </c>
      <c r="O2507" s="14"/>
      <c r="P2507" s="12"/>
      <c r="Q2507" s="10"/>
      <c r="R2507" s="11"/>
    </row>
    <row r="2508" spans="1:18" ht="15.75" customHeight="1" x14ac:dyDescent="0.25">
      <c r="A2508" s="2"/>
      <c r="B2508" s="4" t="s">
        <v>14</v>
      </c>
      <c r="C2508" s="4">
        <v>1185732</v>
      </c>
      <c r="D2508" s="5">
        <v>44491</v>
      </c>
      <c r="E2508" s="4" t="s">
        <v>33</v>
      </c>
      <c r="F2508" s="4" t="s">
        <v>92</v>
      </c>
      <c r="G2508" s="4" t="s">
        <v>93</v>
      </c>
      <c r="H2508" s="4" t="s">
        <v>17</v>
      </c>
      <c r="I2508" s="6">
        <v>0.54999999999999993</v>
      </c>
      <c r="J2508" s="7">
        <v>4500</v>
      </c>
      <c r="K2508" s="8">
        <f t="shared" si="18"/>
        <v>2474.9999999999995</v>
      </c>
      <c r="L2508" s="8">
        <f t="shared" si="19"/>
        <v>989.99999999999989</v>
      </c>
      <c r="M2508" s="9">
        <v>0.4</v>
      </c>
      <c r="O2508" s="14"/>
      <c r="P2508" s="12"/>
      <c r="Q2508" s="10"/>
      <c r="R2508" s="11"/>
    </row>
    <row r="2509" spans="1:18" ht="15.75" customHeight="1" x14ac:dyDescent="0.25">
      <c r="A2509" s="2"/>
      <c r="B2509" s="4" t="s">
        <v>14</v>
      </c>
      <c r="C2509" s="4">
        <v>1185732</v>
      </c>
      <c r="D2509" s="5">
        <v>44491</v>
      </c>
      <c r="E2509" s="4" t="s">
        <v>33</v>
      </c>
      <c r="F2509" s="4" t="s">
        <v>92</v>
      </c>
      <c r="G2509" s="4" t="s">
        <v>93</v>
      </c>
      <c r="H2509" s="4" t="s">
        <v>18</v>
      </c>
      <c r="I2509" s="6">
        <v>0.45</v>
      </c>
      <c r="J2509" s="7">
        <v>2750</v>
      </c>
      <c r="K2509" s="8">
        <f t="shared" si="18"/>
        <v>1237.5</v>
      </c>
      <c r="L2509" s="8">
        <f t="shared" si="19"/>
        <v>433.125</v>
      </c>
      <c r="M2509" s="9">
        <v>0.35</v>
      </c>
      <c r="O2509" s="14"/>
      <c r="P2509" s="12"/>
      <c r="Q2509" s="10"/>
      <c r="R2509" s="11"/>
    </row>
    <row r="2510" spans="1:18" ht="15.75" customHeight="1" x14ac:dyDescent="0.25">
      <c r="A2510" s="2"/>
      <c r="B2510" s="4" t="s">
        <v>14</v>
      </c>
      <c r="C2510" s="4">
        <v>1185732</v>
      </c>
      <c r="D2510" s="5">
        <v>44491</v>
      </c>
      <c r="E2510" s="4" t="s">
        <v>33</v>
      </c>
      <c r="F2510" s="4" t="s">
        <v>92</v>
      </c>
      <c r="G2510" s="4" t="s">
        <v>93</v>
      </c>
      <c r="H2510" s="4" t="s">
        <v>19</v>
      </c>
      <c r="I2510" s="6">
        <v>0.45</v>
      </c>
      <c r="J2510" s="7">
        <v>1750</v>
      </c>
      <c r="K2510" s="8">
        <f t="shared" si="18"/>
        <v>787.5</v>
      </c>
      <c r="L2510" s="8">
        <f t="shared" si="19"/>
        <v>315</v>
      </c>
      <c r="M2510" s="9">
        <v>0.4</v>
      </c>
      <c r="O2510" s="14"/>
      <c r="P2510" s="12"/>
      <c r="Q2510" s="10"/>
      <c r="R2510" s="11"/>
    </row>
    <row r="2511" spans="1:18" ht="15.75" customHeight="1" x14ac:dyDescent="0.25">
      <c r="A2511" s="2"/>
      <c r="B2511" s="4" t="s">
        <v>14</v>
      </c>
      <c r="C2511" s="4">
        <v>1185732</v>
      </c>
      <c r="D2511" s="5">
        <v>44491</v>
      </c>
      <c r="E2511" s="4" t="s">
        <v>33</v>
      </c>
      <c r="F2511" s="4" t="s">
        <v>92</v>
      </c>
      <c r="G2511" s="4" t="s">
        <v>93</v>
      </c>
      <c r="H2511" s="4" t="s">
        <v>20</v>
      </c>
      <c r="I2511" s="6">
        <v>0.45</v>
      </c>
      <c r="J2511" s="7">
        <v>1500</v>
      </c>
      <c r="K2511" s="8">
        <f t="shared" si="18"/>
        <v>675</v>
      </c>
      <c r="L2511" s="8">
        <f t="shared" si="19"/>
        <v>270</v>
      </c>
      <c r="M2511" s="9">
        <v>0.4</v>
      </c>
      <c r="O2511" s="14"/>
      <c r="P2511" s="12"/>
      <c r="Q2511" s="10"/>
      <c r="R2511" s="11"/>
    </row>
    <row r="2512" spans="1:18" ht="15.75" customHeight="1" x14ac:dyDescent="0.25">
      <c r="A2512" s="2"/>
      <c r="B2512" s="4" t="s">
        <v>14</v>
      </c>
      <c r="C2512" s="4">
        <v>1185732</v>
      </c>
      <c r="D2512" s="5">
        <v>44491</v>
      </c>
      <c r="E2512" s="4" t="s">
        <v>33</v>
      </c>
      <c r="F2512" s="4" t="s">
        <v>92</v>
      </c>
      <c r="G2512" s="4" t="s">
        <v>93</v>
      </c>
      <c r="H2512" s="4" t="s">
        <v>21</v>
      </c>
      <c r="I2512" s="6">
        <v>0.54999999999999993</v>
      </c>
      <c r="J2512" s="7">
        <v>1500</v>
      </c>
      <c r="K2512" s="8">
        <f t="shared" si="18"/>
        <v>824.99999999999989</v>
      </c>
      <c r="L2512" s="8">
        <f t="shared" si="19"/>
        <v>288.74999999999994</v>
      </c>
      <c r="M2512" s="9">
        <v>0.35</v>
      </c>
      <c r="O2512" s="14"/>
      <c r="P2512" s="12"/>
      <c r="Q2512" s="10"/>
      <c r="R2512" s="11"/>
    </row>
    <row r="2513" spans="1:18" ht="15.75" customHeight="1" x14ac:dyDescent="0.25">
      <c r="A2513" s="2"/>
      <c r="B2513" s="4" t="s">
        <v>14</v>
      </c>
      <c r="C2513" s="4">
        <v>1185732</v>
      </c>
      <c r="D2513" s="5">
        <v>44491</v>
      </c>
      <c r="E2513" s="4" t="s">
        <v>33</v>
      </c>
      <c r="F2513" s="4" t="s">
        <v>92</v>
      </c>
      <c r="G2513" s="4" t="s">
        <v>93</v>
      </c>
      <c r="H2513" s="4" t="s">
        <v>22</v>
      </c>
      <c r="I2513" s="6">
        <v>0.54999999999999993</v>
      </c>
      <c r="J2513" s="7">
        <v>2750</v>
      </c>
      <c r="K2513" s="8">
        <f t="shared" si="18"/>
        <v>1512.4999999999998</v>
      </c>
      <c r="L2513" s="8">
        <f t="shared" si="19"/>
        <v>604.99999999999989</v>
      </c>
      <c r="M2513" s="9">
        <v>0.4</v>
      </c>
      <c r="O2513" s="14"/>
      <c r="P2513" s="12"/>
      <c r="Q2513" s="10"/>
      <c r="R2513" s="11"/>
    </row>
    <row r="2514" spans="1:18" ht="15.75" customHeight="1" x14ac:dyDescent="0.25">
      <c r="A2514" s="2"/>
      <c r="B2514" s="4" t="s">
        <v>14</v>
      </c>
      <c r="C2514" s="4">
        <v>1185732</v>
      </c>
      <c r="D2514" s="5">
        <v>44522</v>
      </c>
      <c r="E2514" s="4" t="s">
        <v>33</v>
      </c>
      <c r="F2514" s="4" t="s">
        <v>92</v>
      </c>
      <c r="G2514" s="4" t="s">
        <v>93</v>
      </c>
      <c r="H2514" s="4" t="s">
        <v>17</v>
      </c>
      <c r="I2514" s="6">
        <v>0.5</v>
      </c>
      <c r="J2514" s="7">
        <v>4250</v>
      </c>
      <c r="K2514" s="8">
        <f t="shared" si="18"/>
        <v>2125</v>
      </c>
      <c r="L2514" s="8">
        <f t="shared" si="19"/>
        <v>850</v>
      </c>
      <c r="M2514" s="9">
        <v>0.4</v>
      </c>
      <c r="O2514" s="14"/>
      <c r="P2514" s="12"/>
      <c r="Q2514" s="10"/>
      <c r="R2514" s="11"/>
    </row>
    <row r="2515" spans="1:18" ht="15.75" customHeight="1" x14ac:dyDescent="0.25">
      <c r="A2515" s="2"/>
      <c r="B2515" s="4" t="s">
        <v>14</v>
      </c>
      <c r="C2515" s="4">
        <v>1185732</v>
      </c>
      <c r="D2515" s="5">
        <v>44522</v>
      </c>
      <c r="E2515" s="4" t="s">
        <v>33</v>
      </c>
      <c r="F2515" s="4" t="s">
        <v>92</v>
      </c>
      <c r="G2515" s="4" t="s">
        <v>93</v>
      </c>
      <c r="H2515" s="4" t="s">
        <v>18</v>
      </c>
      <c r="I2515" s="6">
        <v>0.4</v>
      </c>
      <c r="J2515" s="7">
        <v>2750</v>
      </c>
      <c r="K2515" s="8">
        <f t="shared" si="18"/>
        <v>1100</v>
      </c>
      <c r="L2515" s="8">
        <f t="shared" si="19"/>
        <v>385</v>
      </c>
      <c r="M2515" s="9">
        <v>0.35</v>
      </c>
      <c r="O2515" s="14"/>
      <c r="P2515" s="12"/>
      <c r="Q2515" s="10"/>
      <c r="R2515" s="11"/>
    </row>
    <row r="2516" spans="1:18" ht="15.75" customHeight="1" x14ac:dyDescent="0.25">
      <c r="A2516" s="2"/>
      <c r="B2516" s="4" t="s">
        <v>14</v>
      </c>
      <c r="C2516" s="4">
        <v>1185732</v>
      </c>
      <c r="D2516" s="5">
        <v>44522</v>
      </c>
      <c r="E2516" s="4" t="s">
        <v>33</v>
      </c>
      <c r="F2516" s="4" t="s">
        <v>92</v>
      </c>
      <c r="G2516" s="4" t="s">
        <v>93</v>
      </c>
      <c r="H2516" s="4" t="s">
        <v>19</v>
      </c>
      <c r="I2516" s="6">
        <v>0.45</v>
      </c>
      <c r="J2516" s="7">
        <v>2200</v>
      </c>
      <c r="K2516" s="8">
        <f t="shared" si="18"/>
        <v>990</v>
      </c>
      <c r="L2516" s="8">
        <f t="shared" si="19"/>
        <v>396</v>
      </c>
      <c r="M2516" s="9">
        <v>0.4</v>
      </c>
      <c r="O2516" s="14"/>
      <c r="P2516" s="12"/>
      <c r="Q2516" s="10"/>
      <c r="R2516" s="11"/>
    </row>
    <row r="2517" spans="1:18" ht="15.75" customHeight="1" x14ac:dyDescent="0.25">
      <c r="A2517" s="2"/>
      <c r="B2517" s="4" t="s">
        <v>14</v>
      </c>
      <c r="C2517" s="4">
        <v>1185732</v>
      </c>
      <c r="D2517" s="5">
        <v>44522</v>
      </c>
      <c r="E2517" s="4" t="s">
        <v>33</v>
      </c>
      <c r="F2517" s="4" t="s">
        <v>92</v>
      </c>
      <c r="G2517" s="4" t="s">
        <v>93</v>
      </c>
      <c r="H2517" s="4" t="s">
        <v>20</v>
      </c>
      <c r="I2517" s="6">
        <v>0.55000000000000004</v>
      </c>
      <c r="J2517" s="7">
        <v>2000</v>
      </c>
      <c r="K2517" s="8">
        <f t="shared" si="18"/>
        <v>1100</v>
      </c>
      <c r="L2517" s="8">
        <f t="shared" si="19"/>
        <v>440</v>
      </c>
      <c r="M2517" s="9">
        <v>0.4</v>
      </c>
      <c r="O2517" s="14"/>
      <c r="P2517" s="12"/>
      <c r="Q2517" s="10"/>
      <c r="R2517" s="11"/>
    </row>
    <row r="2518" spans="1:18" ht="15.75" customHeight="1" x14ac:dyDescent="0.25">
      <c r="A2518" s="2"/>
      <c r="B2518" s="4" t="s">
        <v>14</v>
      </c>
      <c r="C2518" s="4">
        <v>1185732</v>
      </c>
      <c r="D2518" s="5">
        <v>44522</v>
      </c>
      <c r="E2518" s="4" t="s">
        <v>33</v>
      </c>
      <c r="F2518" s="4" t="s">
        <v>92</v>
      </c>
      <c r="G2518" s="4" t="s">
        <v>93</v>
      </c>
      <c r="H2518" s="4" t="s">
        <v>21</v>
      </c>
      <c r="I2518" s="6">
        <v>0.65</v>
      </c>
      <c r="J2518" s="7">
        <v>1750</v>
      </c>
      <c r="K2518" s="8">
        <f t="shared" si="18"/>
        <v>1137.5</v>
      </c>
      <c r="L2518" s="8">
        <f t="shared" si="19"/>
        <v>398.125</v>
      </c>
      <c r="M2518" s="9">
        <v>0.35</v>
      </c>
      <c r="O2518" s="14"/>
      <c r="P2518" s="12"/>
      <c r="Q2518" s="10"/>
      <c r="R2518" s="11"/>
    </row>
    <row r="2519" spans="1:18" ht="15.75" customHeight="1" x14ac:dyDescent="0.25">
      <c r="A2519" s="2"/>
      <c r="B2519" s="4" t="s">
        <v>14</v>
      </c>
      <c r="C2519" s="4">
        <v>1185732</v>
      </c>
      <c r="D2519" s="5">
        <v>44522</v>
      </c>
      <c r="E2519" s="4" t="s">
        <v>33</v>
      </c>
      <c r="F2519" s="4" t="s">
        <v>92</v>
      </c>
      <c r="G2519" s="4" t="s">
        <v>93</v>
      </c>
      <c r="H2519" s="4" t="s">
        <v>22</v>
      </c>
      <c r="I2519" s="6">
        <v>0.7</v>
      </c>
      <c r="J2519" s="7">
        <v>2750</v>
      </c>
      <c r="K2519" s="8">
        <f t="shared" si="18"/>
        <v>1924.9999999999998</v>
      </c>
      <c r="L2519" s="8">
        <f t="shared" si="19"/>
        <v>770</v>
      </c>
      <c r="M2519" s="9">
        <v>0.4</v>
      </c>
      <c r="O2519" s="14"/>
      <c r="P2519" s="12"/>
      <c r="Q2519" s="10"/>
      <c r="R2519" s="11"/>
    </row>
    <row r="2520" spans="1:18" ht="15.75" customHeight="1" x14ac:dyDescent="0.25">
      <c r="A2520" s="2"/>
      <c r="B2520" s="4" t="s">
        <v>14</v>
      </c>
      <c r="C2520" s="4">
        <v>1185732</v>
      </c>
      <c r="D2520" s="5">
        <v>44551</v>
      </c>
      <c r="E2520" s="4" t="s">
        <v>33</v>
      </c>
      <c r="F2520" s="4" t="s">
        <v>92</v>
      </c>
      <c r="G2520" s="4" t="s">
        <v>93</v>
      </c>
      <c r="H2520" s="4" t="s">
        <v>17</v>
      </c>
      <c r="I2520" s="6">
        <v>0.65</v>
      </c>
      <c r="J2520" s="7">
        <v>5250</v>
      </c>
      <c r="K2520" s="8">
        <f t="shared" si="18"/>
        <v>3412.5</v>
      </c>
      <c r="L2520" s="8">
        <f t="shared" si="19"/>
        <v>1365</v>
      </c>
      <c r="M2520" s="9">
        <v>0.4</v>
      </c>
      <c r="O2520" s="14"/>
      <c r="P2520" s="12"/>
      <c r="Q2520" s="10"/>
      <c r="R2520" s="11"/>
    </row>
    <row r="2521" spans="1:18" ht="15.75" customHeight="1" x14ac:dyDescent="0.25">
      <c r="A2521" s="2"/>
      <c r="B2521" s="4" t="s">
        <v>14</v>
      </c>
      <c r="C2521" s="4">
        <v>1185732</v>
      </c>
      <c r="D2521" s="5">
        <v>44551</v>
      </c>
      <c r="E2521" s="4" t="s">
        <v>33</v>
      </c>
      <c r="F2521" s="4" t="s">
        <v>92</v>
      </c>
      <c r="G2521" s="4" t="s">
        <v>93</v>
      </c>
      <c r="H2521" s="4" t="s">
        <v>18</v>
      </c>
      <c r="I2521" s="6">
        <v>0.55000000000000004</v>
      </c>
      <c r="J2521" s="7">
        <v>3250</v>
      </c>
      <c r="K2521" s="8">
        <f t="shared" si="18"/>
        <v>1787.5000000000002</v>
      </c>
      <c r="L2521" s="8">
        <f t="shared" si="19"/>
        <v>625.625</v>
      </c>
      <c r="M2521" s="9">
        <v>0.35</v>
      </c>
      <c r="O2521" s="14"/>
      <c r="P2521" s="12"/>
      <c r="Q2521" s="10"/>
      <c r="R2521" s="11"/>
    </row>
    <row r="2522" spans="1:18" ht="15.75" customHeight="1" x14ac:dyDescent="0.25">
      <c r="A2522" s="2"/>
      <c r="B2522" s="4" t="s">
        <v>14</v>
      </c>
      <c r="C2522" s="4">
        <v>1185732</v>
      </c>
      <c r="D2522" s="5">
        <v>44551</v>
      </c>
      <c r="E2522" s="4" t="s">
        <v>33</v>
      </c>
      <c r="F2522" s="4" t="s">
        <v>92</v>
      </c>
      <c r="G2522" s="4" t="s">
        <v>93</v>
      </c>
      <c r="H2522" s="4" t="s">
        <v>19</v>
      </c>
      <c r="I2522" s="6">
        <v>0.55000000000000004</v>
      </c>
      <c r="J2522" s="7">
        <v>2750</v>
      </c>
      <c r="K2522" s="8">
        <f t="shared" si="18"/>
        <v>1512.5000000000002</v>
      </c>
      <c r="L2522" s="8">
        <f t="shared" si="19"/>
        <v>605.00000000000011</v>
      </c>
      <c r="M2522" s="9">
        <v>0.4</v>
      </c>
      <c r="O2522" s="14"/>
      <c r="P2522" s="12"/>
      <c r="Q2522" s="10"/>
      <c r="R2522" s="11"/>
    </row>
    <row r="2523" spans="1:18" ht="15.75" customHeight="1" x14ac:dyDescent="0.25">
      <c r="A2523" s="2"/>
      <c r="B2523" s="4" t="s">
        <v>14</v>
      </c>
      <c r="C2523" s="4">
        <v>1185732</v>
      </c>
      <c r="D2523" s="5">
        <v>44551</v>
      </c>
      <c r="E2523" s="4" t="s">
        <v>33</v>
      </c>
      <c r="F2523" s="4" t="s">
        <v>92</v>
      </c>
      <c r="G2523" s="4" t="s">
        <v>93</v>
      </c>
      <c r="H2523" s="4" t="s">
        <v>20</v>
      </c>
      <c r="I2523" s="6">
        <v>0.5</v>
      </c>
      <c r="J2523" s="7">
        <v>2250</v>
      </c>
      <c r="K2523" s="8">
        <f t="shared" si="18"/>
        <v>1125</v>
      </c>
      <c r="L2523" s="8">
        <f t="shared" si="19"/>
        <v>450</v>
      </c>
      <c r="M2523" s="9">
        <v>0.4</v>
      </c>
      <c r="O2523" s="14"/>
      <c r="P2523" s="12"/>
      <c r="Q2523" s="10"/>
      <c r="R2523" s="11"/>
    </row>
    <row r="2524" spans="1:18" ht="15.75" customHeight="1" x14ac:dyDescent="0.25">
      <c r="A2524" s="2"/>
      <c r="B2524" s="4" t="s">
        <v>14</v>
      </c>
      <c r="C2524" s="4">
        <v>1185732</v>
      </c>
      <c r="D2524" s="5">
        <v>44551</v>
      </c>
      <c r="E2524" s="4" t="s">
        <v>33</v>
      </c>
      <c r="F2524" s="4" t="s">
        <v>92</v>
      </c>
      <c r="G2524" s="4" t="s">
        <v>93</v>
      </c>
      <c r="H2524" s="4" t="s">
        <v>21</v>
      </c>
      <c r="I2524" s="6">
        <v>0.6</v>
      </c>
      <c r="J2524" s="7">
        <v>2250</v>
      </c>
      <c r="K2524" s="8">
        <f t="shared" si="18"/>
        <v>1350</v>
      </c>
      <c r="L2524" s="8">
        <f t="shared" si="19"/>
        <v>472.49999999999994</v>
      </c>
      <c r="M2524" s="9">
        <v>0.35</v>
      </c>
      <c r="O2524" s="14"/>
      <c r="P2524" s="12"/>
      <c r="Q2524" s="10"/>
      <c r="R2524" s="11"/>
    </row>
    <row r="2525" spans="1:18" ht="15.75" customHeight="1" x14ac:dyDescent="0.25">
      <c r="A2525" s="2"/>
      <c r="B2525" s="4" t="s">
        <v>14</v>
      </c>
      <c r="C2525" s="4">
        <v>1185732</v>
      </c>
      <c r="D2525" s="5">
        <v>44551</v>
      </c>
      <c r="E2525" s="4" t="s">
        <v>33</v>
      </c>
      <c r="F2525" s="4" t="s">
        <v>92</v>
      </c>
      <c r="G2525" s="4" t="s">
        <v>93</v>
      </c>
      <c r="H2525" s="4" t="s">
        <v>22</v>
      </c>
      <c r="I2525" s="6">
        <v>0.64999999999999991</v>
      </c>
      <c r="J2525" s="7">
        <v>3250</v>
      </c>
      <c r="K2525" s="8">
        <f t="shared" si="18"/>
        <v>2112.4999999999995</v>
      </c>
      <c r="L2525" s="8">
        <f t="shared" si="19"/>
        <v>844.99999999999989</v>
      </c>
      <c r="M2525" s="9">
        <v>0.4</v>
      </c>
      <c r="O2525" s="14"/>
      <c r="P2525" s="12"/>
      <c r="Q2525" s="10"/>
      <c r="R2525" s="11"/>
    </row>
    <row r="2526" spans="1:18" ht="15.75" customHeight="1" x14ac:dyDescent="0.25">
      <c r="A2526" s="2" t="s">
        <v>39</v>
      </c>
      <c r="B2526" s="4" t="s">
        <v>14</v>
      </c>
      <c r="C2526" s="4">
        <v>1185732</v>
      </c>
      <c r="D2526" s="5">
        <v>44216</v>
      </c>
      <c r="E2526" s="4" t="s">
        <v>46</v>
      </c>
      <c r="F2526" s="4" t="s">
        <v>94</v>
      </c>
      <c r="G2526" s="4" t="s">
        <v>95</v>
      </c>
      <c r="H2526" s="4" t="s">
        <v>17</v>
      </c>
      <c r="I2526" s="6">
        <v>0.30000000000000004</v>
      </c>
      <c r="J2526" s="7">
        <v>7250</v>
      </c>
      <c r="K2526" s="8">
        <f t="shared" si="18"/>
        <v>2175.0000000000005</v>
      </c>
      <c r="L2526" s="8">
        <f t="shared" si="19"/>
        <v>870.00000000000023</v>
      </c>
      <c r="M2526" s="9">
        <v>0.4</v>
      </c>
      <c r="O2526" s="14"/>
      <c r="P2526" s="12"/>
      <c r="Q2526" s="10"/>
      <c r="R2526" s="11"/>
    </row>
    <row r="2527" spans="1:18" ht="15.75" customHeight="1" x14ac:dyDescent="0.25">
      <c r="A2527" s="2"/>
      <c r="B2527" s="4" t="s">
        <v>14</v>
      </c>
      <c r="C2527" s="4">
        <v>1185732</v>
      </c>
      <c r="D2527" s="5">
        <v>44216</v>
      </c>
      <c r="E2527" s="4" t="s">
        <v>46</v>
      </c>
      <c r="F2527" s="4" t="s">
        <v>94</v>
      </c>
      <c r="G2527" s="4" t="s">
        <v>95</v>
      </c>
      <c r="H2527" s="4" t="s">
        <v>18</v>
      </c>
      <c r="I2527" s="6">
        <v>0.30000000000000004</v>
      </c>
      <c r="J2527" s="7">
        <v>5250</v>
      </c>
      <c r="K2527" s="8">
        <f t="shared" si="18"/>
        <v>1575.0000000000002</v>
      </c>
      <c r="L2527" s="8">
        <f t="shared" si="19"/>
        <v>551.25</v>
      </c>
      <c r="M2527" s="9">
        <v>0.35</v>
      </c>
      <c r="O2527" s="14"/>
      <c r="P2527" s="12"/>
      <c r="Q2527" s="10"/>
      <c r="R2527" s="11"/>
    </row>
    <row r="2528" spans="1:18" ht="15.75" customHeight="1" x14ac:dyDescent="0.25">
      <c r="A2528" s="2"/>
      <c r="B2528" s="4" t="s">
        <v>14</v>
      </c>
      <c r="C2528" s="4">
        <v>1185732</v>
      </c>
      <c r="D2528" s="5">
        <v>44216</v>
      </c>
      <c r="E2528" s="4" t="s">
        <v>46</v>
      </c>
      <c r="F2528" s="4" t="s">
        <v>94</v>
      </c>
      <c r="G2528" s="4" t="s">
        <v>95</v>
      </c>
      <c r="H2528" s="4" t="s">
        <v>19</v>
      </c>
      <c r="I2528" s="6">
        <v>0.20000000000000007</v>
      </c>
      <c r="J2528" s="7">
        <v>5250</v>
      </c>
      <c r="K2528" s="8">
        <f t="shared" si="18"/>
        <v>1050.0000000000005</v>
      </c>
      <c r="L2528" s="8">
        <f t="shared" si="19"/>
        <v>420.00000000000023</v>
      </c>
      <c r="M2528" s="9">
        <v>0.4</v>
      </c>
      <c r="O2528" s="14"/>
      <c r="P2528" s="12"/>
      <c r="Q2528" s="10"/>
      <c r="R2528" s="11"/>
    </row>
    <row r="2529" spans="1:18" ht="15.75" customHeight="1" x14ac:dyDescent="0.25">
      <c r="A2529" s="2"/>
      <c r="B2529" s="4" t="s">
        <v>14</v>
      </c>
      <c r="C2529" s="4">
        <v>1185732</v>
      </c>
      <c r="D2529" s="5">
        <v>44216</v>
      </c>
      <c r="E2529" s="4" t="s">
        <v>46</v>
      </c>
      <c r="F2529" s="4" t="s">
        <v>94</v>
      </c>
      <c r="G2529" s="4" t="s">
        <v>95</v>
      </c>
      <c r="H2529" s="4" t="s">
        <v>20</v>
      </c>
      <c r="I2529" s="6">
        <v>0.25</v>
      </c>
      <c r="J2529" s="7">
        <v>3750</v>
      </c>
      <c r="K2529" s="8">
        <f t="shared" si="18"/>
        <v>937.5</v>
      </c>
      <c r="L2529" s="8">
        <f t="shared" si="19"/>
        <v>375</v>
      </c>
      <c r="M2529" s="9">
        <v>0.4</v>
      </c>
      <c r="O2529" s="14"/>
      <c r="P2529" s="12"/>
      <c r="Q2529" s="10"/>
      <c r="R2529" s="11"/>
    </row>
    <row r="2530" spans="1:18" ht="15.75" customHeight="1" x14ac:dyDescent="0.25">
      <c r="A2530" s="2"/>
      <c r="B2530" s="4" t="s">
        <v>14</v>
      </c>
      <c r="C2530" s="4">
        <v>1185732</v>
      </c>
      <c r="D2530" s="5">
        <v>44216</v>
      </c>
      <c r="E2530" s="4" t="s">
        <v>46</v>
      </c>
      <c r="F2530" s="4" t="s">
        <v>94</v>
      </c>
      <c r="G2530" s="4" t="s">
        <v>95</v>
      </c>
      <c r="H2530" s="4" t="s">
        <v>21</v>
      </c>
      <c r="I2530" s="6">
        <v>0.4</v>
      </c>
      <c r="J2530" s="7">
        <v>4250</v>
      </c>
      <c r="K2530" s="8">
        <f t="shared" si="18"/>
        <v>1700</v>
      </c>
      <c r="L2530" s="8">
        <f t="shared" si="19"/>
        <v>595</v>
      </c>
      <c r="M2530" s="9">
        <v>0.35</v>
      </c>
      <c r="O2530" s="14"/>
      <c r="P2530" s="12"/>
      <c r="Q2530" s="10"/>
      <c r="R2530" s="11"/>
    </row>
    <row r="2531" spans="1:18" ht="15.75" customHeight="1" x14ac:dyDescent="0.25">
      <c r="A2531" s="2"/>
      <c r="B2531" s="4" t="s">
        <v>14</v>
      </c>
      <c r="C2531" s="4">
        <v>1185732</v>
      </c>
      <c r="D2531" s="5">
        <v>44216</v>
      </c>
      <c r="E2531" s="4" t="s">
        <v>46</v>
      </c>
      <c r="F2531" s="4" t="s">
        <v>94</v>
      </c>
      <c r="G2531" s="4" t="s">
        <v>95</v>
      </c>
      <c r="H2531" s="4" t="s">
        <v>22</v>
      </c>
      <c r="I2531" s="6">
        <v>0.30000000000000004</v>
      </c>
      <c r="J2531" s="7">
        <v>5250</v>
      </c>
      <c r="K2531" s="8">
        <f t="shared" si="18"/>
        <v>1575.0000000000002</v>
      </c>
      <c r="L2531" s="8">
        <f t="shared" si="19"/>
        <v>787.50000000000011</v>
      </c>
      <c r="M2531" s="9">
        <v>0.5</v>
      </c>
      <c r="O2531" s="14"/>
      <c r="P2531" s="12"/>
      <c r="Q2531" s="10"/>
      <c r="R2531" s="11"/>
    </row>
    <row r="2532" spans="1:18" ht="15.75" customHeight="1" x14ac:dyDescent="0.25">
      <c r="A2532" s="2"/>
      <c r="B2532" s="4" t="s">
        <v>14</v>
      </c>
      <c r="C2532" s="4">
        <v>1185732</v>
      </c>
      <c r="D2532" s="5">
        <v>44245</v>
      </c>
      <c r="E2532" s="4" t="s">
        <v>46</v>
      </c>
      <c r="F2532" s="4" t="s">
        <v>94</v>
      </c>
      <c r="G2532" s="4" t="s">
        <v>95</v>
      </c>
      <c r="H2532" s="4" t="s">
        <v>17</v>
      </c>
      <c r="I2532" s="6">
        <v>0.30000000000000004</v>
      </c>
      <c r="J2532" s="7">
        <v>7750</v>
      </c>
      <c r="K2532" s="8">
        <f t="shared" si="18"/>
        <v>2325.0000000000005</v>
      </c>
      <c r="L2532" s="8">
        <f t="shared" si="19"/>
        <v>930.00000000000023</v>
      </c>
      <c r="M2532" s="9">
        <v>0.4</v>
      </c>
      <c r="O2532" s="14"/>
      <c r="P2532" s="12"/>
      <c r="Q2532" s="10"/>
      <c r="R2532" s="11"/>
    </row>
    <row r="2533" spans="1:18" ht="15.75" customHeight="1" x14ac:dyDescent="0.25">
      <c r="A2533" s="2"/>
      <c r="B2533" s="4" t="s">
        <v>14</v>
      </c>
      <c r="C2533" s="4">
        <v>1185732</v>
      </c>
      <c r="D2533" s="5">
        <v>44245</v>
      </c>
      <c r="E2533" s="4" t="s">
        <v>46</v>
      </c>
      <c r="F2533" s="4" t="s">
        <v>94</v>
      </c>
      <c r="G2533" s="4" t="s">
        <v>95</v>
      </c>
      <c r="H2533" s="4" t="s">
        <v>18</v>
      </c>
      <c r="I2533" s="6">
        <v>0.30000000000000004</v>
      </c>
      <c r="J2533" s="7">
        <v>4250</v>
      </c>
      <c r="K2533" s="8">
        <f t="shared" si="18"/>
        <v>1275.0000000000002</v>
      </c>
      <c r="L2533" s="8">
        <f t="shared" si="19"/>
        <v>446.25000000000006</v>
      </c>
      <c r="M2533" s="9">
        <v>0.35</v>
      </c>
      <c r="O2533" s="14"/>
      <c r="P2533" s="12"/>
      <c r="Q2533" s="10"/>
      <c r="R2533" s="11"/>
    </row>
    <row r="2534" spans="1:18" ht="15.75" customHeight="1" x14ac:dyDescent="0.25">
      <c r="A2534" s="2"/>
      <c r="B2534" s="4" t="s">
        <v>14</v>
      </c>
      <c r="C2534" s="4">
        <v>1185732</v>
      </c>
      <c r="D2534" s="5">
        <v>44245</v>
      </c>
      <c r="E2534" s="4" t="s">
        <v>46</v>
      </c>
      <c r="F2534" s="4" t="s">
        <v>94</v>
      </c>
      <c r="G2534" s="4" t="s">
        <v>95</v>
      </c>
      <c r="H2534" s="4" t="s">
        <v>19</v>
      </c>
      <c r="I2534" s="6">
        <v>0.20000000000000007</v>
      </c>
      <c r="J2534" s="7">
        <v>4750</v>
      </c>
      <c r="K2534" s="8">
        <f t="shared" si="18"/>
        <v>950.00000000000034</v>
      </c>
      <c r="L2534" s="8">
        <f t="shared" si="19"/>
        <v>380.00000000000017</v>
      </c>
      <c r="M2534" s="9">
        <v>0.4</v>
      </c>
      <c r="O2534" s="14"/>
      <c r="P2534" s="12"/>
      <c r="Q2534" s="10"/>
      <c r="R2534" s="11"/>
    </row>
    <row r="2535" spans="1:18" ht="15.75" customHeight="1" x14ac:dyDescent="0.25">
      <c r="A2535" s="2"/>
      <c r="B2535" s="4" t="s">
        <v>14</v>
      </c>
      <c r="C2535" s="4">
        <v>1185732</v>
      </c>
      <c r="D2535" s="5">
        <v>44245</v>
      </c>
      <c r="E2535" s="4" t="s">
        <v>46</v>
      </c>
      <c r="F2535" s="4" t="s">
        <v>94</v>
      </c>
      <c r="G2535" s="4" t="s">
        <v>95</v>
      </c>
      <c r="H2535" s="4" t="s">
        <v>20</v>
      </c>
      <c r="I2535" s="6">
        <v>0.25</v>
      </c>
      <c r="J2535" s="7">
        <v>3250</v>
      </c>
      <c r="K2535" s="8">
        <f t="shared" si="18"/>
        <v>812.5</v>
      </c>
      <c r="L2535" s="8">
        <f t="shared" si="19"/>
        <v>325</v>
      </c>
      <c r="M2535" s="9">
        <v>0.4</v>
      </c>
      <c r="O2535" s="14"/>
      <c r="P2535" s="12"/>
      <c r="Q2535" s="10"/>
      <c r="R2535" s="11"/>
    </row>
    <row r="2536" spans="1:18" ht="15.75" customHeight="1" x14ac:dyDescent="0.25">
      <c r="A2536" s="2"/>
      <c r="B2536" s="4" t="s">
        <v>14</v>
      </c>
      <c r="C2536" s="4">
        <v>1185732</v>
      </c>
      <c r="D2536" s="5">
        <v>44245</v>
      </c>
      <c r="E2536" s="4" t="s">
        <v>46</v>
      </c>
      <c r="F2536" s="4" t="s">
        <v>94</v>
      </c>
      <c r="G2536" s="4" t="s">
        <v>95</v>
      </c>
      <c r="H2536" s="4" t="s">
        <v>21</v>
      </c>
      <c r="I2536" s="6">
        <v>0.4</v>
      </c>
      <c r="J2536" s="7">
        <v>4000</v>
      </c>
      <c r="K2536" s="8">
        <f t="shared" si="18"/>
        <v>1600</v>
      </c>
      <c r="L2536" s="8">
        <f t="shared" si="19"/>
        <v>560</v>
      </c>
      <c r="M2536" s="9">
        <v>0.35</v>
      </c>
      <c r="O2536" s="14"/>
      <c r="P2536" s="12"/>
      <c r="Q2536" s="10"/>
      <c r="R2536" s="11"/>
    </row>
    <row r="2537" spans="1:18" ht="15.75" customHeight="1" x14ac:dyDescent="0.25">
      <c r="A2537" s="2"/>
      <c r="B2537" s="4" t="s">
        <v>14</v>
      </c>
      <c r="C2537" s="4">
        <v>1185732</v>
      </c>
      <c r="D2537" s="5">
        <v>44245</v>
      </c>
      <c r="E2537" s="4" t="s">
        <v>46</v>
      </c>
      <c r="F2537" s="4" t="s">
        <v>94</v>
      </c>
      <c r="G2537" s="4" t="s">
        <v>95</v>
      </c>
      <c r="H2537" s="4" t="s">
        <v>22</v>
      </c>
      <c r="I2537" s="6">
        <v>0.25</v>
      </c>
      <c r="J2537" s="7">
        <v>5000</v>
      </c>
      <c r="K2537" s="8">
        <f t="shared" si="18"/>
        <v>1250</v>
      </c>
      <c r="L2537" s="8">
        <f t="shared" si="19"/>
        <v>625</v>
      </c>
      <c r="M2537" s="9">
        <v>0.5</v>
      </c>
      <c r="O2537" s="14"/>
      <c r="P2537" s="12"/>
      <c r="Q2537" s="10"/>
      <c r="R2537" s="11"/>
    </row>
    <row r="2538" spans="1:18" ht="15.75" customHeight="1" x14ac:dyDescent="0.25">
      <c r="A2538" s="2"/>
      <c r="B2538" s="4" t="s">
        <v>14</v>
      </c>
      <c r="C2538" s="4">
        <v>1185732</v>
      </c>
      <c r="D2538" s="5">
        <v>44271</v>
      </c>
      <c r="E2538" s="4" t="s">
        <v>46</v>
      </c>
      <c r="F2538" s="4" t="s">
        <v>94</v>
      </c>
      <c r="G2538" s="4" t="s">
        <v>95</v>
      </c>
      <c r="H2538" s="4" t="s">
        <v>17</v>
      </c>
      <c r="I2538" s="6">
        <v>0.25</v>
      </c>
      <c r="J2538" s="7">
        <v>7200</v>
      </c>
      <c r="K2538" s="8">
        <f t="shared" si="18"/>
        <v>1800</v>
      </c>
      <c r="L2538" s="8">
        <f t="shared" si="19"/>
        <v>720</v>
      </c>
      <c r="M2538" s="9">
        <v>0.4</v>
      </c>
      <c r="O2538" s="14"/>
      <c r="P2538" s="12"/>
      <c r="Q2538" s="10"/>
      <c r="R2538" s="11"/>
    </row>
    <row r="2539" spans="1:18" ht="15.75" customHeight="1" x14ac:dyDescent="0.25">
      <c r="A2539" s="2"/>
      <c r="B2539" s="4" t="s">
        <v>14</v>
      </c>
      <c r="C2539" s="4">
        <v>1185732</v>
      </c>
      <c r="D2539" s="5">
        <v>44271</v>
      </c>
      <c r="E2539" s="4" t="s">
        <v>46</v>
      </c>
      <c r="F2539" s="4" t="s">
        <v>94</v>
      </c>
      <c r="G2539" s="4" t="s">
        <v>95</v>
      </c>
      <c r="H2539" s="4" t="s">
        <v>18</v>
      </c>
      <c r="I2539" s="6">
        <v>0.25</v>
      </c>
      <c r="J2539" s="7">
        <v>4000</v>
      </c>
      <c r="K2539" s="8">
        <f t="shared" si="18"/>
        <v>1000</v>
      </c>
      <c r="L2539" s="8">
        <f t="shared" si="19"/>
        <v>350</v>
      </c>
      <c r="M2539" s="9">
        <v>0.35</v>
      </c>
      <c r="O2539" s="14"/>
      <c r="P2539" s="12"/>
      <c r="Q2539" s="10"/>
      <c r="R2539" s="11"/>
    </row>
    <row r="2540" spans="1:18" ht="15.75" customHeight="1" x14ac:dyDescent="0.25">
      <c r="A2540" s="2"/>
      <c r="B2540" s="4" t="s">
        <v>14</v>
      </c>
      <c r="C2540" s="4">
        <v>1185732</v>
      </c>
      <c r="D2540" s="5">
        <v>44271</v>
      </c>
      <c r="E2540" s="4" t="s">
        <v>46</v>
      </c>
      <c r="F2540" s="4" t="s">
        <v>94</v>
      </c>
      <c r="G2540" s="4" t="s">
        <v>95</v>
      </c>
      <c r="H2540" s="4" t="s">
        <v>19</v>
      </c>
      <c r="I2540" s="6">
        <v>0.15000000000000002</v>
      </c>
      <c r="J2540" s="7">
        <v>4250</v>
      </c>
      <c r="K2540" s="8">
        <f t="shared" si="18"/>
        <v>637.50000000000011</v>
      </c>
      <c r="L2540" s="8">
        <f t="shared" si="19"/>
        <v>255.00000000000006</v>
      </c>
      <c r="M2540" s="9">
        <v>0.4</v>
      </c>
      <c r="O2540" s="14"/>
      <c r="P2540" s="12"/>
      <c r="Q2540" s="10"/>
      <c r="R2540" s="11"/>
    </row>
    <row r="2541" spans="1:18" ht="15.75" customHeight="1" x14ac:dyDescent="0.25">
      <c r="A2541" s="2"/>
      <c r="B2541" s="4" t="s">
        <v>14</v>
      </c>
      <c r="C2541" s="4">
        <v>1185732</v>
      </c>
      <c r="D2541" s="5">
        <v>44271</v>
      </c>
      <c r="E2541" s="4" t="s">
        <v>46</v>
      </c>
      <c r="F2541" s="4" t="s">
        <v>94</v>
      </c>
      <c r="G2541" s="4" t="s">
        <v>95</v>
      </c>
      <c r="H2541" s="4" t="s">
        <v>20</v>
      </c>
      <c r="I2541" s="6">
        <v>0.19999999999999996</v>
      </c>
      <c r="J2541" s="7">
        <v>2750</v>
      </c>
      <c r="K2541" s="8">
        <f t="shared" si="18"/>
        <v>549.99999999999989</v>
      </c>
      <c r="L2541" s="8">
        <f t="shared" si="19"/>
        <v>219.99999999999997</v>
      </c>
      <c r="M2541" s="9">
        <v>0.4</v>
      </c>
      <c r="O2541" s="14"/>
      <c r="P2541" s="12"/>
      <c r="Q2541" s="10"/>
      <c r="R2541" s="11"/>
    </row>
    <row r="2542" spans="1:18" ht="15.75" customHeight="1" x14ac:dyDescent="0.25">
      <c r="A2542" s="2"/>
      <c r="B2542" s="4" t="s">
        <v>14</v>
      </c>
      <c r="C2542" s="4">
        <v>1185732</v>
      </c>
      <c r="D2542" s="5">
        <v>44271</v>
      </c>
      <c r="E2542" s="4" t="s">
        <v>46</v>
      </c>
      <c r="F2542" s="4" t="s">
        <v>94</v>
      </c>
      <c r="G2542" s="4" t="s">
        <v>95</v>
      </c>
      <c r="H2542" s="4" t="s">
        <v>21</v>
      </c>
      <c r="I2542" s="6">
        <v>0.35000000000000009</v>
      </c>
      <c r="J2542" s="7">
        <v>3250</v>
      </c>
      <c r="K2542" s="8">
        <f t="shared" si="18"/>
        <v>1137.5000000000002</v>
      </c>
      <c r="L2542" s="8">
        <f t="shared" si="19"/>
        <v>398.12500000000006</v>
      </c>
      <c r="M2542" s="9">
        <v>0.35</v>
      </c>
      <c r="O2542" s="14"/>
      <c r="P2542" s="12"/>
      <c r="Q2542" s="10"/>
      <c r="R2542" s="11"/>
    </row>
    <row r="2543" spans="1:18" ht="15.75" customHeight="1" x14ac:dyDescent="0.25">
      <c r="A2543" s="2"/>
      <c r="B2543" s="4" t="s">
        <v>14</v>
      </c>
      <c r="C2543" s="4">
        <v>1185732</v>
      </c>
      <c r="D2543" s="5">
        <v>44271</v>
      </c>
      <c r="E2543" s="4" t="s">
        <v>46</v>
      </c>
      <c r="F2543" s="4" t="s">
        <v>94</v>
      </c>
      <c r="G2543" s="4" t="s">
        <v>95</v>
      </c>
      <c r="H2543" s="4" t="s">
        <v>22</v>
      </c>
      <c r="I2543" s="6">
        <v>0.25</v>
      </c>
      <c r="J2543" s="7">
        <v>4250</v>
      </c>
      <c r="K2543" s="8">
        <f t="shared" si="18"/>
        <v>1062.5</v>
      </c>
      <c r="L2543" s="8">
        <f t="shared" si="19"/>
        <v>531.25</v>
      </c>
      <c r="M2543" s="9">
        <v>0.5</v>
      </c>
      <c r="O2543" s="14"/>
      <c r="P2543" s="12"/>
      <c r="Q2543" s="10"/>
      <c r="R2543" s="11"/>
    </row>
    <row r="2544" spans="1:18" ht="15.75" customHeight="1" x14ac:dyDescent="0.25">
      <c r="A2544" s="2"/>
      <c r="B2544" s="4" t="s">
        <v>14</v>
      </c>
      <c r="C2544" s="4">
        <v>1185732</v>
      </c>
      <c r="D2544" s="5">
        <v>44303</v>
      </c>
      <c r="E2544" s="4" t="s">
        <v>46</v>
      </c>
      <c r="F2544" s="4" t="s">
        <v>94</v>
      </c>
      <c r="G2544" s="4" t="s">
        <v>95</v>
      </c>
      <c r="H2544" s="4" t="s">
        <v>17</v>
      </c>
      <c r="I2544" s="6">
        <v>0.25</v>
      </c>
      <c r="J2544" s="7">
        <v>6750</v>
      </c>
      <c r="K2544" s="8">
        <f t="shared" si="18"/>
        <v>1687.5</v>
      </c>
      <c r="L2544" s="8">
        <f t="shared" si="19"/>
        <v>675</v>
      </c>
      <c r="M2544" s="9">
        <v>0.4</v>
      </c>
      <c r="O2544" s="14"/>
      <c r="P2544" s="12"/>
      <c r="Q2544" s="10"/>
      <c r="R2544" s="11"/>
    </row>
    <row r="2545" spans="1:18" ht="15.75" customHeight="1" x14ac:dyDescent="0.25">
      <c r="A2545" s="2"/>
      <c r="B2545" s="4" t="s">
        <v>14</v>
      </c>
      <c r="C2545" s="4">
        <v>1185732</v>
      </c>
      <c r="D2545" s="5">
        <v>44303</v>
      </c>
      <c r="E2545" s="4" t="s">
        <v>46</v>
      </c>
      <c r="F2545" s="4" t="s">
        <v>94</v>
      </c>
      <c r="G2545" s="4" t="s">
        <v>95</v>
      </c>
      <c r="H2545" s="4" t="s">
        <v>18</v>
      </c>
      <c r="I2545" s="6">
        <v>0.25</v>
      </c>
      <c r="J2545" s="7">
        <v>3750</v>
      </c>
      <c r="K2545" s="8">
        <f t="shared" si="18"/>
        <v>937.5</v>
      </c>
      <c r="L2545" s="8">
        <f t="shared" si="19"/>
        <v>328.125</v>
      </c>
      <c r="M2545" s="9">
        <v>0.35</v>
      </c>
      <c r="O2545" s="14"/>
      <c r="P2545" s="12"/>
      <c r="Q2545" s="10"/>
      <c r="R2545" s="11"/>
    </row>
    <row r="2546" spans="1:18" ht="15.75" customHeight="1" x14ac:dyDescent="0.25">
      <c r="A2546" s="2"/>
      <c r="B2546" s="4" t="s">
        <v>14</v>
      </c>
      <c r="C2546" s="4">
        <v>1185732</v>
      </c>
      <c r="D2546" s="5">
        <v>44303</v>
      </c>
      <c r="E2546" s="4" t="s">
        <v>46</v>
      </c>
      <c r="F2546" s="4" t="s">
        <v>94</v>
      </c>
      <c r="G2546" s="4" t="s">
        <v>95</v>
      </c>
      <c r="H2546" s="4" t="s">
        <v>19</v>
      </c>
      <c r="I2546" s="6">
        <v>0.15000000000000002</v>
      </c>
      <c r="J2546" s="7">
        <v>3750</v>
      </c>
      <c r="K2546" s="8">
        <f t="shared" si="18"/>
        <v>562.50000000000011</v>
      </c>
      <c r="L2546" s="8">
        <f t="shared" si="19"/>
        <v>225.00000000000006</v>
      </c>
      <c r="M2546" s="9">
        <v>0.4</v>
      </c>
      <c r="O2546" s="14"/>
      <c r="P2546" s="12"/>
      <c r="Q2546" s="10"/>
      <c r="R2546" s="11"/>
    </row>
    <row r="2547" spans="1:18" ht="15.75" customHeight="1" x14ac:dyDescent="0.25">
      <c r="A2547" s="2"/>
      <c r="B2547" s="4" t="s">
        <v>14</v>
      </c>
      <c r="C2547" s="4">
        <v>1185732</v>
      </c>
      <c r="D2547" s="5">
        <v>44303</v>
      </c>
      <c r="E2547" s="4" t="s">
        <v>46</v>
      </c>
      <c r="F2547" s="4" t="s">
        <v>94</v>
      </c>
      <c r="G2547" s="4" t="s">
        <v>95</v>
      </c>
      <c r="H2547" s="4" t="s">
        <v>20</v>
      </c>
      <c r="I2547" s="6">
        <v>0.19999999999999996</v>
      </c>
      <c r="J2547" s="7">
        <v>3000</v>
      </c>
      <c r="K2547" s="8">
        <f t="shared" si="18"/>
        <v>599.99999999999989</v>
      </c>
      <c r="L2547" s="8">
        <f t="shared" si="19"/>
        <v>239.99999999999997</v>
      </c>
      <c r="M2547" s="9">
        <v>0.4</v>
      </c>
      <c r="O2547" s="14"/>
      <c r="P2547" s="12"/>
      <c r="Q2547" s="10"/>
      <c r="R2547" s="11"/>
    </row>
    <row r="2548" spans="1:18" ht="15.75" customHeight="1" x14ac:dyDescent="0.25">
      <c r="A2548" s="2"/>
      <c r="B2548" s="4" t="s">
        <v>14</v>
      </c>
      <c r="C2548" s="4">
        <v>1185732</v>
      </c>
      <c r="D2548" s="5">
        <v>44303</v>
      </c>
      <c r="E2548" s="4" t="s">
        <v>46</v>
      </c>
      <c r="F2548" s="4" t="s">
        <v>94</v>
      </c>
      <c r="G2548" s="4" t="s">
        <v>95</v>
      </c>
      <c r="H2548" s="4" t="s">
        <v>21</v>
      </c>
      <c r="I2548" s="6">
        <v>0.4</v>
      </c>
      <c r="J2548" s="7">
        <v>3250</v>
      </c>
      <c r="K2548" s="8">
        <f t="shared" si="18"/>
        <v>1300</v>
      </c>
      <c r="L2548" s="8">
        <f t="shared" si="19"/>
        <v>454.99999999999994</v>
      </c>
      <c r="M2548" s="9">
        <v>0.35</v>
      </c>
      <c r="O2548" s="14"/>
      <c r="P2548" s="12"/>
      <c r="Q2548" s="10"/>
      <c r="R2548" s="11"/>
    </row>
    <row r="2549" spans="1:18" ht="15.75" customHeight="1" x14ac:dyDescent="0.25">
      <c r="A2549" s="2"/>
      <c r="B2549" s="4" t="s">
        <v>14</v>
      </c>
      <c r="C2549" s="4">
        <v>1185732</v>
      </c>
      <c r="D2549" s="5">
        <v>44303</v>
      </c>
      <c r="E2549" s="4" t="s">
        <v>46</v>
      </c>
      <c r="F2549" s="4" t="s">
        <v>94</v>
      </c>
      <c r="G2549" s="4" t="s">
        <v>95</v>
      </c>
      <c r="H2549" s="4" t="s">
        <v>22</v>
      </c>
      <c r="I2549" s="6">
        <v>0.30000000000000004</v>
      </c>
      <c r="J2549" s="7">
        <v>4750</v>
      </c>
      <c r="K2549" s="8">
        <f t="shared" si="18"/>
        <v>1425.0000000000002</v>
      </c>
      <c r="L2549" s="8">
        <f t="shared" si="19"/>
        <v>712.50000000000011</v>
      </c>
      <c r="M2549" s="9">
        <v>0.5</v>
      </c>
      <c r="O2549" s="14"/>
      <c r="P2549" s="12"/>
      <c r="Q2549" s="10"/>
      <c r="R2549" s="11"/>
    </row>
    <row r="2550" spans="1:18" ht="15.75" customHeight="1" x14ac:dyDescent="0.25">
      <c r="A2550" s="2"/>
      <c r="B2550" s="4" t="s">
        <v>14</v>
      </c>
      <c r="C2550" s="4">
        <v>1185732</v>
      </c>
      <c r="D2550" s="5">
        <v>44332</v>
      </c>
      <c r="E2550" s="4" t="s">
        <v>46</v>
      </c>
      <c r="F2550" s="4" t="s">
        <v>94</v>
      </c>
      <c r="G2550" s="4" t="s">
        <v>95</v>
      </c>
      <c r="H2550" s="4" t="s">
        <v>17</v>
      </c>
      <c r="I2550" s="6">
        <v>0.4</v>
      </c>
      <c r="J2550" s="7">
        <v>7450</v>
      </c>
      <c r="K2550" s="8">
        <f t="shared" si="18"/>
        <v>2980</v>
      </c>
      <c r="L2550" s="8">
        <f t="shared" si="19"/>
        <v>1192</v>
      </c>
      <c r="M2550" s="9">
        <v>0.4</v>
      </c>
      <c r="O2550" s="14"/>
      <c r="P2550" s="12"/>
      <c r="Q2550" s="10"/>
      <c r="R2550" s="11"/>
    </row>
    <row r="2551" spans="1:18" ht="15.75" customHeight="1" x14ac:dyDescent="0.25">
      <c r="A2551" s="2"/>
      <c r="B2551" s="4" t="s">
        <v>14</v>
      </c>
      <c r="C2551" s="4">
        <v>1185732</v>
      </c>
      <c r="D2551" s="5">
        <v>44332</v>
      </c>
      <c r="E2551" s="4" t="s">
        <v>46</v>
      </c>
      <c r="F2551" s="4" t="s">
        <v>94</v>
      </c>
      <c r="G2551" s="4" t="s">
        <v>95</v>
      </c>
      <c r="H2551" s="4" t="s">
        <v>18</v>
      </c>
      <c r="I2551" s="6">
        <v>0.4</v>
      </c>
      <c r="J2551" s="7">
        <v>4500</v>
      </c>
      <c r="K2551" s="8">
        <f t="shared" si="18"/>
        <v>1800</v>
      </c>
      <c r="L2551" s="8">
        <f t="shared" si="19"/>
        <v>630</v>
      </c>
      <c r="M2551" s="9">
        <v>0.35</v>
      </c>
      <c r="O2551" s="14"/>
      <c r="P2551" s="12"/>
      <c r="Q2551" s="10"/>
      <c r="R2551" s="11"/>
    </row>
    <row r="2552" spans="1:18" ht="15.75" customHeight="1" x14ac:dyDescent="0.25">
      <c r="A2552" s="2"/>
      <c r="B2552" s="4" t="s">
        <v>14</v>
      </c>
      <c r="C2552" s="4">
        <v>1185732</v>
      </c>
      <c r="D2552" s="5">
        <v>44332</v>
      </c>
      <c r="E2552" s="4" t="s">
        <v>46</v>
      </c>
      <c r="F2552" s="4" t="s">
        <v>94</v>
      </c>
      <c r="G2552" s="4" t="s">
        <v>95</v>
      </c>
      <c r="H2552" s="4" t="s">
        <v>19</v>
      </c>
      <c r="I2552" s="6">
        <v>0.35000000000000003</v>
      </c>
      <c r="J2552" s="7">
        <v>4250</v>
      </c>
      <c r="K2552" s="8">
        <f t="shared" si="18"/>
        <v>1487.5000000000002</v>
      </c>
      <c r="L2552" s="8">
        <f t="shared" si="19"/>
        <v>595.00000000000011</v>
      </c>
      <c r="M2552" s="9">
        <v>0.4</v>
      </c>
      <c r="O2552" s="14"/>
      <c r="P2552" s="12"/>
      <c r="Q2552" s="10"/>
      <c r="R2552" s="11"/>
    </row>
    <row r="2553" spans="1:18" ht="15.75" customHeight="1" x14ac:dyDescent="0.25">
      <c r="A2553" s="2"/>
      <c r="B2553" s="4" t="s">
        <v>14</v>
      </c>
      <c r="C2553" s="4">
        <v>1185732</v>
      </c>
      <c r="D2553" s="5">
        <v>44332</v>
      </c>
      <c r="E2553" s="4" t="s">
        <v>46</v>
      </c>
      <c r="F2553" s="4" t="s">
        <v>94</v>
      </c>
      <c r="G2553" s="4" t="s">
        <v>95</v>
      </c>
      <c r="H2553" s="4" t="s">
        <v>20</v>
      </c>
      <c r="I2553" s="6">
        <v>0.35000000000000003</v>
      </c>
      <c r="J2553" s="7">
        <v>3750</v>
      </c>
      <c r="K2553" s="8">
        <f t="shared" si="18"/>
        <v>1312.5000000000002</v>
      </c>
      <c r="L2553" s="8">
        <f t="shared" si="19"/>
        <v>525.00000000000011</v>
      </c>
      <c r="M2553" s="9">
        <v>0.4</v>
      </c>
      <c r="O2553" s="14"/>
      <c r="P2553" s="12"/>
      <c r="Q2553" s="10"/>
      <c r="R2553" s="11"/>
    </row>
    <row r="2554" spans="1:18" ht="15.75" customHeight="1" x14ac:dyDescent="0.25">
      <c r="A2554" s="2"/>
      <c r="B2554" s="4" t="s">
        <v>14</v>
      </c>
      <c r="C2554" s="4">
        <v>1185732</v>
      </c>
      <c r="D2554" s="5">
        <v>44332</v>
      </c>
      <c r="E2554" s="4" t="s">
        <v>46</v>
      </c>
      <c r="F2554" s="4" t="s">
        <v>94</v>
      </c>
      <c r="G2554" s="4" t="s">
        <v>95</v>
      </c>
      <c r="H2554" s="4" t="s">
        <v>21</v>
      </c>
      <c r="I2554" s="6">
        <v>0.44999999999999996</v>
      </c>
      <c r="J2554" s="7">
        <v>4000</v>
      </c>
      <c r="K2554" s="8">
        <f t="shared" si="18"/>
        <v>1799.9999999999998</v>
      </c>
      <c r="L2554" s="8">
        <f t="shared" si="19"/>
        <v>629.99999999999989</v>
      </c>
      <c r="M2554" s="9">
        <v>0.35</v>
      </c>
      <c r="O2554" s="14"/>
      <c r="P2554" s="12"/>
      <c r="Q2554" s="10"/>
      <c r="R2554" s="11"/>
    </row>
    <row r="2555" spans="1:18" ht="15.75" customHeight="1" x14ac:dyDescent="0.25">
      <c r="A2555" s="2"/>
      <c r="B2555" s="4" t="s">
        <v>14</v>
      </c>
      <c r="C2555" s="4">
        <v>1185732</v>
      </c>
      <c r="D2555" s="5">
        <v>44332</v>
      </c>
      <c r="E2555" s="4" t="s">
        <v>46</v>
      </c>
      <c r="F2555" s="4" t="s">
        <v>94</v>
      </c>
      <c r="G2555" s="4" t="s">
        <v>95</v>
      </c>
      <c r="H2555" s="4" t="s">
        <v>22</v>
      </c>
      <c r="I2555" s="6">
        <v>0.49999999999999994</v>
      </c>
      <c r="J2555" s="7">
        <v>5000</v>
      </c>
      <c r="K2555" s="8">
        <f t="shared" si="18"/>
        <v>2499.9999999999995</v>
      </c>
      <c r="L2555" s="8">
        <f t="shared" si="19"/>
        <v>1249.9999999999998</v>
      </c>
      <c r="M2555" s="9">
        <v>0.5</v>
      </c>
      <c r="O2555" s="14"/>
      <c r="P2555" s="12"/>
      <c r="Q2555" s="10"/>
      <c r="R2555" s="11"/>
    </row>
    <row r="2556" spans="1:18" ht="15.75" customHeight="1" x14ac:dyDescent="0.25">
      <c r="A2556" s="2"/>
      <c r="B2556" s="4" t="s">
        <v>14</v>
      </c>
      <c r="C2556" s="4">
        <v>1185732</v>
      </c>
      <c r="D2556" s="5">
        <v>44365</v>
      </c>
      <c r="E2556" s="4" t="s">
        <v>46</v>
      </c>
      <c r="F2556" s="4" t="s">
        <v>94</v>
      </c>
      <c r="G2556" s="4" t="s">
        <v>95</v>
      </c>
      <c r="H2556" s="4" t="s">
        <v>17</v>
      </c>
      <c r="I2556" s="6">
        <v>0.44999999999999996</v>
      </c>
      <c r="J2556" s="7">
        <v>7500</v>
      </c>
      <c r="K2556" s="8">
        <f t="shared" ref="K2556:K2810" si="20">I2556*J2556</f>
        <v>3374.9999999999995</v>
      </c>
      <c r="L2556" s="8">
        <f t="shared" ref="L2556:L2810" si="21">K2556*M2556</f>
        <v>1350</v>
      </c>
      <c r="M2556" s="9">
        <v>0.4</v>
      </c>
      <c r="O2556" s="14"/>
      <c r="P2556" s="12"/>
      <c r="Q2556" s="10"/>
      <c r="R2556" s="11"/>
    </row>
    <row r="2557" spans="1:18" ht="15.75" customHeight="1" x14ac:dyDescent="0.25">
      <c r="A2557" s="2"/>
      <c r="B2557" s="4" t="s">
        <v>14</v>
      </c>
      <c r="C2557" s="4">
        <v>1185732</v>
      </c>
      <c r="D2557" s="5">
        <v>44365</v>
      </c>
      <c r="E2557" s="4" t="s">
        <v>46</v>
      </c>
      <c r="F2557" s="4" t="s">
        <v>94</v>
      </c>
      <c r="G2557" s="4" t="s">
        <v>95</v>
      </c>
      <c r="H2557" s="4" t="s">
        <v>18</v>
      </c>
      <c r="I2557" s="6">
        <v>0.4</v>
      </c>
      <c r="J2557" s="7">
        <v>5000</v>
      </c>
      <c r="K2557" s="8">
        <f t="shared" si="20"/>
        <v>2000</v>
      </c>
      <c r="L2557" s="8">
        <f t="shared" si="21"/>
        <v>700</v>
      </c>
      <c r="M2557" s="9">
        <v>0.35</v>
      </c>
      <c r="O2557" s="14"/>
      <c r="P2557" s="12"/>
      <c r="Q2557" s="10"/>
      <c r="R2557" s="11"/>
    </row>
    <row r="2558" spans="1:18" ht="15.75" customHeight="1" x14ac:dyDescent="0.25">
      <c r="A2558" s="2"/>
      <c r="B2558" s="4" t="s">
        <v>14</v>
      </c>
      <c r="C2558" s="4">
        <v>1185732</v>
      </c>
      <c r="D2558" s="5">
        <v>44365</v>
      </c>
      <c r="E2558" s="4" t="s">
        <v>46</v>
      </c>
      <c r="F2558" s="4" t="s">
        <v>94</v>
      </c>
      <c r="G2558" s="4" t="s">
        <v>95</v>
      </c>
      <c r="H2558" s="4" t="s">
        <v>19</v>
      </c>
      <c r="I2558" s="6">
        <v>0.45</v>
      </c>
      <c r="J2558" s="7">
        <v>4750</v>
      </c>
      <c r="K2558" s="8">
        <f t="shared" si="20"/>
        <v>2137.5</v>
      </c>
      <c r="L2558" s="8">
        <f t="shared" si="21"/>
        <v>855</v>
      </c>
      <c r="M2558" s="9">
        <v>0.4</v>
      </c>
      <c r="O2558" s="14"/>
      <c r="P2558" s="12"/>
      <c r="Q2558" s="10"/>
      <c r="R2558" s="11"/>
    </row>
    <row r="2559" spans="1:18" ht="15.75" customHeight="1" x14ac:dyDescent="0.25">
      <c r="A2559" s="2"/>
      <c r="B2559" s="4" t="s">
        <v>14</v>
      </c>
      <c r="C2559" s="4">
        <v>1185732</v>
      </c>
      <c r="D2559" s="5">
        <v>44365</v>
      </c>
      <c r="E2559" s="4" t="s">
        <v>46</v>
      </c>
      <c r="F2559" s="4" t="s">
        <v>94</v>
      </c>
      <c r="G2559" s="4" t="s">
        <v>95</v>
      </c>
      <c r="H2559" s="4" t="s">
        <v>20</v>
      </c>
      <c r="I2559" s="6">
        <v>0.45</v>
      </c>
      <c r="J2559" s="7">
        <v>4500</v>
      </c>
      <c r="K2559" s="8">
        <f t="shared" si="20"/>
        <v>2025</v>
      </c>
      <c r="L2559" s="8">
        <f t="shared" si="21"/>
        <v>810</v>
      </c>
      <c r="M2559" s="9">
        <v>0.4</v>
      </c>
      <c r="O2559" s="14"/>
      <c r="P2559" s="12"/>
      <c r="Q2559" s="10"/>
      <c r="R2559" s="11"/>
    </row>
    <row r="2560" spans="1:18" ht="15.75" customHeight="1" x14ac:dyDescent="0.25">
      <c r="A2560" s="2"/>
      <c r="B2560" s="4" t="s">
        <v>14</v>
      </c>
      <c r="C2560" s="4">
        <v>1185732</v>
      </c>
      <c r="D2560" s="5">
        <v>44365</v>
      </c>
      <c r="E2560" s="4" t="s">
        <v>46</v>
      </c>
      <c r="F2560" s="4" t="s">
        <v>94</v>
      </c>
      <c r="G2560" s="4" t="s">
        <v>95</v>
      </c>
      <c r="H2560" s="4" t="s">
        <v>21</v>
      </c>
      <c r="I2560" s="6">
        <v>0.6</v>
      </c>
      <c r="J2560" s="7">
        <v>4500</v>
      </c>
      <c r="K2560" s="8">
        <f t="shared" si="20"/>
        <v>2700</v>
      </c>
      <c r="L2560" s="8">
        <f t="shared" si="21"/>
        <v>944.99999999999989</v>
      </c>
      <c r="M2560" s="9">
        <v>0.35</v>
      </c>
      <c r="O2560" s="14"/>
      <c r="P2560" s="12"/>
      <c r="Q2560" s="10"/>
      <c r="R2560" s="11"/>
    </row>
    <row r="2561" spans="1:18" ht="15.75" customHeight="1" x14ac:dyDescent="0.25">
      <c r="A2561" s="2"/>
      <c r="B2561" s="4" t="s">
        <v>14</v>
      </c>
      <c r="C2561" s="4">
        <v>1185732</v>
      </c>
      <c r="D2561" s="5">
        <v>44365</v>
      </c>
      <c r="E2561" s="4" t="s">
        <v>46</v>
      </c>
      <c r="F2561" s="4" t="s">
        <v>94</v>
      </c>
      <c r="G2561" s="4" t="s">
        <v>95</v>
      </c>
      <c r="H2561" s="4" t="s">
        <v>22</v>
      </c>
      <c r="I2561" s="6">
        <v>0.65</v>
      </c>
      <c r="J2561" s="7">
        <v>6250</v>
      </c>
      <c r="K2561" s="8">
        <f t="shared" si="20"/>
        <v>4062.5</v>
      </c>
      <c r="L2561" s="8">
        <f t="shared" si="21"/>
        <v>2031.25</v>
      </c>
      <c r="M2561" s="9">
        <v>0.5</v>
      </c>
      <c r="O2561" s="14"/>
      <c r="P2561" s="12"/>
      <c r="Q2561" s="10"/>
      <c r="R2561" s="11"/>
    </row>
    <row r="2562" spans="1:18" ht="15.75" customHeight="1" x14ac:dyDescent="0.25">
      <c r="A2562" s="2"/>
      <c r="B2562" s="4" t="s">
        <v>14</v>
      </c>
      <c r="C2562" s="4">
        <v>1185732</v>
      </c>
      <c r="D2562" s="5">
        <v>44393</v>
      </c>
      <c r="E2562" s="4" t="s">
        <v>46</v>
      </c>
      <c r="F2562" s="4" t="s">
        <v>94</v>
      </c>
      <c r="G2562" s="4" t="s">
        <v>95</v>
      </c>
      <c r="H2562" s="4" t="s">
        <v>17</v>
      </c>
      <c r="I2562" s="6">
        <v>0.6</v>
      </c>
      <c r="J2562" s="7">
        <v>8500</v>
      </c>
      <c r="K2562" s="8">
        <f t="shared" si="20"/>
        <v>5100</v>
      </c>
      <c r="L2562" s="8">
        <f t="shared" si="21"/>
        <v>2040</v>
      </c>
      <c r="M2562" s="9">
        <v>0.4</v>
      </c>
      <c r="O2562" s="14"/>
      <c r="P2562" s="12"/>
      <c r="Q2562" s="10"/>
      <c r="R2562" s="11"/>
    </row>
    <row r="2563" spans="1:18" ht="15.75" customHeight="1" x14ac:dyDescent="0.25">
      <c r="A2563" s="2"/>
      <c r="B2563" s="4" t="s">
        <v>14</v>
      </c>
      <c r="C2563" s="4">
        <v>1185732</v>
      </c>
      <c r="D2563" s="5">
        <v>44393</v>
      </c>
      <c r="E2563" s="4" t="s">
        <v>46</v>
      </c>
      <c r="F2563" s="4" t="s">
        <v>94</v>
      </c>
      <c r="G2563" s="4" t="s">
        <v>95</v>
      </c>
      <c r="H2563" s="4" t="s">
        <v>18</v>
      </c>
      <c r="I2563" s="6">
        <v>0.55000000000000004</v>
      </c>
      <c r="J2563" s="7">
        <v>6000</v>
      </c>
      <c r="K2563" s="8">
        <f t="shared" si="20"/>
        <v>3300.0000000000005</v>
      </c>
      <c r="L2563" s="8">
        <f t="shared" si="21"/>
        <v>1155</v>
      </c>
      <c r="M2563" s="9">
        <v>0.35</v>
      </c>
      <c r="O2563" s="14"/>
      <c r="P2563" s="12"/>
      <c r="Q2563" s="10"/>
      <c r="R2563" s="11"/>
    </row>
    <row r="2564" spans="1:18" ht="15.75" customHeight="1" x14ac:dyDescent="0.25">
      <c r="A2564" s="2"/>
      <c r="B2564" s="4" t="s">
        <v>14</v>
      </c>
      <c r="C2564" s="4">
        <v>1185732</v>
      </c>
      <c r="D2564" s="5">
        <v>44393</v>
      </c>
      <c r="E2564" s="4" t="s">
        <v>46</v>
      </c>
      <c r="F2564" s="4" t="s">
        <v>94</v>
      </c>
      <c r="G2564" s="4" t="s">
        <v>95</v>
      </c>
      <c r="H2564" s="4" t="s">
        <v>19</v>
      </c>
      <c r="I2564" s="6">
        <v>0.5</v>
      </c>
      <c r="J2564" s="7">
        <v>5250</v>
      </c>
      <c r="K2564" s="8">
        <f t="shared" si="20"/>
        <v>2625</v>
      </c>
      <c r="L2564" s="8">
        <f t="shared" si="21"/>
        <v>1050</v>
      </c>
      <c r="M2564" s="9">
        <v>0.4</v>
      </c>
      <c r="O2564" s="14"/>
      <c r="P2564" s="12"/>
      <c r="Q2564" s="10"/>
      <c r="R2564" s="11"/>
    </row>
    <row r="2565" spans="1:18" ht="15.75" customHeight="1" x14ac:dyDescent="0.25">
      <c r="A2565" s="2"/>
      <c r="B2565" s="4" t="s">
        <v>14</v>
      </c>
      <c r="C2565" s="4">
        <v>1185732</v>
      </c>
      <c r="D2565" s="5">
        <v>44393</v>
      </c>
      <c r="E2565" s="4" t="s">
        <v>46</v>
      </c>
      <c r="F2565" s="4" t="s">
        <v>94</v>
      </c>
      <c r="G2565" s="4" t="s">
        <v>95</v>
      </c>
      <c r="H2565" s="4" t="s">
        <v>20</v>
      </c>
      <c r="I2565" s="6">
        <v>0.5</v>
      </c>
      <c r="J2565" s="7">
        <v>4750</v>
      </c>
      <c r="K2565" s="8">
        <f t="shared" si="20"/>
        <v>2375</v>
      </c>
      <c r="L2565" s="8">
        <f t="shared" si="21"/>
        <v>950</v>
      </c>
      <c r="M2565" s="9">
        <v>0.4</v>
      </c>
      <c r="O2565" s="14"/>
      <c r="P2565" s="12"/>
      <c r="Q2565" s="10"/>
      <c r="R2565" s="11"/>
    </row>
    <row r="2566" spans="1:18" ht="15.75" customHeight="1" x14ac:dyDescent="0.25">
      <c r="A2566" s="2"/>
      <c r="B2566" s="4" t="s">
        <v>14</v>
      </c>
      <c r="C2566" s="4">
        <v>1185732</v>
      </c>
      <c r="D2566" s="5">
        <v>44393</v>
      </c>
      <c r="E2566" s="4" t="s">
        <v>46</v>
      </c>
      <c r="F2566" s="4" t="s">
        <v>94</v>
      </c>
      <c r="G2566" s="4" t="s">
        <v>95</v>
      </c>
      <c r="H2566" s="4" t="s">
        <v>21</v>
      </c>
      <c r="I2566" s="6">
        <v>0.6</v>
      </c>
      <c r="J2566" s="7">
        <v>5000</v>
      </c>
      <c r="K2566" s="8">
        <f t="shared" si="20"/>
        <v>3000</v>
      </c>
      <c r="L2566" s="8">
        <f t="shared" si="21"/>
        <v>1050</v>
      </c>
      <c r="M2566" s="9">
        <v>0.35</v>
      </c>
      <c r="O2566" s="14"/>
      <c r="P2566" s="12"/>
      <c r="Q2566" s="10"/>
      <c r="R2566" s="11"/>
    </row>
    <row r="2567" spans="1:18" ht="15.75" customHeight="1" x14ac:dyDescent="0.25">
      <c r="A2567" s="2"/>
      <c r="B2567" s="4" t="s">
        <v>14</v>
      </c>
      <c r="C2567" s="4">
        <v>1185732</v>
      </c>
      <c r="D2567" s="5">
        <v>44393</v>
      </c>
      <c r="E2567" s="4" t="s">
        <v>46</v>
      </c>
      <c r="F2567" s="4" t="s">
        <v>94</v>
      </c>
      <c r="G2567" s="4" t="s">
        <v>95</v>
      </c>
      <c r="H2567" s="4" t="s">
        <v>22</v>
      </c>
      <c r="I2567" s="6">
        <v>0.65</v>
      </c>
      <c r="J2567" s="7">
        <v>6750</v>
      </c>
      <c r="K2567" s="8">
        <f t="shared" si="20"/>
        <v>4387.5</v>
      </c>
      <c r="L2567" s="8">
        <f t="shared" si="21"/>
        <v>2193.75</v>
      </c>
      <c r="M2567" s="9">
        <v>0.5</v>
      </c>
      <c r="O2567" s="14"/>
      <c r="P2567" s="12"/>
      <c r="Q2567" s="10"/>
      <c r="R2567" s="11"/>
    </row>
    <row r="2568" spans="1:18" ht="15.75" customHeight="1" x14ac:dyDescent="0.25">
      <c r="A2568" s="2"/>
      <c r="B2568" s="4" t="s">
        <v>14</v>
      </c>
      <c r="C2568" s="4">
        <v>1185732</v>
      </c>
      <c r="D2568" s="5">
        <v>44425</v>
      </c>
      <c r="E2568" s="4" t="s">
        <v>46</v>
      </c>
      <c r="F2568" s="4" t="s">
        <v>94</v>
      </c>
      <c r="G2568" s="4" t="s">
        <v>95</v>
      </c>
      <c r="H2568" s="4" t="s">
        <v>17</v>
      </c>
      <c r="I2568" s="6">
        <v>0.6</v>
      </c>
      <c r="J2568" s="7">
        <v>8250</v>
      </c>
      <c r="K2568" s="8">
        <f t="shared" si="20"/>
        <v>4950</v>
      </c>
      <c r="L2568" s="8">
        <f t="shared" si="21"/>
        <v>1980</v>
      </c>
      <c r="M2568" s="9">
        <v>0.4</v>
      </c>
      <c r="O2568" s="14"/>
      <c r="P2568" s="12"/>
      <c r="Q2568" s="10"/>
      <c r="R2568" s="11"/>
    </row>
    <row r="2569" spans="1:18" ht="15.75" customHeight="1" x14ac:dyDescent="0.25">
      <c r="A2569" s="2"/>
      <c r="B2569" s="4" t="s">
        <v>14</v>
      </c>
      <c r="C2569" s="4">
        <v>1185732</v>
      </c>
      <c r="D2569" s="5">
        <v>44425</v>
      </c>
      <c r="E2569" s="4" t="s">
        <v>46</v>
      </c>
      <c r="F2569" s="4" t="s">
        <v>94</v>
      </c>
      <c r="G2569" s="4" t="s">
        <v>95</v>
      </c>
      <c r="H2569" s="4" t="s">
        <v>18</v>
      </c>
      <c r="I2569" s="6">
        <v>0.55000000000000004</v>
      </c>
      <c r="J2569" s="7">
        <v>6000</v>
      </c>
      <c r="K2569" s="8">
        <f t="shared" si="20"/>
        <v>3300.0000000000005</v>
      </c>
      <c r="L2569" s="8">
        <f t="shared" si="21"/>
        <v>1155</v>
      </c>
      <c r="M2569" s="9">
        <v>0.35</v>
      </c>
      <c r="O2569" s="14"/>
      <c r="P2569" s="12"/>
      <c r="Q2569" s="10"/>
      <c r="R2569" s="11"/>
    </row>
    <row r="2570" spans="1:18" ht="15.75" customHeight="1" x14ac:dyDescent="0.25">
      <c r="A2570" s="2"/>
      <c r="B2570" s="4" t="s">
        <v>14</v>
      </c>
      <c r="C2570" s="4">
        <v>1185732</v>
      </c>
      <c r="D2570" s="5">
        <v>44425</v>
      </c>
      <c r="E2570" s="4" t="s">
        <v>46</v>
      </c>
      <c r="F2570" s="4" t="s">
        <v>94</v>
      </c>
      <c r="G2570" s="4" t="s">
        <v>95</v>
      </c>
      <c r="H2570" s="4" t="s">
        <v>19</v>
      </c>
      <c r="I2570" s="6">
        <v>0.5</v>
      </c>
      <c r="J2570" s="7">
        <v>5250</v>
      </c>
      <c r="K2570" s="8">
        <f t="shared" si="20"/>
        <v>2625</v>
      </c>
      <c r="L2570" s="8">
        <f t="shared" si="21"/>
        <v>1050</v>
      </c>
      <c r="M2570" s="9">
        <v>0.4</v>
      </c>
      <c r="O2570" s="14"/>
      <c r="P2570" s="12"/>
      <c r="Q2570" s="10"/>
      <c r="R2570" s="11"/>
    </row>
    <row r="2571" spans="1:18" ht="15.75" customHeight="1" x14ac:dyDescent="0.25">
      <c r="A2571" s="2"/>
      <c r="B2571" s="4" t="s">
        <v>14</v>
      </c>
      <c r="C2571" s="4">
        <v>1185732</v>
      </c>
      <c r="D2571" s="5">
        <v>44425</v>
      </c>
      <c r="E2571" s="4" t="s">
        <v>46</v>
      </c>
      <c r="F2571" s="4" t="s">
        <v>94</v>
      </c>
      <c r="G2571" s="4" t="s">
        <v>95</v>
      </c>
      <c r="H2571" s="4" t="s">
        <v>20</v>
      </c>
      <c r="I2571" s="6">
        <v>0.4</v>
      </c>
      <c r="J2571" s="7">
        <v>4750</v>
      </c>
      <c r="K2571" s="8">
        <f t="shared" si="20"/>
        <v>1900</v>
      </c>
      <c r="L2571" s="8">
        <f t="shared" si="21"/>
        <v>760</v>
      </c>
      <c r="M2571" s="9">
        <v>0.4</v>
      </c>
      <c r="O2571" s="14"/>
      <c r="P2571" s="12"/>
      <c r="Q2571" s="10"/>
      <c r="R2571" s="11"/>
    </row>
    <row r="2572" spans="1:18" ht="15.75" customHeight="1" x14ac:dyDescent="0.25">
      <c r="A2572" s="2"/>
      <c r="B2572" s="4" t="s">
        <v>14</v>
      </c>
      <c r="C2572" s="4">
        <v>1185732</v>
      </c>
      <c r="D2572" s="5">
        <v>44425</v>
      </c>
      <c r="E2572" s="4" t="s">
        <v>46</v>
      </c>
      <c r="F2572" s="4" t="s">
        <v>94</v>
      </c>
      <c r="G2572" s="4" t="s">
        <v>95</v>
      </c>
      <c r="H2572" s="4" t="s">
        <v>21</v>
      </c>
      <c r="I2572" s="6">
        <v>0.5</v>
      </c>
      <c r="J2572" s="7">
        <v>4500</v>
      </c>
      <c r="K2572" s="8">
        <f t="shared" si="20"/>
        <v>2250</v>
      </c>
      <c r="L2572" s="8">
        <f t="shared" si="21"/>
        <v>787.5</v>
      </c>
      <c r="M2572" s="9">
        <v>0.35</v>
      </c>
      <c r="O2572" s="14"/>
      <c r="P2572" s="12"/>
      <c r="Q2572" s="10"/>
      <c r="R2572" s="11"/>
    </row>
    <row r="2573" spans="1:18" ht="15.75" customHeight="1" x14ac:dyDescent="0.25">
      <c r="A2573" s="2"/>
      <c r="B2573" s="4" t="s">
        <v>14</v>
      </c>
      <c r="C2573" s="4">
        <v>1185732</v>
      </c>
      <c r="D2573" s="5">
        <v>44425</v>
      </c>
      <c r="E2573" s="4" t="s">
        <v>46</v>
      </c>
      <c r="F2573" s="4" t="s">
        <v>94</v>
      </c>
      <c r="G2573" s="4" t="s">
        <v>95</v>
      </c>
      <c r="H2573" s="4" t="s">
        <v>22</v>
      </c>
      <c r="I2573" s="6">
        <v>0.55000000000000004</v>
      </c>
      <c r="J2573" s="7">
        <v>6250</v>
      </c>
      <c r="K2573" s="8">
        <f t="shared" si="20"/>
        <v>3437.5000000000005</v>
      </c>
      <c r="L2573" s="8">
        <f t="shared" si="21"/>
        <v>1718.7500000000002</v>
      </c>
      <c r="M2573" s="9">
        <v>0.5</v>
      </c>
      <c r="O2573" s="14"/>
      <c r="P2573" s="12"/>
      <c r="Q2573" s="10"/>
      <c r="R2573" s="11"/>
    </row>
    <row r="2574" spans="1:18" ht="15.75" customHeight="1" x14ac:dyDescent="0.25">
      <c r="A2574" s="2"/>
      <c r="B2574" s="4" t="s">
        <v>14</v>
      </c>
      <c r="C2574" s="4">
        <v>1185732</v>
      </c>
      <c r="D2574" s="5">
        <v>44455</v>
      </c>
      <c r="E2574" s="4" t="s">
        <v>46</v>
      </c>
      <c r="F2574" s="4" t="s">
        <v>94</v>
      </c>
      <c r="G2574" s="4" t="s">
        <v>95</v>
      </c>
      <c r="H2574" s="4" t="s">
        <v>17</v>
      </c>
      <c r="I2574" s="6">
        <v>0.5</v>
      </c>
      <c r="J2574" s="7">
        <v>7250</v>
      </c>
      <c r="K2574" s="8">
        <f t="shared" si="20"/>
        <v>3625</v>
      </c>
      <c r="L2574" s="8">
        <f t="shared" si="21"/>
        <v>1450</v>
      </c>
      <c r="M2574" s="9">
        <v>0.4</v>
      </c>
      <c r="O2574" s="14"/>
      <c r="P2574" s="12"/>
      <c r="Q2574" s="10"/>
      <c r="R2574" s="11"/>
    </row>
    <row r="2575" spans="1:18" ht="15.75" customHeight="1" x14ac:dyDescent="0.25">
      <c r="A2575" s="2"/>
      <c r="B2575" s="4" t="s">
        <v>14</v>
      </c>
      <c r="C2575" s="4">
        <v>1185732</v>
      </c>
      <c r="D2575" s="5">
        <v>44455</v>
      </c>
      <c r="E2575" s="4" t="s">
        <v>46</v>
      </c>
      <c r="F2575" s="4" t="s">
        <v>94</v>
      </c>
      <c r="G2575" s="4" t="s">
        <v>95</v>
      </c>
      <c r="H2575" s="4" t="s">
        <v>18</v>
      </c>
      <c r="I2575" s="6">
        <v>0.45000000000000012</v>
      </c>
      <c r="J2575" s="7">
        <v>5250</v>
      </c>
      <c r="K2575" s="8">
        <f t="shared" si="20"/>
        <v>2362.5000000000005</v>
      </c>
      <c r="L2575" s="8">
        <f t="shared" si="21"/>
        <v>826.87500000000011</v>
      </c>
      <c r="M2575" s="9">
        <v>0.35</v>
      </c>
      <c r="O2575" s="14"/>
      <c r="P2575" s="12"/>
      <c r="Q2575" s="10"/>
      <c r="R2575" s="11"/>
    </row>
    <row r="2576" spans="1:18" ht="15.75" customHeight="1" x14ac:dyDescent="0.25">
      <c r="A2576" s="2"/>
      <c r="B2576" s="4" t="s">
        <v>14</v>
      </c>
      <c r="C2576" s="4">
        <v>1185732</v>
      </c>
      <c r="D2576" s="5">
        <v>44455</v>
      </c>
      <c r="E2576" s="4" t="s">
        <v>46</v>
      </c>
      <c r="F2576" s="4" t="s">
        <v>94</v>
      </c>
      <c r="G2576" s="4" t="s">
        <v>95</v>
      </c>
      <c r="H2576" s="4" t="s">
        <v>19</v>
      </c>
      <c r="I2576" s="6">
        <v>0.20000000000000007</v>
      </c>
      <c r="J2576" s="7">
        <v>4250</v>
      </c>
      <c r="K2576" s="8">
        <f t="shared" si="20"/>
        <v>850.00000000000023</v>
      </c>
      <c r="L2576" s="8">
        <f t="shared" si="21"/>
        <v>340.00000000000011</v>
      </c>
      <c r="M2576" s="9">
        <v>0.4</v>
      </c>
      <c r="O2576" s="14"/>
      <c r="P2576" s="12"/>
      <c r="Q2576" s="10"/>
      <c r="R2576" s="11"/>
    </row>
    <row r="2577" spans="1:18" ht="15.75" customHeight="1" x14ac:dyDescent="0.25">
      <c r="A2577" s="2"/>
      <c r="B2577" s="4" t="s">
        <v>14</v>
      </c>
      <c r="C2577" s="4">
        <v>1185732</v>
      </c>
      <c r="D2577" s="5">
        <v>44455</v>
      </c>
      <c r="E2577" s="4" t="s">
        <v>46</v>
      </c>
      <c r="F2577" s="4" t="s">
        <v>94</v>
      </c>
      <c r="G2577" s="4" t="s">
        <v>95</v>
      </c>
      <c r="H2577" s="4" t="s">
        <v>20</v>
      </c>
      <c r="I2577" s="6">
        <v>0.20000000000000007</v>
      </c>
      <c r="J2577" s="7">
        <v>4000</v>
      </c>
      <c r="K2577" s="8">
        <f t="shared" si="20"/>
        <v>800.00000000000023</v>
      </c>
      <c r="L2577" s="8">
        <f t="shared" si="21"/>
        <v>320.00000000000011</v>
      </c>
      <c r="M2577" s="9">
        <v>0.4</v>
      </c>
      <c r="O2577" s="14"/>
      <c r="P2577" s="12"/>
      <c r="Q2577" s="10"/>
      <c r="R2577" s="11"/>
    </row>
    <row r="2578" spans="1:18" ht="15.75" customHeight="1" x14ac:dyDescent="0.25">
      <c r="A2578" s="2"/>
      <c r="B2578" s="4" t="s">
        <v>14</v>
      </c>
      <c r="C2578" s="4">
        <v>1185732</v>
      </c>
      <c r="D2578" s="5">
        <v>44455</v>
      </c>
      <c r="E2578" s="4" t="s">
        <v>46</v>
      </c>
      <c r="F2578" s="4" t="s">
        <v>94</v>
      </c>
      <c r="G2578" s="4" t="s">
        <v>95</v>
      </c>
      <c r="H2578" s="4" t="s">
        <v>21</v>
      </c>
      <c r="I2578" s="6">
        <v>0.30000000000000004</v>
      </c>
      <c r="J2578" s="7">
        <v>4000</v>
      </c>
      <c r="K2578" s="8">
        <f t="shared" si="20"/>
        <v>1200.0000000000002</v>
      </c>
      <c r="L2578" s="8">
        <f t="shared" si="21"/>
        <v>420.00000000000006</v>
      </c>
      <c r="M2578" s="9">
        <v>0.35</v>
      </c>
      <c r="O2578" s="14"/>
      <c r="P2578" s="12"/>
      <c r="Q2578" s="10"/>
      <c r="R2578" s="11"/>
    </row>
    <row r="2579" spans="1:18" ht="15.75" customHeight="1" x14ac:dyDescent="0.25">
      <c r="A2579" s="2"/>
      <c r="B2579" s="4" t="s">
        <v>14</v>
      </c>
      <c r="C2579" s="4">
        <v>1185732</v>
      </c>
      <c r="D2579" s="5">
        <v>44455</v>
      </c>
      <c r="E2579" s="4" t="s">
        <v>46</v>
      </c>
      <c r="F2579" s="4" t="s">
        <v>94</v>
      </c>
      <c r="G2579" s="4" t="s">
        <v>95</v>
      </c>
      <c r="H2579" s="4" t="s">
        <v>22</v>
      </c>
      <c r="I2579" s="6">
        <v>0.35000000000000009</v>
      </c>
      <c r="J2579" s="7">
        <v>5000</v>
      </c>
      <c r="K2579" s="8">
        <f t="shared" si="20"/>
        <v>1750.0000000000005</v>
      </c>
      <c r="L2579" s="8">
        <f t="shared" si="21"/>
        <v>875.00000000000023</v>
      </c>
      <c r="M2579" s="9">
        <v>0.5</v>
      </c>
      <c r="O2579" s="14"/>
      <c r="P2579" s="12"/>
      <c r="Q2579" s="10"/>
      <c r="R2579" s="11"/>
    </row>
    <row r="2580" spans="1:18" ht="15.75" customHeight="1" x14ac:dyDescent="0.25">
      <c r="A2580" s="2"/>
      <c r="B2580" s="4" t="s">
        <v>14</v>
      </c>
      <c r="C2580" s="4">
        <v>1185732</v>
      </c>
      <c r="D2580" s="5">
        <v>44487</v>
      </c>
      <c r="E2580" s="4" t="s">
        <v>46</v>
      </c>
      <c r="F2580" s="4" t="s">
        <v>94</v>
      </c>
      <c r="G2580" s="4" t="s">
        <v>95</v>
      </c>
      <c r="H2580" s="4" t="s">
        <v>17</v>
      </c>
      <c r="I2580" s="6">
        <v>0.35000000000000009</v>
      </c>
      <c r="J2580" s="7">
        <v>6750</v>
      </c>
      <c r="K2580" s="8">
        <f t="shared" si="20"/>
        <v>2362.5000000000005</v>
      </c>
      <c r="L2580" s="8">
        <f t="shared" si="21"/>
        <v>945.00000000000023</v>
      </c>
      <c r="M2580" s="9">
        <v>0.4</v>
      </c>
      <c r="O2580" s="14"/>
      <c r="P2580" s="12"/>
      <c r="Q2580" s="10"/>
      <c r="R2580" s="11"/>
    </row>
    <row r="2581" spans="1:18" ht="15.75" customHeight="1" x14ac:dyDescent="0.25">
      <c r="A2581" s="2"/>
      <c r="B2581" s="4" t="s">
        <v>14</v>
      </c>
      <c r="C2581" s="4">
        <v>1185732</v>
      </c>
      <c r="D2581" s="5">
        <v>44487</v>
      </c>
      <c r="E2581" s="4" t="s">
        <v>46</v>
      </c>
      <c r="F2581" s="4" t="s">
        <v>94</v>
      </c>
      <c r="G2581" s="4" t="s">
        <v>95</v>
      </c>
      <c r="H2581" s="4" t="s">
        <v>18</v>
      </c>
      <c r="I2581" s="6">
        <v>0.25000000000000011</v>
      </c>
      <c r="J2581" s="7">
        <v>5000</v>
      </c>
      <c r="K2581" s="8">
        <f t="shared" si="20"/>
        <v>1250.0000000000005</v>
      </c>
      <c r="L2581" s="8">
        <f t="shared" si="21"/>
        <v>437.50000000000011</v>
      </c>
      <c r="M2581" s="9">
        <v>0.35</v>
      </c>
      <c r="O2581" s="14"/>
      <c r="P2581" s="12"/>
      <c r="Q2581" s="10"/>
      <c r="R2581" s="11"/>
    </row>
    <row r="2582" spans="1:18" ht="15.75" customHeight="1" x14ac:dyDescent="0.25">
      <c r="A2582" s="2"/>
      <c r="B2582" s="4" t="s">
        <v>14</v>
      </c>
      <c r="C2582" s="4">
        <v>1185732</v>
      </c>
      <c r="D2582" s="5">
        <v>44487</v>
      </c>
      <c r="E2582" s="4" t="s">
        <v>46</v>
      </c>
      <c r="F2582" s="4" t="s">
        <v>94</v>
      </c>
      <c r="G2582" s="4" t="s">
        <v>95</v>
      </c>
      <c r="H2582" s="4" t="s">
        <v>19</v>
      </c>
      <c r="I2582" s="6">
        <v>0.25000000000000011</v>
      </c>
      <c r="J2582" s="7">
        <v>3750</v>
      </c>
      <c r="K2582" s="8">
        <f t="shared" si="20"/>
        <v>937.50000000000045</v>
      </c>
      <c r="L2582" s="8">
        <f t="shared" si="21"/>
        <v>375.00000000000023</v>
      </c>
      <c r="M2582" s="9">
        <v>0.4</v>
      </c>
      <c r="O2582" s="14"/>
      <c r="P2582" s="12"/>
      <c r="Q2582" s="10"/>
      <c r="R2582" s="11"/>
    </row>
    <row r="2583" spans="1:18" ht="15.75" customHeight="1" x14ac:dyDescent="0.25">
      <c r="A2583" s="2"/>
      <c r="B2583" s="4" t="s">
        <v>14</v>
      </c>
      <c r="C2583" s="4">
        <v>1185732</v>
      </c>
      <c r="D2583" s="5">
        <v>44487</v>
      </c>
      <c r="E2583" s="4" t="s">
        <v>46</v>
      </c>
      <c r="F2583" s="4" t="s">
        <v>94</v>
      </c>
      <c r="G2583" s="4" t="s">
        <v>95</v>
      </c>
      <c r="H2583" s="4" t="s">
        <v>20</v>
      </c>
      <c r="I2583" s="6">
        <v>0.25000000000000011</v>
      </c>
      <c r="J2583" s="7">
        <v>3500</v>
      </c>
      <c r="K2583" s="8">
        <f t="shared" si="20"/>
        <v>875.00000000000034</v>
      </c>
      <c r="L2583" s="8">
        <f t="shared" si="21"/>
        <v>350.00000000000017</v>
      </c>
      <c r="M2583" s="9">
        <v>0.4</v>
      </c>
      <c r="O2583" s="14"/>
      <c r="P2583" s="12"/>
      <c r="Q2583" s="10"/>
      <c r="R2583" s="11"/>
    </row>
    <row r="2584" spans="1:18" ht="15.75" customHeight="1" x14ac:dyDescent="0.25">
      <c r="A2584" s="2"/>
      <c r="B2584" s="4" t="s">
        <v>14</v>
      </c>
      <c r="C2584" s="4">
        <v>1185732</v>
      </c>
      <c r="D2584" s="5">
        <v>44487</v>
      </c>
      <c r="E2584" s="4" t="s">
        <v>46</v>
      </c>
      <c r="F2584" s="4" t="s">
        <v>94</v>
      </c>
      <c r="G2584" s="4" t="s">
        <v>95</v>
      </c>
      <c r="H2584" s="4" t="s">
        <v>21</v>
      </c>
      <c r="I2584" s="6">
        <v>0.35000000000000009</v>
      </c>
      <c r="J2584" s="7">
        <v>3500</v>
      </c>
      <c r="K2584" s="8">
        <f t="shared" si="20"/>
        <v>1225.0000000000002</v>
      </c>
      <c r="L2584" s="8">
        <f t="shared" si="21"/>
        <v>428.75000000000006</v>
      </c>
      <c r="M2584" s="9">
        <v>0.35</v>
      </c>
      <c r="O2584" s="14"/>
      <c r="P2584" s="12"/>
      <c r="Q2584" s="10"/>
      <c r="R2584" s="11"/>
    </row>
    <row r="2585" spans="1:18" ht="15.75" customHeight="1" x14ac:dyDescent="0.25">
      <c r="A2585" s="2"/>
      <c r="B2585" s="4" t="s">
        <v>14</v>
      </c>
      <c r="C2585" s="4">
        <v>1185732</v>
      </c>
      <c r="D2585" s="5">
        <v>44487</v>
      </c>
      <c r="E2585" s="4" t="s">
        <v>46</v>
      </c>
      <c r="F2585" s="4" t="s">
        <v>94</v>
      </c>
      <c r="G2585" s="4" t="s">
        <v>95</v>
      </c>
      <c r="H2585" s="4" t="s">
        <v>22</v>
      </c>
      <c r="I2585" s="6">
        <v>0.35000000000000003</v>
      </c>
      <c r="J2585" s="7">
        <v>4750</v>
      </c>
      <c r="K2585" s="8">
        <f t="shared" si="20"/>
        <v>1662.5000000000002</v>
      </c>
      <c r="L2585" s="8">
        <f t="shared" si="21"/>
        <v>831.25000000000011</v>
      </c>
      <c r="M2585" s="9">
        <v>0.5</v>
      </c>
      <c r="O2585" s="14"/>
      <c r="P2585" s="12"/>
      <c r="Q2585" s="10"/>
      <c r="R2585" s="11"/>
    </row>
    <row r="2586" spans="1:18" ht="15.75" customHeight="1" x14ac:dyDescent="0.25">
      <c r="A2586" s="2"/>
      <c r="B2586" s="4" t="s">
        <v>14</v>
      </c>
      <c r="C2586" s="4">
        <v>1185732</v>
      </c>
      <c r="D2586" s="5">
        <v>44517</v>
      </c>
      <c r="E2586" s="4" t="s">
        <v>46</v>
      </c>
      <c r="F2586" s="4" t="s">
        <v>94</v>
      </c>
      <c r="G2586" s="4" t="s">
        <v>95</v>
      </c>
      <c r="H2586" s="4" t="s">
        <v>17</v>
      </c>
      <c r="I2586" s="6">
        <v>0.3000000000000001</v>
      </c>
      <c r="J2586" s="7">
        <v>6250</v>
      </c>
      <c r="K2586" s="8">
        <f t="shared" si="20"/>
        <v>1875.0000000000007</v>
      </c>
      <c r="L2586" s="8">
        <f t="shared" si="21"/>
        <v>750.00000000000034</v>
      </c>
      <c r="M2586" s="9">
        <v>0.4</v>
      </c>
      <c r="O2586" s="14"/>
      <c r="P2586" s="12"/>
      <c r="Q2586" s="10"/>
      <c r="R2586" s="11"/>
    </row>
    <row r="2587" spans="1:18" ht="15.75" customHeight="1" x14ac:dyDescent="0.25">
      <c r="A2587" s="2"/>
      <c r="B2587" s="4" t="s">
        <v>14</v>
      </c>
      <c r="C2587" s="4">
        <v>1185732</v>
      </c>
      <c r="D2587" s="5">
        <v>44517</v>
      </c>
      <c r="E2587" s="4" t="s">
        <v>46</v>
      </c>
      <c r="F2587" s="4" t="s">
        <v>94</v>
      </c>
      <c r="G2587" s="4" t="s">
        <v>95</v>
      </c>
      <c r="H2587" s="4" t="s">
        <v>18</v>
      </c>
      <c r="I2587" s="6">
        <v>0.20000000000000012</v>
      </c>
      <c r="J2587" s="7">
        <v>4500</v>
      </c>
      <c r="K2587" s="8">
        <f t="shared" si="20"/>
        <v>900.00000000000057</v>
      </c>
      <c r="L2587" s="8">
        <f t="shared" si="21"/>
        <v>315.00000000000017</v>
      </c>
      <c r="M2587" s="9">
        <v>0.35</v>
      </c>
      <c r="O2587" s="14"/>
      <c r="P2587" s="12"/>
      <c r="Q2587" s="10"/>
      <c r="R2587" s="11"/>
    </row>
    <row r="2588" spans="1:18" ht="15.75" customHeight="1" x14ac:dyDescent="0.25">
      <c r="A2588" s="2"/>
      <c r="B2588" s="4" t="s">
        <v>14</v>
      </c>
      <c r="C2588" s="4">
        <v>1185732</v>
      </c>
      <c r="D2588" s="5">
        <v>44517</v>
      </c>
      <c r="E2588" s="4" t="s">
        <v>46</v>
      </c>
      <c r="F2588" s="4" t="s">
        <v>94</v>
      </c>
      <c r="G2588" s="4" t="s">
        <v>95</v>
      </c>
      <c r="H2588" s="4" t="s">
        <v>19</v>
      </c>
      <c r="I2588" s="6">
        <v>0.30000000000000016</v>
      </c>
      <c r="J2588" s="7">
        <v>3950</v>
      </c>
      <c r="K2588" s="8">
        <f t="shared" si="20"/>
        <v>1185.0000000000007</v>
      </c>
      <c r="L2588" s="8">
        <f t="shared" si="21"/>
        <v>474.00000000000028</v>
      </c>
      <c r="M2588" s="9">
        <v>0.4</v>
      </c>
      <c r="O2588" s="14"/>
      <c r="P2588" s="12"/>
      <c r="Q2588" s="10"/>
      <c r="R2588" s="11"/>
    </row>
    <row r="2589" spans="1:18" ht="15.75" customHeight="1" x14ac:dyDescent="0.25">
      <c r="A2589" s="2"/>
      <c r="B2589" s="4" t="s">
        <v>14</v>
      </c>
      <c r="C2589" s="4">
        <v>1185732</v>
      </c>
      <c r="D2589" s="5">
        <v>44517</v>
      </c>
      <c r="E2589" s="4" t="s">
        <v>46</v>
      </c>
      <c r="F2589" s="4" t="s">
        <v>94</v>
      </c>
      <c r="G2589" s="4" t="s">
        <v>95</v>
      </c>
      <c r="H2589" s="4" t="s">
        <v>20</v>
      </c>
      <c r="I2589" s="6">
        <v>0.6000000000000002</v>
      </c>
      <c r="J2589" s="7">
        <v>4500</v>
      </c>
      <c r="K2589" s="8">
        <f t="shared" si="20"/>
        <v>2700.0000000000009</v>
      </c>
      <c r="L2589" s="8">
        <f t="shared" si="21"/>
        <v>1080.0000000000005</v>
      </c>
      <c r="M2589" s="9">
        <v>0.4</v>
      </c>
      <c r="O2589" s="14"/>
      <c r="P2589" s="12"/>
      <c r="Q2589" s="10"/>
      <c r="R2589" s="11"/>
    </row>
    <row r="2590" spans="1:18" ht="15.75" customHeight="1" x14ac:dyDescent="0.25">
      <c r="A2590" s="2"/>
      <c r="B2590" s="4" t="s">
        <v>14</v>
      </c>
      <c r="C2590" s="4">
        <v>1185732</v>
      </c>
      <c r="D2590" s="5">
        <v>44517</v>
      </c>
      <c r="E2590" s="4" t="s">
        <v>46</v>
      </c>
      <c r="F2590" s="4" t="s">
        <v>94</v>
      </c>
      <c r="G2590" s="4" t="s">
        <v>95</v>
      </c>
      <c r="H2590" s="4" t="s">
        <v>21</v>
      </c>
      <c r="I2590" s="6">
        <v>0.75000000000000011</v>
      </c>
      <c r="J2590" s="7">
        <v>4250</v>
      </c>
      <c r="K2590" s="8">
        <f t="shared" si="20"/>
        <v>3187.5000000000005</v>
      </c>
      <c r="L2590" s="8">
        <f t="shared" si="21"/>
        <v>1115.625</v>
      </c>
      <c r="M2590" s="9">
        <v>0.35</v>
      </c>
      <c r="O2590" s="14"/>
      <c r="P2590" s="12"/>
      <c r="Q2590" s="10"/>
      <c r="R2590" s="11"/>
    </row>
    <row r="2591" spans="1:18" ht="15.75" customHeight="1" x14ac:dyDescent="0.25">
      <c r="A2591" s="2"/>
      <c r="B2591" s="4" t="s">
        <v>14</v>
      </c>
      <c r="C2591" s="4">
        <v>1185732</v>
      </c>
      <c r="D2591" s="5">
        <v>44517</v>
      </c>
      <c r="E2591" s="4" t="s">
        <v>46</v>
      </c>
      <c r="F2591" s="4" t="s">
        <v>94</v>
      </c>
      <c r="G2591" s="4" t="s">
        <v>95</v>
      </c>
      <c r="H2591" s="4" t="s">
        <v>22</v>
      </c>
      <c r="I2591" s="6">
        <v>0.75</v>
      </c>
      <c r="J2591" s="7">
        <v>5250</v>
      </c>
      <c r="K2591" s="8">
        <f t="shared" si="20"/>
        <v>3937.5</v>
      </c>
      <c r="L2591" s="8">
        <f t="shared" si="21"/>
        <v>1968.75</v>
      </c>
      <c r="M2591" s="9">
        <v>0.5</v>
      </c>
      <c r="O2591" s="14"/>
      <c r="P2591" s="12"/>
      <c r="Q2591" s="10"/>
      <c r="R2591" s="11"/>
    </row>
    <row r="2592" spans="1:18" ht="15.75" customHeight="1" x14ac:dyDescent="0.25">
      <c r="A2592" s="2"/>
      <c r="B2592" s="4" t="s">
        <v>14</v>
      </c>
      <c r="C2592" s="4">
        <v>1185732</v>
      </c>
      <c r="D2592" s="5">
        <v>44546</v>
      </c>
      <c r="E2592" s="4" t="s">
        <v>46</v>
      </c>
      <c r="F2592" s="4" t="s">
        <v>94</v>
      </c>
      <c r="G2592" s="4" t="s">
        <v>95</v>
      </c>
      <c r="H2592" s="4" t="s">
        <v>17</v>
      </c>
      <c r="I2592" s="6">
        <v>0.70000000000000007</v>
      </c>
      <c r="J2592" s="7">
        <v>7750</v>
      </c>
      <c r="K2592" s="8">
        <f t="shared" si="20"/>
        <v>5425.0000000000009</v>
      </c>
      <c r="L2592" s="8">
        <f t="shared" si="21"/>
        <v>2170.0000000000005</v>
      </c>
      <c r="M2592" s="9">
        <v>0.4</v>
      </c>
      <c r="O2592" s="14"/>
      <c r="P2592" s="12"/>
      <c r="Q2592" s="10"/>
      <c r="R2592" s="11"/>
    </row>
    <row r="2593" spans="1:18" ht="15.75" customHeight="1" x14ac:dyDescent="0.25">
      <c r="A2593" s="2"/>
      <c r="B2593" s="4" t="s">
        <v>14</v>
      </c>
      <c r="C2593" s="4">
        <v>1185732</v>
      </c>
      <c r="D2593" s="5">
        <v>44546</v>
      </c>
      <c r="E2593" s="4" t="s">
        <v>46</v>
      </c>
      <c r="F2593" s="4" t="s">
        <v>94</v>
      </c>
      <c r="G2593" s="4" t="s">
        <v>95</v>
      </c>
      <c r="H2593" s="4" t="s">
        <v>18</v>
      </c>
      <c r="I2593" s="6">
        <v>0.60000000000000009</v>
      </c>
      <c r="J2593" s="7">
        <v>5750</v>
      </c>
      <c r="K2593" s="8">
        <f t="shared" si="20"/>
        <v>3450.0000000000005</v>
      </c>
      <c r="L2593" s="8">
        <f t="shared" si="21"/>
        <v>1207.5</v>
      </c>
      <c r="M2593" s="9">
        <v>0.35</v>
      </c>
      <c r="O2593" s="14"/>
      <c r="P2593" s="12"/>
      <c r="Q2593" s="10"/>
      <c r="R2593" s="11"/>
    </row>
    <row r="2594" spans="1:18" ht="15.75" customHeight="1" x14ac:dyDescent="0.25">
      <c r="A2594" s="2"/>
      <c r="B2594" s="4" t="s">
        <v>14</v>
      </c>
      <c r="C2594" s="4">
        <v>1185732</v>
      </c>
      <c r="D2594" s="5">
        <v>44546</v>
      </c>
      <c r="E2594" s="4" t="s">
        <v>46</v>
      </c>
      <c r="F2594" s="4" t="s">
        <v>94</v>
      </c>
      <c r="G2594" s="4" t="s">
        <v>95</v>
      </c>
      <c r="H2594" s="4" t="s">
        <v>19</v>
      </c>
      <c r="I2594" s="6">
        <v>0.60000000000000009</v>
      </c>
      <c r="J2594" s="7">
        <v>5250</v>
      </c>
      <c r="K2594" s="8">
        <f t="shared" si="20"/>
        <v>3150.0000000000005</v>
      </c>
      <c r="L2594" s="8">
        <f t="shared" si="21"/>
        <v>1260.0000000000002</v>
      </c>
      <c r="M2594" s="9">
        <v>0.4</v>
      </c>
      <c r="O2594" s="14"/>
      <c r="P2594" s="12"/>
      <c r="Q2594" s="10"/>
      <c r="R2594" s="11"/>
    </row>
    <row r="2595" spans="1:18" ht="15.75" customHeight="1" x14ac:dyDescent="0.25">
      <c r="A2595" s="2"/>
      <c r="B2595" s="4" t="s">
        <v>14</v>
      </c>
      <c r="C2595" s="4">
        <v>1185732</v>
      </c>
      <c r="D2595" s="5">
        <v>44546</v>
      </c>
      <c r="E2595" s="4" t="s">
        <v>46</v>
      </c>
      <c r="F2595" s="4" t="s">
        <v>94</v>
      </c>
      <c r="G2595" s="4" t="s">
        <v>95</v>
      </c>
      <c r="H2595" s="4" t="s">
        <v>20</v>
      </c>
      <c r="I2595" s="6">
        <v>0.60000000000000009</v>
      </c>
      <c r="J2595" s="7">
        <v>4750</v>
      </c>
      <c r="K2595" s="8">
        <f t="shared" si="20"/>
        <v>2850.0000000000005</v>
      </c>
      <c r="L2595" s="8">
        <f t="shared" si="21"/>
        <v>1140.0000000000002</v>
      </c>
      <c r="M2595" s="9">
        <v>0.4</v>
      </c>
      <c r="O2595" s="14"/>
      <c r="P2595" s="12"/>
      <c r="Q2595" s="10"/>
      <c r="R2595" s="11"/>
    </row>
    <row r="2596" spans="1:18" ht="15.75" customHeight="1" x14ac:dyDescent="0.25">
      <c r="A2596" s="2"/>
      <c r="B2596" s="4" t="s">
        <v>14</v>
      </c>
      <c r="C2596" s="4">
        <v>1185732</v>
      </c>
      <c r="D2596" s="5">
        <v>44546</v>
      </c>
      <c r="E2596" s="4" t="s">
        <v>46</v>
      </c>
      <c r="F2596" s="4" t="s">
        <v>94</v>
      </c>
      <c r="G2596" s="4" t="s">
        <v>95</v>
      </c>
      <c r="H2596" s="4" t="s">
        <v>21</v>
      </c>
      <c r="I2596" s="6">
        <v>0.70000000000000007</v>
      </c>
      <c r="J2596" s="7">
        <v>4750</v>
      </c>
      <c r="K2596" s="8">
        <f t="shared" si="20"/>
        <v>3325.0000000000005</v>
      </c>
      <c r="L2596" s="8">
        <f t="shared" si="21"/>
        <v>1163.75</v>
      </c>
      <c r="M2596" s="9">
        <v>0.35</v>
      </c>
      <c r="O2596" s="14"/>
      <c r="P2596" s="12"/>
      <c r="Q2596" s="10"/>
      <c r="R2596" s="11"/>
    </row>
    <row r="2597" spans="1:18" ht="15.75" customHeight="1" x14ac:dyDescent="0.25">
      <c r="A2597" s="2"/>
      <c r="B2597" s="4" t="s">
        <v>14</v>
      </c>
      <c r="C2597" s="4">
        <v>1185732</v>
      </c>
      <c r="D2597" s="5">
        <v>44546</v>
      </c>
      <c r="E2597" s="4" t="s">
        <v>46</v>
      </c>
      <c r="F2597" s="4" t="s">
        <v>94</v>
      </c>
      <c r="G2597" s="4" t="s">
        <v>95</v>
      </c>
      <c r="H2597" s="4" t="s">
        <v>22</v>
      </c>
      <c r="I2597" s="6">
        <v>0.75</v>
      </c>
      <c r="J2597" s="7">
        <v>5750</v>
      </c>
      <c r="K2597" s="8">
        <f t="shared" si="20"/>
        <v>4312.5</v>
      </c>
      <c r="L2597" s="8">
        <f t="shared" si="21"/>
        <v>2156.25</v>
      </c>
      <c r="M2597" s="9">
        <v>0.5</v>
      </c>
      <c r="O2597" s="14"/>
      <c r="P2597" s="12"/>
      <c r="Q2597" s="10"/>
      <c r="R2597" s="11"/>
    </row>
    <row r="2598" spans="1:18" ht="15.75" customHeight="1" x14ac:dyDescent="0.25">
      <c r="A2598" s="2" t="s">
        <v>39</v>
      </c>
      <c r="B2598" s="4" t="s">
        <v>23</v>
      </c>
      <c r="C2598" s="4">
        <v>1197831</v>
      </c>
      <c r="D2598" s="5">
        <v>44219</v>
      </c>
      <c r="E2598" s="4" t="s">
        <v>24</v>
      </c>
      <c r="F2598" s="4" t="s">
        <v>96</v>
      </c>
      <c r="G2598" s="4" t="s">
        <v>97</v>
      </c>
      <c r="H2598" s="4" t="s">
        <v>17</v>
      </c>
      <c r="I2598" s="6">
        <v>0.25000000000000006</v>
      </c>
      <c r="J2598" s="7">
        <v>6500</v>
      </c>
      <c r="K2598" s="8">
        <f t="shared" si="20"/>
        <v>1625.0000000000005</v>
      </c>
      <c r="L2598" s="8">
        <f t="shared" si="21"/>
        <v>650.00000000000023</v>
      </c>
      <c r="M2598" s="9">
        <v>0.4</v>
      </c>
      <c r="O2598" s="14"/>
      <c r="P2598" s="12"/>
      <c r="Q2598" s="10"/>
      <c r="R2598" s="11"/>
    </row>
    <row r="2599" spans="1:18" ht="15.75" customHeight="1" x14ac:dyDescent="0.25">
      <c r="A2599" s="2"/>
      <c r="B2599" s="4" t="s">
        <v>23</v>
      </c>
      <c r="C2599" s="4">
        <v>1197831</v>
      </c>
      <c r="D2599" s="5">
        <v>44219</v>
      </c>
      <c r="E2599" s="4" t="s">
        <v>24</v>
      </c>
      <c r="F2599" s="4" t="s">
        <v>96</v>
      </c>
      <c r="G2599" s="4" t="s">
        <v>97</v>
      </c>
      <c r="H2599" s="4" t="s">
        <v>18</v>
      </c>
      <c r="I2599" s="6">
        <v>0.25000000000000006</v>
      </c>
      <c r="J2599" s="7">
        <v>4500</v>
      </c>
      <c r="K2599" s="8">
        <f t="shared" si="20"/>
        <v>1125.0000000000002</v>
      </c>
      <c r="L2599" s="8">
        <f t="shared" si="21"/>
        <v>393.75000000000006</v>
      </c>
      <c r="M2599" s="9">
        <v>0.35</v>
      </c>
      <c r="O2599" s="14"/>
      <c r="P2599" s="12"/>
      <c r="Q2599" s="10"/>
      <c r="R2599" s="11"/>
    </row>
    <row r="2600" spans="1:18" ht="15.75" customHeight="1" x14ac:dyDescent="0.25">
      <c r="A2600" s="2"/>
      <c r="B2600" s="4" t="s">
        <v>23</v>
      </c>
      <c r="C2600" s="4">
        <v>1197831</v>
      </c>
      <c r="D2600" s="5">
        <v>44219</v>
      </c>
      <c r="E2600" s="4" t="s">
        <v>24</v>
      </c>
      <c r="F2600" s="4" t="s">
        <v>96</v>
      </c>
      <c r="G2600" s="4" t="s">
        <v>97</v>
      </c>
      <c r="H2600" s="4" t="s">
        <v>19</v>
      </c>
      <c r="I2600" s="6">
        <v>0.15000000000000008</v>
      </c>
      <c r="J2600" s="7">
        <v>4500</v>
      </c>
      <c r="K2600" s="8">
        <f t="shared" si="20"/>
        <v>675.00000000000034</v>
      </c>
      <c r="L2600" s="8">
        <f t="shared" si="21"/>
        <v>270.00000000000017</v>
      </c>
      <c r="M2600" s="9">
        <v>0.4</v>
      </c>
      <c r="O2600" s="14"/>
      <c r="P2600" s="12"/>
      <c r="Q2600" s="10"/>
      <c r="R2600" s="11"/>
    </row>
    <row r="2601" spans="1:18" ht="15.75" customHeight="1" x14ac:dyDescent="0.25">
      <c r="A2601" s="2"/>
      <c r="B2601" s="4" t="s">
        <v>23</v>
      </c>
      <c r="C2601" s="4">
        <v>1197831</v>
      </c>
      <c r="D2601" s="5">
        <v>44219</v>
      </c>
      <c r="E2601" s="4" t="s">
        <v>24</v>
      </c>
      <c r="F2601" s="4" t="s">
        <v>96</v>
      </c>
      <c r="G2601" s="4" t="s">
        <v>97</v>
      </c>
      <c r="H2601" s="4" t="s">
        <v>20</v>
      </c>
      <c r="I2601" s="6">
        <v>0.2</v>
      </c>
      <c r="J2601" s="7">
        <v>3000</v>
      </c>
      <c r="K2601" s="8">
        <f t="shared" si="20"/>
        <v>600</v>
      </c>
      <c r="L2601" s="8">
        <f t="shared" si="21"/>
        <v>240</v>
      </c>
      <c r="M2601" s="9">
        <v>0.4</v>
      </c>
      <c r="O2601" s="14"/>
      <c r="P2601" s="12"/>
      <c r="Q2601" s="10"/>
      <c r="R2601" s="11"/>
    </row>
    <row r="2602" spans="1:18" ht="15.75" customHeight="1" x14ac:dyDescent="0.25">
      <c r="A2602" s="2"/>
      <c r="B2602" s="4" t="s">
        <v>23</v>
      </c>
      <c r="C2602" s="4">
        <v>1197831</v>
      </c>
      <c r="D2602" s="5">
        <v>44219</v>
      </c>
      <c r="E2602" s="4" t="s">
        <v>24</v>
      </c>
      <c r="F2602" s="4" t="s">
        <v>96</v>
      </c>
      <c r="G2602" s="4" t="s">
        <v>97</v>
      </c>
      <c r="H2602" s="4" t="s">
        <v>21</v>
      </c>
      <c r="I2602" s="6">
        <v>0.35000000000000003</v>
      </c>
      <c r="J2602" s="7">
        <v>3500</v>
      </c>
      <c r="K2602" s="8">
        <f t="shared" si="20"/>
        <v>1225.0000000000002</v>
      </c>
      <c r="L2602" s="8">
        <f t="shared" si="21"/>
        <v>428.75000000000006</v>
      </c>
      <c r="M2602" s="9">
        <v>0.35</v>
      </c>
      <c r="O2602" s="14"/>
      <c r="P2602" s="12"/>
      <c r="Q2602" s="10"/>
      <c r="R2602" s="11"/>
    </row>
    <row r="2603" spans="1:18" ht="15.75" customHeight="1" x14ac:dyDescent="0.25">
      <c r="A2603" s="2"/>
      <c r="B2603" s="4" t="s">
        <v>23</v>
      </c>
      <c r="C2603" s="4">
        <v>1197831</v>
      </c>
      <c r="D2603" s="5">
        <v>44219</v>
      </c>
      <c r="E2603" s="4" t="s">
        <v>24</v>
      </c>
      <c r="F2603" s="4" t="s">
        <v>96</v>
      </c>
      <c r="G2603" s="4" t="s">
        <v>97</v>
      </c>
      <c r="H2603" s="4" t="s">
        <v>22</v>
      </c>
      <c r="I2603" s="6">
        <v>0.25000000000000006</v>
      </c>
      <c r="J2603" s="7">
        <v>4500</v>
      </c>
      <c r="K2603" s="8">
        <f t="shared" si="20"/>
        <v>1125.0000000000002</v>
      </c>
      <c r="L2603" s="8">
        <f t="shared" si="21"/>
        <v>450.00000000000011</v>
      </c>
      <c r="M2603" s="9">
        <v>0.4</v>
      </c>
      <c r="O2603" s="14"/>
      <c r="P2603" s="12"/>
      <c r="Q2603" s="10"/>
      <c r="R2603" s="11"/>
    </row>
    <row r="2604" spans="1:18" ht="15.75" customHeight="1" x14ac:dyDescent="0.25">
      <c r="A2604" s="2"/>
      <c r="B2604" s="4" t="s">
        <v>23</v>
      </c>
      <c r="C2604" s="4">
        <v>1197831</v>
      </c>
      <c r="D2604" s="5">
        <v>44248</v>
      </c>
      <c r="E2604" s="4" t="s">
        <v>24</v>
      </c>
      <c r="F2604" s="4" t="s">
        <v>96</v>
      </c>
      <c r="G2604" s="4" t="s">
        <v>97</v>
      </c>
      <c r="H2604" s="4" t="s">
        <v>17</v>
      </c>
      <c r="I2604" s="6">
        <v>0.25000000000000006</v>
      </c>
      <c r="J2604" s="7">
        <v>7000</v>
      </c>
      <c r="K2604" s="8">
        <f t="shared" si="20"/>
        <v>1750.0000000000005</v>
      </c>
      <c r="L2604" s="8">
        <f t="shared" si="21"/>
        <v>700.00000000000023</v>
      </c>
      <c r="M2604" s="9">
        <v>0.4</v>
      </c>
      <c r="O2604" s="14"/>
      <c r="P2604" s="12"/>
      <c r="Q2604" s="10"/>
      <c r="R2604" s="11"/>
    </row>
    <row r="2605" spans="1:18" ht="15.75" customHeight="1" x14ac:dyDescent="0.25">
      <c r="A2605" s="2"/>
      <c r="B2605" s="4" t="s">
        <v>23</v>
      </c>
      <c r="C2605" s="4">
        <v>1197831</v>
      </c>
      <c r="D2605" s="5">
        <v>44248</v>
      </c>
      <c r="E2605" s="4" t="s">
        <v>24</v>
      </c>
      <c r="F2605" s="4" t="s">
        <v>96</v>
      </c>
      <c r="G2605" s="4" t="s">
        <v>97</v>
      </c>
      <c r="H2605" s="4" t="s">
        <v>18</v>
      </c>
      <c r="I2605" s="6">
        <v>0.25000000000000006</v>
      </c>
      <c r="J2605" s="7">
        <v>3500</v>
      </c>
      <c r="K2605" s="8">
        <f t="shared" si="20"/>
        <v>875.00000000000023</v>
      </c>
      <c r="L2605" s="8">
        <f t="shared" si="21"/>
        <v>306.25000000000006</v>
      </c>
      <c r="M2605" s="9">
        <v>0.35</v>
      </c>
      <c r="O2605" s="14"/>
      <c r="P2605" s="12"/>
      <c r="Q2605" s="10"/>
      <c r="R2605" s="11"/>
    </row>
    <row r="2606" spans="1:18" ht="15.75" customHeight="1" x14ac:dyDescent="0.25">
      <c r="A2606" s="2"/>
      <c r="B2606" s="4" t="s">
        <v>23</v>
      </c>
      <c r="C2606" s="4">
        <v>1197831</v>
      </c>
      <c r="D2606" s="5">
        <v>44248</v>
      </c>
      <c r="E2606" s="4" t="s">
        <v>24</v>
      </c>
      <c r="F2606" s="4" t="s">
        <v>96</v>
      </c>
      <c r="G2606" s="4" t="s">
        <v>97</v>
      </c>
      <c r="H2606" s="4" t="s">
        <v>19</v>
      </c>
      <c r="I2606" s="6">
        <v>0.15000000000000008</v>
      </c>
      <c r="J2606" s="7">
        <v>4000</v>
      </c>
      <c r="K2606" s="8">
        <f t="shared" si="20"/>
        <v>600.00000000000034</v>
      </c>
      <c r="L2606" s="8">
        <f t="shared" si="21"/>
        <v>240.00000000000014</v>
      </c>
      <c r="M2606" s="9">
        <v>0.4</v>
      </c>
      <c r="O2606" s="14"/>
      <c r="P2606" s="12"/>
      <c r="Q2606" s="10"/>
      <c r="R2606" s="11"/>
    </row>
    <row r="2607" spans="1:18" ht="15.75" customHeight="1" x14ac:dyDescent="0.25">
      <c r="A2607" s="2"/>
      <c r="B2607" s="4" t="s">
        <v>23</v>
      </c>
      <c r="C2607" s="4">
        <v>1197831</v>
      </c>
      <c r="D2607" s="5">
        <v>44248</v>
      </c>
      <c r="E2607" s="4" t="s">
        <v>24</v>
      </c>
      <c r="F2607" s="4" t="s">
        <v>96</v>
      </c>
      <c r="G2607" s="4" t="s">
        <v>97</v>
      </c>
      <c r="H2607" s="4" t="s">
        <v>20</v>
      </c>
      <c r="I2607" s="6">
        <v>0.2</v>
      </c>
      <c r="J2607" s="7">
        <v>2500</v>
      </c>
      <c r="K2607" s="8">
        <f t="shared" si="20"/>
        <v>500</v>
      </c>
      <c r="L2607" s="8">
        <f t="shared" si="21"/>
        <v>200</v>
      </c>
      <c r="M2607" s="9">
        <v>0.4</v>
      </c>
      <c r="O2607" s="14"/>
      <c r="P2607" s="12"/>
      <c r="Q2607" s="10"/>
      <c r="R2607" s="11"/>
    </row>
    <row r="2608" spans="1:18" ht="15.75" customHeight="1" x14ac:dyDescent="0.25">
      <c r="A2608" s="2"/>
      <c r="B2608" s="4" t="s">
        <v>23</v>
      </c>
      <c r="C2608" s="4">
        <v>1197831</v>
      </c>
      <c r="D2608" s="5">
        <v>44248</v>
      </c>
      <c r="E2608" s="4" t="s">
        <v>24</v>
      </c>
      <c r="F2608" s="4" t="s">
        <v>96</v>
      </c>
      <c r="G2608" s="4" t="s">
        <v>97</v>
      </c>
      <c r="H2608" s="4" t="s">
        <v>21</v>
      </c>
      <c r="I2608" s="6">
        <v>0.35000000000000003</v>
      </c>
      <c r="J2608" s="7">
        <v>3250</v>
      </c>
      <c r="K2608" s="8">
        <f t="shared" si="20"/>
        <v>1137.5</v>
      </c>
      <c r="L2608" s="8">
        <f t="shared" si="21"/>
        <v>398.125</v>
      </c>
      <c r="M2608" s="9">
        <v>0.35</v>
      </c>
      <c r="O2608" s="14"/>
      <c r="P2608" s="12"/>
      <c r="Q2608" s="10"/>
      <c r="R2608" s="11"/>
    </row>
    <row r="2609" spans="1:18" ht="15.75" customHeight="1" x14ac:dyDescent="0.25">
      <c r="A2609" s="2"/>
      <c r="B2609" s="4" t="s">
        <v>23</v>
      </c>
      <c r="C2609" s="4">
        <v>1197831</v>
      </c>
      <c r="D2609" s="5">
        <v>44248</v>
      </c>
      <c r="E2609" s="4" t="s">
        <v>24</v>
      </c>
      <c r="F2609" s="4" t="s">
        <v>96</v>
      </c>
      <c r="G2609" s="4" t="s">
        <v>97</v>
      </c>
      <c r="H2609" s="4" t="s">
        <v>22</v>
      </c>
      <c r="I2609" s="6">
        <v>0.2</v>
      </c>
      <c r="J2609" s="7">
        <v>4250</v>
      </c>
      <c r="K2609" s="8">
        <f t="shared" si="20"/>
        <v>850</v>
      </c>
      <c r="L2609" s="8">
        <f t="shared" si="21"/>
        <v>340</v>
      </c>
      <c r="M2609" s="9">
        <v>0.4</v>
      </c>
      <c r="O2609" s="14"/>
      <c r="P2609" s="12"/>
      <c r="Q2609" s="10"/>
      <c r="R2609" s="11"/>
    </row>
    <row r="2610" spans="1:18" ht="15.75" customHeight="1" x14ac:dyDescent="0.25">
      <c r="A2610" s="2"/>
      <c r="B2610" s="4" t="s">
        <v>23</v>
      </c>
      <c r="C2610" s="4">
        <v>1197831</v>
      </c>
      <c r="D2610" s="5">
        <v>44274</v>
      </c>
      <c r="E2610" s="4" t="s">
        <v>24</v>
      </c>
      <c r="F2610" s="4" t="s">
        <v>96</v>
      </c>
      <c r="G2610" s="4" t="s">
        <v>97</v>
      </c>
      <c r="H2610" s="4" t="s">
        <v>17</v>
      </c>
      <c r="I2610" s="6">
        <v>0.2</v>
      </c>
      <c r="J2610" s="7">
        <v>6450</v>
      </c>
      <c r="K2610" s="8">
        <f t="shared" si="20"/>
        <v>1290</v>
      </c>
      <c r="L2610" s="8">
        <f t="shared" si="21"/>
        <v>516</v>
      </c>
      <c r="M2610" s="9">
        <v>0.4</v>
      </c>
      <c r="O2610" s="14"/>
      <c r="P2610" s="12"/>
      <c r="Q2610" s="10"/>
      <c r="R2610" s="11"/>
    </row>
    <row r="2611" spans="1:18" ht="15.75" customHeight="1" x14ac:dyDescent="0.25">
      <c r="A2611" s="2"/>
      <c r="B2611" s="4" t="s">
        <v>23</v>
      </c>
      <c r="C2611" s="4">
        <v>1197831</v>
      </c>
      <c r="D2611" s="5">
        <v>44274</v>
      </c>
      <c r="E2611" s="4" t="s">
        <v>24</v>
      </c>
      <c r="F2611" s="4" t="s">
        <v>96</v>
      </c>
      <c r="G2611" s="4" t="s">
        <v>97</v>
      </c>
      <c r="H2611" s="4" t="s">
        <v>18</v>
      </c>
      <c r="I2611" s="6">
        <v>0.2</v>
      </c>
      <c r="J2611" s="7">
        <v>3250</v>
      </c>
      <c r="K2611" s="8">
        <f t="shared" si="20"/>
        <v>650</v>
      </c>
      <c r="L2611" s="8">
        <f t="shared" si="21"/>
        <v>227.49999999999997</v>
      </c>
      <c r="M2611" s="9">
        <v>0.35</v>
      </c>
      <c r="O2611" s="14"/>
      <c r="P2611" s="12"/>
      <c r="Q2611" s="10"/>
      <c r="R2611" s="11"/>
    </row>
    <row r="2612" spans="1:18" ht="15.75" customHeight="1" x14ac:dyDescent="0.25">
      <c r="A2612" s="2"/>
      <c r="B2612" s="4" t="s">
        <v>23</v>
      </c>
      <c r="C2612" s="4">
        <v>1197831</v>
      </c>
      <c r="D2612" s="5">
        <v>44274</v>
      </c>
      <c r="E2612" s="4" t="s">
        <v>24</v>
      </c>
      <c r="F2612" s="4" t="s">
        <v>96</v>
      </c>
      <c r="G2612" s="4" t="s">
        <v>97</v>
      </c>
      <c r="H2612" s="4" t="s">
        <v>19</v>
      </c>
      <c r="I2612" s="6">
        <v>0.10000000000000002</v>
      </c>
      <c r="J2612" s="7">
        <v>3500</v>
      </c>
      <c r="K2612" s="8">
        <f t="shared" si="20"/>
        <v>350.00000000000006</v>
      </c>
      <c r="L2612" s="8">
        <f t="shared" si="21"/>
        <v>140.00000000000003</v>
      </c>
      <c r="M2612" s="9">
        <v>0.4</v>
      </c>
      <c r="O2612" s="14"/>
      <c r="P2612" s="12"/>
      <c r="Q2612" s="10"/>
      <c r="R2612" s="11"/>
    </row>
    <row r="2613" spans="1:18" ht="15.75" customHeight="1" x14ac:dyDescent="0.25">
      <c r="A2613" s="2"/>
      <c r="B2613" s="4" t="s">
        <v>23</v>
      </c>
      <c r="C2613" s="4">
        <v>1197831</v>
      </c>
      <c r="D2613" s="5">
        <v>44274</v>
      </c>
      <c r="E2613" s="4" t="s">
        <v>24</v>
      </c>
      <c r="F2613" s="4" t="s">
        <v>96</v>
      </c>
      <c r="G2613" s="4" t="s">
        <v>97</v>
      </c>
      <c r="H2613" s="4" t="s">
        <v>20</v>
      </c>
      <c r="I2613" s="6">
        <v>0.19999999999999996</v>
      </c>
      <c r="J2613" s="7">
        <v>2000</v>
      </c>
      <c r="K2613" s="8">
        <f t="shared" si="20"/>
        <v>399.99999999999989</v>
      </c>
      <c r="L2613" s="8">
        <f t="shared" si="21"/>
        <v>159.99999999999997</v>
      </c>
      <c r="M2613" s="9">
        <v>0.4</v>
      </c>
      <c r="O2613" s="14"/>
      <c r="P2613" s="12"/>
      <c r="Q2613" s="10"/>
      <c r="R2613" s="11"/>
    </row>
    <row r="2614" spans="1:18" ht="15.75" customHeight="1" x14ac:dyDescent="0.25">
      <c r="A2614" s="2"/>
      <c r="B2614" s="4" t="s">
        <v>23</v>
      </c>
      <c r="C2614" s="4">
        <v>1197831</v>
      </c>
      <c r="D2614" s="5">
        <v>44274</v>
      </c>
      <c r="E2614" s="4" t="s">
        <v>24</v>
      </c>
      <c r="F2614" s="4" t="s">
        <v>96</v>
      </c>
      <c r="G2614" s="4" t="s">
        <v>97</v>
      </c>
      <c r="H2614" s="4" t="s">
        <v>21</v>
      </c>
      <c r="I2614" s="6">
        <v>0.35000000000000009</v>
      </c>
      <c r="J2614" s="7">
        <v>2500</v>
      </c>
      <c r="K2614" s="8">
        <f t="shared" si="20"/>
        <v>875.00000000000023</v>
      </c>
      <c r="L2614" s="8">
        <f t="shared" si="21"/>
        <v>306.25000000000006</v>
      </c>
      <c r="M2614" s="9">
        <v>0.35</v>
      </c>
      <c r="O2614" s="14"/>
      <c r="P2614" s="12"/>
      <c r="Q2614" s="10"/>
      <c r="R2614" s="11"/>
    </row>
    <row r="2615" spans="1:18" ht="15.75" customHeight="1" x14ac:dyDescent="0.25">
      <c r="A2615" s="2"/>
      <c r="B2615" s="4" t="s">
        <v>23</v>
      </c>
      <c r="C2615" s="4">
        <v>1197831</v>
      </c>
      <c r="D2615" s="5">
        <v>44274</v>
      </c>
      <c r="E2615" s="4" t="s">
        <v>24</v>
      </c>
      <c r="F2615" s="4" t="s">
        <v>96</v>
      </c>
      <c r="G2615" s="4" t="s">
        <v>97</v>
      </c>
      <c r="H2615" s="4" t="s">
        <v>22</v>
      </c>
      <c r="I2615" s="6">
        <v>0.25</v>
      </c>
      <c r="J2615" s="7">
        <v>3500</v>
      </c>
      <c r="K2615" s="8">
        <f t="shared" si="20"/>
        <v>875</v>
      </c>
      <c r="L2615" s="8">
        <f t="shared" si="21"/>
        <v>350</v>
      </c>
      <c r="M2615" s="9">
        <v>0.4</v>
      </c>
      <c r="O2615" s="14"/>
      <c r="P2615" s="12"/>
      <c r="Q2615" s="10"/>
      <c r="R2615" s="11"/>
    </row>
    <row r="2616" spans="1:18" ht="15.75" customHeight="1" x14ac:dyDescent="0.25">
      <c r="A2616" s="2"/>
      <c r="B2616" s="4" t="s">
        <v>23</v>
      </c>
      <c r="C2616" s="4">
        <v>1197831</v>
      </c>
      <c r="D2616" s="5">
        <v>44306</v>
      </c>
      <c r="E2616" s="4" t="s">
        <v>24</v>
      </c>
      <c r="F2616" s="4" t="s">
        <v>96</v>
      </c>
      <c r="G2616" s="4" t="s">
        <v>97</v>
      </c>
      <c r="H2616" s="4" t="s">
        <v>17</v>
      </c>
      <c r="I2616" s="6">
        <v>0.25</v>
      </c>
      <c r="J2616" s="7">
        <v>6000</v>
      </c>
      <c r="K2616" s="8">
        <f t="shared" si="20"/>
        <v>1500</v>
      </c>
      <c r="L2616" s="8">
        <f t="shared" si="21"/>
        <v>600</v>
      </c>
      <c r="M2616" s="9">
        <v>0.4</v>
      </c>
      <c r="O2616" s="14"/>
      <c r="P2616" s="12"/>
      <c r="Q2616" s="10"/>
      <c r="R2616" s="11"/>
    </row>
    <row r="2617" spans="1:18" ht="15.75" customHeight="1" x14ac:dyDescent="0.25">
      <c r="A2617" s="2"/>
      <c r="B2617" s="4" t="s">
        <v>23</v>
      </c>
      <c r="C2617" s="4">
        <v>1197831</v>
      </c>
      <c r="D2617" s="5">
        <v>44306</v>
      </c>
      <c r="E2617" s="4" t="s">
        <v>24</v>
      </c>
      <c r="F2617" s="4" t="s">
        <v>96</v>
      </c>
      <c r="G2617" s="4" t="s">
        <v>97</v>
      </c>
      <c r="H2617" s="4" t="s">
        <v>18</v>
      </c>
      <c r="I2617" s="6">
        <v>0.25</v>
      </c>
      <c r="J2617" s="7">
        <v>3000</v>
      </c>
      <c r="K2617" s="8">
        <f t="shared" si="20"/>
        <v>750</v>
      </c>
      <c r="L2617" s="8">
        <f t="shared" si="21"/>
        <v>262.5</v>
      </c>
      <c r="M2617" s="9">
        <v>0.35</v>
      </c>
      <c r="O2617" s="14"/>
      <c r="P2617" s="12"/>
      <c r="Q2617" s="10"/>
      <c r="R2617" s="11"/>
    </row>
    <row r="2618" spans="1:18" ht="15.75" customHeight="1" x14ac:dyDescent="0.25">
      <c r="A2618" s="2"/>
      <c r="B2618" s="4" t="s">
        <v>23</v>
      </c>
      <c r="C2618" s="4">
        <v>1197831</v>
      </c>
      <c r="D2618" s="5">
        <v>44306</v>
      </c>
      <c r="E2618" s="4" t="s">
        <v>24</v>
      </c>
      <c r="F2618" s="4" t="s">
        <v>96</v>
      </c>
      <c r="G2618" s="4" t="s">
        <v>97</v>
      </c>
      <c r="H2618" s="4" t="s">
        <v>19</v>
      </c>
      <c r="I2618" s="6">
        <v>0.15000000000000002</v>
      </c>
      <c r="J2618" s="7">
        <v>3000</v>
      </c>
      <c r="K2618" s="8">
        <f t="shared" si="20"/>
        <v>450.00000000000006</v>
      </c>
      <c r="L2618" s="8">
        <f t="shared" si="21"/>
        <v>180.00000000000003</v>
      </c>
      <c r="M2618" s="9">
        <v>0.4</v>
      </c>
      <c r="O2618" s="14"/>
      <c r="P2618" s="12"/>
      <c r="Q2618" s="10"/>
      <c r="R2618" s="11"/>
    </row>
    <row r="2619" spans="1:18" ht="15.75" customHeight="1" x14ac:dyDescent="0.25">
      <c r="A2619" s="2"/>
      <c r="B2619" s="4" t="s">
        <v>23</v>
      </c>
      <c r="C2619" s="4">
        <v>1197831</v>
      </c>
      <c r="D2619" s="5">
        <v>44306</v>
      </c>
      <c r="E2619" s="4" t="s">
        <v>24</v>
      </c>
      <c r="F2619" s="4" t="s">
        <v>96</v>
      </c>
      <c r="G2619" s="4" t="s">
        <v>97</v>
      </c>
      <c r="H2619" s="4" t="s">
        <v>20</v>
      </c>
      <c r="I2619" s="6">
        <v>0.19999999999999996</v>
      </c>
      <c r="J2619" s="7">
        <v>2250</v>
      </c>
      <c r="K2619" s="8">
        <f t="shared" si="20"/>
        <v>449.99999999999989</v>
      </c>
      <c r="L2619" s="8">
        <f t="shared" si="21"/>
        <v>179.99999999999997</v>
      </c>
      <c r="M2619" s="9">
        <v>0.4</v>
      </c>
      <c r="O2619" s="14"/>
      <c r="P2619" s="12"/>
      <c r="Q2619" s="10"/>
      <c r="R2619" s="11"/>
    </row>
    <row r="2620" spans="1:18" ht="15.75" customHeight="1" x14ac:dyDescent="0.25">
      <c r="A2620" s="2"/>
      <c r="B2620" s="4" t="s">
        <v>23</v>
      </c>
      <c r="C2620" s="4">
        <v>1197831</v>
      </c>
      <c r="D2620" s="5">
        <v>44306</v>
      </c>
      <c r="E2620" s="4" t="s">
        <v>24</v>
      </c>
      <c r="F2620" s="4" t="s">
        <v>96</v>
      </c>
      <c r="G2620" s="4" t="s">
        <v>97</v>
      </c>
      <c r="H2620" s="4" t="s">
        <v>21</v>
      </c>
      <c r="I2620" s="6">
        <v>0.4</v>
      </c>
      <c r="J2620" s="7">
        <v>2500</v>
      </c>
      <c r="K2620" s="8">
        <f t="shared" si="20"/>
        <v>1000</v>
      </c>
      <c r="L2620" s="8">
        <f t="shared" si="21"/>
        <v>350</v>
      </c>
      <c r="M2620" s="9">
        <v>0.35</v>
      </c>
      <c r="O2620" s="14"/>
      <c r="P2620" s="12"/>
      <c r="Q2620" s="10"/>
      <c r="R2620" s="11"/>
    </row>
    <row r="2621" spans="1:18" ht="15.75" customHeight="1" x14ac:dyDescent="0.25">
      <c r="A2621" s="2"/>
      <c r="B2621" s="4" t="s">
        <v>23</v>
      </c>
      <c r="C2621" s="4">
        <v>1197831</v>
      </c>
      <c r="D2621" s="5">
        <v>44306</v>
      </c>
      <c r="E2621" s="4" t="s">
        <v>24</v>
      </c>
      <c r="F2621" s="4" t="s">
        <v>96</v>
      </c>
      <c r="G2621" s="4" t="s">
        <v>97</v>
      </c>
      <c r="H2621" s="4" t="s">
        <v>22</v>
      </c>
      <c r="I2621" s="6">
        <v>0.30000000000000004</v>
      </c>
      <c r="J2621" s="7">
        <v>4000</v>
      </c>
      <c r="K2621" s="8">
        <f t="shared" si="20"/>
        <v>1200.0000000000002</v>
      </c>
      <c r="L2621" s="8">
        <f t="shared" si="21"/>
        <v>480.00000000000011</v>
      </c>
      <c r="M2621" s="9">
        <v>0.4</v>
      </c>
      <c r="O2621" s="14"/>
      <c r="P2621" s="12"/>
      <c r="Q2621" s="10"/>
      <c r="R2621" s="11"/>
    </row>
    <row r="2622" spans="1:18" ht="15.75" customHeight="1" x14ac:dyDescent="0.25">
      <c r="A2622" s="2"/>
      <c r="B2622" s="4" t="s">
        <v>23</v>
      </c>
      <c r="C2622" s="4">
        <v>1197831</v>
      </c>
      <c r="D2622" s="5">
        <v>44335</v>
      </c>
      <c r="E2622" s="4" t="s">
        <v>24</v>
      </c>
      <c r="F2622" s="4" t="s">
        <v>96</v>
      </c>
      <c r="G2622" s="4" t="s">
        <v>97</v>
      </c>
      <c r="H2622" s="4" t="s">
        <v>17</v>
      </c>
      <c r="I2622" s="6">
        <v>0.4</v>
      </c>
      <c r="J2622" s="7">
        <v>6700</v>
      </c>
      <c r="K2622" s="8">
        <f t="shared" si="20"/>
        <v>2680</v>
      </c>
      <c r="L2622" s="8">
        <f t="shared" si="21"/>
        <v>1072</v>
      </c>
      <c r="M2622" s="9">
        <v>0.4</v>
      </c>
      <c r="O2622" s="14"/>
      <c r="P2622" s="12"/>
      <c r="Q2622" s="10"/>
      <c r="R2622" s="11"/>
    </row>
    <row r="2623" spans="1:18" ht="15.75" customHeight="1" x14ac:dyDescent="0.25">
      <c r="A2623" s="2"/>
      <c r="B2623" s="4" t="s">
        <v>23</v>
      </c>
      <c r="C2623" s="4">
        <v>1197831</v>
      </c>
      <c r="D2623" s="5">
        <v>44335</v>
      </c>
      <c r="E2623" s="4" t="s">
        <v>24</v>
      </c>
      <c r="F2623" s="4" t="s">
        <v>96</v>
      </c>
      <c r="G2623" s="4" t="s">
        <v>97</v>
      </c>
      <c r="H2623" s="4" t="s">
        <v>18</v>
      </c>
      <c r="I2623" s="6">
        <v>0.4</v>
      </c>
      <c r="J2623" s="7">
        <v>3750</v>
      </c>
      <c r="K2623" s="8">
        <f t="shared" si="20"/>
        <v>1500</v>
      </c>
      <c r="L2623" s="8">
        <f t="shared" si="21"/>
        <v>525</v>
      </c>
      <c r="M2623" s="9">
        <v>0.35</v>
      </c>
      <c r="O2623" s="14"/>
      <c r="P2623" s="12"/>
      <c r="Q2623" s="10"/>
      <c r="R2623" s="11"/>
    </row>
    <row r="2624" spans="1:18" ht="15.75" customHeight="1" x14ac:dyDescent="0.25">
      <c r="A2624" s="2"/>
      <c r="B2624" s="4" t="s">
        <v>23</v>
      </c>
      <c r="C2624" s="4">
        <v>1197831</v>
      </c>
      <c r="D2624" s="5">
        <v>44335</v>
      </c>
      <c r="E2624" s="4" t="s">
        <v>24</v>
      </c>
      <c r="F2624" s="4" t="s">
        <v>96</v>
      </c>
      <c r="G2624" s="4" t="s">
        <v>97</v>
      </c>
      <c r="H2624" s="4" t="s">
        <v>19</v>
      </c>
      <c r="I2624" s="6">
        <v>0.35000000000000003</v>
      </c>
      <c r="J2624" s="7">
        <v>3500</v>
      </c>
      <c r="K2624" s="8">
        <f t="shared" si="20"/>
        <v>1225.0000000000002</v>
      </c>
      <c r="L2624" s="8">
        <f t="shared" si="21"/>
        <v>490.00000000000011</v>
      </c>
      <c r="M2624" s="9">
        <v>0.4</v>
      </c>
      <c r="O2624" s="14"/>
      <c r="P2624" s="12"/>
      <c r="Q2624" s="10"/>
      <c r="R2624" s="11"/>
    </row>
    <row r="2625" spans="1:18" ht="15.75" customHeight="1" x14ac:dyDescent="0.25">
      <c r="A2625" s="2"/>
      <c r="B2625" s="4" t="s">
        <v>23</v>
      </c>
      <c r="C2625" s="4">
        <v>1197831</v>
      </c>
      <c r="D2625" s="5">
        <v>44335</v>
      </c>
      <c r="E2625" s="4" t="s">
        <v>24</v>
      </c>
      <c r="F2625" s="4" t="s">
        <v>96</v>
      </c>
      <c r="G2625" s="4" t="s">
        <v>97</v>
      </c>
      <c r="H2625" s="4" t="s">
        <v>20</v>
      </c>
      <c r="I2625" s="6">
        <v>0.35000000000000003</v>
      </c>
      <c r="J2625" s="7">
        <v>3000</v>
      </c>
      <c r="K2625" s="8">
        <f t="shared" si="20"/>
        <v>1050</v>
      </c>
      <c r="L2625" s="8">
        <f t="shared" si="21"/>
        <v>420</v>
      </c>
      <c r="M2625" s="9">
        <v>0.4</v>
      </c>
      <c r="O2625" s="14"/>
      <c r="P2625" s="12"/>
      <c r="Q2625" s="10"/>
      <c r="R2625" s="11"/>
    </row>
    <row r="2626" spans="1:18" ht="15.75" customHeight="1" x14ac:dyDescent="0.25">
      <c r="A2626" s="2"/>
      <c r="B2626" s="4" t="s">
        <v>23</v>
      </c>
      <c r="C2626" s="4">
        <v>1197831</v>
      </c>
      <c r="D2626" s="5">
        <v>44335</v>
      </c>
      <c r="E2626" s="4" t="s">
        <v>24</v>
      </c>
      <c r="F2626" s="4" t="s">
        <v>96</v>
      </c>
      <c r="G2626" s="4" t="s">
        <v>97</v>
      </c>
      <c r="H2626" s="4" t="s">
        <v>21</v>
      </c>
      <c r="I2626" s="6">
        <v>0.44999999999999996</v>
      </c>
      <c r="J2626" s="7">
        <v>3250</v>
      </c>
      <c r="K2626" s="8">
        <f t="shared" si="20"/>
        <v>1462.4999999999998</v>
      </c>
      <c r="L2626" s="8">
        <f t="shared" si="21"/>
        <v>511.87499999999989</v>
      </c>
      <c r="M2626" s="9">
        <v>0.35</v>
      </c>
      <c r="O2626" s="14"/>
      <c r="P2626" s="12"/>
      <c r="Q2626" s="10"/>
      <c r="R2626" s="11"/>
    </row>
    <row r="2627" spans="1:18" ht="15.75" customHeight="1" x14ac:dyDescent="0.25">
      <c r="A2627" s="2"/>
      <c r="B2627" s="4" t="s">
        <v>23</v>
      </c>
      <c r="C2627" s="4">
        <v>1197831</v>
      </c>
      <c r="D2627" s="5">
        <v>44335</v>
      </c>
      <c r="E2627" s="4" t="s">
        <v>24</v>
      </c>
      <c r="F2627" s="4" t="s">
        <v>96</v>
      </c>
      <c r="G2627" s="4" t="s">
        <v>97</v>
      </c>
      <c r="H2627" s="4" t="s">
        <v>22</v>
      </c>
      <c r="I2627" s="6">
        <v>0.44999999999999996</v>
      </c>
      <c r="J2627" s="7">
        <v>4250</v>
      </c>
      <c r="K2627" s="8">
        <f t="shared" si="20"/>
        <v>1912.4999999999998</v>
      </c>
      <c r="L2627" s="8">
        <f t="shared" si="21"/>
        <v>765</v>
      </c>
      <c r="M2627" s="9">
        <v>0.4</v>
      </c>
      <c r="O2627" s="14"/>
      <c r="P2627" s="12"/>
      <c r="Q2627" s="10"/>
      <c r="R2627" s="11"/>
    </row>
    <row r="2628" spans="1:18" ht="15.75" customHeight="1" x14ac:dyDescent="0.25">
      <c r="A2628" s="2"/>
      <c r="B2628" s="4" t="s">
        <v>23</v>
      </c>
      <c r="C2628" s="4">
        <v>1197831</v>
      </c>
      <c r="D2628" s="5">
        <v>44368</v>
      </c>
      <c r="E2628" s="4" t="s">
        <v>24</v>
      </c>
      <c r="F2628" s="4" t="s">
        <v>96</v>
      </c>
      <c r="G2628" s="4" t="s">
        <v>97</v>
      </c>
      <c r="H2628" s="4" t="s">
        <v>17</v>
      </c>
      <c r="I2628" s="6">
        <v>0.39999999999999997</v>
      </c>
      <c r="J2628" s="7">
        <v>6750</v>
      </c>
      <c r="K2628" s="8">
        <f t="shared" si="20"/>
        <v>2700</v>
      </c>
      <c r="L2628" s="8">
        <f t="shared" si="21"/>
        <v>1080</v>
      </c>
      <c r="M2628" s="9">
        <v>0.4</v>
      </c>
      <c r="O2628" s="14"/>
      <c r="P2628" s="12"/>
      <c r="Q2628" s="10"/>
      <c r="R2628" s="11"/>
    </row>
    <row r="2629" spans="1:18" ht="15.75" customHeight="1" x14ac:dyDescent="0.25">
      <c r="A2629" s="2"/>
      <c r="B2629" s="4" t="s">
        <v>23</v>
      </c>
      <c r="C2629" s="4">
        <v>1197831</v>
      </c>
      <c r="D2629" s="5">
        <v>44368</v>
      </c>
      <c r="E2629" s="4" t="s">
        <v>24</v>
      </c>
      <c r="F2629" s="4" t="s">
        <v>96</v>
      </c>
      <c r="G2629" s="4" t="s">
        <v>97</v>
      </c>
      <c r="H2629" s="4" t="s">
        <v>18</v>
      </c>
      <c r="I2629" s="6">
        <v>0.35000000000000003</v>
      </c>
      <c r="J2629" s="7">
        <v>4250</v>
      </c>
      <c r="K2629" s="8">
        <f t="shared" si="20"/>
        <v>1487.5000000000002</v>
      </c>
      <c r="L2629" s="8">
        <f t="shared" si="21"/>
        <v>520.625</v>
      </c>
      <c r="M2629" s="9">
        <v>0.35</v>
      </c>
      <c r="O2629" s="14"/>
      <c r="P2629" s="12"/>
      <c r="Q2629" s="10"/>
      <c r="R2629" s="11"/>
    </row>
    <row r="2630" spans="1:18" ht="15.75" customHeight="1" x14ac:dyDescent="0.25">
      <c r="A2630" s="2"/>
      <c r="B2630" s="4" t="s">
        <v>23</v>
      </c>
      <c r="C2630" s="4">
        <v>1197831</v>
      </c>
      <c r="D2630" s="5">
        <v>44368</v>
      </c>
      <c r="E2630" s="4" t="s">
        <v>24</v>
      </c>
      <c r="F2630" s="4" t="s">
        <v>96</v>
      </c>
      <c r="G2630" s="4" t="s">
        <v>97</v>
      </c>
      <c r="H2630" s="4" t="s">
        <v>19</v>
      </c>
      <c r="I2630" s="6">
        <v>0.4</v>
      </c>
      <c r="J2630" s="7">
        <v>4000</v>
      </c>
      <c r="K2630" s="8">
        <f t="shared" si="20"/>
        <v>1600</v>
      </c>
      <c r="L2630" s="8">
        <f t="shared" si="21"/>
        <v>640</v>
      </c>
      <c r="M2630" s="9">
        <v>0.4</v>
      </c>
      <c r="O2630" s="14"/>
      <c r="P2630" s="12"/>
      <c r="Q2630" s="10"/>
      <c r="R2630" s="11"/>
    </row>
    <row r="2631" spans="1:18" ht="15.75" customHeight="1" x14ac:dyDescent="0.25">
      <c r="A2631" s="2"/>
      <c r="B2631" s="4" t="s">
        <v>23</v>
      </c>
      <c r="C2631" s="4">
        <v>1197831</v>
      </c>
      <c r="D2631" s="5">
        <v>44368</v>
      </c>
      <c r="E2631" s="4" t="s">
        <v>24</v>
      </c>
      <c r="F2631" s="4" t="s">
        <v>96</v>
      </c>
      <c r="G2631" s="4" t="s">
        <v>97</v>
      </c>
      <c r="H2631" s="4" t="s">
        <v>20</v>
      </c>
      <c r="I2631" s="6">
        <v>0.4</v>
      </c>
      <c r="J2631" s="7">
        <v>3750</v>
      </c>
      <c r="K2631" s="8">
        <f t="shared" si="20"/>
        <v>1500</v>
      </c>
      <c r="L2631" s="8">
        <f t="shared" si="21"/>
        <v>600</v>
      </c>
      <c r="M2631" s="9">
        <v>0.4</v>
      </c>
      <c r="O2631" s="14"/>
      <c r="P2631" s="12"/>
      <c r="Q2631" s="10"/>
      <c r="R2631" s="11"/>
    </row>
    <row r="2632" spans="1:18" ht="15.75" customHeight="1" x14ac:dyDescent="0.25">
      <c r="A2632" s="2"/>
      <c r="B2632" s="4" t="s">
        <v>23</v>
      </c>
      <c r="C2632" s="4">
        <v>1197831</v>
      </c>
      <c r="D2632" s="5">
        <v>44368</v>
      </c>
      <c r="E2632" s="4" t="s">
        <v>24</v>
      </c>
      <c r="F2632" s="4" t="s">
        <v>96</v>
      </c>
      <c r="G2632" s="4" t="s">
        <v>97</v>
      </c>
      <c r="H2632" s="4" t="s">
        <v>21</v>
      </c>
      <c r="I2632" s="6">
        <v>0.54999999999999993</v>
      </c>
      <c r="J2632" s="7">
        <v>3750</v>
      </c>
      <c r="K2632" s="8">
        <f t="shared" si="20"/>
        <v>2062.4999999999995</v>
      </c>
      <c r="L2632" s="8">
        <f t="shared" si="21"/>
        <v>721.87499999999977</v>
      </c>
      <c r="M2632" s="9">
        <v>0.35</v>
      </c>
      <c r="O2632" s="14"/>
      <c r="P2632" s="12"/>
      <c r="Q2632" s="10"/>
      <c r="R2632" s="11"/>
    </row>
    <row r="2633" spans="1:18" ht="15.75" customHeight="1" x14ac:dyDescent="0.25">
      <c r="A2633" s="2"/>
      <c r="B2633" s="4" t="s">
        <v>23</v>
      </c>
      <c r="C2633" s="4">
        <v>1197831</v>
      </c>
      <c r="D2633" s="5">
        <v>44368</v>
      </c>
      <c r="E2633" s="4" t="s">
        <v>24</v>
      </c>
      <c r="F2633" s="4" t="s">
        <v>96</v>
      </c>
      <c r="G2633" s="4" t="s">
        <v>97</v>
      </c>
      <c r="H2633" s="4" t="s">
        <v>22</v>
      </c>
      <c r="I2633" s="6">
        <v>0.6</v>
      </c>
      <c r="J2633" s="7">
        <v>5500</v>
      </c>
      <c r="K2633" s="8">
        <f t="shared" si="20"/>
        <v>3300</v>
      </c>
      <c r="L2633" s="8">
        <f t="shared" si="21"/>
        <v>1320</v>
      </c>
      <c r="M2633" s="9">
        <v>0.4</v>
      </c>
      <c r="O2633" s="14"/>
      <c r="P2633" s="12"/>
      <c r="Q2633" s="10"/>
      <c r="R2633" s="11"/>
    </row>
    <row r="2634" spans="1:18" ht="15.75" customHeight="1" x14ac:dyDescent="0.25">
      <c r="A2634" s="2"/>
      <c r="B2634" s="4" t="s">
        <v>23</v>
      </c>
      <c r="C2634" s="4">
        <v>1197831</v>
      </c>
      <c r="D2634" s="5">
        <v>44396</v>
      </c>
      <c r="E2634" s="4" t="s">
        <v>24</v>
      </c>
      <c r="F2634" s="4" t="s">
        <v>96</v>
      </c>
      <c r="G2634" s="4" t="s">
        <v>97</v>
      </c>
      <c r="H2634" s="4" t="s">
        <v>17</v>
      </c>
      <c r="I2634" s="6">
        <v>0.54999999999999993</v>
      </c>
      <c r="J2634" s="7">
        <v>7750</v>
      </c>
      <c r="K2634" s="8">
        <f t="shared" si="20"/>
        <v>4262.4999999999991</v>
      </c>
      <c r="L2634" s="8">
        <f t="shared" si="21"/>
        <v>1704.9999999999998</v>
      </c>
      <c r="M2634" s="9">
        <v>0.4</v>
      </c>
      <c r="O2634" s="14"/>
      <c r="P2634" s="12"/>
      <c r="Q2634" s="10"/>
      <c r="R2634" s="11"/>
    </row>
    <row r="2635" spans="1:18" ht="15.75" customHeight="1" x14ac:dyDescent="0.25">
      <c r="A2635" s="2"/>
      <c r="B2635" s="4" t="s">
        <v>23</v>
      </c>
      <c r="C2635" s="4">
        <v>1197831</v>
      </c>
      <c r="D2635" s="5">
        <v>44396</v>
      </c>
      <c r="E2635" s="4" t="s">
        <v>24</v>
      </c>
      <c r="F2635" s="4" t="s">
        <v>96</v>
      </c>
      <c r="G2635" s="4" t="s">
        <v>97</v>
      </c>
      <c r="H2635" s="4" t="s">
        <v>18</v>
      </c>
      <c r="I2635" s="6">
        <v>0.5</v>
      </c>
      <c r="J2635" s="7">
        <v>5250</v>
      </c>
      <c r="K2635" s="8">
        <f t="shared" si="20"/>
        <v>2625</v>
      </c>
      <c r="L2635" s="8">
        <f t="shared" si="21"/>
        <v>918.74999999999989</v>
      </c>
      <c r="M2635" s="9">
        <v>0.35</v>
      </c>
      <c r="O2635" s="14"/>
      <c r="P2635" s="12"/>
      <c r="Q2635" s="10"/>
      <c r="R2635" s="11"/>
    </row>
    <row r="2636" spans="1:18" ht="15.75" customHeight="1" x14ac:dyDescent="0.25">
      <c r="A2636" s="2"/>
      <c r="B2636" s="4" t="s">
        <v>23</v>
      </c>
      <c r="C2636" s="4">
        <v>1197831</v>
      </c>
      <c r="D2636" s="5">
        <v>44396</v>
      </c>
      <c r="E2636" s="4" t="s">
        <v>24</v>
      </c>
      <c r="F2636" s="4" t="s">
        <v>96</v>
      </c>
      <c r="G2636" s="4" t="s">
        <v>97</v>
      </c>
      <c r="H2636" s="4" t="s">
        <v>19</v>
      </c>
      <c r="I2636" s="6">
        <v>0.45</v>
      </c>
      <c r="J2636" s="7">
        <v>4500</v>
      </c>
      <c r="K2636" s="8">
        <f t="shared" si="20"/>
        <v>2025</v>
      </c>
      <c r="L2636" s="8">
        <f t="shared" si="21"/>
        <v>810</v>
      </c>
      <c r="M2636" s="9">
        <v>0.4</v>
      </c>
      <c r="O2636" s="14"/>
      <c r="P2636" s="12"/>
      <c r="Q2636" s="10"/>
      <c r="R2636" s="11"/>
    </row>
    <row r="2637" spans="1:18" ht="15.75" customHeight="1" x14ac:dyDescent="0.25">
      <c r="A2637" s="2"/>
      <c r="B2637" s="4" t="s">
        <v>23</v>
      </c>
      <c r="C2637" s="4">
        <v>1197831</v>
      </c>
      <c r="D2637" s="5">
        <v>44396</v>
      </c>
      <c r="E2637" s="4" t="s">
        <v>24</v>
      </c>
      <c r="F2637" s="4" t="s">
        <v>96</v>
      </c>
      <c r="G2637" s="4" t="s">
        <v>97</v>
      </c>
      <c r="H2637" s="4" t="s">
        <v>20</v>
      </c>
      <c r="I2637" s="6">
        <v>0.45</v>
      </c>
      <c r="J2637" s="7">
        <v>4000</v>
      </c>
      <c r="K2637" s="8">
        <f t="shared" si="20"/>
        <v>1800</v>
      </c>
      <c r="L2637" s="8">
        <f t="shared" si="21"/>
        <v>720</v>
      </c>
      <c r="M2637" s="9">
        <v>0.4</v>
      </c>
      <c r="O2637" s="14"/>
      <c r="P2637" s="12"/>
      <c r="Q2637" s="10"/>
      <c r="R2637" s="11"/>
    </row>
    <row r="2638" spans="1:18" ht="15.75" customHeight="1" x14ac:dyDescent="0.25">
      <c r="A2638" s="2"/>
      <c r="B2638" s="4" t="s">
        <v>23</v>
      </c>
      <c r="C2638" s="4">
        <v>1197831</v>
      </c>
      <c r="D2638" s="5">
        <v>44396</v>
      </c>
      <c r="E2638" s="4" t="s">
        <v>24</v>
      </c>
      <c r="F2638" s="4" t="s">
        <v>96</v>
      </c>
      <c r="G2638" s="4" t="s">
        <v>97</v>
      </c>
      <c r="H2638" s="4" t="s">
        <v>21</v>
      </c>
      <c r="I2638" s="6">
        <v>0.6</v>
      </c>
      <c r="J2638" s="7">
        <v>4250</v>
      </c>
      <c r="K2638" s="8">
        <f t="shared" si="20"/>
        <v>2550</v>
      </c>
      <c r="L2638" s="8">
        <f t="shared" si="21"/>
        <v>892.5</v>
      </c>
      <c r="M2638" s="9">
        <v>0.35</v>
      </c>
      <c r="O2638" s="14"/>
      <c r="P2638" s="12"/>
      <c r="Q2638" s="10"/>
      <c r="R2638" s="11"/>
    </row>
    <row r="2639" spans="1:18" ht="15.75" customHeight="1" x14ac:dyDescent="0.25">
      <c r="A2639" s="2"/>
      <c r="B2639" s="4" t="s">
        <v>23</v>
      </c>
      <c r="C2639" s="4">
        <v>1197831</v>
      </c>
      <c r="D2639" s="5">
        <v>44396</v>
      </c>
      <c r="E2639" s="4" t="s">
        <v>24</v>
      </c>
      <c r="F2639" s="4" t="s">
        <v>96</v>
      </c>
      <c r="G2639" s="4" t="s">
        <v>97</v>
      </c>
      <c r="H2639" s="4" t="s">
        <v>22</v>
      </c>
      <c r="I2639" s="6">
        <v>0.65</v>
      </c>
      <c r="J2639" s="7">
        <v>6000</v>
      </c>
      <c r="K2639" s="8">
        <f t="shared" si="20"/>
        <v>3900</v>
      </c>
      <c r="L2639" s="8">
        <f t="shared" si="21"/>
        <v>1560</v>
      </c>
      <c r="M2639" s="9">
        <v>0.4</v>
      </c>
      <c r="O2639" s="14"/>
      <c r="P2639" s="12"/>
      <c r="Q2639" s="10"/>
      <c r="R2639" s="11"/>
    </row>
    <row r="2640" spans="1:18" ht="15.75" customHeight="1" x14ac:dyDescent="0.25">
      <c r="A2640" s="2"/>
      <c r="B2640" s="4" t="s">
        <v>23</v>
      </c>
      <c r="C2640" s="4">
        <v>1197831</v>
      </c>
      <c r="D2640" s="5">
        <v>44428</v>
      </c>
      <c r="E2640" s="4" t="s">
        <v>24</v>
      </c>
      <c r="F2640" s="4" t="s">
        <v>96</v>
      </c>
      <c r="G2640" s="4" t="s">
        <v>97</v>
      </c>
      <c r="H2640" s="4" t="s">
        <v>17</v>
      </c>
      <c r="I2640" s="6">
        <v>0.6</v>
      </c>
      <c r="J2640" s="7">
        <v>7500</v>
      </c>
      <c r="K2640" s="8">
        <f t="shared" si="20"/>
        <v>4500</v>
      </c>
      <c r="L2640" s="8">
        <f t="shared" si="21"/>
        <v>1800</v>
      </c>
      <c r="M2640" s="9">
        <v>0.4</v>
      </c>
      <c r="O2640" s="14"/>
      <c r="P2640" s="12"/>
      <c r="Q2640" s="10"/>
      <c r="R2640" s="11"/>
    </row>
    <row r="2641" spans="1:18" ht="15.75" customHeight="1" x14ac:dyDescent="0.25">
      <c r="A2641" s="2"/>
      <c r="B2641" s="4" t="s">
        <v>23</v>
      </c>
      <c r="C2641" s="4">
        <v>1197831</v>
      </c>
      <c r="D2641" s="5">
        <v>44428</v>
      </c>
      <c r="E2641" s="4" t="s">
        <v>24</v>
      </c>
      <c r="F2641" s="4" t="s">
        <v>96</v>
      </c>
      <c r="G2641" s="4" t="s">
        <v>97</v>
      </c>
      <c r="H2641" s="4" t="s">
        <v>18</v>
      </c>
      <c r="I2641" s="6">
        <v>0.55000000000000004</v>
      </c>
      <c r="J2641" s="7">
        <v>5250</v>
      </c>
      <c r="K2641" s="8">
        <f t="shared" si="20"/>
        <v>2887.5000000000005</v>
      </c>
      <c r="L2641" s="8">
        <f t="shared" si="21"/>
        <v>1010.6250000000001</v>
      </c>
      <c r="M2641" s="9">
        <v>0.35</v>
      </c>
      <c r="O2641" s="14"/>
      <c r="P2641" s="12"/>
      <c r="Q2641" s="10"/>
      <c r="R2641" s="11"/>
    </row>
    <row r="2642" spans="1:18" ht="15.75" customHeight="1" x14ac:dyDescent="0.25">
      <c r="A2642" s="2"/>
      <c r="B2642" s="4" t="s">
        <v>23</v>
      </c>
      <c r="C2642" s="4">
        <v>1197831</v>
      </c>
      <c r="D2642" s="5">
        <v>44428</v>
      </c>
      <c r="E2642" s="4" t="s">
        <v>24</v>
      </c>
      <c r="F2642" s="4" t="s">
        <v>96</v>
      </c>
      <c r="G2642" s="4" t="s">
        <v>97</v>
      </c>
      <c r="H2642" s="4" t="s">
        <v>19</v>
      </c>
      <c r="I2642" s="6">
        <v>0.5</v>
      </c>
      <c r="J2642" s="7">
        <v>4500</v>
      </c>
      <c r="K2642" s="8">
        <f t="shared" si="20"/>
        <v>2250</v>
      </c>
      <c r="L2642" s="8">
        <f t="shared" si="21"/>
        <v>900</v>
      </c>
      <c r="M2642" s="9">
        <v>0.4</v>
      </c>
      <c r="O2642" s="14"/>
      <c r="P2642" s="12"/>
      <c r="Q2642" s="10"/>
      <c r="R2642" s="11"/>
    </row>
    <row r="2643" spans="1:18" ht="15.75" customHeight="1" x14ac:dyDescent="0.25">
      <c r="A2643" s="2"/>
      <c r="B2643" s="4" t="s">
        <v>23</v>
      </c>
      <c r="C2643" s="4">
        <v>1197831</v>
      </c>
      <c r="D2643" s="5">
        <v>44428</v>
      </c>
      <c r="E2643" s="4" t="s">
        <v>24</v>
      </c>
      <c r="F2643" s="4" t="s">
        <v>96</v>
      </c>
      <c r="G2643" s="4" t="s">
        <v>97</v>
      </c>
      <c r="H2643" s="4" t="s">
        <v>20</v>
      </c>
      <c r="I2643" s="6">
        <v>0.4</v>
      </c>
      <c r="J2643" s="7">
        <v>4000</v>
      </c>
      <c r="K2643" s="8">
        <f t="shared" si="20"/>
        <v>1600</v>
      </c>
      <c r="L2643" s="8">
        <f t="shared" si="21"/>
        <v>640</v>
      </c>
      <c r="M2643" s="9">
        <v>0.4</v>
      </c>
      <c r="O2643" s="14"/>
      <c r="P2643" s="12"/>
      <c r="Q2643" s="10"/>
      <c r="R2643" s="11"/>
    </row>
    <row r="2644" spans="1:18" ht="15.75" customHeight="1" x14ac:dyDescent="0.25">
      <c r="A2644" s="2"/>
      <c r="B2644" s="4" t="s">
        <v>23</v>
      </c>
      <c r="C2644" s="4">
        <v>1197831</v>
      </c>
      <c r="D2644" s="5">
        <v>44428</v>
      </c>
      <c r="E2644" s="4" t="s">
        <v>24</v>
      </c>
      <c r="F2644" s="4" t="s">
        <v>96</v>
      </c>
      <c r="G2644" s="4" t="s">
        <v>97</v>
      </c>
      <c r="H2644" s="4" t="s">
        <v>21</v>
      </c>
      <c r="I2644" s="6">
        <v>0.5</v>
      </c>
      <c r="J2644" s="7">
        <v>3750</v>
      </c>
      <c r="K2644" s="8">
        <f t="shared" si="20"/>
        <v>1875</v>
      </c>
      <c r="L2644" s="8">
        <f t="shared" si="21"/>
        <v>656.25</v>
      </c>
      <c r="M2644" s="9">
        <v>0.35</v>
      </c>
      <c r="O2644" s="14"/>
      <c r="P2644" s="12"/>
      <c r="Q2644" s="10"/>
      <c r="R2644" s="11"/>
    </row>
    <row r="2645" spans="1:18" ht="15.75" customHeight="1" x14ac:dyDescent="0.25">
      <c r="A2645" s="2"/>
      <c r="B2645" s="4" t="s">
        <v>23</v>
      </c>
      <c r="C2645" s="4">
        <v>1197831</v>
      </c>
      <c r="D2645" s="5">
        <v>44428</v>
      </c>
      <c r="E2645" s="4" t="s">
        <v>24</v>
      </c>
      <c r="F2645" s="4" t="s">
        <v>96</v>
      </c>
      <c r="G2645" s="4" t="s">
        <v>97</v>
      </c>
      <c r="H2645" s="4" t="s">
        <v>22</v>
      </c>
      <c r="I2645" s="6">
        <v>0.55000000000000004</v>
      </c>
      <c r="J2645" s="7">
        <v>5500</v>
      </c>
      <c r="K2645" s="8">
        <f t="shared" si="20"/>
        <v>3025.0000000000005</v>
      </c>
      <c r="L2645" s="8">
        <f t="shared" si="21"/>
        <v>1210.0000000000002</v>
      </c>
      <c r="M2645" s="9">
        <v>0.4</v>
      </c>
      <c r="O2645" s="14"/>
      <c r="P2645" s="12"/>
      <c r="Q2645" s="10"/>
      <c r="R2645" s="11"/>
    </row>
    <row r="2646" spans="1:18" ht="15.75" customHeight="1" x14ac:dyDescent="0.25">
      <c r="A2646" s="2"/>
      <c r="B2646" s="4" t="s">
        <v>23</v>
      </c>
      <c r="C2646" s="4">
        <v>1197831</v>
      </c>
      <c r="D2646" s="5">
        <v>44458</v>
      </c>
      <c r="E2646" s="4" t="s">
        <v>24</v>
      </c>
      <c r="F2646" s="4" t="s">
        <v>96</v>
      </c>
      <c r="G2646" s="4" t="s">
        <v>97</v>
      </c>
      <c r="H2646" s="4" t="s">
        <v>17</v>
      </c>
      <c r="I2646" s="6">
        <v>0.5</v>
      </c>
      <c r="J2646" s="7">
        <v>6500</v>
      </c>
      <c r="K2646" s="8">
        <f t="shared" si="20"/>
        <v>3250</v>
      </c>
      <c r="L2646" s="8">
        <f t="shared" si="21"/>
        <v>1300</v>
      </c>
      <c r="M2646" s="9">
        <v>0.4</v>
      </c>
      <c r="O2646" s="14"/>
      <c r="P2646" s="12"/>
      <c r="Q2646" s="10"/>
      <c r="R2646" s="11"/>
    </row>
    <row r="2647" spans="1:18" ht="15.75" customHeight="1" x14ac:dyDescent="0.25">
      <c r="A2647" s="2"/>
      <c r="B2647" s="4" t="s">
        <v>23</v>
      </c>
      <c r="C2647" s="4">
        <v>1197831</v>
      </c>
      <c r="D2647" s="5">
        <v>44458</v>
      </c>
      <c r="E2647" s="4" t="s">
        <v>24</v>
      </c>
      <c r="F2647" s="4" t="s">
        <v>96</v>
      </c>
      <c r="G2647" s="4" t="s">
        <v>97</v>
      </c>
      <c r="H2647" s="4" t="s">
        <v>18</v>
      </c>
      <c r="I2647" s="6">
        <v>0.40000000000000013</v>
      </c>
      <c r="J2647" s="7">
        <v>4500</v>
      </c>
      <c r="K2647" s="8">
        <f t="shared" si="20"/>
        <v>1800.0000000000007</v>
      </c>
      <c r="L2647" s="8">
        <f t="shared" si="21"/>
        <v>630.00000000000023</v>
      </c>
      <c r="M2647" s="9">
        <v>0.35</v>
      </c>
      <c r="O2647" s="14"/>
      <c r="P2647" s="12"/>
      <c r="Q2647" s="10"/>
      <c r="R2647" s="11"/>
    </row>
    <row r="2648" spans="1:18" ht="15.75" customHeight="1" x14ac:dyDescent="0.25">
      <c r="A2648" s="2"/>
      <c r="B2648" s="4" t="s">
        <v>23</v>
      </c>
      <c r="C2648" s="4">
        <v>1197831</v>
      </c>
      <c r="D2648" s="5">
        <v>44458</v>
      </c>
      <c r="E2648" s="4" t="s">
        <v>24</v>
      </c>
      <c r="F2648" s="4" t="s">
        <v>96</v>
      </c>
      <c r="G2648" s="4" t="s">
        <v>97</v>
      </c>
      <c r="H2648" s="4" t="s">
        <v>19</v>
      </c>
      <c r="I2648" s="6">
        <v>0.15000000000000008</v>
      </c>
      <c r="J2648" s="7">
        <v>3500</v>
      </c>
      <c r="K2648" s="8">
        <f t="shared" si="20"/>
        <v>525.00000000000023</v>
      </c>
      <c r="L2648" s="8">
        <f t="shared" si="21"/>
        <v>210.00000000000011</v>
      </c>
      <c r="M2648" s="9">
        <v>0.4</v>
      </c>
      <c r="O2648" s="14"/>
      <c r="P2648" s="12"/>
      <c r="Q2648" s="10"/>
      <c r="R2648" s="11"/>
    </row>
    <row r="2649" spans="1:18" ht="15.75" customHeight="1" x14ac:dyDescent="0.25">
      <c r="A2649" s="2"/>
      <c r="B2649" s="4" t="s">
        <v>23</v>
      </c>
      <c r="C2649" s="4">
        <v>1197831</v>
      </c>
      <c r="D2649" s="5">
        <v>44458</v>
      </c>
      <c r="E2649" s="4" t="s">
        <v>24</v>
      </c>
      <c r="F2649" s="4" t="s">
        <v>96</v>
      </c>
      <c r="G2649" s="4" t="s">
        <v>97</v>
      </c>
      <c r="H2649" s="4" t="s">
        <v>20</v>
      </c>
      <c r="I2649" s="6">
        <v>0.15000000000000008</v>
      </c>
      <c r="J2649" s="7">
        <v>3250</v>
      </c>
      <c r="K2649" s="8">
        <f t="shared" si="20"/>
        <v>487.50000000000023</v>
      </c>
      <c r="L2649" s="8">
        <f t="shared" si="21"/>
        <v>195.00000000000011</v>
      </c>
      <c r="M2649" s="9">
        <v>0.4</v>
      </c>
      <c r="O2649" s="14"/>
      <c r="P2649" s="12"/>
      <c r="Q2649" s="10"/>
      <c r="R2649" s="11"/>
    </row>
    <row r="2650" spans="1:18" ht="15.75" customHeight="1" x14ac:dyDescent="0.25">
      <c r="A2650" s="2"/>
      <c r="B2650" s="4" t="s">
        <v>23</v>
      </c>
      <c r="C2650" s="4">
        <v>1197831</v>
      </c>
      <c r="D2650" s="5">
        <v>44458</v>
      </c>
      <c r="E2650" s="4" t="s">
        <v>24</v>
      </c>
      <c r="F2650" s="4" t="s">
        <v>96</v>
      </c>
      <c r="G2650" s="4" t="s">
        <v>97</v>
      </c>
      <c r="H2650" s="4" t="s">
        <v>21</v>
      </c>
      <c r="I2650" s="6">
        <v>0.25000000000000006</v>
      </c>
      <c r="J2650" s="7">
        <v>3250</v>
      </c>
      <c r="K2650" s="8">
        <f t="shared" si="20"/>
        <v>812.50000000000023</v>
      </c>
      <c r="L2650" s="8">
        <f t="shared" si="21"/>
        <v>284.37500000000006</v>
      </c>
      <c r="M2650" s="9">
        <v>0.35</v>
      </c>
      <c r="O2650" s="14"/>
      <c r="P2650" s="12"/>
      <c r="Q2650" s="10"/>
      <c r="R2650" s="11"/>
    </row>
    <row r="2651" spans="1:18" ht="15.75" customHeight="1" x14ac:dyDescent="0.25">
      <c r="A2651" s="2"/>
      <c r="B2651" s="4" t="s">
        <v>23</v>
      </c>
      <c r="C2651" s="4">
        <v>1197831</v>
      </c>
      <c r="D2651" s="5">
        <v>44458</v>
      </c>
      <c r="E2651" s="4" t="s">
        <v>24</v>
      </c>
      <c r="F2651" s="4" t="s">
        <v>96</v>
      </c>
      <c r="G2651" s="4" t="s">
        <v>97</v>
      </c>
      <c r="H2651" s="4" t="s">
        <v>22</v>
      </c>
      <c r="I2651" s="6">
        <v>0.3000000000000001</v>
      </c>
      <c r="J2651" s="7">
        <v>4250</v>
      </c>
      <c r="K2651" s="8">
        <f t="shared" si="20"/>
        <v>1275.0000000000005</v>
      </c>
      <c r="L2651" s="8">
        <f t="shared" si="21"/>
        <v>510.00000000000023</v>
      </c>
      <c r="M2651" s="9">
        <v>0.4</v>
      </c>
      <c r="O2651" s="14"/>
      <c r="P2651" s="12"/>
      <c r="Q2651" s="10"/>
      <c r="R2651" s="11"/>
    </row>
    <row r="2652" spans="1:18" ht="15.75" customHeight="1" x14ac:dyDescent="0.25">
      <c r="A2652" s="2"/>
      <c r="B2652" s="4" t="s">
        <v>23</v>
      </c>
      <c r="C2652" s="4">
        <v>1197831</v>
      </c>
      <c r="D2652" s="5">
        <v>44490</v>
      </c>
      <c r="E2652" s="4" t="s">
        <v>24</v>
      </c>
      <c r="F2652" s="4" t="s">
        <v>96</v>
      </c>
      <c r="G2652" s="4" t="s">
        <v>97</v>
      </c>
      <c r="H2652" s="4" t="s">
        <v>17</v>
      </c>
      <c r="I2652" s="6">
        <v>0.3000000000000001</v>
      </c>
      <c r="J2652" s="7">
        <v>6000</v>
      </c>
      <c r="K2652" s="8">
        <f t="shared" si="20"/>
        <v>1800.0000000000007</v>
      </c>
      <c r="L2652" s="8">
        <f t="shared" si="21"/>
        <v>720.00000000000034</v>
      </c>
      <c r="M2652" s="9">
        <v>0.4</v>
      </c>
      <c r="O2652" s="14"/>
      <c r="P2652" s="12"/>
      <c r="Q2652" s="10"/>
      <c r="R2652" s="11"/>
    </row>
    <row r="2653" spans="1:18" ht="15.75" customHeight="1" x14ac:dyDescent="0.25">
      <c r="A2653" s="2"/>
      <c r="B2653" s="4" t="s">
        <v>23</v>
      </c>
      <c r="C2653" s="4">
        <v>1197831</v>
      </c>
      <c r="D2653" s="5">
        <v>44490</v>
      </c>
      <c r="E2653" s="4" t="s">
        <v>24</v>
      </c>
      <c r="F2653" s="4" t="s">
        <v>96</v>
      </c>
      <c r="G2653" s="4" t="s">
        <v>97</v>
      </c>
      <c r="H2653" s="4" t="s">
        <v>18</v>
      </c>
      <c r="I2653" s="6">
        <v>0.20000000000000012</v>
      </c>
      <c r="J2653" s="7">
        <v>4250</v>
      </c>
      <c r="K2653" s="8">
        <f t="shared" si="20"/>
        <v>850.00000000000057</v>
      </c>
      <c r="L2653" s="8">
        <f t="shared" si="21"/>
        <v>297.50000000000017</v>
      </c>
      <c r="M2653" s="9">
        <v>0.35</v>
      </c>
      <c r="O2653" s="14"/>
      <c r="P2653" s="12"/>
      <c r="Q2653" s="10"/>
      <c r="R2653" s="11"/>
    </row>
    <row r="2654" spans="1:18" ht="15.75" customHeight="1" x14ac:dyDescent="0.25">
      <c r="A2654" s="2"/>
      <c r="B2654" s="4" t="s">
        <v>23</v>
      </c>
      <c r="C2654" s="4">
        <v>1197831</v>
      </c>
      <c r="D2654" s="5">
        <v>44490</v>
      </c>
      <c r="E2654" s="4" t="s">
        <v>24</v>
      </c>
      <c r="F2654" s="4" t="s">
        <v>96</v>
      </c>
      <c r="G2654" s="4" t="s">
        <v>97</v>
      </c>
      <c r="H2654" s="4" t="s">
        <v>19</v>
      </c>
      <c r="I2654" s="6">
        <v>0.20000000000000012</v>
      </c>
      <c r="J2654" s="7">
        <v>3000</v>
      </c>
      <c r="K2654" s="8">
        <f t="shared" si="20"/>
        <v>600.00000000000034</v>
      </c>
      <c r="L2654" s="8">
        <f t="shared" si="21"/>
        <v>240.00000000000014</v>
      </c>
      <c r="M2654" s="9">
        <v>0.4</v>
      </c>
      <c r="O2654" s="14"/>
      <c r="P2654" s="12"/>
      <c r="Q2654" s="10"/>
      <c r="R2654" s="11"/>
    </row>
    <row r="2655" spans="1:18" ht="15.75" customHeight="1" x14ac:dyDescent="0.25">
      <c r="A2655" s="2"/>
      <c r="B2655" s="4" t="s">
        <v>23</v>
      </c>
      <c r="C2655" s="4">
        <v>1197831</v>
      </c>
      <c r="D2655" s="5">
        <v>44490</v>
      </c>
      <c r="E2655" s="4" t="s">
        <v>24</v>
      </c>
      <c r="F2655" s="4" t="s">
        <v>96</v>
      </c>
      <c r="G2655" s="4" t="s">
        <v>97</v>
      </c>
      <c r="H2655" s="4" t="s">
        <v>20</v>
      </c>
      <c r="I2655" s="6">
        <v>0.20000000000000012</v>
      </c>
      <c r="J2655" s="7">
        <v>2750</v>
      </c>
      <c r="K2655" s="8">
        <f t="shared" si="20"/>
        <v>550.00000000000034</v>
      </c>
      <c r="L2655" s="8">
        <f t="shared" si="21"/>
        <v>220.00000000000014</v>
      </c>
      <c r="M2655" s="9">
        <v>0.4</v>
      </c>
      <c r="O2655" s="14"/>
      <c r="P2655" s="12"/>
      <c r="Q2655" s="10"/>
      <c r="R2655" s="11"/>
    </row>
    <row r="2656" spans="1:18" ht="15.75" customHeight="1" x14ac:dyDescent="0.25">
      <c r="A2656" s="2"/>
      <c r="B2656" s="4" t="s">
        <v>23</v>
      </c>
      <c r="C2656" s="4">
        <v>1197831</v>
      </c>
      <c r="D2656" s="5">
        <v>44490</v>
      </c>
      <c r="E2656" s="4" t="s">
        <v>24</v>
      </c>
      <c r="F2656" s="4" t="s">
        <v>96</v>
      </c>
      <c r="G2656" s="4" t="s">
        <v>97</v>
      </c>
      <c r="H2656" s="4" t="s">
        <v>21</v>
      </c>
      <c r="I2656" s="6">
        <v>0.3000000000000001</v>
      </c>
      <c r="J2656" s="7">
        <v>2750</v>
      </c>
      <c r="K2656" s="8">
        <f t="shared" si="20"/>
        <v>825.00000000000023</v>
      </c>
      <c r="L2656" s="8">
        <f t="shared" si="21"/>
        <v>288.75000000000006</v>
      </c>
      <c r="M2656" s="9">
        <v>0.35</v>
      </c>
      <c r="O2656" s="14"/>
      <c r="P2656" s="12"/>
      <c r="Q2656" s="10"/>
      <c r="R2656" s="11"/>
    </row>
    <row r="2657" spans="1:18" ht="15.75" customHeight="1" x14ac:dyDescent="0.25">
      <c r="A2657" s="2"/>
      <c r="B2657" s="4" t="s">
        <v>23</v>
      </c>
      <c r="C2657" s="4">
        <v>1197831</v>
      </c>
      <c r="D2657" s="5">
        <v>44490</v>
      </c>
      <c r="E2657" s="4" t="s">
        <v>24</v>
      </c>
      <c r="F2657" s="4" t="s">
        <v>96</v>
      </c>
      <c r="G2657" s="4" t="s">
        <v>97</v>
      </c>
      <c r="H2657" s="4" t="s">
        <v>22</v>
      </c>
      <c r="I2657" s="6">
        <v>0.30000000000000004</v>
      </c>
      <c r="J2657" s="7">
        <v>4000</v>
      </c>
      <c r="K2657" s="8">
        <f t="shared" si="20"/>
        <v>1200.0000000000002</v>
      </c>
      <c r="L2657" s="8">
        <f t="shared" si="21"/>
        <v>480.00000000000011</v>
      </c>
      <c r="M2657" s="9">
        <v>0.4</v>
      </c>
      <c r="O2657" s="14"/>
      <c r="P2657" s="12"/>
      <c r="Q2657" s="10"/>
      <c r="R2657" s="11"/>
    </row>
    <row r="2658" spans="1:18" ht="15.75" customHeight="1" x14ac:dyDescent="0.25">
      <c r="A2658" s="2"/>
      <c r="B2658" s="4" t="s">
        <v>23</v>
      </c>
      <c r="C2658" s="4">
        <v>1197831</v>
      </c>
      <c r="D2658" s="5">
        <v>44520</v>
      </c>
      <c r="E2658" s="4" t="s">
        <v>24</v>
      </c>
      <c r="F2658" s="4" t="s">
        <v>96</v>
      </c>
      <c r="G2658" s="4" t="s">
        <v>97</v>
      </c>
      <c r="H2658" s="4" t="s">
        <v>17</v>
      </c>
      <c r="I2658" s="6">
        <v>0.25000000000000011</v>
      </c>
      <c r="J2658" s="7">
        <v>5500</v>
      </c>
      <c r="K2658" s="8">
        <f t="shared" si="20"/>
        <v>1375.0000000000007</v>
      </c>
      <c r="L2658" s="8">
        <f t="shared" si="21"/>
        <v>550.00000000000034</v>
      </c>
      <c r="M2658" s="9">
        <v>0.4</v>
      </c>
      <c r="O2658" s="14"/>
      <c r="P2658" s="12"/>
      <c r="Q2658" s="10"/>
      <c r="R2658" s="11"/>
    </row>
    <row r="2659" spans="1:18" ht="15.75" customHeight="1" x14ac:dyDescent="0.25">
      <c r="A2659" s="2"/>
      <c r="B2659" s="4" t="s">
        <v>23</v>
      </c>
      <c r="C2659" s="4">
        <v>1197831</v>
      </c>
      <c r="D2659" s="5">
        <v>44520</v>
      </c>
      <c r="E2659" s="4" t="s">
        <v>24</v>
      </c>
      <c r="F2659" s="4" t="s">
        <v>96</v>
      </c>
      <c r="G2659" s="4" t="s">
        <v>97</v>
      </c>
      <c r="H2659" s="4" t="s">
        <v>18</v>
      </c>
      <c r="I2659" s="6">
        <v>0.15000000000000013</v>
      </c>
      <c r="J2659" s="7">
        <v>3750</v>
      </c>
      <c r="K2659" s="8">
        <f t="shared" si="20"/>
        <v>562.50000000000045</v>
      </c>
      <c r="L2659" s="8">
        <f t="shared" si="21"/>
        <v>196.87500000000014</v>
      </c>
      <c r="M2659" s="9">
        <v>0.35</v>
      </c>
      <c r="O2659" s="14"/>
      <c r="P2659" s="12"/>
      <c r="Q2659" s="10"/>
      <c r="R2659" s="11"/>
    </row>
    <row r="2660" spans="1:18" ht="15.75" customHeight="1" x14ac:dyDescent="0.25">
      <c r="A2660" s="2"/>
      <c r="B2660" s="4" t="s">
        <v>23</v>
      </c>
      <c r="C2660" s="4">
        <v>1197831</v>
      </c>
      <c r="D2660" s="5">
        <v>44520</v>
      </c>
      <c r="E2660" s="4" t="s">
        <v>24</v>
      </c>
      <c r="F2660" s="4" t="s">
        <v>96</v>
      </c>
      <c r="G2660" s="4" t="s">
        <v>97</v>
      </c>
      <c r="H2660" s="4" t="s">
        <v>19</v>
      </c>
      <c r="I2660" s="6">
        <v>0.25000000000000017</v>
      </c>
      <c r="J2660" s="7">
        <v>3200</v>
      </c>
      <c r="K2660" s="8">
        <f t="shared" si="20"/>
        <v>800.00000000000057</v>
      </c>
      <c r="L2660" s="8">
        <f t="shared" si="21"/>
        <v>320.00000000000023</v>
      </c>
      <c r="M2660" s="9">
        <v>0.4</v>
      </c>
      <c r="O2660" s="14"/>
      <c r="P2660" s="12"/>
      <c r="Q2660" s="10"/>
      <c r="R2660" s="11"/>
    </row>
    <row r="2661" spans="1:18" ht="15.75" customHeight="1" x14ac:dyDescent="0.25">
      <c r="A2661" s="2"/>
      <c r="B2661" s="4" t="s">
        <v>23</v>
      </c>
      <c r="C2661" s="4">
        <v>1197831</v>
      </c>
      <c r="D2661" s="5">
        <v>44520</v>
      </c>
      <c r="E2661" s="4" t="s">
        <v>24</v>
      </c>
      <c r="F2661" s="4" t="s">
        <v>96</v>
      </c>
      <c r="G2661" s="4" t="s">
        <v>97</v>
      </c>
      <c r="H2661" s="4" t="s">
        <v>20</v>
      </c>
      <c r="I2661" s="6">
        <v>0.55000000000000016</v>
      </c>
      <c r="J2661" s="7">
        <v>3750</v>
      </c>
      <c r="K2661" s="8">
        <f t="shared" si="20"/>
        <v>2062.5000000000005</v>
      </c>
      <c r="L2661" s="8">
        <f t="shared" si="21"/>
        <v>825.00000000000023</v>
      </c>
      <c r="M2661" s="9">
        <v>0.4</v>
      </c>
      <c r="O2661" s="14"/>
      <c r="P2661" s="12"/>
      <c r="Q2661" s="10"/>
      <c r="R2661" s="11"/>
    </row>
    <row r="2662" spans="1:18" ht="15.75" customHeight="1" x14ac:dyDescent="0.25">
      <c r="A2662" s="2"/>
      <c r="B2662" s="4" t="s">
        <v>23</v>
      </c>
      <c r="C2662" s="4">
        <v>1197831</v>
      </c>
      <c r="D2662" s="5">
        <v>44520</v>
      </c>
      <c r="E2662" s="4" t="s">
        <v>24</v>
      </c>
      <c r="F2662" s="4" t="s">
        <v>96</v>
      </c>
      <c r="G2662" s="4" t="s">
        <v>97</v>
      </c>
      <c r="H2662" s="4" t="s">
        <v>21</v>
      </c>
      <c r="I2662" s="6">
        <v>0.75000000000000011</v>
      </c>
      <c r="J2662" s="7">
        <v>3500</v>
      </c>
      <c r="K2662" s="8">
        <f t="shared" si="20"/>
        <v>2625.0000000000005</v>
      </c>
      <c r="L2662" s="8">
        <f t="shared" si="21"/>
        <v>918.75000000000011</v>
      </c>
      <c r="M2662" s="9">
        <v>0.35</v>
      </c>
      <c r="O2662" s="14"/>
      <c r="P2662" s="12"/>
      <c r="Q2662" s="10"/>
      <c r="R2662" s="11"/>
    </row>
    <row r="2663" spans="1:18" ht="15.75" customHeight="1" x14ac:dyDescent="0.25">
      <c r="A2663" s="2"/>
      <c r="B2663" s="4" t="s">
        <v>23</v>
      </c>
      <c r="C2663" s="4">
        <v>1197831</v>
      </c>
      <c r="D2663" s="5">
        <v>44520</v>
      </c>
      <c r="E2663" s="4" t="s">
        <v>24</v>
      </c>
      <c r="F2663" s="4" t="s">
        <v>96</v>
      </c>
      <c r="G2663" s="4" t="s">
        <v>97</v>
      </c>
      <c r="H2663" s="4" t="s">
        <v>22</v>
      </c>
      <c r="I2663" s="6">
        <v>0.75</v>
      </c>
      <c r="J2663" s="7">
        <v>4500</v>
      </c>
      <c r="K2663" s="8">
        <f t="shared" si="20"/>
        <v>3375</v>
      </c>
      <c r="L2663" s="8">
        <f t="shared" si="21"/>
        <v>1350</v>
      </c>
      <c r="M2663" s="9">
        <v>0.4</v>
      </c>
      <c r="O2663" s="14"/>
      <c r="P2663" s="12"/>
      <c r="Q2663" s="10"/>
      <c r="R2663" s="11"/>
    </row>
    <row r="2664" spans="1:18" ht="15.75" customHeight="1" x14ac:dyDescent="0.25">
      <c r="A2664" s="2"/>
      <c r="B2664" s="4" t="s">
        <v>23</v>
      </c>
      <c r="C2664" s="4">
        <v>1197831</v>
      </c>
      <c r="D2664" s="5">
        <v>44549</v>
      </c>
      <c r="E2664" s="4" t="s">
        <v>24</v>
      </c>
      <c r="F2664" s="4" t="s">
        <v>96</v>
      </c>
      <c r="G2664" s="4" t="s">
        <v>97</v>
      </c>
      <c r="H2664" s="4" t="s">
        <v>17</v>
      </c>
      <c r="I2664" s="6">
        <v>0.70000000000000007</v>
      </c>
      <c r="J2664" s="7">
        <v>7000</v>
      </c>
      <c r="K2664" s="8">
        <f t="shared" si="20"/>
        <v>4900.0000000000009</v>
      </c>
      <c r="L2664" s="8">
        <f t="shared" si="21"/>
        <v>1960.0000000000005</v>
      </c>
      <c r="M2664" s="9">
        <v>0.4</v>
      </c>
      <c r="O2664" s="14"/>
      <c r="P2664" s="12"/>
      <c r="Q2664" s="10"/>
      <c r="R2664" s="11"/>
    </row>
    <row r="2665" spans="1:18" ht="15.75" customHeight="1" x14ac:dyDescent="0.25">
      <c r="A2665" s="2"/>
      <c r="B2665" s="4" t="s">
        <v>23</v>
      </c>
      <c r="C2665" s="4">
        <v>1197831</v>
      </c>
      <c r="D2665" s="5">
        <v>44549</v>
      </c>
      <c r="E2665" s="4" t="s">
        <v>24</v>
      </c>
      <c r="F2665" s="4" t="s">
        <v>96</v>
      </c>
      <c r="G2665" s="4" t="s">
        <v>97</v>
      </c>
      <c r="H2665" s="4" t="s">
        <v>18</v>
      </c>
      <c r="I2665" s="6">
        <v>0.60000000000000009</v>
      </c>
      <c r="J2665" s="7">
        <v>5000</v>
      </c>
      <c r="K2665" s="8">
        <f t="shared" si="20"/>
        <v>3000.0000000000005</v>
      </c>
      <c r="L2665" s="8">
        <f t="shared" si="21"/>
        <v>1050</v>
      </c>
      <c r="M2665" s="9">
        <v>0.35</v>
      </c>
      <c r="O2665" s="14"/>
      <c r="P2665" s="12"/>
      <c r="Q2665" s="10"/>
      <c r="R2665" s="11"/>
    </row>
    <row r="2666" spans="1:18" ht="15.75" customHeight="1" x14ac:dyDescent="0.25">
      <c r="A2666" s="2"/>
      <c r="B2666" s="4" t="s">
        <v>23</v>
      </c>
      <c r="C2666" s="4">
        <v>1197831</v>
      </c>
      <c r="D2666" s="5">
        <v>44549</v>
      </c>
      <c r="E2666" s="4" t="s">
        <v>24</v>
      </c>
      <c r="F2666" s="4" t="s">
        <v>96</v>
      </c>
      <c r="G2666" s="4" t="s">
        <v>97</v>
      </c>
      <c r="H2666" s="4" t="s">
        <v>19</v>
      </c>
      <c r="I2666" s="6">
        <v>0.60000000000000009</v>
      </c>
      <c r="J2666" s="7">
        <v>4500</v>
      </c>
      <c r="K2666" s="8">
        <f t="shared" si="20"/>
        <v>2700.0000000000005</v>
      </c>
      <c r="L2666" s="8">
        <f t="shared" si="21"/>
        <v>1080.0000000000002</v>
      </c>
      <c r="M2666" s="9">
        <v>0.4</v>
      </c>
      <c r="O2666" s="14"/>
      <c r="P2666" s="12"/>
      <c r="Q2666" s="10"/>
      <c r="R2666" s="11"/>
    </row>
    <row r="2667" spans="1:18" ht="15.75" customHeight="1" x14ac:dyDescent="0.25">
      <c r="A2667" s="2"/>
      <c r="B2667" s="4" t="s">
        <v>23</v>
      </c>
      <c r="C2667" s="4">
        <v>1197831</v>
      </c>
      <c r="D2667" s="5">
        <v>44549</v>
      </c>
      <c r="E2667" s="4" t="s">
        <v>24</v>
      </c>
      <c r="F2667" s="4" t="s">
        <v>96</v>
      </c>
      <c r="G2667" s="4" t="s">
        <v>97</v>
      </c>
      <c r="H2667" s="4" t="s">
        <v>20</v>
      </c>
      <c r="I2667" s="6">
        <v>0.60000000000000009</v>
      </c>
      <c r="J2667" s="7">
        <v>4000</v>
      </c>
      <c r="K2667" s="8">
        <f t="shared" si="20"/>
        <v>2400.0000000000005</v>
      </c>
      <c r="L2667" s="8">
        <f t="shared" si="21"/>
        <v>960.00000000000023</v>
      </c>
      <c r="M2667" s="9">
        <v>0.4</v>
      </c>
      <c r="O2667" s="14"/>
      <c r="P2667" s="12"/>
      <c r="Q2667" s="10"/>
      <c r="R2667" s="11"/>
    </row>
    <row r="2668" spans="1:18" ht="15.75" customHeight="1" x14ac:dyDescent="0.25">
      <c r="A2668" s="2"/>
      <c r="B2668" s="4" t="s">
        <v>23</v>
      </c>
      <c r="C2668" s="4">
        <v>1197831</v>
      </c>
      <c r="D2668" s="5">
        <v>44549</v>
      </c>
      <c r="E2668" s="4" t="s">
        <v>24</v>
      </c>
      <c r="F2668" s="4" t="s">
        <v>96</v>
      </c>
      <c r="G2668" s="4" t="s">
        <v>97</v>
      </c>
      <c r="H2668" s="4" t="s">
        <v>21</v>
      </c>
      <c r="I2668" s="6">
        <v>0.70000000000000007</v>
      </c>
      <c r="J2668" s="7">
        <v>4000</v>
      </c>
      <c r="K2668" s="8">
        <f t="shared" si="20"/>
        <v>2800.0000000000005</v>
      </c>
      <c r="L2668" s="8">
        <f t="shared" si="21"/>
        <v>980.00000000000011</v>
      </c>
      <c r="M2668" s="9">
        <v>0.35</v>
      </c>
      <c r="O2668" s="14"/>
      <c r="P2668" s="12"/>
      <c r="Q2668" s="10"/>
      <c r="R2668" s="11"/>
    </row>
    <row r="2669" spans="1:18" ht="15.75" customHeight="1" x14ac:dyDescent="0.25">
      <c r="A2669" s="2"/>
      <c r="B2669" s="4" t="s">
        <v>23</v>
      </c>
      <c r="C2669" s="4">
        <v>1197831</v>
      </c>
      <c r="D2669" s="5">
        <v>44549</v>
      </c>
      <c r="E2669" s="4" t="s">
        <v>24</v>
      </c>
      <c r="F2669" s="4" t="s">
        <v>96</v>
      </c>
      <c r="G2669" s="4" t="s">
        <v>97</v>
      </c>
      <c r="H2669" s="4" t="s">
        <v>22</v>
      </c>
      <c r="I2669" s="6">
        <v>0.75</v>
      </c>
      <c r="J2669" s="7">
        <v>5000</v>
      </c>
      <c r="K2669" s="8">
        <f t="shared" si="20"/>
        <v>3750</v>
      </c>
      <c r="L2669" s="8">
        <f t="shared" si="21"/>
        <v>1500</v>
      </c>
      <c r="M2669" s="9">
        <v>0.4</v>
      </c>
      <c r="O2669" s="14"/>
      <c r="P2669" s="12"/>
      <c r="Q2669" s="10"/>
      <c r="R2669" s="11"/>
    </row>
    <row r="2670" spans="1:18" ht="15.75" customHeight="1" x14ac:dyDescent="0.25">
      <c r="A2670" s="2" t="s">
        <v>39</v>
      </c>
      <c r="B2670" s="4" t="s">
        <v>23</v>
      </c>
      <c r="C2670" s="4">
        <v>1197831</v>
      </c>
      <c r="D2670" s="5">
        <v>44219</v>
      </c>
      <c r="E2670" s="4" t="s">
        <v>24</v>
      </c>
      <c r="F2670" s="4" t="s">
        <v>98</v>
      </c>
      <c r="G2670" s="4" t="s">
        <v>99</v>
      </c>
      <c r="H2670" s="4" t="s">
        <v>17</v>
      </c>
      <c r="I2670" s="6">
        <v>0.25000000000000006</v>
      </c>
      <c r="J2670" s="7">
        <v>5750</v>
      </c>
      <c r="K2670" s="8">
        <f t="shared" si="20"/>
        <v>1437.5000000000002</v>
      </c>
      <c r="L2670" s="8">
        <f t="shared" si="21"/>
        <v>575.00000000000011</v>
      </c>
      <c r="M2670" s="9">
        <v>0.4</v>
      </c>
      <c r="O2670" s="14"/>
      <c r="P2670" s="12"/>
      <c r="Q2670" s="10"/>
      <c r="R2670" s="11"/>
    </row>
    <row r="2671" spans="1:18" ht="15.75" customHeight="1" x14ac:dyDescent="0.25">
      <c r="A2671" s="2"/>
      <c r="B2671" s="4" t="s">
        <v>23</v>
      </c>
      <c r="C2671" s="4">
        <v>1197831</v>
      </c>
      <c r="D2671" s="5">
        <v>44219</v>
      </c>
      <c r="E2671" s="4" t="s">
        <v>24</v>
      </c>
      <c r="F2671" s="4" t="s">
        <v>98</v>
      </c>
      <c r="G2671" s="4" t="s">
        <v>99</v>
      </c>
      <c r="H2671" s="4" t="s">
        <v>18</v>
      </c>
      <c r="I2671" s="6">
        <v>0.25000000000000006</v>
      </c>
      <c r="J2671" s="7">
        <v>3750</v>
      </c>
      <c r="K2671" s="8">
        <f t="shared" si="20"/>
        <v>937.50000000000023</v>
      </c>
      <c r="L2671" s="8">
        <f t="shared" si="21"/>
        <v>328.12500000000006</v>
      </c>
      <c r="M2671" s="9">
        <v>0.35</v>
      </c>
      <c r="O2671" s="14"/>
      <c r="P2671" s="12"/>
      <c r="Q2671" s="10"/>
      <c r="R2671" s="11"/>
    </row>
    <row r="2672" spans="1:18" ht="15.75" customHeight="1" x14ac:dyDescent="0.25">
      <c r="A2672" s="2"/>
      <c r="B2672" s="4" t="s">
        <v>23</v>
      </c>
      <c r="C2672" s="4">
        <v>1197831</v>
      </c>
      <c r="D2672" s="5">
        <v>44219</v>
      </c>
      <c r="E2672" s="4" t="s">
        <v>24</v>
      </c>
      <c r="F2672" s="4" t="s">
        <v>98</v>
      </c>
      <c r="G2672" s="4" t="s">
        <v>99</v>
      </c>
      <c r="H2672" s="4" t="s">
        <v>19</v>
      </c>
      <c r="I2672" s="6">
        <v>0.15000000000000008</v>
      </c>
      <c r="J2672" s="7">
        <v>3750</v>
      </c>
      <c r="K2672" s="8">
        <f t="shared" si="20"/>
        <v>562.50000000000034</v>
      </c>
      <c r="L2672" s="8">
        <f t="shared" si="21"/>
        <v>225.00000000000014</v>
      </c>
      <c r="M2672" s="9">
        <v>0.4</v>
      </c>
      <c r="O2672" s="14"/>
      <c r="P2672" s="12"/>
      <c r="Q2672" s="10"/>
      <c r="R2672" s="11"/>
    </row>
    <row r="2673" spans="1:18" ht="15.75" customHeight="1" x14ac:dyDescent="0.25">
      <c r="A2673" s="2"/>
      <c r="B2673" s="4" t="s">
        <v>23</v>
      </c>
      <c r="C2673" s="4">
        <v>1197831</v>
      </c>
      <c r="D2673" s="5">
        <v>44219</v>
      </c>
      <c r="E2673" s="4" t="s">
        <v>24</v>
      </c>
      <c r="F2673" s="4" t="s">
        <v>98</v>
      </c>
      <c r="G2673" s="4" t="s">
        <v>99</v>
      </c>
      <c r="H2673" s="4" t="s">
        <v>20</v>
      </c>
      <c r="I2673" s="6">
        <v>0.2</v>
      </c>
      <c r="J2673" s="7">
        <v>2250</v>
      </c>
      <c r="K2673" s="8">
        <f t="shared" si="20"/>
        <v>450</v>
      </c>
      <c r="L2673" s="8">
        <f t="shared" si="21"/>
        <v>180</v>
      </c>
      <c r="M2673" s="9">
        <v>0.4</v>
      </c>
      <c r="O2673" s="14"/>
      <c r="P2673" s="12"/>
      <c r="Q2673" s="10"/>
      <c r="R2673" s="11"/>
    </row>
    <row r="2674" spans="1:18" ht="15.75" customHeight="1" x14ac:dyDescent="0.25">
      <c r="A2674" s="2"/>
      <c r="B2674" s="4" t="s">
        <v>23</v>
      </c>
      <c r="C2674" s="4">
        <v>1197831</v>
      </c>
      <c r="D2674" s="5">
        <v>44219</v>
      </c>
      <c r="E2674" s="4" t="s">
        <v>24</v>
      </c>
      <c r="F2674" s="4" t="s">
        <v>98</v>
      </c>
      <c r="G2674" s="4" t="s">
        <v>99</v>
      </c>
      <c r="H2674" s="4" t="s">
        <v>21</v>
      </c>
      <c r="I2674" s="6">
        <v>0.35000000000000003</v>
      </c>
      <c r="J2674" s="7">
        <v>2750</v>
      </c>
      <c r="K2674" s="8">
        <f t="shared" si="20"/>
        <v>962.50000000000011</v>
      </c>
      <c r="L2674" s="8">
        <f t="shared" si="21"/>
        <v>336.875</v>
      </c>
      <c r="M2674" s="9">
        <v>0.35</v>
      </c>
      <c r="O2674" s="14"/>
      <c r="P2674" s="12"/>
      <c r="Q2674" s="10"/>
      <c r="R2674" s="11"/>
    </row>
    <row r="2675" spans="1:18" ht="15.75" customHeight="1" x14ac:dyDescent="0.25">
      <c r="A2675" s="2"/>
      <c r="B2675" s="4" t="s">
        <v>23</v>
      </c>
      <c r="C2675" s="4">
        <v>1197831</v>
      </c>
      <c r="D2675" s="5">
        <v>44219</v>
      </c>
      <c r="E2675" s="4" t="s">
        <v>24</v>
      </c>
      <c r="F2675" s="4" t="s">
        <v>98</v>
      </c>
      <c r="G2675" s="4" t="s">
        <v>99</v>
      </c>
      <c r="H2675" s="4" t="s">
        <v>22</v>
      </c>
      <c r="I2675" s="6">
        <v>0.25000000000000006</v>
      </c>
      <c r="J2675" s="7">
        <v>3750</v>
      </c>
      <c r="K2675" s="8">
        <f t="shared" si="20"/>
        <v>937.50000000000023</v>
      </c>
      <c r="L2675" s="8">
        <f t="shared" si="21"/>
        <v>375.00000000000011</v>
      </c>
      <c r="M2675" s="9">
        <v>0.4</v>
      </c>
      <c r="O2675" s="14"/>
      <c r="P2675" s="12"/>
      <c r="Q2675" s="10"/>
      <c r="R2675" s="11"/>
    </row>
    <row r="2676" spans="1:18" ht="15.75" customHeight="1" x14ac:dyDescent="0.25">
      <c r="A2676" s="2"/>
      <c r="B2676" s="4" t="s">
        <v>23</v>
      </c>
      <c r="C2676" s="4">
        <v>1197831</v>
      </c>
      <c r="D2676" s="5">
        <v>44248</v>
      </c>
      <c r="E2676" s="4" t="s">
        <v>24</v>
      </c>
      <c r="F2676" s="4" t="s">
        <v>98</v>
      </c>
      <c r="G2676" s="4" t="s">
        <v>99</v>
      </c>
      <c r="H2676" s="4" t="s">
        <v>17</v>
      </c>
      <c r="I2676" s="6">
        <v>0.25000000000000006</v>
      </c>
      <c r="J2676" s="7">
        <v>6250</v>
      </c>
      <c r="K2676" s="8">
        <f t="shared" si="20"/>
        <v>1562.5000000000005</v>
      </c>
      <c r="L2676" s="8">
        <f t="shared" si="21"/>
        <v>625.00000000000023</v>
      </c>
      <c r="M2676" s="9">
        <v>0.4</v>
      </c>
      <c r="O2676" s="14"/>
      <c r="P2676" s="12"/>
      <c r="Q2676" s="10"/>
      <c r="R2676" s="11"/>
    </row>
    <row r="2677" spans="1:18" ht="15.75" customHeight="1" x14ac:dyDescent="0.25">
      <c r="A2677" s="2"/>
      <c r="B2677" s="4" t="s">
        <v>23</v>
      </c>
      <c r="C2677" s="4">
        <v>1197831</v>
      </c>
      <c r="D2677" s="5">
        <v>44248</v>
      </c>
      <c r="E2677" s="4" t="s">
        <v>24</v>
      </c>
      <c r="F2677" s="4" t="s">
        <v>98</v>
      </c>
      <c r="G2677" s="4" t="s">
        <v>99</v>
      </c>
      <c r="H2677" s="4" t="s">
        <v>18</v>
      </c>
      <c r="I2677" s="6">
        <v>0.25000000000000006</v>
      </c>
      <c r="J2677" s="7">
        <v>2750</v>
      </c>
      <c r="K2677" s="8">
        <f t="shared" si="20"/>
        <v>687.50000000000011</v>
      </c>
      <c r="L2677" s="8">
        <f t="shared" si="21"/>
        <v>240.62500000000003</v>
      </c>
      <c r="M2677" s="9">
        <v>0.35</v>
      </c>
      <c r="O2677" s="14"/>
      <c r="P2677" s="12"/>
      <c r="Q2677" s="10"/>
      <c r="R2677" s="11"/>
    </row>
    <row r="2678" spans="1:18" ht="15.75" customHeight="1" x14ac:dyDescent="0.25">
      <c r="A2678" s="2"/>
      <c r="B2678" s="4" t="s">
        <v>23</v>
      </c>
      <c r="C2678" s="4">
        <v>1197831</v>
      </c>
      <c r="D2678" s="5">
        <v>44248</v>
      </c>
      <c r="E2678" s="4" t="s">
        <v>24</v>
      </c>
      <c r="F2678" s="4" t="s">
        <v>98</v>
      </c>
      <c r="G2678" s="4" t="s">
        <v>99</v>
      </c>
      <c r="H2678" s="4" t="s">
        <v>19</v>
      </c>
      <c r="I2678" s="6">
        <v>0.15000000000000008</v>
      </c>
      <c r="J2678" s="7">
        <v>3250</v>
      </c>
      <c r="K2678" s="8">
        <f t="shared" si="20"/>
        <v>487.50000000000023</v>
      </c>
      <c r="L2678" s="8">
        <f t="shared" si="21"/>
        <v>195.00000000000011</v>
      </c>
      <c r="M2678" s="9">
        <v>0.4</v>
      </c>
      <c r="O2678" s="14"/>
      <c r="P2678" s="12"/>
      <c r="Q2678" s="10"/>
      <c r="R2678" s="11"/>
    </row>
    <row r="2679" spans="1:18" ht="15.75" customHeight="1" x14ac:dyDescent="0.25">
      <c r="A2679" s="2"/>
      <c r="B2679" s="4" t="s">
        <v>23</v>
      </c>
      <c r="C2679" s="4">
        <v>1197831</v>
      </c>
      <c r="D2679" s="5">
        <v>44248</v>
      </c>
      <c r="E2679" s="4" t="s">
        <v>24</v>
      </c>
      <c r="F2679" s="4" t="s">
        <v>98</v>
      </c>
      <c r="G2679" s="4" t="s">
        <v>99</v>
      </c>
      <c r="H2679" s="4" t="s">
        <v>20</v>
      </c>
      <c r="I2679" s="6">
        <v>0.2</v>
      </c>
      <c r="J2679" s="7">
        <v>1750</v>
      </c>
      <c r="K2679" s="8">
        <f t="shared" si="20"/>
        <v>350</v>
      </c>
      <c r="L2679" s="8">
        <f t="shared" si="21"/>
        <v>140</v>
      </c>
      <c r="M2679" s="9">
        <v>0.4</v>
      </c>
      <c r="O2679" s="14"/>
      <c r="P2679" s="12"/>
      <c r="Q2679" s="10"/>
      <c r="R2679" s="11"/>
    </row>
    <row r="2680" spans="1:18" ht="15.75" customHeight="1" x14ac:dyDescent="0.25">
      <c r="A2680" s="2"/>
      <c r="B2680" s="4" t="s">
        <v>23</v>
      </c>
      <c r="C2680" s="4">
        <v>1197831</v>
      </c>
      <c r="D2680" s="5">
        <v>44248</v>
      </c>
      <c r="E2680" s="4" t="s">
        <v>24</v>
      </c>
      <c r="F2680" s="4" t="s">
        <v>98</v>
      </c>
      <c r="G2680" s="4" t="s">
        <v>99</v>
      </c>
      <c r="H2680" s="4" t="s">
        <v>21</v>
      </c>
      <c r="I2680" s="6">
        <v>0.35000000000000003</v>
      </c>
      <c r="J2680" s="7">
        <v>2500</v>
      </c>
      <c r="K2680" s="8">
        <f t="shared" si="20"/>
        <v>875.00000000000011</v>
      </c>
      <c r="L2680" s="8">
        <f t="shared" si="21"/>
        <v>306.25</v>
      </c>
      <c r="M2680" s="9">
        <v>0.35</v>
      </c>
      <c r="O2680" s="14"/>
      <c r="P2680" s="12"/>
      <c r="Q2680" s="10"/>
      <c r="R2680" s="11"/>
    </row>
    <row r="2681" spans="1:18" ht="15.75" customHeight="1" x14ac:dyDescent="0.25">
      <c r="A2681" s="2"/>
      <c r="B2681" s="4" t="s">
        <v>23</v>
      </c>
      <c r="C2681" s="4">
        <v>1197831</v>
      </c>
      <c r="D2681" s="5">
        <v>44248</v>
      </c>
      <c r="E2681" s="4" t="s">
        <v>24</v>
      </c>
      <c r="F2681" s="4" t="s">
        <v>98</v>
      </c>
      <c r="G2681" s="4" t="s">
        <v>99</v>
      </c>
      <c r="H2681" s="4" t="s">
        <v>22</v>
      </c>
      <c r="I2681" s="6">
        <v>0.2</v>
      </c>
      <c r="J2681" s="7">
        <v>3500</v>
      </c>
      <c r="K2681" s="8">
        <f t="shared" si="20"/>
        <v>700</v>
      </c>
      <c r="L2681" s="8">
        <f t="shared" si="21"/>
        <v>280</v>
      </c>
      <c r="M2681" s="9">
        <v>0.4</v>
      </c>
      <c r="O2681" s="14"/>
      <c r="P2681" s="12"/>
      <c r="Q2681" s="10"/>
      <c r="R2681" s="11"/>
    </row>
    <row r="2682" spans="1:18" ht="15.75" customHeight="1" x14ac:dyDescent="0.25">
      <c r="A2682" s="2"/>
      <c r="B2682" s="4" t="s">
        <v>23</v>
      </c>
      <c r="C2682" s="4">
        <v>1197831</v>
      </c>
      <c r="D2682" s="5">
        <v>44274</v>
      </c>
      <c r="E2682" s="4" t="s">
        <v>24</v>
      </c>
      <c r="F2682" s="4" t="s">
        <v>98</v>
      </c>
      <c r="G2682" s="4" t="s">
        <v>99</v>
      </c>
      <c r="H2682" s="4" t="s">
        <v>17</v>
      </c>
      <c r="I2682" s="6">
        <v>0.2</v>
      </c>
      <c r="J2682" s="7">
        <v>5700</v>
      </c>
      <c r="K2682" s="8">
        <f t="shared" si="20"/>
        <v>1140</v>
      </c>
      <c r="L2682" s="8">
        <f t="shared" si="21"/>
        <v>456</v>
      </c>
      <c r="M2682" s="9">
        <v>0.4</v>
      </c>
      <c r="O2682" s="14"/>
      <c r="P2682" s="12"/>
      <c r="Q2682" s="10"/>
      <c r="R2682" s="11"/>
    </row>
    <row r="2683" spans="1:18" ht="15.75" customHeight="1" x14ac:dyDescent="0.25">
      <c r="A2683" s="2"/>
      <c r="B2683" s="4" t="s">
        <v>23</v>
      </c>
      <c r="C2683" s="4">
        <v>1197831</v>
      </c>
      <c r="D2683" s="5">
        <v>44274</v>
      </c>
      <c r="E2683" s="4" t="s">
        <v>24</v>
      </c>
      <c r="F2683" s="4" t="s">
        <v>98</v>
      </c>
      <c r="G2683" s="4" t="s">
        <v>99</v>
      </c>
      <c r="H2683" s="4" t="s">
        <v>18</v>
      </c>
      <c r="I2683" s="6">
        <v>0.2</v>
      </c>
      <c r="J2683" s="7">
        <v>2500</v>
      </c>
      <c r="K2683" s="8">
        <f t="shared" si="20"/>
        <v>500</v>
      </c>
      <c r="L2683" s="8">
        <f t="shared" si="21"/>
        <v>175</v>
      </c>
      <c r="M2683" s="9">
        <v>0.35</v>
      </c>
      <c r="O2683" s="14"/>
      <c r="P2683" s="12"/>
      <c r="Q2683" s="10"/>
      <c r="R2683" s="11"/>
    </row>
    <row r="2684" spans="1:18" ht="15.75" customHeight="1" x14ac:dyDescent="0.25">
      <c r="A2684" s="2"/>
      <c r="B2684" s="4" t="s">
        <v>23</v>
      </c>
      <c r="C2684" s="4">
        <v>1197831</v>
      </c>
      <c r="D2684" s="5">
        <v>44274</v>
      </c>
      <c r="E2684" s="4" t="s">
        <v>24</v>
      </c>
      <c r="F2684" s="4" t="s">
        <v>98</v>
      </c>
      <c r="G2684" s="4" t="s">
        <v>99</v>
      </c>
      <c r="H2684" s="4" t="s">
        <v>19</v>
      </c>
      <c r="I2684" s="6">
        <v>0.10000000000000002</v>
      </c>
      <c r="J2684" s="7">
        <v>2750</v>
      </c>
      <c r="K2684" s="8">
        <f t="shared" si="20"/>
        <v>275.00000000000006</v>
      </c>
      <c r="L2684" s="8">
        <f t="shared" si="21"/>
        <v>110.00000000000003</v>
      </c>
      <c r="M2684" s="9">
        <v>0.4</v>
      </c>
      <c r="O2684" s="14"/>
      <c r="P2684" s="12"/>
      <c r="Q2684" s="10"/>
      <c r="R2684" s="11"/>
    </row>
    <row r="2685" spans="1:18" ht="15.75" customHeight="1" x14ac:dyDescent="0.25">
      <c r="A2685" s="2"/>
      <c r="B2685" s="4" t="s">
        <v>23</v>
      </c>
      <c r="C2685" s="4">
        <v>1197831</v>
      </c>
      <c r="D2685" s="5">
        <v>44274</v>
      </c>
      <c r="E2685" s="4" t="s">
        <v>24</v>
      </c>
      <c r="F2685" s="4" t="s">
        <v>98</v>
      </c>
      <c r="G2685" s="4" t="s">
        <v>99</v>
      </c>
      <c r="H2685" s="4" t="s">
        <v>20</v>
      </c>
      <c r="I2685" s="6">
        <v>0.19999999999999996</v>
      </c>
      <c r="J2685" s="7">
        <v>1250</v>
      </c>
      <c r="K2685" s="8">
        <f t="shared" si="20"/>
        <v>249.99999999999994</v>
      </c>
      <c r="L2685" s="8">
        <f t="shared" si="21"/>
        <v>99.999999999999986</v>
      </c>
      <c r="M2685" s="9">
        <v>0.4</v>
      </c>
      <c r="O2685" s="14"/>
      <c r="P2685" s="12"/>
      <c r="Q2685" s="10"/>
      <c r="R2685" s="11"/>
    </row>
    <row r="2686" spans="1:18" ht="15.75" customHeight="1" x14ac:dyDescent="0.25">
      <c r="A2686" s="2"/>
      <c r="B2686" s="4" t="s">
        <v>23</v>
      </c>
      <c r="C2686" s="4">
        <v>1197831</v>
      </c>
      <c r="D2686" s="5">
        <v>44274</v>
      </c>
      <c r="E2686" s="4" t="s">
        <v>24</v>
      </c>
      <c r="F2686" s="4" t="s">
        <v>98</v>
      </c>
      <c r="G2686" s="4" t="s">
        <v>99</v>
      </c>
      <c r="H2686" s="4" t="s">
        <v>21</v>
      </c>
      <c r="I2686" s="6">
        <v>0.35000000000000009</v>
      </c>
      <c r="J2686" s="7">
        <v>1750</v>
      </c>
      <c r="K2686" s="8">
        <f t="shared" si="20"/>
        <v>612.50000000000011</v>
      </c>
      <c r="L2686" s="8">
        <f t="shared" si="21"/>
        <v>214.37500000000003</v>
      </c>
      <c r="M2686" s="9">
        <v>0.35</v>
      </c>
      <c r="O2686" s="14"/>
      <c r="P2686" s="12"/>
      <c r="Q2686" s="10"/>
      <c r="R2686" s="11"/>
    </row>
    <row r="2687" spans="1:18" ht="15.75" customHeight="1" x14ac:dyDescent="0.25">
      <c r="A2687" s="2"/>
      <c r="B2687" s="4" t="s">
        <v>23</v>
      </c>
      <c r="C2687" s="4">
        <v>1197831</v>
      </c>
      <c r="D2687" s="5">
        <v>44274</v>
      </c>
      <c r="E2687" s="4" t="s">
        <v>24</v>
      </c>
      <c r="F2687" s="4" t="s">
        <v>98</v>
      </c>
      <c r="G2687" s="4" t="s">
        <v>99</v>
      </c>
      <c r="H2687" s="4" t="s">
        <v>22</v>
      </c>
      <c r="I2687" s="6">
        <v>0.25</v>
      </c>
      <c r="J2687" s="7">
        <v>2750</v>
      </c>
      <c r="K2687" s="8">
        <f t="shared" si="20"/>
        <v>687.5</v>
      </c>
      <c r="L2687" s="8">
        <f t="shared" si="21"/>
        <v>275</v>
      </c>
      <c r="M2687" s="9">
        <v>0.4</v>
      </c>
      <c r="O2687" s="14"/>
      <c r="P2687" s="12"/>
      <c r="Q2687" s="10"/>
      <c r="R2687" s="11"/>
    </row>
    <row r="2688" spans="1:18" ht="15.75" customHeight="1" x14ac:dyDescent="0.25">
      <c r="A2688" s="2"/>
      <c r="B2688" s="4" t="s">
        <v>23</v>
      </c>
      <c r="C2688" s="4">
        <v>1197831</v>
      </c>
      <c r="D2688" s="5">
        <v>44306</v>
      </c>
      <c r="E2688" s="4" t="s">
        <v>24</v>
      </c>
      <c r="F2688" s="4" t="s">
        <v>98</v>
      </c>
      <c r="G2688" s="4" t="s">
        <v>99</v>
      </c>
      <c r="H2688" s="4" t="s">
        <v>17</v>
      </c>
      <c r="I2688" s="6">
        <v>0.25</v>
      </c>
      <c r="J2688" s="7">
        <v>5250</v>
      </c>
      <c r="K2688" s="8">
        <f t="shared" si="20"/>
        <v>1312.5</v>
      </c>
      <c r="L2688" s="8">
        <f t="shared" si="21"/>
        <v>525</v>
      </c>
      <c r="M2688" s="9">
        <v>0.4</v>
      </c>
      <c r="O2688" s="14"/>
      <c r="P2688" s="12"/>
      <c r="Q2688" s="10"/>
      <c r="R2688" s="11"/>
    </row>
    <row r="2689" spans="1:18" ht="15.75" customHeight="1" x14ac:dyDescent="0.25">
      <c r="A2689" s="2"/>
      <c r="B2689" s="4" t="s">
        <v>23</v>
      </c>
      <c r="C2689" s="4">
        <v>1197831</v>
      </c>
      <c r="D2689" s="5">
        <v>44306</v>
      </c>
      <c r="E2689" s="4" t="s">
        <v>24</v>
      </c>
      <c r="F2689" s="4" t="s">
        <v>98</v>
      </c>
      <c r="G2689" s="4" t="s">
        <v>99</v>
      </c>
      <c r="H2689" s="4" t="s">
        <v>18</v>
      </c>
      <c r="I2689" s="6">
        <v>0.25</v>
      </c>
      <c r="J2689" s="7">
        <v>2250</v>
      </c>
      <c r="K2689" s="8">
        <f t="shared" si="20"/>
        <v>562.5</v>
      </c>
      <c r="L2689" s="8">
        <f t="shared" si="21"/>
        <v>196.875</v>
      </c>
      <c r="M2689" s="9">
        <v>0.35</v>
      </c>
      <c r="O2689" s="14"/>
      <c r="P2689" s="12"/>
      <c r="Q2689" s="10"/>
      <c r="R2689" s="11"/>
    </row>
    <row r="2690" spans="1:18" ht="15.75" customHeight="1" x14ac:dyDescent="0.25">
      <c r="A2690" s="2"/>
      <c r="B2690" s="4" t="s">
        <v>23</v>
      </c>
      <c r="C2690" s="4">
        <v>1197831</v>
      </c>
      <c r="D2690" s="5">
        <v>44306</v>
      </c>
      <c r="E2690" s="4" t="s">
        <v>24</v>
      </c>
      <c r="F2690" s="4" t="s">
        <v>98</v>
      </c>
      <c r="G2690" s="4" t="s">
        <v>99</v>
      </c>
      <c r="H2690" s="4" t="s">
        <v>19</v>
      </c>
      <c r="I2690" s="6">
        <v>0.15000000000000002</v>
      </c>
      <c r="J2690" s="7">
        <v>2250</v>
      </c>
      <c r="K2690" s="8">
        <f t="shared" si="20"/>
        <v>337.50000000000006</v>
      </c>
      <c r="L2690" s="8">
        <f t="shared" si="21"/>
        <v>135.00000000000003</v>
      </c>
      <c r="M2690" s="9">
        <v>0.4</v>
      </c>
      <c r="O2690" s="14"/>
      <c r="P2690" s="12"/>
      <c r="Q2690" s="10"/>
      <c r="R2690" s="11"/>
    </row>
    <row r="2691" spans="1:18" ht="15.75" customHeight="1" x14ac:dyDescent="0.25">
      <c r="A2691" s="2"/>
      <c r="B2691" s="4" t="s">
        <v>23</v>
      </c>
      <c r="C2691" s="4">
        <v>1197831</v>
      </c>
      <c r="D2691" s="5">
        <v>44306</v>
      </c>
      <c r="E2691" s="4" t="s">
        <v>24</v>
      </c>
      <c r="F2691" s="4" t="s">
        <v>98</v>
      </c>
      <c r="G2691" s="4" t="s">
        <v>99</v>
      </c>
      <c r="H2691" s="4" t="s">
        <v>20</v>
      </c>
      <c r="I2691" s="6">
        <v>0.19999999999999996</v>
      </c>
      <c r="J2691" s="7">
        <v>1500</v>
      </c>
      <c r="K2691" s="8">
        <f t="shared" si="20"/>
        <v>299.99999999999994</v>
      </c>
      <c r="L2691" s="8">
        <f t="shared" si="21"/>
        <v>119.99999999999999</v>
      </c>
      <c r="M2691" s="9">
        <v>0.4</v>
      </c>
      <c r="O2691" s="14"/>
      <c r="P2691" s="12"/>
      <c r="Q2691" s="10"/>
      <c r="R2691" s="11"/>
    </row>
    <row r="2692" spans="1:18" ht="15.75" customHeight="1" x14ac:dyDescent="0.25">
      <c r="A2692" s="2"/>
      <c r="B2692" s="4" t="s">
        <v>23</v>
      </c>
      <c r="C2692" s="4">
        <v>1197831</v>
      </c>
      <c r="D2692" s="5">
        <v>44306</v>
      </c>
      <c r="E2692" s="4" t="s">
        <v>24</v>
      </c>
      <c r="F2692" s="4" t="s">
        <v>98</v>
      </c>
      <c r="G2692" s="4" t="s">
        <v>99</v>
      </c>
      <c r="H2692" s="4" t="s">
        <v>21</v>
      </c>
      <c r="I2692" s="6">
        <v>0.4</v>
      </c>
      <c r="J2692" s="7">
        <v>1750</v>
      </c>
      <c r="K2692" s="8">
        <f t="shared" si="20"/>
        <v>700</v>
      </c>
      <c r="L2692" s="8">
        <f t="shared" si="21"/>
        <v>244.99999999999997</v>
      </c>
      <c r="M2692" s="9">
        <v>0.35</v>
      </c>
      <c r="O2692" s="14"/>
      <c r="P2692" s="12"/>
      <c r="Q2692" s="10"/>
      <c r="R2692" s="11"/>
    </row>
    <row r="2693" spans="1:18" ht="15.75" customHeight="1" x14ac:dyDescent="0.25">
      <c r="A2693" s="2"/>
      <c r="B2693" s="4" t="s">
        <v>23</v>
      </c>
      <c r="C2693" s="4">
        <v>1197831</v>
      </c>
      <c r="D2693" s="5">
        <v>44306</v>
      </c>
      <c r="E2693" s="4" t="s">
        <v>24</v>
      </c>
      <c r="F2693" s="4" t="s">
        <v>98</v>
      </c>
      <c r="G2693" s="4" t="s">
        <v>99</v>
      </c>
      <c r="H2693" s="4" t="s">
        <v>22</v>
      </c>
      <c r="I2693" s="6">
        <v>0.30000000000000004</v>
      </c>
      <c r="J2693" s="7">
        <v>3250</v>
      </c>
      <c r="K2693" s="8">
        <f t="shared" si="20"/>
        <v>975.00000000000011</v>
      </c>
      <c r="L2693" s="8">
        <f t="shared" si="21"/>
        <v>390.00000000000006</v>
      </c>
      <c r="M2693" s="9">
        <v>0.4</v>
      </c>
      <c r="O2693" s="14"/>
      <c r="P2693" s="12"/>
      <c r="Q2693" s="10"/>
      <c r="R2693" s="11"/>
    </row>
    <row r="2694" spans="1:18" ht="15.75" customHeight="1" x14ac:dyDescent="0.25">
      <c r="A2694" s="2"/>
      <c r="B2694" s="4" t="s">
        <v>23</v>
      </c>
      <c r="C2694" s="4">
        <v>1197831</v>
      </c>
      <c r="D2694" s="5">
        <v>44335</v>
      </c>
      <c r="E2694" s="4" t="s">
        <v>24</v>
      </c>
      <c r="F2694" s="4" t="s">
        <v>98</v>
      </c>
      <c r="G2694" s="4" t="s">
        <v>99</v>
      </c>
      <c r="H2694" s="4" t="s">
        <v>17</v>
      </c>
      <c r="I2694" s="6">
        <v>0.4</v>
      </c>
      <c r="J2694" s="7">
        <v>5950</v>
      </c>
      <c r="K2694" s="8">
        <f t="shared" si="20"/>
        <v>2380</v>
      </c>
      <c r="L2694" s="8">
        <f t="shared" si="21"/>
        <v>952</v>
      </c>
      <c r="M2694" s="9">
        <v>0.4</v>
      </c>
      <c r="O2694" s="14"/>
      <c r="P2694" s="12"/>
      <c r="Q2694" s="10"/>
      <c r="R2694" s="11"/>
    </row>
    <row r="2695" spans="1:18" ht="15.75" customHeight="1" x14ac:dyDescent="0.25">
      <c r="A2695" s="2"/>
      <c r="B2695" s="4" t="s">
        <v>23</v>
      </c>
      <c r="C2695" s="4">
        <v>1197831</v>
      </c>
      <c r="D2695" s="5">
        <v>44335</v>
      </c>
      <c r="E2695" s="4" t="s">
        <v>24</v>
      </c>
      <c r="F2695" s="4" t="s">
        <v>98</v>
      </c>
      <c r="G2695" s="4" t="s">
        <v>99</v>
      </c>
      <c r="H2695" s="4" t="s">
        <v>18</v>
      </c>
      <c r="I2695" s="6">
        <v>0.4</v>
      </c>
      <c r="J2695" s="7">
        <v>3000</v>
      </c>
      <c r="K2695" s="8">
        <f t="shared" si="20"/>
        <v>1200</v>
      </c>
      <c r="L2695" s="8">
        <f t="shared" si="21"/>
        <v>420</v>
      </c>
      <c r="M2695" s="9">
        <v>0.35</v>
      </c>
      <c r="O2695" s="14"/>
      <c r="P2695" s="12"/>
      <c r="Q2695" s="10"/>
      <c r="R2695" s="11"/>
    </row>
    <row r="2696" spans="1:18" ht="15.75" customHeight="1" x14ac:dyDescent="0.25">
      <c r="A2696" s="2"/>
      <c r="B2696" s="4" t="s">
        <v>23</v>
      </c>
      <c r="C2696" s="4">
        <v>1197831</v>
      </c>
      <c r="D2696" s="5">
        <v>44335</v>
      </c>
      <c r="E2696" s="4" t="s">
        <v>24</v>
      </c>
      <c r="F2696" s="4" t="s">
        <v>98</v>
      </c>
      <c r="G2696" s="4" t="s">
        <v>99</v>
      </c>
      <c r="H2696" s="4" t="s">
        <v>19</v>
      </c>
      <c r="I2696" s="6">
        <v>0.35000000000000003</v>
      </c>
      <c r="J2696" s="7">
        <v>2750</v>
      </c>
      <c r="K2696" s="8">
        <f t="shared" si="20"/>
        <v>962.50000000000011</v>
      </c>
      <c r="L2696" s="8">
        <f t="shared" si="21"/>
        <v>385.00000000000006</v>
      </c>
      <c r="M2696" s="9">
        <v>0.4</v>
      </c>
      <c r="O2696" s="14"/>
      <c r="P2696" s="12"/>
      <c r="Q2696" s="10"/>
      <c r="R2696" s="11"/>
    </row>
    <row r="2697" spans="1:18" ht="15.75" customHeight="1" x14ac:dyDescent="0.25">
      <c r="A2697" s="2"/>
      <c r="B2697" s="4" t="s">
        <v>23</v>
      </c>
      <c r="C2697" s="4">
        <v>1197831</v>
      </c>
      <c r="D2697" s="5">
        <v>44335</v>
      </c>
      <c r="E2697" s="4" t="s">
        <v>24</v>
      </c>
      <c r="F2697" s="4" t="s">
        <v>98</v>
      </c>
      <c r="G2697" s="4" t="s">
        <v>99</v>
      </c>
      <c r="H2697" s="4" t="s">
        <v>20</v>
      </c>
      <c r="I2697" s="6">
        <v>0.35000000000000003</v>
      </c>
      <c r="J2697" s="7">
        <v>2250</v>
      </c>
      <c r="K2697" s="8">
        <f t="shared" si="20"/>
        <v>787.50000000000011</v>
      </c>
      <c r="L2697" s="8">
        <f t="shared" si="21"/>
        <v>315.00000000000006</v>
      </c>
      <c r="M2697" s="9">
        <v>0.4</v>
      </c>
      <c r="O2697" s="14"/>
      <c r="P2697" s="12"/>
      <c r="Q2697" s="10"/>
      <c r="R2697" s="11"/>
    </row>
    <row r="2698" spans="1:18" ht="15.75" customHeight="1" x14ac:dyDescent="0.25">
      <c r="A2698" s="2"/>
      <c r="B2698" s="4" t="s">
        <v>23</v>
      </c>
      <c r="C2698" s="4">
        <v>1197831</v>
      </c>
      <c r="D2698" s="5">
        <v>44335</v>
      </c>
      <c r="E2698" s="4" t="s">
        <v>24</v>
      </c>
      <c r="F2698" s="4" t="s">
        <v>98</v>
      </c>
      <c r="G2698" s="4" t="s">
        <v>99</v>
      </c>
      <c r="H2698" s="4" t="s">
        <v>21</v>
      </c>
      <c r="I2698" s="6">
        <v>0.44999999999999996</v>
      </c>
      <c r="J2698" s="7">
        <v>2500</v>
      </c>
      <c r="K2698" s="8">
        <f t="shared" si="20"/>
        <v>1125</v>
      </c>
      <c r="L2698" s="8">
        <f t="shared" si="21"/>
        <v>393.75</v>
      </c>
      <c r="M2698" s="9">
        <v>0.35</v>
      </c>
      <c r="O2698" s="14"/>
      <c r="P2698" s="12"/>
      <c r="Q2698" s="10"/>
      <c r="R2698" s="11"/>
    </row>
    <row r="2699" spans="1:18" ht="15.75" customHeight="1" x14ac:dyDescent="0.25">
      <c r="A2699" s="2"/>
      <c r="B2699" s="4" t="s">
        <v>23</v>
      </c>
      <c r="C2699" s="4">
        <v>1197831</v>
      </c>
      <c r="D2699" s="5">
        <v>44335</v>
      </c>
      <c r="E2699" s="4" t="s">
        <v>24</v>
      </c>
      <c r="F2699" s="4" t="s">
        <v>98</v>
      </c>
      <c r="G2699" s="4" t="s">
        <v>99</v>
      </c>
      <c r="H2699" s="4" t="s">
        <v>22</v>
      </c>
      <c r="I2699" s="6">
        <v>0.44999999999999996</v>
      </c>
      <c r="J2699" s="7">
        <v>3500</v>
      </c>
      <c r="K2699" s="8">
        <f t="shared" si="20"/>
        <v>1574.9999999999998</v>
      </c>
      <c r="L2699" s="8">
        <f t="shared" si="21"/>
        <v>630</v>
      </c>
      <c r="M2699" s="9">
        <v>0.4</v>
      </c>
      <c r="O2699" s="14"/>
      <c r="P2699" s="12"/>
      <c r="Q2699" s="10"/>
      <c r="R2699" s="11"/>
    </row>
    <row r="2700" spans="1:18" ht="15.75" customHeight="1" x14ac:dyDescent="0.25">
      <c r="A2700" s="2"/>
      <c r="B2700" s="4" t="s">
        <v>23</v>
      </c>
      <c r="C2700" s="4">
        <v>1197831</v>
      </c>
      <c r="D2700" s="5">
        <v>44368</v>
      </c>
      <c r="E2700" s="4" t="s">
        <v>24</v>
      </c>
      <c r="F2700" s="4" t="s">
        <v>98</v>
      </c>
      <c r="G2700" s="4" t="s">
        <v>99</v>
      </c>
      <c r="H2700" s="4" t="s">
        <v>17</v>
      </c>
      <c r="I2700" s="6">
        <v>0.39999999999999997</v>
      </c>
      <c r="J2700" s="7">
        <v>6000</v>
      </c>
      <c r="K2700" s="8">
        <f t="shared" si="20"/>
        <v>2400</v>
      </c>
      <c r="L2700" s="8">
        <f t="shared" si="21"/>
        <v>960</v>
      </c>
      <c r="M2700" s="9">
        <v>0.4</v>
      </c>
      <c r="O2700" s="14"/>
      <c r="P2700" s="12"/>
      <c r="Q2700" s="10"/>
      <c r="R2700" s="11"/>
    </row>
    <row r="2701" spans="1:18" ht="15.75" customHeight="1" x14ac:dyDescent="0.25">
      <c r="A2701" s="2"/>
      <c r="B2701" s="4" t="s">
        <v>23</v>
      </c>
      <c r="C2701" s="4">
        <v>1197831</v>
      </c>
      <c r="D2701" s="5">
        <v>44368</v>
      </c>
      <c r="E2701" s="4" t="s">
        <v>24</v>
      </c>
      <c r="F2701" s="4" t="s">
        <v>98</v>
      </c>
      <c r="G2701" s="4" t="s">
        <v>99</v>
      </c>
      <c r="H2701" s="4" t="s">
        <v>18</v>
      </c>
      <c r="I2701" s="6">
        <v>0.35000000000000003</v>
      </c>
      <c r="J2701" s="7">
        <v>3500</v>
      </c>
      <c r="K2701" s="8">
        <f t="shared" si="20"/>
        <v>1225.0000000000002</v>
      </c>
      <c r="L2701" s="8">
        <f t="shared" si="21"/>
        <v>428.75000000000006</v>
      </c>
      <c r="M2701" s="9">
        <v>0.35</v>
      </c>
      <c r="O2701" s="14"/>
      <c r="P2701" s="12"/>
      <c r="Q2701" s="10"/>
      <c r="R2701" s="11"/>
    </row>
    <row r="2702" spans="1:18" ht="15.75" customHeight="1" x14ac:dyDescent="0.25">
      <c r="A2702" s="2"/>
      <c r="B2702" s="4" t="s">
        <v>23</v>
      </c>
      <c r="C2702" s="4">
        <v>1197831</v>
      </c>
      <c r="D2702" s="5">
        <v>44368</v>
      </c>
      <c r="E2702" s="4" t="s">
        <v>24</v>
      </c>
      <c r="F2702" s="4" t="s">
        <v>98</v>
      </c>
      <c r="G2702" s="4" t="s">
        <v>99</v>
      </c>
      <c r="H2702" s="4" t="s">
        <v>19</v>
      </c>
      <c r="I2702" s="6">
        <v>0.4</v>
      </c>
      <c r="J2702" s="7">
        <v>3250</v>
      </c>
      <c r="K2702" s="8">
        <f t="shared" si="20"/>
        <v>1300</v>
      </c>
      <c r="L2702" s="8">
        <f t="shared" si="21"/>
        <v>520</v>
      </c>
      <c r="M2702" s="9">
        <v>0.4</v>
      </c>
      <c r="O2702" s="14"/>
      <c r="P2702" s="12"/>
      <c r="Q2702" s="10"/>
      <c r="R2702" s="11"/>
    </row>
    <row r="2703" spans="1:18" ht="15.75" customHeight="1" x14ac:dyDescent="0.25">
      <c r="A2703" s="2"/>
      <c r="B2703" s="4" t="s">
        <v>23</v>
      </c>
      <c r="C2703" s="4">
        <v>1197831</v>
      </c>
      <c r="D2703" s="5">
        <v>44368</v>
      </c>
      <c r="E2703" s="4" t="s">
        <v>24</v>
      </c>
      <c r="F2703" s="4" t="s">
        <v>98</v>
      </c>
      <c r="G2703" s="4" t="s">
        <v>99</v>
      </c>
      <c r="H2703" s="4" t="s">
        <v>20</v>
      </c>
      <c r="I2703" s="6">
        <v>0.4</v>
      </c>
      <c r="J2703" s="7">
        <v>3000</v>
      </c>
      <c r="K2703" s="8">
        <f t="shared" si="20"/>
        <v>1200</v>
      </c>
      <c r="L2703" s="8">
        <f t="shared" si="21"/>
        <v>480</v>
      </c>
      <c r="M2703" s="9">
        <v>0.4</v>
      </c>
      <c r="O2703" s="14"/>
      <c r="P2703" s="12"/>
      <c r="Q2703" s="10"/>
      <c r="R2703" s="11"/>
    </row>
    <row r="2704" spans="1:18" ht="15.75" customHeight="1" x14ac:dyDescent="0.25">
      <c r="A2704" s="2"/>
      <c r="B2704" s="4" t="s">
        <v>23</v>
      </c>
      <c r="C2704" s="4">
        <v>1197831</v>
      </c>
      <c r="D2704" s="5">
        <v>44368</v>
      </c>
      <c r="E2704" s="4" t="s">
        <v>24</v>
      </c>
      <c r="F2704" s="4" t="s">
        <v>98</v>
      </c>
      <c r="G2704" s="4" t="s">
        <v>99</v>
      </c>
      <c r="H2704" s="4" t="s">
        <v>21</v>
      </c>
      <c r="I2704" s="6">
        <v>0.54999999999999993</v>
      </c>
      <c r="J2704" s="7">
        <v>3000</v>
      </c>
      <c r="K2704" s="8">
        <f t="shared" si="20"/>
        <v>1649.9999999999998</v>
      </c>
      <c r="L2704" s="8">
        <f t="shared" si="21"/>
        <v>577.49999999999989</v>
      </c>
      <c r="M2704" s="9">
        <v>0.35</v>
      </c>
      <c r="O2704" s="14"/>
      <c r="P2704" s="12"/>
      <c r="Q2704" s="10"/>
      <c r="R2704" s="11"/>
    </row>
    <row r="2705" spans="1:18" ht="15.75" customHeight="1" x14ac:dyDescent="0.25">
      <c r="A2705" s="2"/>
      <c r="B2705" s="4" t="s">
        <v>23</v>
      </c>
      <c r="C2705" s="4">
        <v>1197831</v>
      </c>
      <c r="D2705" s="5">
        <v>44368</v>
      </c>
      <c r="E2705" s="4" t="s">
        <v>24</v>
      </c>
      <c r="F2705" s="4" t="s">
        <v>98</v>
      </c>
      <c r="G2705" s="4" t="s">
        <v>99</v>
      </c>
      <c r="H2705" s="4" t="s">
        <v>22</v>
      </c>
      <c r="I2705" s="6">
        <v>0.6</v>
      </c>
      <c r="J2705" s="7">
        <v>4750</v>
      </c>
      <c r="K2705" s="8">
        <f t="shared" si="20"/>
        <v>2850</v>
      </c>
      <c r="L2705" s="8">
        <f t="shared" si="21"/>
        <v>1140</v>
      </c>
      <c r="M2705" s="9">
        <v>0.4</v>
      </c>
      <c r="O2705" s="14"/>
      <c r="P2705" s="12"/>
      <c r="Q2705" s="10"/>
      <c r="R2705" s="11"/>
    </row>
    <row r="2706" spans="1:18" ht="15.75" customHeight="1" x14ac:dyDescent="0.25">
      <c r="A2706" s="2"/>
      <c r="B2706" s="4" t="s">
        <v>23</v>
      </c>
      <c r="C2706" s="4">
        <v>1197831</v>
      </c>
      <c r="D2706" s="5">
        <v>44396</v>
      </c>
      <c r="E2706" s="4" t="s">
        <v>24</v>
      </c>
      <c r="F2706" s="4" t="s">
        <v>98</v>
      </c>
      <c r="G2706" s="4" t="s">
        <v>99</v>
      </c>
      <c r="H2706" s="4" t="s">
        <v>17</v>
      </c>
      <c r="I2706" s="6">
        <v>0.54999999999999993</v>
      </c>
      <c r="J2706" s="7">
        <v>7000</v>
      </c>
      <c r="K2706" s="8">
        <f t="shared" si="20"/>
        <v>3849.9999999999995</v>
      </c>
      <c r="L2706" s="8">
        <f t="shared" si="21"/>
        <v>1540</v>
      </c>
      <c r="M2706" s="9">
        <v>0.4</v>
      </c>
      <c r="O2706" s="14"/>
      <c r="P2706" s="12"/>
      <c r="Q2706" s="10"/>
      <c r="R2706" s="11"/>
    </row>
    <row r="2707" spans="1:18" ht="15.75" customHeight="1" x14ac:dyDescent="0.25">
      <c r="A2707" s="2"/>
      <c r="B2707" s="4" t="s">
        <v>23</v>
      </c>
      <c r="C2707" s="4">
        <v>1197831</v>
      </c>
      <c r="D2707" s="5">
        <v>44396</v>
      </c>
      <c r="E2707" s="4" t="s">
        <v>24</v>
      </c>
      <c r="F2707" s="4" t="s">
        <v>98</v>
      </c>
      <c r="G2707" s="4" t="s">
        <v>99</v>
      </c>
      <c r="H2707" s="4" t="s">
        <v>18</v>
      </c>
      <c r="I2707" s="6">
        <v>0.5</v>
      </c>
      <c r="J2707" s="7">
        <v>4500</v>
      </c>
      <c r="K2707" s="8">
        <f t="shared" si="20"/>
        <v>2250</v>
      </c>
      <c r="L2707" s="8">
        <f t="shared" si="21"/>
        <v>787.5</v>
      </c>
      <c r="M2707" s="9">
        <v>0.35</v>
      </c>
      <c r="O2707" s="14"/>
      <c r="P2707" s="12"/>
      <c r="Q2707" s="10"/>
      <c r="R2707" s="11"/>
    </row>
    <row r="2708" spans="1:18" ht="15.75" customHeight="1" x14ac:dyDescent="0.25">
      <c r="A2708" s="2"/>
      <c r="B2708" s="4" t="s">
        <v>23</v>
      </c>
      <c r="C2708" s="4">
        <v>1197831</v>
      </c>
      <c r="D2708" s="5">
        <v>44396</v>
      </c>
      <c r="E2708" s="4" t="s">
        <v>24</v>
      </c>
      <c r="F2708" s="4" t="s">
        <v>98</v>
      </c>
      <c r="G2708" s="4" t="s">
        <v>99</v>
      </c>
      <c r="H2708" s="4" t="s">
        <v>19</v>
      </c>
      <c r="I2708" s="6">
        <v>0.45</v>
      </c>
      <c r="J2708" s="7">
        <v>3750</v>
      </c>
      <c r="K2708" s="8">
        <f t="shared" si="20"/>
        <v>1687.5</v>
      </c>
      <c r="L2708" s="8">
        <f t="shared" si="21"/>
        <v>675</v>
      </c>
      <c r="M2708" s="9">
        <v>0.4</v>
      </c>
      <c r="O2708" s="14"/>
      <c r="P2708" s="12"/>
      <c r="Q2708" s="10"/>
      <c r="R2708" s="11"/>
    </row>
    <row r="2709" spans="1:18" ht="15.75" customHeight="1" x14ac:dyDescent="0.25">
      <c r="A2709" s="2"/>
      <c r="B2709" s="4" t="s">
        <v>23</v>
      </c>
      <c r="C2709" s="4">
        <v>1197831</v>
      </c>
      <c r="D2709" s="5">
        <v>44396</v>
      </c>
      <c r="E2709" s="4" t="s">
        <v>24</v>
      </c>
      <c r="F2709" s="4" t="s">
        <v>98</v>
      </c>
      <c r="G2709" s="4" t="s">
        <v>99</v>
      </c>
      <c r="H2709" s="4" t="s">
        <v>20</v>
      </c>
      <c r="I2709" s="6">
        <v>0.45</v>
      </c>
      <c r="J2709" s="7">
        <v>3250</v>
      </c>
      <c r="K2709" s="8">
        <f t="shared" si="20"/>
        <v>1462.5</v>
      </c>
      <c r="L2709" s="8">
        <f t="shared" si="21"/>
        <v>585</v>
      </c>
      <c r="M2709" s="9">
        <v>0.4</v>
      </c>
      <c r="O2709" s="14"/>
      <c r="P2709" s="12"/>
      <c r="Q2709" s="10"/>
      <c r="R2709" s="11"/>
    </row>
    <row r="2710" spans="1:18" ht="15.75" customHeight="1" x14ac:dyDescent="0.25">
      <c r="A2710" s="2"/>
      <c r="B2710" s="4" t="s">
        <v>23</v>
      </c>
      <c r="C2710" s="4">
        <v>1197831</v>
      </c>
      <c r="D2710" s="5">
        <v>44396</v>
      </c>
      <c r="E2710" s="4" t="s">
        <v>24</v>
      </c>
      <c r="F2710" s="4" t="s">
        <v>98</v>
      </c>
      <c r="G2710" s="4" t="s">
        <v>99</v>
      </c>
      <c r="H2710" s="4" t="s">
        <v>21</v>
      </c>
      <c r="I2710" s="6">
        <v>0.6</v>
      </c>
      <c r="J2710" s="7">
        <v>3500</v>
      </c>
      <c r="K2710" s="8">
        <f t="shared" si="20"/>
        <v>2100</v>
      </c>
      <c r="L2710" s="8">
        <f t="shared" si="21"/>
        <v>735</v>
      </c>
      <c r="M2710" s="9">
        <v>0.35</v>
      </c>
      <c r="O2710" s="14"/>
      <c r="P2710" s="12"/>
      <c r="Q2710" s="10"/>
      <c r="R2710" s="11"/>
    </row>
    <row r="2711" spans="1:18" ht="15.75" customHeight="1" x14ac:dyDescent="0.25">
      <c r="A2711" s="2"/>
      <c r="B2711" s="4" t="s">
        <v>23</v>
      </c>
      <c r="C2711" s="4">
        <v>1197831</v>
      </c>
      <c r="D2711" s="5">
        <v>44396</v>
      </c>
      <c r="E2711" s="4" t="s">
        <v>24</v>
      </c>
      <c r="F2711" s="4" t="s">
        <v>98</v>
      </c>
      <c r="G2711" s="4" t="s">
        <v>99</v>
      </c>
      <c r="H2711" s="4" t="s">
        <v>22</v>
      </c>
      <c r="I2711" s="6">
        <v>0.65</v>
      </c>
      <c r="J2711" s="7">
        <v>5250</v>
      </c>
      <c r="K2711" s="8">
        <f t="shared" si="20"/>
        <v>3412.5</v>
      </c>
      <c r="L2711" s="8">
        <f t="shared" si="21"/>
        <v>1365</v>
      </c>
      <c r="M2711" s="9">
        <v>0.4</v>
      </c>
      <c r="O2711" s="14"/>
      <c r="P2711" s="12"/>
      <c r="Q2711" s="10"/>
      <c r="R2711" s="11"/>
    </row>
    <row r="2712" spans="1:18" ht="15.75" customHeight="1" x14ac:dyDescent="0.25">
      <c r="A2712" s="2"/>
      <c r="B2712" s="4" t="s">
        <v>23</v>
      </c>
      <c r="C2712" s="4">
        <v>1197831</v>
      </c>
      <c r="D2712" s="5">
        <v>44428</v>
      </c>
      <c r="E2712" s="4" t="s">
        <v>24</v>
      </c>
      <c r="F2712" s="4" t="s">
        <v>98</v>
      </c>
      <c r="G2712" s="4" t="s">
        <v>99</v>
      </c>
      <c r="H2712" s="4" t="s">
        <v>17</v>
      </c>
      <c r="I2712" s="6">
        <v>0.6</v>
      </c>
      <c r="J2712" s="7">
        <v>6750</v>
      </c>
      <c r="K2712" s="8">
        <f t="shared" si="20"/>
        <v>4050</v>
      </c>
      <c r="L2712" s="8">
        <f t="shared" si="21"/>
        <v>1620</v>
      </c>
      <c r="M2712" s="9">
        <v>0.4</v>
      </c>
      <c r="O2712" s="14"/>
      <c r="P2712" s="12"/>
      <c r="Q2712" s="10"/>
      <c r="R2712" s="11"/>
    </row>
    <row r="2713" spans="1:18" ht="15.75" customHeight="1" x14ac:dyDescent="0.25">
      <c r="A2713" s="2"/>
      <c r="B2713" s="4" t="s">
        <v>23</v>
      </c>
      <c r="C2713" s="4">
        <v>1197831</v>
      </c>
      <c r="D2713" s="5">
        <v>44428</v>
      </c>
      <c r="E2713" s="4" t="s">
        <v>24</v>
      </c>
      <c r="F2713" s="4" t="s">
        <v>98</v>
      </c>
      <c r="G2713" s="4" t="s">
        <v>99</v>
      </c>
      <c r="H2713" s="4" t="s">
        <v>18</v>
      </c>
      <c r="I2713" s="6">
        <v>0.55000000000000004</v>
      </c>
      <c r="J2713" s="7">
        <v>4500</v>
      </c>
      <c r="K2713" s="8">
        <f t="shared" si="20"/>
        <v>2475</v>
      </c>
      <c r="L2713" s="8">
        <f t="shared" si="21"/>
        <v>866.25</v>
      </c>
      <c r="M2713" s="9">
        <v>0.35</v>
      </c>
      <c r="O2713" s="14"/>
      <c r="P2713" s="12"/>
      <c r="Q2713" s="10"/>
      <c r="R2713" s="11"/>
    </row>
    <row r="2714" spans="1:18" ht="15.75" customHeight="1" x14ac:dyDescent="0.25">
      <c r="A2714" s="2"/>
      <c r="B2714" s="4" t="s">
        <v>23</v>
      </c>
      <c r="C2714" s="4">
        <v>1197831</v>
      </c>
      <c r="D2714" s="5">
        <v>44428</v>
      </c>
      <c r="E2714" s="4" t="s">
        <v>24</v>
      </c>
      <c r="F2714" s="4" t="s">
        <v>98</v>
      </c>
      <c r="G2714" s="4" t="s">
        <v>99</v>
      </c>
      <c r="H2714" s="4" t="s">
        <v>19</v>
      </c>
      <c r="I2714" s="6">
        <v>0.5</v>
      </c>
      <c r="J2714" s="7">
        <v>3750</v>
      </c>
      <c r="K2714" s="8">
        <f t="shared" si="20"/>
        <v>1875</v>
      </c>
      <c r="L2714" s="8">
        <f t="shared" si="21"/>
        <v>750</v>
      </c>
      <c r="M2714" s="9">
        <v>0.4</v>
      </c>
      <c r="O2714" s="14"/>
      <c r="P2714" s="12"/>
      <c r="Q2714" s="10"/>
      <c r="R2714" s="11"/>
    </row>
    <row r="2715" spans="1:18" ht="15.75" customHeight="1" x14ac:dyDescent="0.25">
      <c r="A2715" s="2"/>
      <c r="B2715" s="4" t="s">
        <v>23</v>
      </c>
      <c r="C2715" s="4">
        <v>1197831</v>
      </c>
      <c r="D2715" s="5">
        <v>44428</v>
      </c>
      <c r="E2715" s="4" t="s">
        <v>24</v>
      </c>
      <c r="F2715" s="4" t="s">
        <v>98</v>
      </c>
      <c r="G2715" s="4" t="s">
        <v>99</v>
      </c>
      <c r="H2715" s="4" t="s">
        <v>20</v>
      </c>
      <c r="I2715" s="6">
        <v>0.4</v>
      </c>
      <c r="J2715" s="7">
        <v>3250</v>
      </c>
      <c r="K2715" s="8">
        <f t="shared" si="20"/>
        <v>1300</v>
      </c>
      <c r="L2715" s="8">
        <f t="shared" si="21"/>
        <v>520</v>
      </c>
      <c r="M2715" s="9">
        <v>0.4</v>
      </c>
      <c r="O2715" s="14"/>
      <c r="P2715" s="12"/>
      <c r="Q2715" s="10"/>
      <c r="R2715" s="11"/>
    </row>
    <row r="2716" spans="1:18" ht="15.75" customHeight="1" x14ac:dyDescent="0.25">
      <c r="A2716" s="2"/>
      <c r="B2716" s="4" t="s">
        <v>23</v>
      </c>
      <c r="C2716" s="4">
        <v>1197831</v>
      </c>
      <c r="D2716" s="5">
        <v>44428</v>
      </c>
      <c r="E2716" s="4" t="s">
        <v>24</v>
      </c>
      <c r="F2716" s="4" t="s">
        <v>98</v>
      </c>
      <c r="G2716" s="4" t="s">
        <v>99</v>
      </c>
      <c r="H2716" s="4" t="s">
        <v>21</v>
      </c>
      <c r="I2716" s="6">
        <v>0.5</v>
      </c>
      <c r="J2716" s="7">
        <v>3000</v>
      </c>
      <c r="K2716" s="8">
        <f t="shared" si="20"/>
        <v>1500</v>
      </c>
      <c r="L2716" s="8">
        <f t="shared" si="21"/>
        <v>525</v>
      </c>
      <c r="M2716" s="9">
        <v>0.35</v>
      </c>
      <c r="O2716" s="14"/>
      <c r="P2716" s="12"/>
      <c r="Q2716" s="10"/>
      <c r="R2716" s="11"/>
    </row>
    <row r="2717" spans="1:18" ht="15.75" customHeight="1" x14ac:dyDescent="0.25">
      <c r="A2717" s="2"/>
      <c r="B2717" s="4" t="s">
        <v>23</v>
      </c>
      <c r="C2717" s="4">
        <v>1197831</v>
      </c>
      <c r="D2717" s="5">
        <v>44428</v>
      </c>
      <c r="E2717" s="4" t="s">
        <v>24</v>
      </c>
      <c r="F2717" s="4" t="s">
        <v>98</v>
      </c>
      <c r="G2717" s="4" t="s">
        <v>99</v>
      </c>
      <c r="H2717" s="4" t="s">
        <v>22</v>
      </c>
      <c r="I2717" s="6">
        <v>0.55000000000000004</v>
      </c>
      <c r="J2717" s="7">
        <v>4750</v>
      </c>
      <c r="K2717" s="8">
        <f t="shared" si="20"/>
        <v>2612.5</v>
      </c>
      <c r="L2717" s="8">
        <f t="shared" si="21"/>
        <v>1045</v>
      </c>
      <c r="M2717" s="9">
        <v>0.4</v>
      </c>
      <c r="O2717" s="14"/>
      <c r="P2717" s="12"/>
      <c r="Q2717" s="10"/>
      <c r="R2717" s="11"/>
    </row>
    <row r="2718" spans="1:18" ht="15.75" customHeight="1" x14ac:dyDescent="0.25">
      <c r="A2718" s="2"/>
      <c r="B2718" s="4" t="s">
        <v>23</v>
      </c>
      <c r="C2718" s="4">
        <v>1197831</v>
      </c>
      <c r="D2718" s="5">
        <v>44458</v>
      </c>
      <c r="E2718" s="4" t="s">
        <v>24</v>
      </c>
      <c r="F2718" s="4" t="s">
        <v>98</v>
      </c>
      <c r="G2718" s="4" t="s">
        <v>99</v>
      </c>
      <c r="H2718" s="4" t="s">
        <v>17</v>
      </c>
      <c r="I2718" s="6">
        <v>0.5</v>
      </c>
      <c r="J2718" s="7">
        <v>5750</v>
      </c>
      <c r="K2718" s="8">
        <f t="shared" si="20"/>
        <v>2875</v>
      </c>
      <c r="L2718" s="8">
        <f t="shared" si="21"/>
        <v>1150</v>
      </c>
      <c r="M2718" s="9">
        <v>0.4</v>
      </c>
      <c r="O2718" s="14"/>
      <c r="P2718" s="12"/>
      <c r="Q2718" s="10"/>
      <c r="R2718" s="11"/>
    </row>
    <row r="2719" spans="1:18" ht="15.75" customHeight="1" x14ac:dyDescent="0.25">
      <c r="A2719" s="2"/>
      <c r="B2719" s="4" t="s">
        <v>23</v>
      </c>
      <c r="C2719" s="4">
        <v>1197831</v>
      </c>
      <c r="D2719" s="5">
        <v>44458</v>
      </c>
      <c r="E2719" s="4" t="s">
        <v>24</v>
      </c>
      <c r="F2719" s="4" t="s">
        <v>98</v>
      </c>
      <c r="G2719" s="4" t="s">
        <v>99</v>
      </c>
      <c r="H2719" s="4" t="s">
        <v>18</v>
      </c>
      <c r="I2719" s="6">
        <v>0.40000000000000013</v>
      </c>
      <c r="J2719" s="7">
        <v>3750</v>
      </c>
      <c r="K2719" s="8">
        <f t="shared" si="20"/>
        <v>1500.0000000000005</v>
      </c>
      <c r="L2719" s="8">
        <f t="shared" si="21"/>
        <v>525.00000000000011</v>
      </c>
      <c r="M2719" s="9">
        <v>0.35</v>
      </c>
      <c r="O2719" s="14"/>
      <c r="P2719" s="12"/>
      <c r="Q2719" s="10"/>
      <c r="R2719" s="11"/>
    </row>
    <row r="2720" spans="1:18" ht="15.75" customHeight="1" x14ac:dyDescent="0.25">
      <c r="A2720" s="2"/>
      <c r="B2720" s="4" t="s">
        <v>23</v>
      </c>
      <c r="C2720" s="4">
        <v>1197831</v>
      </c>
      <c r="D2720" s="5">
        <v>44458</v>
      </c>
      <c r="E2720" s="4" t="s">
        <v>24</v>
      </c>
      <c r="F2720" s="4" t="s">
        <v>98</v>
      </c>
      <c r="G2720" s="4" t="s">
        <v>99</v>
      </c>
      <c r="H2720" s="4" t="s">
        <v>19</v>
      </c>
      <c r="I2720" s="6">
        <v>0.15000000000000008</v>
      </c>
      <c r="J2720" s="7">
        <v>2750</v>
      </c>
      <c r="K2720" s="8">
        <f t="shared" si="20"/>
        <v>412.50000000000023</v>
      </c>
      <c r="L2720" s="8">
        <f t="shared" si="21"/>
        <v>165.00000000000011</v>
      </c>
      <c r="M2720" s="9">
        <v>0.4</v>
      </c>
      <c r="O2720" s="14"/>
      <c r="P2720" s="12"/>
      <c r="Q2720" s="10"/>
      <c r="R2720" s="11"/>
    </row>
    <row r="2721" spans="1:18" ht="15.75" customHeight="1" x14ac:dyDescent="0.25">
      <c r="A2721" s="2"/>
      <c r="B2721" s="4" t="s">
        <v>23</v>
      </c>
      <c r="C2721" s="4">
        <v>1197831</v>
      </c>
      <c r="D2721" s="5">
        <v>44458</v>
      </c>
      <c r="E2721" s="4" t="s">
        <v>24</v>
      </c>
      <c r="F2721" s="4" t="s">
        <v>98</v>
      </c>
      <c r="G2721" s="4" t="s">
        <v>99</v>
      </c>
      <c r="H2721" s="4" t="s">
        <v>20</v>
      </c>
      <c r="I2721" s="6">
        <v>0.15000000000000008</v>
      </c>
      <c r="J2721" s="7">
        <v>2500</v>
      </c>
      <c r="K2721" s="8">
        <f t="shared" si="20"/>
        <v>375.00000000000017</v>
      </c>
      <c r="L2721" s="8">
        <f t="shared" si="21"/>
        <v>150.00000000000009</v>
      </c>
      <c r="M2721" s="9">
        <v>0.4</v>
      </c>
      <c r="O2721" s="14"/>
      <c r="P2721" s="12"/>
      <c r="Q2721" s="10"/>
      <c r="R2721" s="11"/>
    </row>
    <row r="2722" spans="1:18" ht="15.75" customHeight="1" x14ac:dyDescent="0.25">
      <c r="A2722" s="2"/>
      <c r="B2722" s="4" t="s">
        <v>23</v>
      </c>
      <c r="C2722" s="4">
        <v>1197831</v>
      </c>
      <c r="D2722" s="5">
        <v>44458</v>
      </c>
      <c r="E2722" s="4" t="s">
        <v>24</v>
      </c>
      <c r="F2722" s="4" t="s">
        <v>98</v>
      </c>
      <c r="G2722" s="4" t="s">
        <v>99</v>
      </c>
      <c r="H2722" s="4" t="s">
        <v>21</v>
      </c>
      <c r="I2722" s="6">
        <v>0.25000000000000006</v>
      </c>
      <c r="J2722" s="7">
        <v>2500</v>
      </c>
      <c r="K2722" s="8">
        <f t="shared" si="20"/>
        <v>625.00000000000011</v>
      </c>
      <c r="L2722" s="8">
        <f t="shared" si="21"/>
        <v>218.75000000000003</v>
      </c>
      <c r="M2722" s="9">
        <v>0.35</v>
      </c>
      <c r="O2722" s="14"/>
      <c r="P2722" s="12"/>
      <c r="Q2722" s="10"/>
      <c r="R2722" s="11"/>
    </row>
    <row r="2723" spans="1:18" ht="15.75" customHeight="1" x14ac:dyDescent="0.25">
      <c r="A2723" s="2"/>
      <c r="B2723" s="4" t="s">
        <v>23</v>
      </c>
      <c r="C2723" s="4">
        <v>1197831</v>
      </c>
      <c r="D2723" s="5">
        <v>44458</v>
      </c>
      <c r="E2723" s="4" t="s">
        <v>24</v>
      </c>
      <c r="F2723" s="4" t="s">
        <v>98</v>
      </c>
      <c r="G2723" s="4" t="s">
        <v>99</v>
      </c>
      <c r="H2723" s="4" t="s">
        <v>22</v>
      </c>
      <c r="I2723" s="6">
        <v>0.3000000000000001</v>
      </c>
      <c r="J2723" s="7">
        <v>3500</v>
      </c>
      <c r="K2723" s="8">
        <f t="shared" si="20"/>
        <v>1050.0000000000005</v>
      </c>
      <c r="L2723" s="8">
        <f t="shared" si="21"/>
        <v>420.00000000000023</v>
      </c>
      <c r="M2723" s="9">
        <v>0.4</v>
      </c>
      <c r="O2723" s="14"/>
      <c r="P2723" s="12"/>
      <c r="Q2723" s="10"/>
      <c r="R2723" s="11"/>
    </row>
    <row r="2724" spans="1:18" ht="15.75" customHeight="1" x14ac:dyDescent="0.25">
      <c r="A2724" s="2"/>
      <c r="B2724" s="4" t="s">
        <v>23</v>
      </c>
      <c r="C2724" s="4">
        <v>1197831</v>
      </c>
      <c r="D2724" s="5">
        <v>44490</v>
      </c>
      <c r="E2724" s="4" t="s">
        <v>24</v>
      </c>
      <c r="F2724" s="4" t="s">
        <v>98</v>
      </c>
      <c r="G2724" s="4" t="s">
        <v>99</v>
      </c>
      <c r="H2724" s="4" t="s">
        <v>17</v>
      </c>
      <c r="I2724" s="6">
        <v>0.3000000000000001</v>
      </c>
      <c r="J2724" s="7">
        <v>5250</v>
      </c>
      <c r="K2724" s="8">
        <f t="shared" si="20"/>
        <v>1575.0000000000005</v>
      </c>
      <c r="L2724" s="8">
        <f t="shared" si="21"/>
        <v>630.00000000000023</v>
      </c>
      <c r="M2724" s="9">
        <v>0.4</v>
      </c>
      <c r="O2724" s="14"/>
      <c r="P2724" s="12"/>
      <c r="Q2724" s="10"/>
      <c r="R2724" s="11"/>
    </row>
    <row r="2725" spans="1:18" ht="15.75" customHeight="1" x14ac:dyDescent="0.25">
      <c r="A2725" s="2"/>
      <c r="B2725" s="4" t="s">
        <v>23</v>
      </c>
      <c r="C2725" s="4">
        <v>1197831</v>
      </c>
      <c r="D2725" s="5">
        <v>44490</v>
      </c>
      <c r="E2725" s="4" t="s">
        <v>24</v>
      </c>
      <c r="F2725" s="4" t="s">
        <v>98</v>
      </c>
      <c r="G2725" s="4" t="s">
        <v>99</v>
      </c>
      <c r="H2725" s="4" t="s">
        <v>18</v>
      </c>
      <c r="I2725" s="6">
        <v>0.20000000000000012</v>
      </c>
      <c r="J2725" s="7">
        <v>3500</v>
      </c>
      <c r="K2725" s="8">
        <f t="shared" si="20"/>
        <v>700.00000000000045</v>
      </c>
      <c r="L2725" s="8">
        <f t="shared" si="21"/>
        <v>245.00000000000014</v>
      </c>
      <c r="M2725" s="9">
        <v>0.35</v>
      </c>
      <c r="O2725" s="14"/>
      <c r="P2725" s="12"/>
      <c r="Q2725" s="10"/>
      <c r="R2725" s="11"/>
    </row>
    <row r="2726" spans="1:18" ht="15.75" customHeight="1" x14ac:dyDescent="0.25">
      <c r="A2726" s="2"/>
      <c r="B2726" s="4" t="s">
        <v>23</v>
      </c>
      <c r="C2726" s="4">
        <v>1197831</v>
      </c>
      <c r="D2726" s="5">
        <v>44490</v>
      </c>
      <c r="E2726" s="4" t="s">
        <v>24</v>
      </c>
      <c r="F2726" s="4" t="s">
        <v>98</v>
      </c>
      <c r="G2726" s="4" t="s">
        <v>99</v>
      </c>
      <c r="H2726" s="4" t="s">
        <v>19</v>
      </c>
      <c r="I2726" s="6">
        <v>0.20000000000000012</v>
      </c>
      <c r="J2726" s="7">
        <v>2250</v>
      </c>
      <c r="K2726" s="8">
        <f t="shared" si="20"/>
        <v>450.00000000000028</v>
      </c>
      <c r="L2726" s="8">
        <f t="shared" si="21"/>
        <v>180.00000000000011</v>
      </c>
      <c r="M2726" s="9">
        <v>0.4</v>
      </c>
      <c r="O2726" s="14"/>
      <c r="P2726" s="12"/>
      <c r="Q2726" s="10"/>
      <c r="R2726" s="11"/>
    </row>
    <row r="2727" spans="1:18" ht="15.75" customHeight="1" x14ac:dyDescent="0.25">
      <c r="A2727" s="2"/>
      <c r="B2727" s="4" t="s">
        <v>23</v>
      </c>
      <c r="C2727" s="4">
        <v>1197831</v>
      </c>
      <c r="D2727" s="5">
        <v>44490</v>
      </c>
      <c r="E2727" s="4" t="s">
        <v>24</v>
      </c>
      <c r="F2727" s="4" t="s">
        <v>98</v>
      </c>
      <c r="G2727" s="4" t="s">
        <v>99</v>
      </c>
      <c r="H2727" s="4" t="s">
        <v>20</v>
      </c>
      <c r="I2727" s="6">
        <v>0.20000000000000012</v>
      </c>
      <c r="J2727" s="7">
        <v>2000</v>
      </c>
      <c r="K2727" s="8">
        <f t="shared" si="20"/>
        <v>400.00000000000023</v>
      </c>
      <c r="L2727" s="8">
        <f t="shared" si="21"/>
        <v>160.00000000000011</v>
      </c>
      <c r="M2727" s="9">
        <v>0.4</v>
      </c>
      <c r="O2727" s="14"/>
      <c r="P2727" s="12"/>
      <c r="Q2727" s="10"/>
      <c r="R2727" s="11"/>
    </row>
    <row r="2728" spans="1:18" ht="15.75" customHeight="1" x14ac:dyDescent="0.25">
      <c r="A2728" s="2"/>
      <c r="B2728" s="4" t="s">
        <v>23</v>
      </c>
      <c r="C2728" s="4">
        <v>1197831</v>
      </c>
      <c r="D2728" s="5">
        <v>44490</v>
      </c>
      <c r="E2728" s="4" t="s">
        <v>24</v>
      </c>
      <c r="F2728" s="4" t="s">
        <v>98</v>
      </c>
      <c r="G2728" s="4" t="s">
        <v>99</v>
      </c>
      <c r="H2728" s="4" t="s">
        <v>21</v>
      </c>
      <c r="I2728" s="6">
        <v>0.3000000000000001</v>
      </c>
      <c r="J2728" s="7">
        <v>2000</v>
      </c>
      <c r="K2728" s="8">
        <f t="shared" si="20"/>
        <v>600.00000000000023</v>
      </c>
      <c r="L2728" s="8">
        <f t="shared" si="21"/>
        <v>210.00000000000006</v>
      </c>
      <c r="M2728" s="9">
        <v>0.35</v>
      </c>
      <c r="O2728" s="14"/>
      <c r="P2728" s="12"/>
      <c r="Q2728" s="10"/>
      <c r="R2728" s="11"/>
    </row>
    <row r="2729" spans="1:18" ht="15.75" customHeight="1" x14ac:dyDescent="0.25">
      <c r="A2729" s="2"/>
      <c r="B2729" s="4" t="s">
        <v>23</v>
      </c>
      <c r="C2729" s="4">
        <v>1197831</v>
      </c>
      <c r="D2729" s="5">
        <v>44490</v>
      </c>
      <c r="E2729" s="4" t="s">
        <v>24</v>
      </c>
      <c r="F2729" s="4" t="s">
        <v>98</v>
      </c>
      <c r="G2729" s="4" t="s">
        <v>99</v>
      </c>
      <c r="H2729" s="4" t="s">
        <v>22</v>
      </c>
      <c r="I2729" s="6">
        <v>0.30000000000000004</v>
      </c>
      <c r="J2729" s="7">
        <v>3250</v>
      </c>
      <c r="K2729" s="8">
        <f t="shared" si="20"/>
        <v>975.00000000000011</v>
      </c>
      <c r="L2729" s="8">
        <f t="shared" si="21"/>
        <v>390.00000000000006</v>
      </c>
      <c r="M2729" s="9">
        <v>0.4</v>
      </c>
      <c r="O2729" s="14"/>
      <c r="P2729" s="12"/>
      <c r="Q2729" s="10"/>
      <c r="R2729" s="11"/>
    </row>
    <row r="2730" spans="1:18" ht="15.75" customHeight="1" x14ac:dyDescent="0.25">
      <c r="A2730" s="2"/>
      <c r="B2730" s="4" t="s">
        <v>23</v>
      </c>
      <c r="C2730" s="4">
        <v>1197831</v>
      </c>
      <c r="D2730" s="5">
        <v>44520</v>
      </c>
      <c r="E2730" s="4" t="s">
        <v>24</v>
      </c>
      <c r="F2730" s="4" t="s">
        <v>98</v>
      </c>
      <c r="G2730" s="4" t="s">
        <v>99</v>
      </c>
      <c r="H2730" s="4" t="s">
        <v>17</v>
      </c>
      <c r="I2730" s="6">
        <v>0.25000000000000011</v>
      </c>
      <c r="J2730" s="7">
        <v>4750</v>
      </c>
      <c r="K2730" s="8">
        <f t="shared" si="20"/>
        <v>1187.5000000000005</v>
      </c>
      <c r="L2730" s="8">
        <f t="shared" si="21"/>
        <v>475.00000000000023</v>
      </c>
      <c r="M2730" s="9">
        <v>0.4</v>
      </c>
      <c r="O2730" s="14"/>
      <c r="P2730" s="12"/>
      <c r="Q2730" s="10"/>
      <c r="R2730" s="11"/>
    </row>
    <row r="2731" spans="1:18" ht="15.75" customHeight="1" x14ac:dyDescent="0.25">
      <c r="A2731" s="2"/>
      <c r="B2731" s="4" t="s">
        <v>23</v>
      </c>
      <c r="C2731" s="4">
        <v>1197831</v>
      </c>
      <c r="D2731" s="5">
        <v>44520</v>
      </c>
      <c r="E2731" s="4" t="s">
        <v>24</v>
      </c>
      <c r="F2731" s="4" t="s">
        <v>98</v>
      </c>
      <c r="G2731" s="4" t="s">
        <v>99</v>
      </c>
      <c r="H2731" s="4" t="s">
        <v>18</v>
      </c>
      <c r="I2731" s="6">
        <v>0.15000000000000013</v>
      </c>
      <c r="J2731" s="7">
        <v>3000</v>
      </c>
      <c r="K2731" s="8">
        <f t="shared" si="20"/>
        <v>450.0000000000004</v>
      </c>
      <c r="L2731" s="8">
        <f t="shared" si="21"/>
        <v>157.50000000000014</v>
      </c>
      <c r="M2731" s="9">
        <v>0.35</v>
      </c>
      <c r="O2731" s="14"/>
      <c r="P2731" s="12"/>
      <c r="Q2731" s="10"/>
      <c r="R2731" s="11"/>
    </row>
    <row r="2732" spans="1:18" ht="15.75" customHeight="1" x14ac:dyDescent="0.25">
      <c r="A2732" s="2"/>
      <c r="B2732" s="4" t="s">
        <v>23</v>
      </c>
      <c r="C2732" s="4">
        <v>1197831</v>
      </c>
      <c r="D2732" s="5">
        <v>44520</v>
      </c>
      <c r="E2732" s="4" t="s">
        <v>24</v>
      </c>
      <c r="F2732" s="4" t="s">
        <v>98</v>
      </c>
      <c r="G2732" s="4" t="s">
        <v>99</v>
      </c>
      <c r="H2732" s="4" t="s">
        <v>19</v>
      </c>
      <c r="I2732" s="6">
        <v>0.25000000000000017</v>
      </c>
      <c r="J2732" s="7">
        <v>2450</v>
      </c>
      <c r="K2732" s="8">
        <f t="shared" si="20"/>
        <v>612.50000000000045</v>
      </c>
      <c r="L2732" s="8">
        <f t="shared" si="21"/>
        <v>245.0000000000002</v>
      </c>
      <c r="M2732" s="9">
        <v>0.4</v>
      </c>
      <c r="O2732" s="14"/>
      <c r="P2732" s="12"/>
      <c r="Q2732" s="10"/>
      <c r="R2732" s="11"/>
    </row>
    <row r="2733" spans="1:18" ht="15.75" customHeight="1" x14ac:dyDescent="0.25">
      <c r="A2733" s="2"/>
      <c r="B2733" s="4" t="s">
        <v>23</v>
      </c>
      <c r="C2733" s="4">
        <v>1197831</v>
      </c>
      <c r="D2733" s="5">
        <v>44520</v>
      </c>
      <c r="E2733" s="4" t="s">
        <v>24</v>
      </c>
      <c r="F2733" s="4" t="s">
        <v>98</v>
      </c>
      <c r="G2733" s="4" t="s">
        <v>99</v>
      </c>
      <c r="H2733" s="4" t="s">
        <v>20</v>
      </c>
      <c r="I2733" s="6">
        <v>0.55000000000000016</v>
      </c>
      <c r="J2733" s="7">
        <v>3000</v>
      </c>
      <c r="K2733" s="8">
        <f t="shared" si="20"/>
        <v>1650.0000000000005</v>
      </c>
      <c r="L2733" s="8">
        <f t="shared" si="21"/>
        <v>660.00000000000023</v>
      </c>
      <c r="M2733" s="9">
        <v>0.4</v>
      </c>
      <c r="O2733" s="14"/>
      <c r="P2733" s="12"/>
      <c r="Q2733" s="10"/>
      <c r="R2733" s="11"/>
    </row>
    <row r="2734" spans="1:18" ht="15.75" customHeight="1" x14ac:dyDescent="0.25">
      <c r="A2734" s="2"/>
      <c r="B2734" s="4" t="s">
        <v>23</v>
      </c>
      <c r="C2734" s="4">
        <v>1197831</v>
      </c>
      <c r="D2734" s="5">
        <v>44520</v>
      </c>
      <c r="E2734" s="4" t="s">
        <v>24</v>
      </c>
      <c r="F2734" s="4" t="s">
        <v>98</v>
      </c>
      <c r="G2734" s="4" t="s">
        <v>99</v>
      </c>
      <c r="H2734" s="4" t="s">
        <v>21</v>
      </c>
      <c r="I2734" s="6">
        <v>0.75000000000000011</v>
      </c>
      <c r="J2734" s="7">
        <v>2750</v>
      </c>
      <c r="K2734" s="8">
        <f t="shared" si="20"/>
        <v>2062.5000000000005</v>
      </c>
      <c r="L2734" s="8">
        <f t="shared" si="21"/>
        <v>721.87500000000011</v>
      </c>
      <c r="M2734" s="9">
        <v>0.35</v>
      </c>
      <c r="O2734" s="14"/>
      <c r="P2734" s="12"/>
      <c r="Q2734" s="10"/>
      <c r="R2734" s="11"/>
    </row>
    <row r="2735" spans="1:18" ht="15.75" customHeight="1" x14ac:dyDescent="0.25">
      <c r="A2735" s="2"/>
      <c r="B2735" s="4" t="s">
        <v>23</v>
      </c>
      <c r="C2735" s="4">
        <v>1197831</v>
      </c>
      <c r="D2735" s="5">
        <v>44520</v>
      </c>
      <c r="E2735" s="4" t="s">
        <v>24</v>
      </c>
      <c r="F2735" s="4" t="s">
        <v>98</v>
      </c>
      <c r="G2735" s="4" t="s">
        <v>99</v>
      </c>
      <c r="H2735" s="4" t="s">
        <v>22</v>
      </c>
      <c r="I2735" s="6">
        <v>0.75</v>
      </c>
      <c r="J2735" s="7">
        <v>3750</v>
      </c>
      <c r="K2735" s="8">
        <f t="shared" si="20"/>
        <v>2812.5</v>
      </c>
      <c r="L2735" s="8">
        <f t="shared" si="21"/>
        <v>1125</v>
      </c>
      <c r="M2735" s="9">
        <v>0.4</v>
      </c>
      <c r="O2735" s="14"/>
      <c r="P2735" s="12"/>
      <c r="Q2735" s="10"/>
      <c r="R2735" s="11"/>
    </row>
    <row r="2736" spans="1:18" ht="15.75" customHeight="1" x14ac:dyDescent="0.25">
      <c r="A2736" s="2"/>
      <c r="B2736" s="4" t="s">
        <v>23</v>
      </c>
      <c r="C2736" s="4">
        <v>1197831</v>
      </c>
      <c r="D2736" s="5">
        <v>44549</v>
      </c>
      <c r="E2736" s="4" t="s">
        <v>24</v>
      </c>
      <c r="F2736" s="4" t="s">
        <v>98</v>
      </c>
      <c r="G2736" s="4" t="s">
        <v>99</v>
      </c>
      <c r="H2736" s="4" t="s">
        <v>17</v>
      </c>
      <c r="I2736" s="6">
        <v>0.70000000000000007</v>
      </c>
      <c r="J2736" s="7">
        <v>6250</v>
      </c>
      <c r="K2736" s="8">
        <f t="shared" si="20"/>
        <v>4375</v>
      </c>
      <c r="L2736" s="8">
        <f t="shared" si="21"/>
        <v>1750</v>
      </c>
      <c r="M2736" s="9">
        <v>0.4</v>
      </c>
      <c r="O2736" s="14"/>
      <c r="P2736" s="12"/>
      <c r="Q2736" s="10"/>
      <c r="R2736" s="11"/>
    </row>
    <row r="2737" spans="1:18" ht="15.75" customHeight="1" x14ac:dyDescent="0.25">
      <c r="A2737" s="2"/>
      <c r="B2737" s="4" t="s">
        <v>23</v>
      </c>
      <c r="C2737" s="4">
        <v>1197831</v>
      </c>
      <c r="D2737" s="5">
        <v>44549</v>
      </c>
      <c r="E2737" s="4" t="s">
        <v>24</v>
      </c>
      <c r="F2737" s="4" t="s">
        <v>98</v>
      </c>
      <c r="G2737" s="4" t="s">
        <v>99</v>
      </c>
      <c r="H2737" s="4" t="s">
        <v>18</v>
      </c>
      <c r="I2737" s="6">
        <v>0.60000000000000009</v>
      </c>
      <c r="J2737" s="7">
        <v>4250</v>
      </c>
      <c r="K2737" s="8">
        <f t="shared" si="20"/>
        <v>2550.0000000000005</v>
      </c>
      <c r="L2737" s="8">
        <f t="shared" si="21"/>
        <v>892.50000000000011</v>
      </c>
      <c r="M2737" s="9">
        <v>0.35</v>
      </c>
      <c r="O2737" s="14"/>
      <c r="P2737" s="12"/>
      <c r="Q2737" s="10"/>
      <c r="R2737" s="11"/>
    </row>
    <row r="2738" spans="1:18" ht="15.75" customHeight="1" x14ac:dyDescent="0.25">
      <c r="A2738" s="2"/>
      <c r="B2738" s="4" t="s">
        <v>23</v>
      </c>
      <c r="C2738" s="4">
        <v>1197831</v>
      </c>
      <c r="D2738" s="5">
        <v>44549</v>
      </c>
      <c r="E2738" s="4" t="s">
        <v>24</v>
      </c>
      <c r="F2738" s="4" t="s">
        <v>98</v>
      </c>
      <c r="G2738" s="4" t="s">
        <v>99</v>
      </c>
      <c r="H2738" s="4" t="s">
        <v>19</v>
      </c>
      <c r="I2738" s="6">
        <v>0.60000000000000009</v>
      </c>
      <c r="J2738" s="7">
        <v>3750</v>
      </c>
      <c r="K2738" s="8">
        <f t="shared" si="20"/>
        <v>2250.0000000000005</v>
      </c>
      <c r="L2738" s="8">
        <f t="shared" si="21"/>
        <v>900.00000000000023</v>
      </c>
      <c r="M2738" s="9">
        <v>0.4</v>
      </c>
      <c r="O2738" s="14"/>
      <c r="P2738" s="12"/>
      <c r="Q2738" s="10"/>
      <c r="R2738" s="11"/>
    </row>
    <row r="2739" spans="1:18" ht="15.75" customHeight="1" x14ac:dyDescent="0.25">
      <c r="A2739" s="2"/>
      <c r="B2739" s="4" t="s">
        <v>23</v>
      </c>
      <c r="C2739" s="4">
        <v>1197831</v>
      </c>
      <c r="D2739" s="5">
        <v>44549</v>
      </c>
      <c r="E2739" s="4" t="s">
        <v>24</v>
      </c>
      <c r="F2739" s="4" t="s">
        <v>98</v>
      </c>
      <c r="G2739" s="4" t="s">
        <v>99</v>
      </c>
      <c r="H2739" s="4" t="s">
        <v>20</v>
      </c>
      <c r="I2739" s="6">
        <v>0.60000000000000009</v>
      </c>
      <c r="J2739" s="7">
        <v>3250</v>
      </c>
      <c r="K2739" s="8">
        <f t="shared" si="20"/>
        <v>1950.0000000000002</v>
      </c>
      <c r="L2739" s="8">
        <f t="shared" si="21"/>
        <v>780.00000000000011</v>
      </c>
      <c r="M2739" s="9">
        <v>0.4</v>
      </c>
      <c r="O2739" s="14"/>
      <c r="P2739" s="12"/>
      <c r="Q2739" s="10"/>
      <c r="R2739" s="11"/>
    </row>
    <row r="2740" spans="1:18" ht="15.75" customHeight="1" x14ac:dyDescent="0.25">
      <c r="A2740" s="2"/>
      <c r="B2740" s="4" t="s">
        <v>23</v>
      </c>
      <c r="C2740" s="4">
        <v>1197831</v>
      </c>
      <c r="D2740" s="5">
        <v>44549</v>
      </c>
      <c r="E2740" s="4" t="s">
        <v>24</v>
      </c>
      <c r="F2740" s="4" t="s">
        <v>98</v>
      </c>
      <c r="G2740" s="4" t="s">
        <v>99</v>
      </c>
      <c r="H2740" s="4" t="s">
        <v>21</v>
      </c>
      <c r="I2740" s="6">
        <v>0.70000000000000007</v>
      </c>
      <c r="J2740" s="7">
        <v>3250</v>
      </c>
      <c r="K2740" s="8">
        <f t="shared" si="20"/>
        <v>2275</v>
      </c>
      <c r="L2740" s="8">
        <f t="shared" si="21"/>
        <v>796.25</v>
      </c>
      <c r="M2740" s="9">
        <v>0.35</v>
      </c>
      <c r="O2740" s="14"/>
      <c r="P2740" s="12"/>
      <c r="Q2740" s="10"/>
      <c r="R2740" s="11"/>
    </row>
    <row r="2741" spans="1:18" ht="15.75" customHeight="1" x14ac:dyDescent="0.25">
      <c r="A2741" s="2"/>
      <c r="B2741" s="4" t="s">
        <v>23</v>
      </c>
      <c r="C2741" s="4">
        <v>1197831</v>
      </c>
      <c r="D2741" s="5">
        <v>44549</v>
      </c>
      <c r="E2741" s="4" t="s">
        <v>24</v>
      </c>
      <c r="F2741" s="4" t="s">
        <v>98</v>
      </c>
      <c r="G2741" s="4" t="s">
        <v>99</v>
      </c>
      <c r="H2741" s="4" t="s">
        <v>22</v>
      </c>
      <c r="I2741" s="6">
        <v>0.75</v>
      </c>
      <c r="J2741" s="7">
        <v>4250</v>
      </c>
      <c r="K2741" s="8">
        <f t="shared" si="20"/>
        <v>3187.5</v>
      </c>
      <c r="L2741" s="8">
        <f t="shared" si="21"/>
        <v>1275</v>
      </c>
      <c r="M2741" s="9">
        <v>0.4</v>
      </c>
      <c r="O2741" s="14"/>
      <c r="P2741" s="12"/>
      <c r="Q2741" s="10"/>
      <c r="R2741" s="11"/>
    </row>
    <row r="2742" spans="1:18" ht="15.75" customHeight="1" x14ac:dyDescent="0.25">
      <c r="A2742" s="2" t="s">
        <v>39</v>
      </c>
      <c r="B2742" s="4" t="s">
        <v>23</v>
      </c>
      <c r="C2742" s="4">
        <v>1197831</v>
      </c>
      <c r="D2742" s="5">
        <v>44212</v>
      </c>
      <c r="E2742" s="4" t="s">
        <v>24</v>
      </c>
      <c r="F2742" s="4" t="s">
        <v>100</v>
      </c>
      <c r="G2742" s="4" t="s">
        <v>101</v>
      </c>
      <c r="H2742" s="4" t="s">
        <v>17</v>
      </c>
      <c r="I2742" s="6">
        <v>0.25000000000000006</v>
      </c>
      <c r="J2742" s="7">
        <v>5500</v>
      </c>
      <c r="K2742" s="8">
        <f t="shared" si="20"/>
        <v>1375.0000000000002</v>
      </c>
      <c r="L2742" s="8">
        <f t="shared" si="21"/>
        <v>481.25000000000006</v>
      </c>
      <c r="M2742" s="9">
        <v>0.35</v>
      </c>
      <c r="O2742" s="14"/>
      <c r="P2742" s="12"/>
      <c r="Q2742" s="10"/>
      <c r="R2742" s="11"/>
    </row>
    <row r="2743" spans="1:18" ht="15.75" customHeight="1" x14ac:dyDescent="0.25">
      <c r="A2743" s="2"/>
      <c r="B2743" s="4" t="s">
        <v>23</v>
      </c>
      <c r="C2743" s="4">
        <v>1197831</v>
      </c>
      <c r="D2743" s="5">
        <v>44212</v>
      </c>
      <c r="E2743" s="4" t="s">
        <v>24</v>
      </c>
      <c r="F2743" s="4" t="s">
        <v>100</v>
      </c>
      <c r="G2743" s="4" t="s">
        <v>101</v>
      </c>
      <c r="H2743" s="4" t="s">
        <v>18</v>
      </c>
      <c r="I2743" s="6">
        <v>0.25000000000000006</v>
      </c>
      <c r="J2743" s="7">
        <v>3500</v>
      </c>
      <c r="K2743" s="8">
        <f t="shared" si="20"/>
        <v>875.00000000000023</v>
      </c>
      <c r="L2743" s="8">
        <f t="shared" si="21"/>
        <v>306.25000000000006</v>
      </c>
      <c r="M2743" s="9">
        <v>0.35</v>
      </c>
      <c r="O2743" s="14"/>
      <c r="P2743" s="12"/>
      <c r="Q2743" s="10"/>
      <c r="R2743" s="11"/>
    </row>
    <row r="2744" spans="1:18" ht="15.75" customHeight="1" x14ac:dyDescent="0.25">
      <c r="A2744" s="2"/>
      <c r="B2744" s="4" t="s">
        <v>23</v>
      </c>
      <c r="C2744" s="4">
        <v>1197831</v>
      </c>
      <c r="D2744" s="5">
        <v>44212</v>
      </c>
      <c r="E2744" s="4" t="s">
        <v>24</v>
      </c>
      <c r="F2744" s="4" t="s">
        <v>100</v>
      </c>
      <c r="G2744" s="4" t="s">
        <v>101</v>
      </c>
      <c r="H2744" s="4" t="s">
        <v>19</v>
      </c>
      <c r="I2744" s="6">
        <v>0.15000000000000008</v>
      </c>
      <c r="J2744" s="7">
        <v>3500</v>
      </c>
      <c r="K2744" s="8">
        <f t="shared" si="20"/>
        <v>525.00000000000023</v>
      </c>
      <c r="L2744" s="8">
        <f t="shared" si="21"/>
        <v>183.75000000000006</v>
      </c>
      <c r="M2744" s="9">
        <v>0.35</v>
      </c>
      <c r="O2744" s="14"/>
      <c r="P2744" s="12"/>
      <c r="Q2744" s="10"/>
      <c r="R2744" s="11"/>
    </row>
    <row r="2745" spans="1:18" ht="15.75" customHeight="1" x14ac:dyDescent="0.25">
      <c r="A2745" s="2"/>
      <c r="B2745" s="4" t="s">
        <v>23</v>
      </c>
      <c r="C2745" s="4">
        <v>1197831</v>
      </c>
      <c r="D2745" s="5">
        <v>44212</v>
      </c>
      <c r="E2745" s="4" t="s">
        <v>24</v>
      </c>
      <c r="F2745" s="4" t="s">
        <v>100</v>
      </c>
      <c r="G2745" s="4" t="s">
        <v>101</v>
      </c>
      <c r="H2745" s="4" t="s">
        <v>20</v>
      </c>
      <c r="I2745" s="6">
        <v>0.2</v>
      </c>
      <c r="J2745" s="7">
        <v>2000</v>
      </c>
      <c r="K2745" s="8">
        <f t="shared" si="20"/>
        <v>400</v>
      </c>
      <c r="L2745" s="8">
        <f t="shared" si="21"/>
        <v>140</v>
      </c>
      <c r="M2745" s="9">
        <v>0.35</v>
      </c>
      <c r="O2745" s="14"/>
      <c r="P2745" s="12"/>
      <c r="Q2745" s="10"/>
      <c r="R2745" s="11"/>
    </row>
    <row r="2746" spans="1:18" ht="15.75" customHeight="1" x14ac:dyDescent="0.25">
      <c r="A2746" s="2"/>
      <c r="B2746" s="4" t="s">
        <v>23</v>
      </c>
      <c r="C2746" s="4">
        <v>1197831</v>
      </c>
      <c r="D2746" s="5">
        <v>44212</v>
      </c>
      <c r="E2746" s="4" t="s">
        <v>24</v>
      </c>
      <c r="F2746" s="4" t="s">
        <v>100</v>
      </c>
      <c r="G2746" s="4" t="s">
        <v>101</v>
      </c>
      <c r="H2746" s="4" t="s">
        <v>21</v>
      </c>
      <c r="I2746" s="6">
        <v>0.35000000000000003</v>
      </c>
      <c r="J2746" s="7">
        <v>2500</v>
      </c>
      <c r="K2746" s="8">
        <f t="shared" si="20"/>
        <v>875.00000000000011</v>
      </c>
      <c r="L2746" s="8">
        <f t="shared" si="21"/>
        <v>306.25</v>
      </c>
      <c r="M2746" s="9">
        <v>0.35</v>
      </c>
      <c r="O2746" s="14"/>
      <c r="P2746" s="12"/>
      <c r="Q2746" s="10"/>
      <c r="R2746" s="11"/>
    </row>
    <row r="2747" spans="1:18" ht="15.75" customHeight="1" x14ac:dyDescent="0.25">
      <c r="A2747" s="2"/>
      <c r="B2747" s="4" t="s">
        <v>23</v>
      </c>
      <c r="C2747" s="4">
        <v>1197831</v>
      </c>
      <c r="D2747" s="5">
        <v>44212</v>
      </c>
      <c r="E2747" s="4" t="s">
        <v>24</v>
      </c>
      <c r="F2747" s="4" t="s">
        <v>100</v>
      </c>
      <c r="G2747" s="4" t="s">
        <v>101</v>
      </c>
      <c r="H2747" s="4" t="s">
        <v>22</v>
      </c>
      <c r="I2747" s="6">
        <v>0.25000000000000006</v>
      </c>
      <c r="J2747" s="7">
        <v>3500</v>
      </c>
      <c r="K2747" s="8">
        <f t="shared" si="20"/>
        <v>875.00000000000023</v>
      </c>
      <c r="L2747" s="8">
        <f t="shared" si="21"/>
        <v>306.25000000000006</v>
      </c>
      <c r="M2747" s="9">
        <v>0.35</v>
      </c>
      <c r="O2747" s="14"/>
      <c r="P2747" s="12"/>
      <c r="Q2747" s="10"/>
      <c r="R2747" s="11"/>
    </row>
    <row r="2748" spans="1:18" ht="15.75" customHeight="1" x14ac:dyDescent="0.25">
      <c r="A2748" s="2"/>
      <c r="B2748" s="4" t="s">
        <v>23</v>
      </c>
      <c r="C2748" s="4">
        <v>1197831</v>
      </c>
      <c r="D2748" s="5">
        <v>44241</v>
      </c>
      <c r="E2748" s="4" t="s">
        <v>24</v>
      </c>
      <c r="F2748" s="4" t="s">
        <v>100</v>
      </c>
      <c r="G2748" s="4" t="s">
        <v>101</v>
      </c>
      <c r="H2748" s="4" t="s">
        <v>17</v>
      </c>
      <c r="I2748" s="6">
        <v>0.25000000000000006</v>
      </c>
      <c r="J2748" s="7">
        <v>6000</v>
      </c>
      <c r="K2748" s="8">
        <f t="shared" si="20"/>
        <v>1500.0000000000002</v>
      </c>
      <c r="L2748" s="8">
        <f t="shared" si="21"/>
        <v>525</v>
      </c>
      <c r="M2748" s="9">
        <v>0.35</v>
      </c>
      <c r="O2748" s="14"/>
      <c r="P2748" s="12"/>
      <c r="Q2748" s="10"/>
      <c r="R2748" s="11"/>
    </row>
    <row r="2749" spans="1:18" ht="15.75" customHeight="1" x14ac:dyDescent="0.25">
      <c r="A2749" s="2"/>
      <c r="B2749" s="4" t="s">
        <v>23</v>
      </c>
      <c r="C2749" s="4">
        <v>1197831</v>
      </c>
      <c r="D2749" s="5">
        <v>44241</v>
      </c>
      <c r="E2749" s="4" t="s">
        <v>24</v>
      </c>
      <c r="F2749" s="4" t="s">
        <v>100</v>
      </c>
      <c r="G2749" s="4" t="s">
        <v>101</v>
      </c>
      <c r="H2749" s="4" t="s">
        <v>18</v>
      </c>
      <c r="I2749" s="6">
        <v>0.25000000000000006</v>
      </c>
      <c r="J2749" s="7">
        <v>2500</v>
      </c>
      <c r="K2749" s="8">
        <f t="shared" si="20"/>
        <v>625.00000000000011</v>
      </c>
      <c r="L2749" s="8">
        <f t="shared" si="21"/>
        <v>218.75000000000003</v>
      </c>
      <c r="M2749" s="9">
        <v>0.35</v>
      </c>
      <c r="O2749" s="14"/>
      <c r="P2749" s="12"/>
      <c r="Q2749" s="10"/>
      <c r="R2749" s="11"/>
    </row>
    <row r="2750" spans="1:18" ht="15.75" customHeight="1" x14ac:dyDescent="0.25">
      <c r="A2750" s="2"/>
      <c r="B2750" s="4" t="s">
        <v>23</v>
      </c>
      <c r="C2750" s="4">
        <v>1197831</v>
      </c>
      <c r="D2750" s="5">
        <v>44241</v>
      </c>
      <c r="E2750" s="4" t="s">
        <v>24</v>
      </c>
      <c r="F2750" s="4" t="s">
        <v>100</v>
      </c>
      <c r="G2750" s="4" t="s">
        <v>101</v>
      </c>
      <c r="H2750" s="4" t="s">
        <v>19</v>
      </c>
      <c r="I2750" s="6">
        <v>0.15000000000000008</v>
      </c>
      <c r="J2750" s="7">
        <v>3000</v>
      </c>
      <c r="K2750" s="8">
        <f t="shared" si="20"/>
        <v>450.00000000000023</v>
      </c>
      <c r="L2750" s="8">
        <f t="shared" si="21"/>
        <v>157.50000000000006</v>
      </c>
      <c r="M2750" s="9">
        <v>0.35</v>
      </c>
      <c r="O2750" s="14"/>
      <c r="P2750" s="12"/>
      <c r="Q2750" s="10"/>
      <c r="R2750" s="11"/>
    </row>
    <row r="2751" spans="1:18" ht="15.75" customHeight="1" x14ac:dyDescent="0.25">
      <c r="A2751" s="2"/>
      <c r="B2751" s="4" t="s">
        <v>23</v>
      </c>
      <c r="C2751" s="4">
        <v>1197831</v>
      </c>
      <c r="D2751" s="5">
        <v>44241</v>
      </c>
      <c r="E2751" s="4" t="s">
        <v>24</v>
      </c>
      <c r="F2751" s="4" t="s">
        <v>100</v>
      </c>
      <c r="G2751" s="4" t="s">
        <v>101</v>
      </c>
      <c r="H2751" s="4" t="s">
        <v>20</v>
      </c>
      <c r="I2751" s="6">
        <v>0.2</v>
      </c>
      <c r="J2751" s="7">
        <v>1500</v>
      </c>
      <c r="K2751" s="8">
        <f t="shared" si="20"/>
        <v>300</v>
      </c>
      <c r="L2751" s="8">
        <f t="shared" si="21"/>
        <v>105</v>
      </c>
      <c r="M2751" s="9">
        <v>0.35</v>
      </c>
      <c r="O2751" s="14"/>
      <c r="P2751" s="12"/>
      <c r="Q2751" s="10"/>
      <c r="R2751" s="11"/>
    </row>
    <row r="2752" spans="1:18" ht="15.75" customHeight="1" x14ac:dyDescent="0.25">
      <c r="A2752" s="2"/>
      <c r="B2752" s="4" t="s">
        <v>23</v>
      </c>
      <c r="C2752" s="4">
        <v>1197831</v>
      </c>
      <c r="D2752" s="5">
        <v>44241</v>
      </c>
      <c r="E2752" s="4" t="s">
        <v>24</v>
      </c>
      <c r="F2752" s="4" t="s">
        <v>100</v>
      </c>
      <c r="G2752" s="4" t="s">
        <v>101</v>
      </c>
      <c r="H2752" s="4" t="s">
        <v>21</v>
      </c>
      <c r="I2752" s="6">
        <v>0.35000000000000003</v>
      </c>
      <c r="J2752" s="7">
        <v>2250</v>
      </c>
      <c r="K2752" s="8">
        <f t="shared" si="20"/>
        <v>787.50000000000011</v>
      </c>
      <c r="L2752" s="8">
        <f t="shared" si="21"/>
        <v>275.625</v>
      </c>
      <c r="M2752" s="9">
        <v>0.35</v>
      </c>
      <c r="O2752" s="14"/>
      <c r="P2752" s="12"/>
      <c r="Q2752" s="10"/>
      <c r="R2752" s="11"/>
    </row>
    <row r="2753" spans="1:18" ht="15.75" customHeight="1" x14ac:dyDescent="0.25">
      <c r="A2753" s="2"/>
      <c r="B2753" s="4" t="s">
        <v>23</v>
      </c>
      <c r="C2753" s="4">
        <v>1197831</v>
      </c>
      <c r="D2753" s="5">
        <v>44241</v>
      </c>
      <c r="E2753" s="4" t="s">
        <v>24</v>
      </c>
      <c r="F2753" s="4" t="s">
        <v>100</v>
      </c>
      <c r="G2753" s="4" t="s">
        <v>101</v>
      </c>
      <c r="H2753" s="4" t="s">
        <v>22</v>
      </c>
      <c r="I2753" s="6">
        <v>0.2</v>
      </c>
      <c r="J2753" s="7">
        <v>3250</v>
      </c>
      <c r="K2753" s="8">
        <f t="shared" si="20"/>
        <v>650</v>
      </c>
      <c r="L2753" s="8">
        <f t="shared" si="21"/>
        <v>227.49999999999997</v>
      </c>
      <c r="M2753" s="9">
        <v>0.35</v>
      </c>
      <c r="O2753" s="14"/>
      <c r="P2753" s="12"/>
      <c r="Q2753" s="10"/>
      <c r="R2753" s="11"/>
    </row>
    <row r="2754" spans="1:18" ht="15.75" customHeight="1" x14ac:dyDescent="0.25">
      <c r="A2754" s="2"/>
      <c r="B2754" s="4" t="s">
        <v>23</v>
      </c>
      <c r="C2754" s="4">
        <v>1197831</v>
      </c>
      <c r="D2754" s="5">
        <v>44267</v>
      </c>
      <c r="E2754" s="4" t="s">
        <v>24</v>
      </c>
      <c r="F2754" s="4" t="s">
        <v>100</v>
      </c>
      <c r="G2754" s="4" t="s">
        <v>101</v>
      </c>
      <c r="H2754" s="4" t="s">
        <v>17</v>
      </c>
      <c r="I2754" s="6">
        <v>0.2</v>
      </c>
      <c r="J2754" s="7">
        <v>5450</v>
      </c>
      <c r="K2754" s="8">
        <f t="shared" si="20"/>
        <v>1090</v>
      </c>
      <c r="L2754" s="8">
        <f t="shared" si="21"/>
        <v>381.5</v>
      </c>
      <c r="M2754" s="9">
        <v>0.35</v>
      </c>
      <c r="O2754" s="14"/>
      <c r="P2754" s="12"/>
      <c r="Q2754" s="10"/>
      <c r="R2754" s="11"/>
    </row>
    <row r="2755" spans="1:18" ht="15.75" customHeight="1" x14ac:dyDescent="0.25">
      <c r="A2755" s="2"/>
      <c r="B2755" s="4" t="s">
        <v>23</v>
      </c>
      <c r="C2755" s="4">
        <v>1197831</v>
      </c>
      <c r="D2755" s="5">
        <v>44267</v>
      </c>
      <c r="E2755" s="4" t="s">
        <v>24</v>
      </c>
      <c r="F2755" s="4" t="s">
        <v>100</v>
      </c>
      <c r="G2755" s="4" t="s">
        <v>101</v>
      </c>
      <c r="H2755" s="4" t="s">
        <v>18</v>
      </c>
      <c r="I2755" s="6">
        <v>0.2</v>
      </c>
      <c r="J2755" s="7">
        <v>2250</v>
      </c>
      <c r="K2755" s="8">
        <f t="shared" si="20"/>
        <v>450</v>
      </c>
      <c r="L2755" s="8">
        <f t="shared" si="21"/>
        <v>157.5</v>
      </c>
      <c r="M2755" s="9">
        <v>0.35</v>
      </c>
      <c r="O2755" s="14"/>
      <c r="P2755" s="12"/>
      <c r="Q2755" s="10"/>
      <c r="R2755" s="11"/>
    </row>
    <row r="2756" spans="1:18" ht="15.75" customHeight="1" x14ac:dyDescent="0.25">
      <c r="A2756" s="2"/>
      <c r="B2756" s="4" t="s">
        <v>23</v>
      </c>
      <c r="C2756" s="4">
        <v>1197831</v>
      </c>
      <c r="D2756" s="5">
        <v>44267</v>
      </c>
      <c r="E2756" s="4" t="s">
        <v>24</v>
      </c>
      <c r="F2756" s="4" t="s">
        <v>100</v>
      </c>
      <c r="G2756" s="4" t="s">
        <v>101</v>
      </c>
      <c r="H2756" s="4" t="s">
        <v>19</v>
      </c>
      <c r="I2756" s="6">
        <v>0.10000000000000002</v>
      </c>
      <c r="J2756" s="7">
        <v>2500</v>
      </c>
      <c r="K2756" s="8">
        <f t="shared" si="20"/>
        <v>250.00000000000006</v>
      </c>
      <c r="L2756" s="8">
        <f t="shared" si="21"/>
        <v>87.500000000000014</v>
      </c>
      <c r="M2756" s="9">
        <v>0.35</v>
      </c>
      <c r="O2756" s="14"/>
      <c r="P2756" s="12"/>
      <c r="Q2756" s="10"/>
      <c r="R2756" s="11"/>
    </row>
    <row r="2757" spans="1:18" ht="15.75" customHeight="1" x14ac:dyDescent="0.25">
      <c r="A2757" s="2"/>
      <c r="B2757" s="4" t="s">
        <v>23</v>
      </c>
      <c r="C2757" s="4">
        <v>1197831</v>
      </c>
      <c r="D2757" s="5">
        <v>44267</v>
      </c>
      <c r="E2757" s="4" t="s">
        <v>24</v>
      </c>
      <c r="F2757" s="4" t="s">
        <v>100</v>
      </c>
      <c r="G2757" s="4" t="s">
        <v>101</v>
      </c>
      <c r="H2757" s="4" t="s">
        <v>20</v>
      </c>
      <c r="I2757" s="6">
        <v>0.19999999999999996</v>
      </c>
      <c r="J2757" s="7">
        <v>1000</v>
      </c>
      <c r="K2757" s="8">
        <f t="shared" si="20"/>
        <v>199.99999999999994</v>
      </c>
      <c r="L2757" s="8">
        <f t="shared" si="21"/>
        <v>69.999999999999972</v>
      </c>
      <c r="M2757" s="9">
        <v>0.35</v>
      </c>
      <c r="O2757" s="14"/>
      <c r="P2757" s="12"/>
      <c r="Q2757" s="10"/>
      <c r="R2757" s="11"/>
    </row>
    <row r="2758" spans="1:18" ht="15.75" customHeight="1" x14ac:dyDescent="0.25">
      <c r="A2758" s="2"/>
      <c r="B2758" s="4" t="s">
        <v>23</v>
      </c>
      <c r="C2758" s="4">
        <v>1197831</v>
      </c>
      <c r="D2758" s="5">
        <v>44267</v>
      </c>
      <c r="E2758" s="4" t="s">
        <v>24</v>
      </c>
      <c r="F2758" s="4" t="s">
        <v>100</v>
      </c>
      <c r="G2758" s="4" t="s">
        <v>101</v>
      </c>
      <c r="H2758" s="4" t="s">
        <v>21</v>
      </c>
      <c r="I2758" s="6">
        <v>0.35000000000000009</v>
      </c>
      <c r="J2758" s="7">
        <v>1500</v>
      </c>
      <c r="K2758" s="8">
        <f t="shared" si="20"/>
        <v>525.00000000000011</v>
      </c>
      <c r="L2758" s="8">
        <f t="shared" si="21"/>
        <v>183.75000000000003</v>
      </c>
      <c r="M2758" s="9">
        <v>0.35</v>
      </c>
      <c r="O2758" s="14"/>
      <c r="P2758" s="12"/>
      <c r="Q2758" s="10"/>
      <c r="R2758" s="11"/>
    </row>
    <row r="2759" spans="1:18" ht="15.75" customHeight="1" x14ac:dyDescent="0.25">
      <c r="A2759" s="2"/>
      <c r="B2759" s="4" t="s">
        <v>23</v>
      </c>
      <c r="C2759" s="4">
        <v>1197831</v>
      </c>
      <c r="D2759" s="5">
        <v>44267</v>
      </c>
      <c r="E2759" s="4" t="s">
        <v>24</v>
      </c>
      <c r="F2759" s="4" t="s">
        <v>100</v>
      </c>
      <c r="G2759" s="4" t="s">
        <v>101</v>
      </c>
      <c r="H2759" s="4" t="s">
        <v>22</v>
      </c>
      <c r="I2759" s="6">
        <v>0.25</v>
      </c>
      <c r="J2759" s="7">
        <v>2500</v>
      </c>
      <c r="K2759" s="8">
        <f t="shared" si="20"/>
        <v>625</v>
      </c>
      <c r="L2759" s="8">
        <f t="shared" si="21"/>
        <v>218.75</v>
      </c>
      <c r="M2759" s="9">
        <v>0.35</v>
      </c>
      <c r="O2759" s="14"/>
      <c r="P2759" s="12"/>
      <c r="Q2759" s="10"/>
      <c r="R2759" s="11"/>
    </row>
    <row r="2760" spans="1:18" ht="15.75" customHeight="1" x14ac:dyDescent="0.25">
      <c r="A2760" s="2"/>
      <c r="B2760" s="4" t="s">
        <v>23</v>
      </c>
      <c r="C2760" s="4">
        <v>1197831</v>
      </c>
      <c r="D2760" s="5">
        <v>44299</v>
      </c>
      <c r="E2760" s="4" t="s">
        <v>24</v>
      </c>
      <c r="F2760" s="4" t="s">
        <v>100</v>
      </c>
      <c r="G2760" s="4" t="s">
        <v>101</v>
      </c>
      <c r="H2760" s="4" t="s">
        <v>17</v>
      </c>
      <c r="I2760" s="6">
        <v>0.25</v>
      </c>
      <c r="J2760" s="7">
        <v>5000</v>
      </c>
      <c r="K2760" s="8">
        <f t="shared" si="20"/>
        <v>1250</v>
      </c>
      <c r="L2760" s="8">
        <f t="shared" si="21"/>
        <v>437.5</v>
      </c>
      <c r="M2760" s="9">
        <v>0.35</v>
      </c>
      <c r="O2760" s="14"/>
      <c r="P2760" s="12"/>
      <c r="Q2760" s="10"/>
      <c r="R2760" s="11"/>
    </row>
    <row r="2761" spans="1:18" ht="15.75" customHeight="1" x14ac:dyDescent="0.25">
      <c r="A2761" s="2"/>
      <c r="B2761" s="4" t="s">
        <v>23</v>
      </c>
      <c r="C2761" s="4">
        <v>1197831</v>
      </c>
      <c r="D2761" s="5">
        <v>44299</v>
      </c>
      <c r="E2761" s="4" t="s">
        <v>24</v>
      </c>
      <c r="F2761" s="4" t="s">
        <v>100</v>
      </c>
      <c r="G2761" s="4" t="s">
        <v>101</v>
      </c>
      <c r="H2761" s="4" t="s">
        <v>18</v>
      </c>
      <c r="I2761" s="6">
        <v>0.25</v>
      </c>
      <c r="J2761" s="7">
        <v>2000</v>
      </c>
      <c r="K2761" s="8">
        <f t="shared" si="20"/>
        <v>500</v>
      </c>
      <c r="L2761" s="8">
        <f t="shared" si="21"/>
        <v>175</v>
      </c>
      <c r="M2761" s="9">
        <v>0.35</v>
      </c>
      <c r="O2761" s="14"/>
      <c r="P2761" s="12"/>
      <c r="Q2761" s="10"/>
      <c r="R2761" s="11"/>
    </row>
    <row r="2762" spans="1:18" ht="15.75" customHeight="1" x14ac:dyDescent="0.25">
      <c r="A2762" s="2"/>
      <c r="B2762" s="4" t="s">
        <v>23</v>
      </c>
      <c r="C2762" s="4">
        <v>1197831</v>
      </c>
      <c r="D2762" s="5">
        <v>44299</v>
      </c>
      <c r="E2762" s="4" t="s">
        <v>24</v>
      </c>
      <c r="F2762" s="4" t="s">
        <v>100</v>
      </c>
      <c r="G2762" s="4" t="s">
        <v>101</v>
      </c>
      <c r="H2762" s="4" t="s">
        <v>19</v>
      </c>
      <c r="I2762" s="6">
        <v>0.15000000000000002</v>
      </c>
      <c r="J2762" s="7">
        <v>2000</v>
      </c>
      <c r="K2762" s="8">
        <f t="shared" si="20"/>
        <v>300.00000000000006</v>
      </c>
      <c r="L2762" s="8">
        <f t="shared" si="21"/>
        <v>105.00000000000001</v>
      </c>
      <c r="M2762" s="9">
        <v>0.35</v>
      </c>
      <c r="O2762" s="14"/>
      <c r="P2762" s="12"/>
      <c r="Q2762" s="10"/>
      <c r="R2762" s="11"/>
    </row>
    <row r="2763" spans="1:18" ht="15.75" customHeight="1" x14ac:dyDescent="0.25">
      <c r="A2763" s="2"/>
      <c r="B2763" s="4" t="s">
        <v>23</v>
      </c>
      <c r="C2763" s="4">
        <v>1197831</v>
      </c>
      <c r="D2763" s="5">
        <v>44299</v>
      </c>
      <c r="E2763" s="4" t="s">
        <v>24</v>
      </c>
      <c r="F2763" s="4" t="s">
        <v>100</v>
      </c>
      <c r="G2763" s="4" t="s">
        <v>101</v>
      </c>
      <c r="H2763" s="4" t="s">
        <v>20</v>
      </c>
      <c r="I2763" s="6">
        <v>0.19999999999999996</v>
      </c>
      <c r="J2763" s="7">
        <v>1250</v>
      </c>
      <c r="K2763" s="8">
        <f t="shared" si="20"/>
        <v>249.99999999999994</v>
      </c>
      <c r="L2763" s="8">
        <f t="shared" si="21"/>
        <v>87.499999999999972</v>
      </c>
      <c r="M2763" s="9">
        <v>0.35</v>
      </c>
      <c r="O2763" s="14"/>
      <c r="P2763" s="12"/>
      <c r="Q2763" s="10"/>
      <c r="R2763" s="11"/>
    </row>
    <row r="2764" spans="1:18" ht="15.75" customHeight="1" x14ac:dyDescent="0.25">
      <c r="A2764" s="2"/>
      <c r="B2764" s="4" t="s">
        <v>23</v>
      </c>
      <c r="C2764" s="4">
        <v>1197831</v>
      </c>
      <c r="D2764" s="5">
        <v>44299</v>
      </c>
      <c r="E2764" s="4" t="s">
        <v>24</v>
      </c>
      <c r="F2764" s="4" t="s">
        <v>100</v>
      </c>
      <c r="G2764" s="4" t="s">
        <v>101</v>
      </c>
      <c r="H2764" s="4" t="s">
        <v>21</v>
      </c>
      <c r="I2764" s="6">
        <v>0.4</v>
      </c>
      <c r="J2764" s="7">
        <v>1500</v>
      </c>
      <c r="K2764" s="8">
        <f t="shared" si="20"/>
        <v>600</v>
      </c>
      <c r="L2764" s="8">
        <f t="shared" si="21"/>
        <v>210</v>
      </c>
      <c r="M2764" s="9">
        <v>0.35</v>
      </c>
      <c r="O2764" s="14"/>
      <c r="P2764" s="12"/>
      <c r="Q2764" s="10"/>
      <c r="R2764" s="11"/>
    </row>
    <row r="2765" spans="1:18" ht="15.75" customHeight="1" x14ac:dyDescent="0.25">
      <c r="A2765" s="2"/>
      <c r="B2765" s="4" t="s">
        <v>23</v>
      </c>
      <c r="C2765" s="4">
        <v>1197831</v>
      </c>
      <c r="D2765" s="5">
        <v>44299</v>
      </c>
      <c r="E2765" s="4" t="s">
        <v>24</v>
      </c>
      <c r="F2765" s="4" t="s">
        <v>100</v>
      </c>
      <c r="G2765" s="4" t="s">
        <v>101</v>
      </c>
      <c r="H2765" s="4" t="s">
        <v>22</v>
      </c>
      <c r="I2765" s="6">
        <v>0.30000000000000004</v>
      </c>
      <c r="J2765" s="7">
        <v>3000</v>
      </c>
      <c r="K2765" s="8">
        <f t="shared" si="20"/>
        <v>900.00000000000011</v>
      </c>
      <c r="L2765" s="8">
        <f t="shared" si="21"/>
        <v>315</v>
      </c>
      <c r="M2765" s="9">
        <v>0.35</v>
      </c>
      <c r="O2765" s="14"/>
      <c r="P2765" s="12"/>
      <c r="Q2765" s="10"/>
      <c r="R2765" s="11"/>
    </row>
    <row r="2766" spans="1:18" ht="15.75" customHeight="1" x14ac:dyDescent="0.25">
      <c r="A2766" s="2"/>
      <c r="B2766" s="4" t="s">
        <v>23</v>
      </c>
      <c r="C2766" s="4">
        <v>1197831</v>
      </c>
      <c r="D2766" s="5">
        <v>44328</v>
      </c>
      <c r="E2766" s="4" t="s">
        <v>24</v>
      </c>
      <c r="F2766" s="4" t="s">
        <v>100</v>
      </c>
      <c r="G2766" s="4" t="s">
        <v>101</v>
      </c>
      <c r="H2766" s="4" t="s">
        <v>17</v>
      </c>
      <c r="I2766" s="6">
        <v>0.4</v>
      </c>
      <c r="J2766" s="7">
        <v>5700</v>
      </c>
      <c r="K2766" s="8">
        <f t="shared" si="20"/>
        <v>2280</v>
      </c>
      <c r="L2766" s="8">
        <f t="shared" si="21"/>
        <v>798</v>
      </c>
      <c r="M2766" s="9">
        <v>0.35</v>
      </c>
      <c r="O2766" s="14"/>
      <c r="P2766" s="12"/>
      <c r="Q2766" s="10"/>
      <c r="R2766" s="11"/>
    </row>
    <row r="2767" spans="1:18" ht="15.75" customHeight="1" x14ac:dyDescent="0.25">
      <c r="A2767" s="2"/>
      <c r="B2767" s="4" t="s">
        <v>23</v>
      </c>
      <c r="C2767" s="4">
        <v>1197831</v>
      </c>
      <c r="D2767" s="5">
        <v>44328</v>
      </c>
      <c r="E2767" s="4" t="s">
        <v>24</v>
      </c>
      <c r="F2767" s="4" t="s">
        <v>100</v>
      </c>
      <c r="G2767" s="4" t="s">
        <v>101</v>
      </c>
      <c r="H2767" s="4" t="s">
        <v>18</v>
      </c>
      <c r="I2767" s="6">
        <v>0.4</v>
      </c>
      <c r="J2767" s="7">
        <v>2750</v>
      </c>
      <c r="K2767" s="8">
        <f t="shared" si="20"/>
        <v>1100</v>
      </c>
      <c r="L2767" s="8">
        <f t="shared" si="21"/>
        <v>385</v>
      </c>
      <c r="M2767" s="9">
        <v>0.35</v>
      </c>
      <c r="O2767" s="14"/>
      <c r="P2767" s="12"/>
      <c r="Q2767" s="10"/>
      <c r="R2767" s="11"/>
    </row>
    <row r="2768" spans="1:18" ht="15.75" customHeight="1" x14ac:dyDescent="0.25">
      <c r="A2768" s="2"/>
      <c r="B2768" s="4" t="s">
        <v>23</v>
      </c>
      <c r="C2768" s="4">
        <v>1197831</v>
      </c>
      <c r="D2768" s="5">
        <v>44328</v>
      </c>
      <c r="E2768" s="4" t="s">
        <v>24</v>
      </c>
      <c r="F2768" s="4" t="s">
        <v>100</v>
      </c>
      <c r="G2768" s="4" t="s">
        <v>101</v>
      </c>
      <c r="H2768" s="4" t="s">
        <v>19</v>
      </c>
      <c r="I2768" s="6">
        <v>0.35000000000000003</v>
      </c>
      <c r="J2768" s="7">
        <v>2500</v>
      </c>
      <c r="K2768" s="8">
        <f t="shared" si="20"/>
        <v>875.00000000000011</v>
      </c>
      <c r="L2768" s="8">
        <f t="shared" si="21"/>
        <v>306.25</v>
      </c>
      <c r="M2768" s="9">
        <v>0.35</v>
      </c>
      <c r="O2768" s="14"/>
      <c r="P2768" s="12"/>
      <c r="Q2768" s="10"/>
      <c r="R2768" s="11"/>
    </row>
    <row r="2769" spans="1:18" ht="15.75" customHeight="1" x14ac:dyDescent="0.25">
      <c r="A2769" s="2"/>
      <c r="B2769" s="4" t="s">
        <v>23</v>
      </c>
      <c r="C2769" s="4">
        <v>1197831</v>
      </c>
      <c r="D2769" s="5">
        <v>44328</v>
      </c>
      <c r="E2769" s="4" t="s">
        <v>24</v>
      </c>
      <c r="F2769" s="4" t="s">
        <v>100</v>
      </c>
      <c r="G2769" s="4" t="s">
        <v>101</v>
      </c>
      <c r="H2769" s="4" t="s">
        <v>20</v>
      </c>
      <c r="I2769" s="6">
        <v>0.35000000000000003</v>
      </c>
      <c r="J2769" s="7">
        <v>2000</v>
      </c>
      <c r="K2769" s="8">
        <f t="shared" si="20"/>
        <v>700.00000000000011</v>
      </c>
      <c r="L2769" s="8">
        <f t="shared" si="21"/>
        <v>245.00000000000003</v>
      </c>
      <c r="M2769" s="9">
        <v>0.35</v>
      </c>
      <c r="O2769" s="14"/>
      <c r="P2769" s="12"/>
      <c r="Q2769" s="10"/>
      <c r="R2769" s="11"/>
    </row>
    <row r="2770" spans="1:18" ht="15.75" customHeight="1" x14ac:dyDescent="0.25">
      <c r="A2770" s="2"/>
      <c r="B2770" s="4" t="s">
        <v>23</v>
      </c>
      <c r="C2770" s="4">
        <v>1197831</v>
      </c>
      <c r="D2770" s="5">
        <v>44328</v>
      </c>
      <c r="E2770" s="4" t="s">
        <v>24</v>
      </c>
      <c r="F2770" s="4" t="s">
        <v>100</v>
      </c>
      <c r="G2770" s="4" t="s">
        <v>101</v>
      </c>
      <c r="H2770" s="4" t="s">
        <v>21</v>
      </c>
      <c r="I2770" s="6">
        <v>0.44999999999999996</v>
      </c>
      <c r="J2770" s="7">
        <v>2250</v>
      </c>
      <c r="K2770" s="8">
        <f t="shared" si="20"/>
        <v>1012.4999999999999</v>
      </c>
      <c r="L2770" s="8">
        <f t="shared" si="21"/>
        <v>354.37499999999994</v>
      </c>
      <c r="M2770" s="9">
        <v>0.35</v>
      </c>
      <c r="O2770" s="14"/>
      <c r="P2770" s="12"/>
      <c r="Q2770" s="10"/>
      <c r="R2770" s="11"/>
    </row>
    <row r="2771" spans="1:18" ht="15.75" customHeight="1" x14ac:dyDescent="0.25">
      <c r="A2771" s="2"/>
      <c r="B2771" s="4" t="s">
        <v>23</v>
      </c>
      <c r="C2771" s="4">
        <v>1197831</v>
      </c>
      <c r="D2771" s="5">
        <v>44328</v>
      </c>
      <c r="E2771" s="4" t="s">
        <v>24</v>
      </c>
      <c r="F2771" s="4" t="s">
        <v>100</v>
      </c>
      <c r="G2771" s="4" t="s">
        <v>101</v>
      </c>
      <c r="H2771" s="4" t="s">
        <v>22</v>
      </c>
      <c r="I2771" s="6">
        <v>0.44999999999999996</v>
      </c>
      <c r="J2771" s="7">
        <v>3250</v>
      </c>
      <c r="K2771" s="8">
        <f t="shared" si="20"/>
        <v>1462.4999999999998</v>
      </c>
      <c r="L2771" s="8">
        <f t="shared" si="21"/>
        <v>511.87499999999989</v>
      </c>
      <c r="M2771" s="9">
        <v>0.35</v>
      </c>
      <c r="O2771" s="14"/>
      <c r="P2771" s="12"/>
      <c r="Q2771" s="10"/>
      <c r="R2771" s="11"/>
    </row>
    <row r="2772" spans="1:18" ht="15.75" customHeight="1" x14ac:dyDescent="0.25">
      <c r="A2772" s="2"/>
      <c r="B2772" s="4" t="s">
        <v>23</v>
      </c>
      <c r="C2772" s="4">
        <v>1197831</v>
      </c>
      <c r="D2772" s="5">
        <v>44361</v>
      </c>
      <c r="E2772" s="4" t="s">
        <v>24</v>
      </c>
      <c r="F2772" s="4" t="s">
        <v>100</v>
      </c>
      <c r="G2772" s="4" t="s">
        <v>101</v>
      </c>
      <c r="H2772" s="4" t="s">
        <v>17</v>
      </c>
      <c r="I2772" s="6">
        <v>0.39999999999999997</v>
      </c>
      <c r="J2772" s="7">
        <v>5750</v>
      </c>
      <c r="K2772" s="8">
        <f t="shared" si="20"/>
        <v>2300</v>
      </c>
      <c r="L2772" s="8">
        <f t="shared" si="21"/>
        <v>805</v>
      </c>
      <c r="M2772" s="9">
        <v>0.35</v>
      </c>
      <c r="O2772" s="14"/>
      <c r="P2772" s="12"/>
      <c r="Q2772" s="10"/>
      <c r="R2772" s="11"/>
    </row>
    <row r="2773" spans="1:18" ht="15.75" customHeight="1" x14ac:dyDescent="0.25">
      <c r="A2773" s="2"/>
      <c r="B2773" s="4" t="s">
        <v>23</v>
      </c>
      <c r="C2773" s="4">
        <v>1197831</v>
      </c>
      <c r="D2773" s="5">
        <v>44361</v>
      </c>
      <c r="E2773" s="4" t="s">
        <v>24</v>
      </c>
      <c r="F2773" s="4" t="s">
        <v>100</v>
      </c>
      <c r="G2773" s="4" t="s">
        <v>101</v>
      </c>
      <c r="H2773" s="4" t="s">
        <v>18</v>
      </c>
      <c r="I2773" s="6">
        <v>0.35000000000000003</v>
      </c>
      <c r="J2773" s="7">
        <v>3250</v>
      </c>
      <c r="K2773" s="8">
        <f t="shared" si="20"/>
        <v>1137.5</v>
      </c>
      <c r="L2773" s="8">
        <f t="shared" si="21"/>
        <v>398.125</v>
      </c>
      <c r="M2773" s="9">
        <v>0.35</v>
      </c>
      <c r="O2773" s="14"/>
      <c r="P2773" s="12"/>
      <c r="Q2773" s="10"/>
      <c r="R2773" s="11"/>
    </row>
    <row r="2774" spans="1:18" ht="15.75" customHeight="1" x14ac:dyDescent="0.25">
      <c r="A2774" s="2"/>
      <c r="B2774" s="4" t="s">
        <v>23</v>
      </c>
      <c r="C2774" s="4">
        <v>1197831</v>
      </c>
      <c r="D2774" s="5">
        <v>44361</v>
      </c>
      <c r="E2774" s="4" t="s">
        <v>24</v>
      </c>
      <c r="F2774" s="4" t="s">
        <v>100</v>
      </c>
      <c r="G2774" s="4" t="s">
        <v>101</v>
      </c>
      <c r="H2774" s="4" t="s">
        <v>19</v>
      </c>
      <c r="I2774" s="6">
        <v>0.4</v>
      </c>
      <c r="J2774" s="7">
        <v>3000</v>
      </c>
      <c r="K2774" s="8">
        <f t="shared" si="20"/>
        <v>1200</v>
      </c>
      <c r="L2774" s="8">
        <f t="shared" si="21"/>
        <v>420</v>
      </c>
      <c r="M2774" s="9">
        <v>0.35</v>
      </c>
      <c r="O2774" s="14"/>
      <c r="P2774" s="12"/>
      <c r="Q2774" s="10"/>
      <c r="R2774" s="11"/>
    </row>
    <row r="2775" spans="1:18" ht="15.75" customHeight="1" x14ac:dyDescent="0.25">
      <c r="A2775" s="2"/>
      <c r="B2775" s="4" t="s">
        <v>23</v>
      </c>
      <c r="C2775" s="4">
        <v>1197831</v>
      </c>
      <c r="D2775" s="5">
        <v>44361</v>
      </c>
      <c r="E2775" s="4" t="s">
        <v>24</v>
      </c>
      <c r="F2775" s="4" t="s">
        <v>100</v>
      </c>
      <c r="G2775" s="4" t="s">
        <v>101</v>
      </c>
      <c r="H2775" s="4" t="s">
        <v>20</v>
      </c>
      <c r="I2775" s="6">
        <v>0.4</v>
      </c>
      <c r="J2775" s="7">
        <v>2750</v>
      </c>
      <c r="K2775" s="8">
        <f t="shared" si="20"/>
        <v>1100</v>
      </c>
      <c r="L2775" s="8">
        <f t="shared" si="21"/>
        <v>385</v>
      </c>
      <c r="M2775" s="9">
        <v>0.35</v>
      </c>
      <c r="O2775" s="14"/>
      <c r="P2775" s="12"/>
      <c r="Q2775" s="10"/>
      <c r="R2775" s="11"/>
    </row>
    <row r="2776" spans="1:18" ht="15.75" customHeight="1" x14ac:dyDescent="0.25">
      <c r="A2776" s="2"/>
      <c r="B2776" s="4" t="s">
        <v>23</v>
      </c>
      <c r="C2776" s="4">
        <v>1197831</v>
      </c>
      <c r="D2776" s="5">
        <v>44361</v>
      </c>
      <c r="E2776" s="4" t="s">
        <v>24</v>
      </c>
      <c r="F2776" s="4" t="s">
        <v>100</v>
      </c>
      <c r="G2776" s="4" t="s">
        <v>101</v>
      </c>
      <c r="H2776" s="4" t="s">
        <v>21</v>
      </c>
      <c r="I2776" s="6">
        <v>0.54999999999999993</v>
      </c>
      <c r="J2776" s="7">
        <v>2750</v>
      </c>
      <c r="K2776" s="8">
        <f t="shared" si="20"/>
        <v>1512.4999999999998</v>
      </c>
      <c r="L2776" s="8">
        <f t="shared" si="21"/>
        <v>529.37499999999989</v>
      </c>
      <c r="M2776" s="9">
        <v>0.35</v>
      </c>
      <c r="O2776" s="14"/>
      <c r="P2776" s="12"/>
      <c r="Q2776" s="10"/>
      <c r="R2776" s="11"/>
    </row>
    <row r="2777" spans="1:18" ht="15.75" customHeight="1" x14ac:dyDescent="0.25">
      <c r="A2777" s="2"/>
      <c r="B2777" s="4" t="s">
        <v>23</v>
      </c>
      <c r="C2777" s="4">
        <v>1197831</v>
      </c>
      <c r="D2777" s="5">
        <v>44361</v>
      </c>
      <c r="E2777" s="4" t="s">
        <v>24</v>
      </c>
      <c r="F2777" s="4" t="s">
        <v>100</v>
      </c>
      <c r="G2777" s="4" t="s">
        <v>101</v>
      </c>
      <c r="H2777" s="4" t="s">
        <v>22</v>
      </c>
      <c r="I2777" s="6">
        <v>0.6</v>
      </c>
      <c r="J2777" s="7">
        <v>4500</v>
      </c>
      <c r="K2777" s="8">
        <f t="shared" si="20"/>
        <v>2700</v>
      </c>
      <c r="L2777" s="8">
        <f t="shared" si="21"/>
        <v>944.99999999999989</v>
      </c>
      <c r="M2777" s="9">
        <v>0.35</v>
      </c>
      <c r="O2777" s="14"/>
      <c r="P2777" s="12"/>
      <c r="Q2777" s="10"/>
      <c r="R2777" s="11"/>
    </row>
    <row r="2778" spans="1:18" ht="15.75" customHeight="1" x14ac:dyDescent="0.25">
      <c r="A2778" s="2"/>
      <c r="B2778" s="4" t="s">
        <v>23</v>
      </c>
      <c r="C2778" s="4">
        <v>1197831</v>
      </c>
      <c r="D2778" s="5">
        <v>44389</v>
      </c>
      <c r="E2778" s="4" t="s">
        <v>24</v>
      </c>
      <c r="F2778" s="4" t="s">
        <v>100</v>
      </c>
      <c r="G2778" s="4" t="s">
        <v>101</v>
      </c>
      <c r="H2778" s="4" t="s">
        <v>17</v>
      </c>
      <c r="I2778" s="6">
        <v>0.54999999999999993</v>
      </c>
      <c r="J2778" s="7">
        <v>6750</v>
      </c>
      <c r="K2778" s="8">
        <f t="shared" si="20"/>
        <v>3712.4999999999995</v>
      </c>
      <c r="L2778" s="8">
        <f t="shared" si="21"/>
        <v>1299.3749999999998</v>
      </c>
      <c r="M2778" s="9">
        <v>0.35</v>
      </c>
      <c r="O2778" s="14"/>
      <c r="P2778" s="12"/>
      <c r="Q2778" s="10"/>
      <c r="R2778" s="11"/>
    </row>
    <row r="2779" spans="1:18" ht="15.75" customHeight="1" x14ac:dyDescent="0.25">
      <c r="A2779" s="2"/>
      <c r="B2779" s="4" t="s">
        <v>23</v>
      </c>
      <c r="C2779" s="4">
        <v>1197831</v>
      </c>
      <c r="D2779" s="5">
        <v>44389</v>
      </c>
      <c r="E2779" s="4" t="s">
        <v>24</v>
      </c>
      <c r="F2779" s="4" t="s">
        <v>100</v>
      </c>
      <c r="G2779" s="4" t="s">
        <v>101</v>
      </c>
      <c r="H2779" s="4" t="s">
        <v>18</v>
      </c>
      <c r="I2779" s="6">
        <v>0.5</v>
      </c>
      <c r="J2779" s="7">
        <v>4250</v>
      </c>
      <c r="K2779" s="8">
        <f t="shared" si="20"/>
        <v>2125</v>
      </c>
      <c r="L2779" s="8">
        <f t="shared" si="21"/>
        <v>743.75</v>
      </c>
      <c r="M2779" s="9">
        <v>0.35</v>
      </c>
      <c r="O2779" s="14"/>
      <c r="P2779" s="12"/>
      <c r="Q2779" s="10"/>
      <c r="R2779" s="11"/>
    </row>
    <row r="2780" spans="1:18" ht="15.75" customHeight="1" x14ac:dyDescent="0.25">
      <c r="A2780" s="2"/>
      <c r="B2780" s="4" t="s">
        <v>23</v>
      </c>
      <c r="C2780" s="4">
        <v>1197831</v>
      </c>
      <c r="D2780" s="5">
        <v>44389</v>
      </c>
      <c r="E2780" s="4" t="s">
        <v>24</v>
      </c>
      <c r="F2780" s="4" t="s">
        <v>100</v>
      </c>
      <c r="G2780" s="4" t="s">
        <v>101</v>
      </c>
      <c r="H2780" s="4" t="s">
        <v>19</v>
      </c>
      <c r="I2780" s="6">
        <v>0.45</v>
      </c>
      <c r="J2780" s="7">
        <v>3500</v>
      </c>
      <c r="K2780" s="8">
        <f t="shared" si="20"/>
        <v>1575</v>
      </c>
      <c r="L2780" s="8">
        <f t="shared" si="21"/>
        <v>551.25</v>
      </c>
      <c r="M2780" s="9">
        <v>0.35</v>
      </c>
      <c r="O2780" s="14"/>
      <c r="P2780" s="12"/>
      <c r="Q2780" s="10"/>
      <c r="R2780" s="11"/>
    </row>
    <row r="2781" spans="1:18" ht="15.75" customHeight="1" x14ac:dyDescent="0.25">
      <c r="A2781" s="2"/>
      <c r="B2781" s="4" t="s">
        <v>23</v>
      </c>
      <c r="C2781" s="4">
        <v>1197831</v>
      </c>
      <c r="D2781" s="5">
        <v>44389</v>
      </c>
      <c r="E2781" s="4" t="s">
        <v>24</v>
      </c>
      <c r="F2781" s="4" t="s">
        <v>100</v>
      </c>
      <c r="G2781" s="4" t="s">
        <v>101</v>
      </c>
      <c r="H2781" s="4" t="s">
        <v>20</v>
      </c>
      <c r="I2781" s="6">
        <v>0.45</v>
      </c>
      <c r="J2781" s="7">
        <v>3000</v>
      </c>
      <c r="K2781" s="8">
        <f t="shared" si="20"/>
        <v>1350</v>
      </c>
      <c r="L2781" s="8">
        <f t="shared" si="21"/>
        <v>472.49999999999994</v>
      </c>
      <c r="M2781" s="9">
        <v>0.35</v>
      </c>
      <c r="O2781" s="14"/>
      <c r="P2781" s="12"/>
      <c r="Q2781" s="10"/>
      <c r="R2781" s="11"/>
    </row>
    <row r="2782" spans="1:18" ht="15.75" customHeight="1" x14ac:dyDescent="0.25">
      <c r="A2782" s="2"/>
      <c r="B2782" s="4" t="s">
        <v>23</v>
      </c>
      <c r="C2782" s="4">
        <v>1197831</v>
      </c>
      <c r="D2782" s="5">
        <v>44389</v>
      </c>
      <c r="E2782" s="4" t="s">
        <v>24</v>
      </c>
      <c r="F2782" s="4" t="s">
        <v>100</v>
      </c>
      <c r="G2782" s="4" t="s">
        <v>101</v>
      </c>
      <c r="H2782" s="4" t="s">
        <v>21</v>
      </c>
      <c r="I2782" s="6">
        <v>0.6</v>
      </c>
      <c r="J2782" s="7">
        <v>3250</v>
      </c>
      <c r="K2782" s="8">
        <f t="shared" si="20"/>
        <v>1950</v>
      </c>
      <c r="L2782" s="8">
        <f t="shared" si="21"/>
        <v>682.5</v>
      </c>
      <c r="M2782" s="9">
        <v>0.35</v>
      </c>
      <c r="O2782" s="14"/>
      <c r="P2782" s="12"/>
      <c r="Q2782" s="10"/>
      <c r="R2782" s="11"/>
    </row>
    <row r="2783" spans="1:18" ht="15.75" customHeight="1" x14ac:dyDescent="0.25">
      <c r="A2783" s="2"/>
      <c r="B2783" s="4" t="s">
        <v>23</v>
      </c>
      <c r="C2783" s="4">
        <v>1197831</v>
      </c>
      <c r="D2783" s="5">
        <v>44389</v>
      </c>
      <c r="E2783" s="4" t="s">
        <v>24</v>
      </c>
      <c r="F2783" s="4" t="s">
        <v>100</v>
      </c>
      <c r="G2783" s="4" t="s">
        <v>101</v>
      </c>
      <c r="H2783" s="4" t="s">
        <v>22</v>
      </c>
      <c r="I2783" s="6">
        <v>0.65</v>
      </c>
      <c r="J2783" s="7">
        <v>5000</v>
      </c>
      <c r="K2783" s="8">
        <f t="shared" si="20"/>
        <v>3250</v>
      </c>
      <c r="L2783" s="8">
        <f t="shared" si="21"/>
        <v>1137.5</v>
      </c>
      <c r="M2783" s="9">
        <v>0.35</v>
      </c>
      <c r="O2783" s="14"/>
      <c r="P2783" s="12"/>
      <c r="Q2783" s="10"/>
      <c r="R2783" s="11"/>
    </row>
    <row r="2784" spans="1:18" ht="15.75" customHeight="1" x14ac:dyDescent="0.25">
      <c r="A2784" s="2"/>
      <c r="B2784" s="4" t="s">
        <v>23</v>
      </c>
      <c r="C2784" s="4">
        <v>1197831</v>
      </c>
      <c r="D2784" s="5">
        <v>44421</v>
      </c>
      <c r="E2784" s="4" t="s">
        <v>24</v>
      </c>
      <c r="F2784" s="4" t="s">
        <v>100</v>
      </c>
      <c r="G2784" s="4" t="s">
        <v>101</v>
      </c>
      <c r="H2784" s="4" t="s">
        <v>17</v>
      </c>
      <c r="I2784" s="6">
        <v>0.6</v>
      </c>
      <c r="J2784" s="7">
        <v>6500</v>
      </c>
      <c r="K2784" s="8">
        <f t="shared" si="20"/>
        <v>3900</v>
      </c>
      <c r="L2784" s="8">
        <f t="shared" si="21"/>
        <v>1365</v>
      </c>
      <c r="M2784" s="9">
        <v>0.35</v>
      </c>
      <c r="O2784" s="14"/>
      <c r="P2784" s="12"/>
      <c r="Q2784" s="10"/>
      <c r="R2784" s="11"/>
    </row>
    <row r="2785" spans="1:18" ht="15.75" customHeight="1" x14ac:dyDescent="0.25">
      <c r="A2785" s="2"/>
      <c r="B2785" s="4" t="s">
        <v>23</v>
      </c>
      <c r="C2785" s="4">
        <v>1197831</v>
      </c>
      <c r="D2785" s="5">
        <v>44421</v>
      </c>
      <c r="E2785" s="4" t="s">
        <v>24</v>
      </c>
      <c r="F2785" s="4" t="s">
        <v>100</v>
      </c>
      <c r="G2785" s="4" t="s">
        <v>101</v>
      </c>
      <c r="H2785" s="4" t="s">
        <v>18</v>
      </c>
      <c r="I2785" s="6">
        <v>0.55000000000000004</v>
      </c>
      <c r="J2785" s="7">
        <v>4250</v>
      </c>
      <c r="K2785" s="8">
        <f t="shared" si="20"/>
        <v>2337.5</v>
      </c>
      <c r="L2785" s="8">
        <f t="shared" si="21"/>
        <v>818.125</v>
      </c>
      <c r="M2785" s="9">
        <v>0.35</v>
      </c>
      <c r="O2785" s="14"/>
      <c r="P2785" s="12"/>
      <c r="Q2785" s="10"/>
      <c r="R2785" s="11"/>
    </row>
    <row r="2786" spans="1:18" ht="15.75" customHeight="1" x14ac:dyDescent="0.25">
      <c r="A2786" s="2"/>
      <c r="B2786" s="4" t="s">
        <v>23</v>
      </c>
      <c r="C2786" s="4">
        <v>1197831</v>
      </c>
      <c r="D2786" s="5">
        <v>44421</v>
      </c>
      <c r="E2786" s="4" t="s">
        <v>24</v>
      </c>
      <c r="F2786" s="4" t="s">
        <v>100</v>
      </c>
      <c r="G2786" s="4" t="s">
        <v>101</v>
      </c>
      <c r="H2786" s="4" t="s">
        <v>19</v>
      </c>
      <c r="I2786" s="6">
        <v>0.5</v>
      </c>
      <c r="J2786" s="7">
        <v>3500</v>
      </c>
      <c r="K2786" s="8">
        <f t="shared" si="20"/>
        <v>1750</v>
      </c>
      <c r="L2786" s="8">
        <f t="shared" si="21"/>
        <v>612.5</v>
      </c>
      <c r="M2786" s="9">
        <v>0.35</v>
      </c>
      <c r="O2786" s="14"/>
      <c r="P2786" s="12"/>
      <c r="Q2786" s="10"/>
      <c r="R2786" s="11"/>
    </row>
    <row r="2787" spans="1:18" ht="15.75" customHeight="1" x14ac:dyDescent="0.25">
      <c r="A2787" s="2"/>
      <c r="B2787" s="4" t="s">
        <v>23</v>
      </c>
      <c r="C2787" s="4">
        <v>1197831</v>
      </c>
      <c r="D2787" s="5">
        <v>44421</v>
      </c>
      <c r="E2787" s="4" t="s">
        <v>24</v>
      </c>
      <c r="F2787" s="4" t="s">
        <v>100</v>
      </c>
      <c r="G2787" s="4" t="s">
        <v>101</v>
      </c>
      <c r="H2787" s="4" t="s">
        <v>20</v>
      </c>
      <c r="I2787" s="6">
        <v>0.4</v>
      </c>
      <c r="J2787" s="7">
        <v>3000</v>
      </c>
      <c r="K2787" s="8">
        <f t="shared" si="20"/>
        <v>1200</v>
      </c>
      <c r="L2787" s="8">
        <f t="shared" si="21"/>
        <v>420</v>
      </c>
      <c r="M2787" s="9">
        <v>0.35</v>
      </c>
      <c r="O2787" s="14"/>
      <c r="P2787" s="12"/>
      <c r="Q2787" s="10"/>
      <c r="R2787" s="11"/>
    </row>
    <row r="2788" spans="1:18" ht="15.75" customHeight="1" x14ac:dyDescent="0.25">
      <c r="A2788" s="2"/>
      <c r="B2788" s="4" t="s">
        <v>23</v>
      </c>
      <c r="C2788" s="4">
        <v>1197831</v>
      </c>
      <c r="D2788" s="5">
        <v>44421</v>
      </c>
      <c r="E2788" s="4" t="s">
        <v>24</v>
      </c>
      <c r="F2788" s="4" t="s">
        <v>100</v>
      </c>
      <c r="G2788" s="4" t="s">
        <v>101</v>
      </c>
      <c r="H2788" s="4" t="s">
        <v>21</v>
      </c>
      <c r="I2788" s="6">
        <v>0.5</v>
      </c>
      <c r="J2788" s="7">
        <v>2750</v>
      </c>
      <c r="K2788" s="8">
        <f t="shared" si="20"/>
        <v>1375</v>
      </c>
      <c r="L2788" s="8">
        <f t="shared" si="21"/>
        <v>481.24999999999994</v>
      </c>
      <c r="M2788" s="9">
        <v>0.35</v>
      </c>
      <c r="O2788" s="14"/>
      <c r="P2788" s="12"/>
      <c r="Q2788" s="10"/>
      <c r="R2788" s="11"/>
    </row>
    <row r="2789" spans="1:18" ht="15.75" customHeight="1" x14ac:dyDescent="0.25">
      <c r="A2789" s="2"/>
      <c r="B2789" s="4" t="s">
        <v>23</v>
      </c>
      <c r="C2789" s="4">
        <v>1197831</v>
      </c>
      <c r="D2789" s="5">
        <v>44421</v>
      </c>
      <c r="E2789" s="4" t="s">
        <v>24</v>
      </c>
      <c r="F2789" s="4" t="s">
        <v>100</v>
      </c>
      <c r="G2789" s="4" t="s">
        <v>101</v>
      </c>
      <c r="H2789" s="4" t="s">
        <v>22</v>
      </c>
      <c r="I2789" s="6">
        <v>0.55000000000000004</v>
      </c>
      <c r="J2789" s="7">
        <v>4500</v>
      </c>
      <c r="K2789" s="8">
        <f t="shared" si="20"/>
        <v>2475</v>
      </c>
      <c r="L2789" s="8">
        <f t="shared" si="21"/>
        <v>866.25</v>
      </c>
      <c r="M2789" s="9">
        <v>0.35</v>
      </c>
      <c r="O2789" s="14"/>
      <c r="P2789" s="12"/>
      <c r="Q2789" s="10"/>
      <c r="R2789" s="11"/>
    </row>
    <row r="2790" spans="1:18" ht="15.75" customHeight="1" x14ac:dyDescent="0.25">
      <c r="A2790" s="2"/>
      <c r="B2790" s="4" t="s">
        <v>23</v>
      </c>
      <c r="C2790" s="4">
        <v>1197831</v>
      </c>
      <c r="D2790" s="5">
        <v>44451</v>
      </c>
      <c r="E2790" s="4" t="s">
        <v>24</v>
      </c>
      <c r="F2790" s="4" t="s">
        <v>100</v>
      </c>
      <c r="G2790" s="4" t="s">
        <v>101</v>
      </c>
      <c r="H2790" s="4" t="s">
        <v>17</v>
      </c>
      <c r="I2790" s="6">
        <v>0.5</v>
      </c>
      <c r="J2790" s="7">
        <v>5500</v>
      </c>
      <c r="K2790" s="8">
        <f t="shared" si="20"/>
        <v>2750</v>
      </c>
      <c r="L2790" s="8">
        <f t="shared" si="21"/>
        <v>962.49999999999989</v>
      </c>
      <c r="M2790" s="9">
        <v>0.35</v>
      </c>
      <c r="O2790" s="14"/>
      <c r="P2790" s="12"/>
      <c r="Q2790" s="10"/>
      <c r="R2790" s="11"/>
    </row>
    <row r="2791" spans="1:18" ht="15.75" customHeight="1" x14ac:dyDescent="0.25">
      <c r="A2791" s="2"/>
      <c r="B2791" s="4" t="s">
        <v>23</v>
      </c>
      <c r="C2791" s="4">
        <v>1197831</v>
      </c>
      <c r="D2791" s="5">
        <v>44451</v>
      </c>
      <c r="E2791" s="4" t="s">
        <v>24</v>
      </c>
      <c r="F2791" s="4" t="s">
        <v>100</v>
      </c>
      <c r="G2791" s="4" t="s">
        <v>101</v>
      </c>
      <c r="H2791" s="4" t="s">
        <v>18</v>
      </c>
      <c r="I2791" s="6">
        <v>0.40000000000000013</v>
      </c>
      <c r="J2791" s="7">
        <v>3500</v>
      </c>
      <c r="K2791" s="8">
        <f t="shared" si="20"/>
        <v>1400.0000000000005</v>
      </c>
      <c r="L2791" s="8">
        <f t="shared" si="21"/>
        <v>490.00000000000011</v>
      </c>
      <c r="M2791" s="9">
        <v>0.35</v>
      </c>
      <c r="O2791" s="14"/>
      <c r="P2791" s="12"/>
      <c r="Q2791" s="10"/>
      <c r="R2791" s="11"/>
    </row>
    <row r="2792" spans="1:18" ht="15.75" customHeight="1" x14ac:dyDescent="0.25">
      <c r="A2792" s="2"/>
      <c r="B2792" s="4" t="s">
        <v>23</v>
      </c>
      <c r="C2792" s="4">
        <v>1197831</v>
      </c>
      <c r="D2792" s="5">
        <v>44451</v>
      </c>
      <c r="E2792" s="4" t="s">
        <v>24</v>
      </c>
      <c r="F2792" s="4" t="s">
        <v>100</v>
      </c>
      <c r="G2792" s="4" t="s">
        <v>101</v>
      </c>
      <c r="H2792" s="4" t="s">
        <v>19</v>
      </c>
      <c r="I2792" s="6">
        <v>0.15000000000000008</v>
      </c>
      <c r="J2792" s="7">
        <v>2500</v>
      </c>
      <c r="K2792" s="8">
        <f t="shared" si="20"/>
        <v>375.00000000000017</v>
      </c>
      <c r="L2792" s="8">
        <f t="shared" si="21"/>
        <v>131.25000000000006</v>
      </c>
      <c r="M2792" s="9">
        <v>0.35</v>
      </c>
      <c r="O2792" s="14"/>
      <c r="P2792" s="12"/>
      <c r="Q2792" s="10"/>
      <c r="R2792" s="11"/>
    </row>
    <row r="2793" spans="1:18" ht="15.75" customHeight="1" x14ac:dyDescent="0.25">
      <c r="A2793" s="2"/>
      <c r="B2793" s="4" t="s">
        <v>23</v>
      </c>
      <c r="C2793" s="4">
        <v>1197831</v>
      </c>
      <c r="D2793" s="5">
        <v>44451</v>
      </c>
      <c r="E2793" s="4" t="s">
        <v>24</v>
      </c>
      <c r="F2793" s="4" t="s">
        <v>100</v>
      </c>
      <c r="G2793" s="4" t="s">
        <v>101</v>
      </c>
      <c r="H2793" s="4" t="s">
        <v>20</v>
      </c>
      <c r="I2793" s="6">
        <v>0.15000000000000008</v>
      </c>
      <c r="J2793" s="7">
        <v>2250</v>
      </c>
      <c r="K2793" s="8">
        <f t="shared" si="20"/>
        <v>337.50000000000017</v>
      </c>
      <c r="L2793" s="8">
        <f t="shared" si="21"/>
        <v>118.12500000000006</v>
      </c>
      <c r="M2793" s="9">
        <v>0.35</v>
      </c>
      <c r="O2793" s="14"/>
      <c r="P2793" s="12"/>
      <c r="Q2793" s="10"/>
      <c r="R2793" s="11"/>
    </row>
    <row r="2794" spans="1:18" ht="15.75" customHeight="1" x14ac:dyDescent="0.25">
      <c r="A2794" s="2"/>
      <c r="B2794" s="4" t="s">
        <v>23</v>
      </c>
      <c r="C2794" s="4">
        <v>1197831</v>
      </c>
      <c r="D2794" s="5">
        <v>44451</v>
      </c>
      <c r="E2794" s="4" t="s">
        <v>24</v>
      </c>
      <c r="F2794" s="4" t="s">
        <v>100</v>
      </c>
      <c r="G2794" s="4" t="s">
        <v>101</v>
      </c>
      <c r="H2794" s="4" t="s">
        <v>21</v>
      </c>
      <c r="I2794" s="6">
        <v>0.25000000000000006</v>
      </c>
      <c r="J2794" s="7">
        <v>2250</v>
      </c>
      <c r="K2794" s="8">
        <f t="shared" si="20"/>
        <v>562.50000000000011</v>
      </c>
      <c r="L2794" s="8">
        <f t="shared" si="21"/>
        <v>196.87500000000003</v>
      </c>
      <c r="M2794" s="9">
        <v>0.35</v>
      </c>
      <c r="O2794" s="14"/>
      <c r="P2794" s="12"/>
      <c r="Q2794" s="10"/>
      <c r="R2794" s="11"/>
    </row>
    <row r="2795" spans="1:18" ht="15.75" customHeight="1" x14ac:dyDescent="0.25">
      <c r="A2795" s="2"/>
      <c r="B2795" s="4" t="s">
        <v>23</v>
      </c>
      <c r="C2795" s="4">
        <v>1197831</v>
      </c>
      <c r="D2795" s="5">
        <v>44451</v>
      </c>
      <c r="E2795" s="4" t="s">
        <v>24</v>
      </c>
      <c r="F2795" s="4" t="s">
        <v>100</v>
      </c>
      <c r="G2795" s="4" t="s">
        <v>101</v>
      </c>
      <c r="H2795" s="4" t="s">
        <v>22</v>
      </c>
      <c r="I2795" s="6">
        <v>0.3000000000000001</v>
      </c>
      <c r="J2795" s="7">
        <v>3250</v>
      </c>
      <c r="K2795" s="8">
        <f t="shared" si="20"/>
        <v>975.00000000000034</v>
      </c>
      <c r="L2795" s="8">
        <f t="shared" si="21"/>
        <v>341.25000000000011</v>
      </c>
      <c r="M2795" s="9">
        <v>0.35</v>
      </c>
      <c r="O2795" s="14"/>
      <c r="P2795" s="12"/>
      <c r="Q2795" s="10"/>
      <c r="R2795" s="11"/>
    </row>
    <row r="2796" spans="1:18" ht="15.75" customHeight="1" x14ac:dyDescent="0.25">
      <c r="A2796" s="2"/>
      <c r="B2796" s="4" t="s">
        <v>23</v>
      </c>
      <c r="C2796" s="4">
        <v>1197831</v>
      </c>
      <c r="D2796" s="5">
        <v>44483</v>
      </c>
      <c r="E2796" s="4" t="s">
        <v>24</v>
      </c>
      <c r="F2796" s="4" t="s">
        <v>100</v>
      </c>
      <c r="G2796" s="4" t="s">
        <v>101</v>
      </c>
      <c r="H2796" s="4" t="s">
        <v>17</v>
      </c>
      <c r="I2796" s="6">
        <v>0.3000000000000001</v>
      </c>
      <c r="J2796" s="7">
        <v>5000</v>
      </c>
      <c r="K2796" s="8">
        <f t="shared" si="20"/>
        <v>1500.0000000000005</v>
      </c>
      <c r="L2796" s="8">
        <f t="shared" si="21"/>
        <v>525.00000000000011</v>
      </c>
      <c r="M2796" s="9">
        <v>0.35</v>
      </c>
      <c r="O2796" s="14"/>
      <c r="P2796" s="12"/>
      <c r="Q2796" s="10"/>
      <c r="R2796" s="11"/>
    </row>
    <row r="2797" spans="1:18" ht="15.75" customHeight="1" x14ac:dyDescent="0.25">
      <c r="A2797" s="2"/>
      <c r="B2797" s="4" t="s">
        <v>23</v>
      </c>
      <c r="C2797" s="4">
        <v>1197831</v>
      </c>
      <c r="D2797" s="5">
        <v>44483</v>
      </c>
      <c r="E2797" s="4" t="s">
        <v>24</v>
      </c>
      <c r="F2797" s="4" t="s">
        <v>100</v>
      </c>
      <c r="G2797" s="4" t="s">
        <v>101</v>
      </c>
      <c r="H2797" s="4" t="s">
        <v>18</v>
      </c>
      <c r="I2797" s="6">
        <v>0.20000000000000012</v>
      </c>
      <c r="J2797" s="7">
        <v>3250</v>
      </c>
      <c r="K2797" s="8">
        <f t="shared" si="20"/>
        <v>650.00000000000034</v>
      </c>
      <c r="L2797" s="8">
        <f t="shared" si="21"/>
        <v>227.50000000000011</v>
      </c>
      <c r="M2797" s="9">
        <v>0.35</v>
      </c>
      <c r="O2797" s="14"/>
      <c r="P2797" s="12"/>
      <c r="Q2797" s="10"/>
      <c r="R2797" s="11"/>
    </row>
    <row r="2798" spans="1:18" ht="15.75" customHeight="1" x14ac:dyDescent="0.25">
      <c r="A2798" s="2"/>
      <c r="B2798" s="4" t="s">
        <v>23</v>
      </c>
      <c r="C2798" s="4">
        <v>1197831</v>
      </c>
      <c r="D2798" s="5">
        <v>44483</v>
      </c>
      <c r="E2798" s="4" t="s">
        <v>24</v>
      </c>
      <c r="F2798" s="4" t="s">
        <v>100</v>
      </c>
      <c r="G2798" s="4" t="s">
        <v>101</v>
      </c>
      <c r="H2798" s="4" t="s">
        <v>19</v>
      </c>
      <c r="I2798" s="6">
        <v>0.20000000000000012</v>
      </c>
      <c r="J2798" s="7">
        <v>2000</v>
      </c>
      <c r="K2798" s="8">
        <f t="shared" si="20"/>
        <v>400.00000000000023</v>
      </c>
      <c r="L2798" s="8">
        <f t="shared" si="21"/>
        <v>140.00000000000006</v>
      </c>
      <c r="M2798" s="9">
        <v>0.35</v>
      </c>
      <c r="O2798" s="14"/>
      <c r="P2798" s="12"/>
      <c r="Q2798" s="10"/>
      <c r="R2798" s="11"/>
    </row>
    <row r="2799" spans="1:18" ht="15.75" customHeight="1" x14ac:dyDescent="0.25">
      <c r="A2799" s="2"/>
      <c r="B2799" s="4" t="s">
        <v>23</v>
      </c>
      <c r="C2799" s="4">
        <v>1197831</v>
      </c>
      <c r="D2799" s="5">
        <v>44483</v>
      </c>
      <c r="E2799" s="4" t="s">
        <v>24</v>
      </c>
      <c r="F2799" s="4" t="s">
        <v>100</v>
      </c>
      <c r="G2799" s="4" t="s">
        <v>101</v>
      </c>
      <c r="H2799" s="4" t="s">
        <v>20</v>
      </c>
      <c r="I2799" s="6">
        <v>0.20000000000000012</v>
      </c>
      <c r="J2799" s="7">
        <v>1750</v>
      </c>
      <c r="K2799" s="8">
        <f t="shared" si="20"/>
        <v>350.00000000000023</v>
      </c>
      <c r="L2799" s="8">
        <f t="shared" si="21"/>
        <v>122.50000000000007</v>
      </c>
      <c r="M2799" s="9">
        <v>0.35</v>
      </c>
      <c r="O2799" s="14"/>
      <c r="P2799" s="12"/>
      <c r="Q2799" s="10"/>
      <c r="R2799" s="11"/>
    </row>
    <row r="2800" spans="1:18" ht="15.75" customHeight="1" x14ac:dyDescent="0.25">
      <c r="A2800" s="2"/>
      <c r="B2800" s="4" t="s">
        <v>23</v>
      </c>
      <c r="C2800" s="4">
        <v>1197831</v>
      </c>
      <c r="D2800" s="5">
        <v>44483</v>
      </c>
      <c r="E2800" s="4" t="s">
        <v>24</v>
      </c>
      <c r="F2800" s="4" t="s">
        <v>100</v>
      </c>
      <c r="G2800" s="4" t="s">
        <v>101</v>
      </c>
      <c r="H2800" s="4" t="s">
        <v>21</v>
      </c>
      <c r="I2800" s="6">
        <v>0.3000000000000001</v>
      </c>
      <c r="J2800" s="7">
        <v>1750</v>
      </c>
      <c r="K2800" s="8">
        <f t="shared" si="20"/>
        <v>525.00000000000023</v>
      </c>
      <c r="L2800" s="8">
        <f t="shared" si="21"/>
        <v>183.75000000000006</v>
      </c>
      <c r="M2800" s="9">
        <v>0.35</v>
      </c>
      <c r="O2800" s="14"/>
      <c r="P2800" s="12"/>
      <c r="Q2800" s="10"/>
      <c r="R2800" s="11"/>
    </row>
    <row r="2801" spans="1:18" ht="15.75" customHeight="1" x14ac:dyDescent="0.25">
      <c r="A2801" s="2"/>
      <c r="B2801" s="4" t="s">
        <v>23</v>
      </c>
      <c r="C2801" s="4">
        <v>1197831</v>
      </c>
      <c r="D2801" s="5">
        <v>44483</v>
      </c>
      <c r="E2801" s="4" t="s">
        <v>24</v>
      </c>
      <c r="F2801" s="4" t="s">
        <v>100</v>
      </c>
      <c r="G2801" s="4" t="s">
        <v>101</v>
      </c>
      <c r="H2801" s="4" t="s">
        <v>22</v>
      </c>
      <c r="I2801" s="6">
        <v>0.30000000000000004</v>
      </c>
      <c r="J2801" s="7">
        <v>3000</v>
      </c>
      <c r="K2801" s="8">
        <f t="shared" si="20"/>
        <v>900.00000000000011</v>
      </c>
      <c r="L2801" s="8">
        <f t="shared" si="21"/>
        <v>315</v>
      </c>
      <c r="M2801" s="9">
        <v>0.35</v>
      </c>
      <c r="O2801" s="14"/>
      <c r="P2801" s="12"/>
      <c r="Q2801" s="10"/>
      <c r="R2801" s="11"/>
    </row>
    <row r="2802" spans="1:18" ht="15.75" customHeight="1" x14ac:dyDescent="0.25">
      <c r="A2802" s="2"/>
      <c r="B2802" s="4" t="s">
        <v>23</v>
      </c>
      <c r="C2802" s="4">
        <v>1197831</v>
      </c>
      <c r="D2802" s="5">
        <v>44513</v>
      </c>
      <c r="E2802" s="4" t="s">
        <v>24</v>
      </c>
      <c r="F2802" s="4" t="s">
        <v>100</v>
      </c>
      <c r="G2802" s="4" t="s">
        <v>101</v>
      </c>
      <c r="H2802" s="4" t="s">
        <v>17</v>
      </c>
      <c r="I2802" s="6">
        <v>0.25000000000000011</v>
      </c>
      <c r="J2802" s="7">
        <v>4500</v>
      </c>
      <c r="K2802" s="8">
        <f t="shared" si="20"/>
        <v>1125.0000000000005</v>
      </c>
      <c r="L2802" s="8">
        <f t="shared" si="21"/>
        <v>393.75000000000011</v>
      </c>
      <c r="M2802" s="9">
        <v>0.35</v>
      </c>
      <c r="O2802" s="14"/>
      <c r="P2802" s="12"/>
      <c r="Q2802" s="10"/>
      <c r="R2802" s="11"/>
    </row>
    <row r="2803" spans="1:18" ht="15.75" customHeight="1" x14ac:dyDescent="0.25">
      <c r="A2803" s="2"/>
      <c r="B2803" s="4" t="s">
        <v>23</v>
      </c>
      <c r="C2803" s="4">
        <v>1197831</v>
      </c>
      <c r="D2803" s="5">
        <v>44513</v>
      </c>
      <c r="E2803" s="4" t="s">
        <v>24</v>
      </c>
      <c r="F2803" s="4" t="s">
        <v>100</v>
      </c>
      <c r="G2803" s="4" t="s">
        <v>101</v>
      </c>
      <c r="H2803" s="4" t="s">
        <v>18</v>
      </c>
      <c r="I2803" s="6">
        <v>0.15000000000000013</v>
      </c>
      <c r="J2803" s="7">
        <v>2750</v>
      </c>
      <c r="K2803" s="8">
        <f t="shared" si="20"/>
        <v>412.50000000000034</v>
      </c>
      <c r="L2803" s="8">
        <f t="shared" si="21"/>
        <v>144.37500000000011</v>
      </c>
      <c r="M2803" s="9">
        <v>0.35</v>
      </c>
      <c r="O2803" s="14"/>
      <c r="P2803" s="12"/>
      <c r="Q2803" s="10"/>
      <c r="R2803" s="11"/>
    </row>
    <row r="2804" spans="1:18" ht="15.75" customHeight="1" x14ac:dyDescent="0.25">
      <c r="A2804" s="2"/>
      <c r="B2804" s="4" t="s">
        <v>23</v>
      </c>
      <c r="C2804" s="4">
        <v>1197831</v>
      </c>
      <c r="D2804" s="5">
        <v>44513</v>
      </c>
      <c r="E2804" s="4" t="s">
        <v>24</v>
      </c>
      <c r="F2804" s="4" t="s">
        <v>100</v>
      </c>
      <c r="G2804" s="4" t="s">
        <v>101</v>
      </c>
      <c r="H2804" s="4" t="s">
        <v>19</v>
      </c>
      <c r="I2804" s="6">
        <v>0.25000000000000017</v>
      </c>
      <c r="J2804" s="7">
        <v>2200</v>
      </c>
      <c r="K2804" s="8">
        <f t="shared" si="20"/>
        <v>550.00000000000034</v>
      </c>
      <c r="L2804" s="8">
        <f t="shared" si="21"/>
        <v>192.50000000000011</v>
      </c>
      <c r="M2804" s="9">
        <v>0.35</v>
      </c>
      <c r="O2804" s="14"/>
      <c r="P2804" s="12"/>
      <c r="Q2804" s="10"/>
      <c r="R2804" s="11"/>
    </row>
    <row r="2805" spans="1:18" ht="15.75" customHeight="1" x14ac:dyDescent="0.25">
      <c r="A2805" s="2"/>
      <c r="B2805" s="4" t="s">
        <v>23</v>
      </c>
      <c r="C2805" s="4">
        <v>1197831</v>
      </c>
      <c r="D2805" s="5">
        <v>44513</v>
      </c>
      <c r="E2805" s="4" t="s">
        <v>24</v>
      </c>
      <c r="F2805" s="4" t="s">
        <v>100</v>
      </c>
      <c r="G2805" s="4" t="s">
        <v>101</v>
      </c>
      <c r="H2805" s="4" t="s">
        <v>20</v>
      </c>
      <c r="I2805" s="6">
        <v>0.55000000000000016</v>
      </c>
      <c r="J2805" s="7">
        <v>2750</v>
      </c>
      <c r="K2805" s="8">
        <f t="shared" si="20"/>
        <v>1512.5000000000005</v>
      </c>
      <c r="L2805" s="8">
        <f t="shared" si="21"/>
        <v>529.37500000000011</v>
      </c>
      <c r="M2805" s="9">
        <v>0.35</v>
      </c>
      <c r="O2805" s="14"/>
      <c r="P2805" s="12"/>
      <c r="Q2805" s="10"/>
      <c r="R2805" s="11"/>
    </row>
    <row r="2806" spans="1:18" ht="15.75" customHeight="1" x14ac:dyDescent="0.25">
      <c r="A2806" s="2"/>
      <c r="B2806" s="4" t="s">
        <v>23</v>
      </c>
      <c r="C2806" s="4">
        <v>1197831</v>
      </c>
      <c r="D2806" s="5">
        <v>44513</v>
      </c>
      <c r="E2806" s="4" t="s">
        <v>24</v>
      </c>
      <c r="F2806" s="4" t="s">
        <v>100</v>
      </c>
      <c r="G2806" s="4" t="s">
        <v>101</v>
      </c>
      <c r="H2806" s="4" t="s">
        <v>21</v>
      </c>
      <c r="I2806" s="6">
        <v>0.75000000000000011</v>
      </c>
      <c r="J2806" s="7">
        <v>2500</v>
      </c>
      <c r="K2806" s="8">
        <f t="shared" si="20"/>
        <v>1875.0000000000002</v>
      </c>
      <c r="L2806" s="8">
        <f t="shared" si="21"/>
        <v>656.25</v>
      </c>
      <c r="M2806" s="9">
        <v>0.35</v>
      </c>
      <c r="O2806" s="14"/>
      <c r="P2806" s="12"/>
      <c r="Q2806" s="10"/>
      <c r="R2806" s="11"/>
    </row>
    <row r="2807" spans="1:18" ht="15.75" customHeight="1" x14ac:dyDescent="0.25">
      <c r="A2807" s="2"/>
      <c r="B2807" s="4" t="s">
        <v>23</v>
      </c>
      <c r="C2807" s="4">
        <v>1197831</v>
      </c>
      <c r="D2807" s="5">
        <v>44513</v>
      </c>
      <c r="E2807" s="4" t="s">
        <v>24</v>
      </c>
      <c r="F2807" s="4" t="s">
        <v>100</v>
      </c>
      <c r="G2807" s="4" t="s">
        <v>101</v>
      </c>
      <c r="H2807" s="4" t="s">
        <v>22</v>
      </c>
      <c r="I2807" s="6">
        <v>0.75</v>
      </c>
      <c r="J2807" s="7">
        <v>3500</v>
      </c>
      <c r="K2807" s="8">
        <f t="shared" si="20"/>
        <v>2625</v>
      </c>
      <c r="L2807" s="8">
        <f t="shared" si="21"/>
        <v>918.74999999999989</v>
      </c>
      <c r="M2807" s="9">
        <v>0.35</v>
      </c>
      <c r="O2807" s="14"/>
      <c r="P2807" s="12"/>
      <c r="Q2807" s="10"/>
      <c r="R2807" s="11"/>
    </row>
    <row r="2808" spans="1:18" ht="15.75" customHeight="1" x14ac:dyDescent="0.25">
      <c r="A2808" s="2"/>
      <c r="B2808" s="4" t="s">
        <v>23</v>
      </c>
      <c r="C2808" s="4">
        <v>1197831</v>
      </c>
      <c r="D2808" s="5">
        <v>44542</v>
      </c>
      <c r="E2808" s="4" t="s">
        <v>24</v>
      </c>
      <c r="F2808" s="4" t="s">
        <v>100</v>
      </c>
      <c r="G2808" s="4" t="s">
        <v>101</v>
      </c>
      <c r="H2808" s="4" t="s">
        <v>17</v>
      </c>
      <c r="I2808" s="6">
        <v>0.70000000000000007</v>
      </c>
      <c r="J2808" s="7">
        <v>6000</v>
      </c>
      <c r="K2808" s="8">
        <f t="shared" si="20"/>
        <v>4200</v>
      </c>
      <c r="L2808" s="8">
        <f t="shared" si="21"/>
        <v>1470</v>
      </c>
      <c r="M2808" s="9">
        <v>0.35</v>
      </c>
      <c r="O2808" s="14"/>
      <c r="P2808" s="12"/>
      <c r="Q2808" s="10"/>
      <c r="R2808" s="11"/>
    </row>
    <row r="2809" spans="1:18" ht="15.75" customHeight="1" x14ac:dyDescent="0.25">
      <c r="A2809" s="2"/>
      <c r="B2809" s="4" t="s">
        <v>23</v>
      </c>
      <c r="C2809" s="4">
        <v>1197831</v>
      </c>
      <c r="D2809" s="5">
        <v>44542</v>
      </c>
      <c r="E2809" s="4" t="s">
        <v>24</v>
      </c>
      <c r="F2809" s="4" t="s">
        <v>100</v>
      </c>
      <c r="G2809" s="4" t="s">
        <v>101</v>
      </c>
      <c r="H2809" s="4" t="s">
        <v>18</v>
      </c>
      <c r="I2809" s="6">
        <v>0.60000000000000009</v>
      </c>
      <c r="J2809" s="7">
        <v>4000</v>
      </c>
      <c r="K2809" s="8">
        <f t="shared" si="20"/>
        <v>2400.0000000000005</v>
      </c>
      <c r="L2809" s="8">
        <f t="shared" si="21"/>
        <v>840.00000000000011</v>
      </c>
      <c r="M2809" s="9">
        <v>0.35</v>
      </c>
      <c r="O2809" s="14"/>
      <c r="P2809" s="12"/>
      <c r="Q2809" s="10"/>
      <c r="R2809" s="11"/>
    </row>
    <row r="2810" spans="1:18" ht="15.75" customHeight="1" x14ac:dyDescent="0.25">
      <c r="A2810" s="2"/>
      <c r="B2810" s="4" t="s">
        <v>23</v>
      </c>
      <c r="C2810" s="4">
        <v>1197831</v>
      </c>
      <c r="D2810" s="5">
        <v>44542</v>
      </c>
      <c r="E2810" s="4" t="s">
        <v>24</v>
      </c>
      <c r="F2810" s="4" t="s">
        <v>100</v>
      </c>
      <c r="G2810" s="4" t="s">
        <v>101</v>
      </c>
      <c r="H2810" s="4" t="s">
        <v>19</v>
      </c>
      <c r="I2810" s="6">
        <v>0.60000000000000009</v>
      </c>
      <c r="J2810" s="7">
        <v>3500</v>
      </c>
      <c r="K2810" s="8">
        <f t="shared" si="20"/>
        <v>2100.0000000000005</v>
      </c>
      <c r="L2810" s="8">
        <f t="shared" si="21"/>
        <v>735.00000000000011</v>
      </c>
      <c r="M2810" s="9">
        <v>0.35</v>
      </c>
      <c r="O2810" s="14"/>
      <c r="P2810" s="12"/>
      <c r="Q2810" s="10"/>
      <c r="R2810" s="11"/>
    </row>
    <row r="2811" spans="1:18" ht="15.75" customHeight="1" x14ac:dyDescent="0.25">
      <c r="A2811" s="2"/>
      <c r="B2811" s="4" t="s">
        <v>23</v>
      </c>
      <c r="C2811" s="4">
        <v>1197831</v>
      </c>
      <c r="D2811" s="5">
        <v>44542</v>
      </c>
      <c r="E2811" s="4" t="s">
        <v>24</v>
      </c>
      <c r="F2811" s="4" t="s">
        <v>100</v>
      </c>
      <c r="G2811" s="4" t="s">
        <v>101</v>
      </c>
      <c r="H2811" s="4" t="s">
        <v>20</v>
      </c>
      <c r="I2811" s="6">
        <v>0.60000000000000009</v>
      </c>
      <c r="J2811" s="7">
        <v>3000</v>
      </c>
      <c r="K2811" s="8">
        <f t="shared" ref="K2811:K3065" si="22">I2811*J2811</f>
        <v>1800.0000000000002</v>
      </c>
      <c r="L2811" s="8">
        <f t="shared" ref="L2811:L3065" si="23">K2811*M2811</f>
        <v>630</v>
      </c>
      <c r="M2811" s="9">
        <v>0.35</v>
      </c>
      <c r="O2811" s="14"/>
      <c r="P2811" s="12"/>
      <c r="Q2811" s="10"/>
      <c r="R2811" s="11"/>
    </row>
    <row r="2812" spans="1:18" ht="15.75" customHeight="1" x14ac:dyDescent="0.25">
      <c r="A2812" s="2"/>
      <c r="B2812" s="4" t="s">
        <v>23</v>
      </c>
      <c r="C2812" s="4">
        <v>1197831</v>
      </c>
      <c r="D2812" s="5">
        <v>44542</v>
      </c>
      <c r="E2812" s="4" t="s">
        <v>24</v>
      </c>
      <c r="F2812" s="4" t="s">
        <v>100</v>
      </c>
      <c r="G2812" s="4" t="s">
        <v>101</v>
      </c>
      <c r="H2812" s="4" t="s">
        <v>21</v>
      </c>
      <c r="I2812" s="6">
        <v>0.70000000000000007</v>
      </c>
      <c r="J2812" s="7">
        <v>3000</v>
      </c>
      <c r="K2812" s="8">
        <f t="shared" si="22"/>
        <v>2100</v>
      </c>
      <c r="L2812" s="8">
        <f t="shared" si="23"/>
        <v>735</v>
      </c>
      <c r="M2812" s="9">
        <v>0.35</v>
      </c>
      <c r="O2812" s="14"/>
      <c r="P2812" s="12"/>
      <c r="Q2812" s="10"/>
      <c r="R2812" s="11"/>
    </row>
    <row r="2813" spans="1:18" ht="15.75" customHeight="1" x14ac:dyDescent="0.25">
      <c r="A2813" s="2"/>
      <c r="B2813" s="4" t="s">
        <v>23</v>
      </c>
      <c r="C2813" s="4">
        <v>1197831</v>
      </c>
      <c r="D2813" s="5">
        <v>44542</v>
      </c>
      <c r="E2813" s="4" t="s">
        <v>24</v>
      </c>
      <c r="F2813" s="4" t="s">
        <v>100</v>
      </c>
      <c r="G2813" s="4" t="s">
        <v>101</v>
      </c>
      <c r="H2813" s="4" t="s">
        <v>22</v>
      </c>
      <c r="I2813" s="6">
        <v>0.75</v>
      </c>
      <c r="J2813" s="7">
        <v>4000</v>
      </c>
      <c r="K2813" s="8">
        <f t="shared" si="22"/>
        <v>3000</v>
      </c>
      <c r="L2813" s="8">
        <f t="shared" si="23"/>
        <v>1050</v>
      </c>
      <c r="M2813" s="9">
        <v>0.35</v>
      </c>
      <c r="O2813" s="14"/>
      <c r="P2813" s="12"/>
      <c r="Q2813" s="10"/>
      <c r="R2813" s="11"/>
    </row>
    <row r="2814" spans="1:18" ht="15.75" customHeight="1" x14ac:dyDescent="0.25">
      <c r="A2814" s="2" t="s">
        <v>39</v>
      </c>
      <c r="B2814" s="4" t="s">
        <v>14</v>
      </c>
      <c r="C2814" s="4">
        <v>1185732</v>
      </c>
      <c r="D2814" s="5">
        <v>44208</v>
      </c>
      <c r="E2814" s="4" t="s">
        <v>33</v>
      </c>
      <c r="F2814" s="4" t="s">
        <v>102</v>
      </c>
      <c r="G2814" s="4" t="s">
        <v>103</v>
      </c>
      <c r="H2814" s="4" t="s">
        <v>17</v>
      </c>
      <c r="I2814" s="6">
        <v>0.4</v>
      </c>
      <c r="J2814" s="7">
        <v>4750</v>
      </c>
      <c r="K2814" s="8">
        <f t="shared" si="22"/>
        <v>1900</v>
      </c>
      <c r="L2814" s="8">
        <f t="shared" si="23"/>
        <v>665</v>
      </c>
      <c r="M2814" s="9">
        <v>0.35</v>
      </c>
      <c r="O2814" s="14"/>
      <c r="P2814" s="12"/>
      <c r="Q2814" s="10"/>
      <c r="R2814" s="11"/>
    </row>
    <row r="2815" spans="1:18" ht="15.75" customHeight="1" x14ac:dyDescent="0.25">
      <c r="A2815" s="2"/>
      <c r="B2815" s="4" t="s">
        <v>14</v>
      </c>
      <c r="C2815" s="4">
        <v>1185732</v>
      </c>
      <c r="D2815" s="5">
        <v>44208</v>
      </c>
      <c r="E2815" s="4" t="s">
        <v>33</v>
      </c>
      <c r="F2815" s="4" t="s">
        <v>102</v>
      </c>
      <c r="G2815" s="4" t="s">
        <v>103</v>
      </c>
      <c r="H2815" s="4" t="s">
        <v>18</v>
      </c>
      <c r="I2815" s="6">
        <v>0.4</v>
      </c>
      <c r="J2815" s="7">
        <v>2750</v>
      </c>
      <c r="K2815" s="8">
        <f t="shared" si="22"/>
        <v>1100</v>
      </c>
      <c r="L2815" s="8">
        <f t="shared" si="23"/>
        <v>330</v>
      </c>
      <c r="M2815" s="9">
        <v>0.3</v>
      </c>
      <c r="O2815" s="14"/>
      <c r="P2815" s="12"/>
      <c r="Q2815" s="10"/>
      <c r="R2815" s="11"/>
    </row>
    <row r="2816" spans="1:18" ht="15.75" customHeight="1" x14ac:dyDescent="0.25">
      <c r="A2816" s="2"/>
      <c r="B2816" s="4" t="s">
        <v>14</v>
      </c>
      <c r="C2816" s="4">
        <v>1185732</v>
      </c>
      <c r="D2816" s="5">
        <v>44208</v>
      </c>
      <c r="E2816" s="4" t="s">
        <v>33</v>
      </c>
      <c r="F2816" s="4" t="s">
        <v>102</v>
      </c>
      <c r="G2816" s="4" t="s">
        <v>103</v>
      </c>
      <c r="H2816" s="4" t="s">
        <v>19</v>
      </c>
      <c r="I2816" s="6">
        <v>0.30000000000000004</v>
      </c>
      <c r="J2816" s="7">
        <v>2750</v>
      </c>
      <c r="K2816" s="8">
        <f t="shared" si="22"/>
        <v>825.00000000000011</v>
      </c>
      <c r="L2816" s="8">
        <f t="shared" si="23"/>
        <v>247.50000000000003</v>
      </c>
      <c r="M2816" s="9">
        <v>0.3</v>
      </c>
      <c r="O2816" s="14"/>
      <c r="P2816" s="12"/>
      <c r="Q2816" s="10"/>
      <c r="R2816" s="11"/>
    </row>
    <row r="2817" spans="1:18" ht="15.75" customHeight="1" x14ac:dyDescent="0.25">
      <c r="A2817" s="2"/>
      <c r="B2817" s="4" t="s">
        <v>14</v>
      </c>
      <c r="C2817" s="4">
        <v>1185732</v>
      </c>
      <c r="D2817" s="5">
        <v>44208</v>
      </c>
      <c r="E2817" s="4" t="s">
        <v>33</v>
      </c>
      <c r="F2817" s="4" t="s">
        <v>102</v>
      </c>
      <c r="G2817" s="4" t="s">
        <v>103</v>
      </c>
      <c r="H2817" s="4" t="s">
        <v>20</v>
      </c>
      <c r="I2817" s="6">
        <v>0.35000000000000003</v>
      </c>
      <c r="J2817" s="7">
        <v>1250</v>
      </c>
      <c r="K2817" s="8">
        <f t="shared" si="22"/>
        <v>437.50000000000006</v>
      </c>
      <c r="L2817" s="8">
        <f t="shared" si="23"/>
        <v>131.25</v>
      </c>
      <c r="M2817" s="9">
        <v>0.3</v>
      </c>
      <c r="O2817" s="14"/>
      <c r="P2817" s="12"/>
      <c r="Q2817" s="10"/>
      <c r="R2817" s="11"/>
    </row>
    <row r="2818" spans="1:18" ht="15.75" customHeight="1" x14ac:dyDescent="0.25">
      <c r="A2818" s="2"/>
      <c r="B2818" s="4" t="s">
        <v>14</v>
      </c>
      <c r="C2818" s="4">
        <v>1185732</v>
      </c>
      <c r="D2818" s="5">
        <v>44208</v>
      </c>
      <c r="E2818" s="4" t="s">
        <v>33</v>
      </c>
      <c r="F2818" s="4" t="s">
        <v>102</v>
      </c>
      <c r="G2818" s="4" t="s">
        <v>103</v>
      </c>
      <c r="H2818" s="4" t="s">
        <v>21</v>
      </c>
      <c r="I2818" s="6">
        <v>0.49999999999999994</v>
      </c>
      <c r="J2818" s="7">
        <v>1750</v>
      </c>
      <c r="K2818" s="8">
        <f t="shared" si="22"/>
        <v>874.99999999999989</v>
      </c>
      <c r="L2818" s="8">
        <f t="shared" si="23"/>
        <v>306.24999999999994</v>
      </c>
      <c r="M2818" s="9">
        <v>0.35</v>
      </c>
      <c r="O2818" s="14"/>
      <c r="P2818" s="12"/>
      <c r="Q2818" s="10"/>
      <c r="R2818" s="11"/>
    </row>
    <row r="2819" spans="1:18" ht="15.75" customHeight="1" x14ac:dyDescent="0.25">
      <c r="A2819" s="2"/>
      <c r="B2819" s="4" t="s">
        <v>14</v>
      </c>
      <c r="C2819" s="4">
        <v>1185732</v>
      </c>
      <c r="D2819" s="5">
        <v>44208</v>
      </c>
      <c r="E2819" s="4" t="s">
        <v>33</v>
      </c>
      <c r="F2819" s="4" t="s">
        <v>102</v>
      </c>
      <c r="G2819" s="4" t="s">
        <v>103</v>
      </c>
      <c r="H2819" s="4" t="s">
        <v>22</v>
      </c>
      <c r="I2819" s="6">
        <v>0.4</v>
      </c>
      <c r="J2819" s="7">
        <v>2750</v>
      </c>
      <c r="K2819" s="8">
        <f t="shared" si="22"/>
        <v>1100</v>
      </c>
      <c r="L2819" s="8">
        <f t="shared" si="23"/>
        <v>440</v>
      </c>
      <c r="M2819" s="9">
        <v>0.4</v>
      </c>
      <c r="O2819" s="14"/>
      <c r="P2819" s="12"/>
      <c r="Q2819" s="10"/>
      <c r="R2819" s="11"/>
    </row>
    <row r="2820" spans="1:18" ht="15.75" customHeight="1" x14ac:dyDescent="0.25">
      <c r="A2820" s="2"/>
      <c r="B2820" s="4" t="s">
        <v>14</v>
      </c>
      <c r="C2820" s="4">
        <v>1185732</v>
      </c>
      <c r="D2820" s="5">
        <v>44239</v>
      </c>
      <c r="E2820" s="4" t="s">
        <v>33</v>
      </c>
      <c r="F2820" s="4" t="s">
        <v>102</v>
      </c>
      <c r="G2820" s="4" t="s">
        <v>103</v>
      </c>
      <c r="H2820" s="4" t="s">
        <v>17</v>
      </c>
      <c r="I2820" s="6">
        <v>0.4</v>
      </c>
      <c r="J2820" s="7">
        <v>5250</v>
      </c>
      <c r="K2820" s="8">
        <f t="shared" si="22"/>
        <v>2100</v>
      </c>
      <c r="L2820" s="8">
        <f t="shared" si="23"/>
        <v>735</v>
      </c>
      <c r="M2820" s="9">
        <v>0.35</v>
      </c>
      <c r="O2820" s="14"/>
      <c r="P2820" s="12"/>
      <c r="Q2820" s="10"/>
      <c r="R2820" s="11"/>
    </row>
    <row r="2821" spans="1:18" ht="15.75" customHeight="1" x14ac:dyDescent="0.25">
      <c r="A2821" s="2"/>
      <c r="B2821" s="4" t="s">
        <v>14</v>
      </c>
      <c r="C2821" s="4">
        <v>1185732</v>
      </c>
      <c r="D2821" s="5">
        <v>44239</v>
      </c>
      <c r="E2821" s="4" t="s">
        <v>33</v>
      </c>
      <c r="F2821" s="4" t="s">
        <v>102</v>
      </c>
      <c r="G2821" s="4" t="s">
        <v>103</v>
      </c>
      <c r="H2821" s="4" t="s">
        <v>18</v>
      </c>
      <c r="I2821" s="6">
        <v>0.4</v>
      </c>
      <c r="J2821" s="7">
        <v>1750</v>
      </c>
      <c r="K2821" s="8">
        <f t="shared" si="22"/>
        <v>700</v>
      </c>
      <c r="L2821" s="8">
        <f t="shared" si="23"/>
        <v>210</v>
      </c>
      <c r="M2821" s="9">
        <v>0.3</v>
      </c>
      <c r="O2821" s="14"/>
      <c r="P2821" s="12"/>
      <c r="Q2821" s="10"/>
      <c r="R2821" s="11"/>
    </row>
    <row r="2822" spans="1:18" ht="15.75" customHeight="1" x14ac:dyDescent="0.25">
      <c r="A2822" s="2"/>
      <c r="B2822" s="4" t="s">
        <v>14</v>
      </c>
      <c r="C2822" s="4">
        <v>1185732</v>
      </c>
      <c r="D2822" s="5">
        <v>44239</v>
      </c>
      <c r="E2822" s="4" t="s">
        <v>33</v>
      </c>
      <c r="F2822" s="4" t="s">
        <v>102</v>
      </c>
      <c r="G2822" s="4" t="s">
        <v>103</v>
      </c>
      <c r="H2822" s="4" t="s">
        <v>19</v>
      </c>
      <c r="I2822" s="6">
        <v>0.30000000000000004</v>
      </c>
      <c r="J2822" s="7">
        <v>2250</v>
      </c>
      <c r="K2822" s="8">
        <f t="shared" si="22"/>
        <v>675.00000000000011</v>
      </c>
      <c r="L2822" s="8">
        <f t="shared" si="23"/>
        <v>202.50000000000003</v>
      </c>
      <c r="M2822" s="9">
        <v>0.3</v>
      </c>
      <c r="O2822" s="14"/>
      <c r="P2822" s="12"/>
      <c r="Q2822" s="10"/>
      <c r="R2822" s="11"/>
    </row>
    <row r="2823" spans="1:18" ht="15.75" customHeight="1" x14ac:dyDescent="0.25">
      <c r="A2823" s="2"/>
      <c r="B2823" s="4" t="s">
        <v>14</v>
      </c>
      <c r="C2823" s="4">
        <v>1185732</v>
      </c>
      <c r="D2823" s="5">
        <v>44239</v>
      </c>
      <c r="E2823" s="4" t="s">
        <v>33</v>
      </c>
      <c r="F2823" s="4" t="s">
        <v>102</v>
      </c>
      <c r="G2823" s="4" t="s">
        <v>103</v>
      </c>
      <c r="H2823" s="4" t="s">
        <v>20</v>
      </c>
      <c r="I2823" s="6">
        <v>0.35000000000000003</v>
      </c>
      <c r="J2823" s="7">
        <v>1000</v>
      </c>
      <c r="K2823" s="8">
        <f t="shared" si="22"/>
        <v>350.00000000000006</v>
      </c>
      <c r="L2823" s="8">
        <f t="shared" si="23"/>
        <v>105.00000000000001</v>
      </c>
      <c r="M2823" s="9">
        <v>0.3</v>
      </c>
      <c r="O2823" s="14"/>
      <c r="P2823" s="12"/>
      <c r="Q2823" s="10"/>
      <c r="R2823" s="11"/>
    </row>
    <row r="2824" spans="1:18" ht="15.75" customHeight="1" x14ac:dyDescent="0.25">
      <c r="A2824" s="2"/>
      <c r="B2824" s="4" t="s">
        <v>14</v>
      </c>
      <c r="C2824" s="4">
        <v>1185732</v>
      </c>
      <c r="D2824" s="5">
        <v>44239</v>
      </c>
      <c r="E2824" s="4" t="s">
        <v>33</v>
      </c>
      <c r="F2824" s="4" t="s">
        <v>102</v>
      </c>
      <c r="G2824" s="4" t="s">
        <v>103</v>
      </c>
      <c r="H2824" s="4" t="s">
        <v>21</v>
      </c>
      <c r="I2824" s="6">
        <v>0.49999999999999994</v>
      </c>
      <c r="J2824" s="7">
        <v>1750</v>
      </c>
      <c r="K2824" s="8">
        <f t="shared" si="22"/>
        <v>874.99999999999989</v>
      </c>
      <c r="L2824" s="8">
        <f t="shared" si="23"/>
        <v>306.24999999999994</v>
      </c>
      <c r="M2824" s="9">
        <v>0.35</v>
      </c>
      <c r="O2824" s="14"/>
      <c r="P2824" s="12"/>
      <c r="Q2824" s="10"/>
      <c r="R2824" s="11"/>
    </row>
    <row r="2825" spans="1:18" ht="15.75" customHeight="1" x14ac:dyDescent="0.25">
      <c r="A2825" s="2"/>
      <c r="B2825" s="4" t="s">
        <v>14</v>
      </c>
      <c r="C2825" s="4">
        <v>1185732</v>
      </c>
      <c r="D2825" s="5">
        <v>44239</v>
      </c>
      <c r="E2825" s="4" t="s">
        <v>33</v>
      </c>
      <c r="F2825" s="4" t="s">
        <v>102</v>
      </c>
      <c r="G2825" s="4" t="s">
        <v>103</v>
      </c>
      <c r="H2825" s="4" t="s">
        <v>22</v>
      </c>
      <c r="I2825" s="6">
        <v>0.35</v>
      </c>
      <c r="J2825" s="7">
        <v>2750</v>
      </c>
      <c r="K2825" s="8">
        <f t="shared" si="22"/>
        <v>962.49999999999989</v>
      </c>
      <c r="L2825" s="8">
        <f t="shared" si="23"/>
        <v>385</v>
      </c>
      <c r="M2825" s="9">
        <v>0.4</v>
      </c>
      <c r="O2825" s="14"/>
      <c r="P2825" s="12"/>
      <c r="Q2825" s="10"/>
      <c r="R2825" s="11"/>
    </row>
    <row r="2826" spans="1:18" ht="15.75" customHeight="1" x14ac:dyDescent="0.25">
      <c r="A2826" s="2"/>
      <c r="B2826" s="4" t="s">
        <v>14</v>
      </c>
      <c r="C2826" s="4">
        <v>1185732</v>
      </c>
      <c r="D2826" s="5">
        <v>44266</v>
      </c>
      <c r="E2826" s="4" t="s">
        <v>33</v>
      </c>
      <c r="F2826" s="4" t="s">
        <v>102</v>
      </c>
      <c r="G2826" s="4" t="s">
        <v>103</v>
      </c>
      <c r="H2826" s="4" t="s">
        <v>17</v>
      </c>
      <c r="I2826" s="6">
        <v>0.4</v>
      </c>
      <c r="J2826" s="7">
        <v>4950</v>
      </c>
      <c r="K2826" s="8">
        <f t="shared" si="22"/>
        <v>1980</v>
      </c>
      <c r="L2826" s="8">
        <f t="shared" si="23"/>
        <v>693</v>
      </c>
      <c r="M2826" s="9">
        <v>0.35</v>
      </c>
      <c r="O2826" s="14"/>
      <c r="P2826" s="12"/>
      <c r="Q2826" s="10"/>
      <c r="R2826" s="11"/>
    </row>
    <row r="2827" spans="1:18" ht="15.75" customHeight="1" x14ac:dyDescent="0.25">
      <c r="A2827" s="2"/>
      <c r="B2827" s="4" t="s">
        <v>14</v>
      </c>
      <c r="C2827" s="4">
        <v>1185732</v>
      </c>
      <c r="D2827" s="5">
        <v>44266</v>
      </c>
      <c r="E2827" s="4" t="s">
        <v>33</v>
      </c>
      <c r="F2827" s="4" t="s">
        <v>102</v>
      </c>
      <c r="G2827" s="4" t="s">
        <v>103</v>
      </c>
      <c r="H2827" s="4" t="s">
        <v>18</v>
      </c>
      <c r="I2827" s="6">
        <v>0.4</v>
      </c>
      <c r="J2827" s="7">
        <v>2000</v>
      </c>
      <c r="K2827" s="8">
        <f t="shared" si="22"/>
        <v>800</v>
      </c>
      <c r="L2827" s="8">
        <f t="shared" si="23"/>
        <v>240</v>
      </c>
      <c r="M2827" s="9">
        <v>0.3</v>
      </c>
      <c r="O2827" s="14"/>
      <c r="P2827" s="12"/>
      <c r="Q2827" s="10"/>
      <c r="R2827" s="11"/>
    </row>
    <row r="2828" spans="1:18" ht="15.75" customHeight="1" x14ac:dyDescent="0.25">
      <c r="A2828" s="2"/>
      <c r="B2828" s="4" t="s">
        <v>14</v>
      </c>
      <c r="C2828" s="4">
        <v>1185732</v>
      </c>
      <c r="D2828" s="5">
        <v>44266</v>
      </c>
      <c r="E2828" s="4" t="s">
        <v>33</v>
      </c>
      <c r="F2828" s="4" t="s">
        <v>102</v>
      </c>
      <c r="G2828" s="4" t="s">
        <v>103</v>
      </c>
      <c r="H2828" s="4" t="s">
        <v>19</v>
      </c>
      <c r="I2828" s="6">
        <v>0.30000000000000004</v>
      </c>
      <c r="J2828" s="7">
        <v>2250</v>
      </c>
      <c r="K2828" s="8">
        <f t="shared" si="22"/>
        <v>675.00000000000011</v>
      </c>
      <c r="L2828" s="8">
        <f t="shared" si="23"/>
        <v>202.50000000000003</v>
      </c>
      <c r="M2828" s="9">
        <v>0.3</v>
      </c>
      <c r="O2828" s="14"/>
      <c r="P2828" s="12"/>
      <c r="Q2828" s="10"/>
      <c r="R2828" s="11"/>
    </row>
    <row r="2829" spans="1:18" ht="15.75" customHeight="1" x14ac:dyDescent="0.25">
      <c r="A2829" s="2"/>
      <c r="B2829" s="4" t="s">
        <v>14</v>
      </c>
      <c r="C2829" s="4">
        <v>1185732</v>
      </c>
      <c r="D2829" s="5">
        <v>44266</v>
      </c>
      <c r="E2829" s="4" t="s">
        <v>33</v>
      </c>
      <c r="F2829" s="4" t="s">
        <v>102</v>
      </c>
      <c r="G2829" s="4" t="s">
        <v>103</v>
      </c>
      <c r="H2829" s="4" t="s">
        <v>20</v>
      </c>
      <c r="I2829" s="6">
        <v>0.35</v>
      </c>
      <c r="J2829" s="7">
        <v>750</v>
      </c>
      <c r="K2829" s="8">
        <f t="shared" si="22"/>
        <v>262.5</v>
      </c>
      <c r="L2829" s="8">
        <f t="shared" si="23"/>
        <v>78.75</v>
      </c>
      <c r="M2829" s="9">
        <v>0.3</v>
      </c>
      <c r="O2829" s="14"/>
      <c r="P2829" s="12"/>
      <c r="Q2829" s="10"/>
      <c r="R2829" s="11"/>
    </row>
    <row r="2830" spans="1:18" ht="15.75" customHeight="1" x14ac:dyDescent="0.25">
      <c r="A2830" s="2"/>
      <c r="B2830" s="4" t="s">
        <v>14</v>
      </c>
      <c r="C2830" s="4">
        <v>1185732</v>
      </c>
      <c r="D2830" s="5">
        <v>44266</v>
      </c>
      <c r="E2830" s="4" t="s">
        <v>33</v>
      </c>
      <c r="F2830" s="4" t="s">
        <v>102</v>
      </c>
      <c r="G2830" s="4" t="s">
        <v>103</v>
      </c>
      <c r="H2830" s="4" t="s">
        <v>21</v>
      </c>
      <c r="I2830" s="6">
        <v>0.5</v>
      </c>
      <c r="J2830" s="7">
        <v>1250</v>
      </c>
      <c r="K2830" s="8">
        <f t="shared" si="22"/>
        <v>625</v>
      </c>
      <c r="L2830" s="8">
        <f t="shared" si="23"/>
        <v>218.75</v>
      </c>
      <c r="M2830" s="9">
        <v>0.35</v>
      </c>
      <c r="O2830" s="14"/>
      <c r="P2830" s="12"/>
      <c r="Q2830" s="10"/>
      <c r="R2830" s="11"/>
    </row>
    <row r="2831" spans="1:18" ht="15.75" customHeight="1" x14ac:dyDescent="0.25">
      <c r="A2831" s="2"/>
      <c r="B2831" s="4" t="s">
        <v>14</v>
      </c>
      <c r="C2831" s="4">
        <v>1185732</v>
      </c>
      <c r="D2831" s="5">
        <v>44266</v>
      </c>
      <c r="E2831" s="4" t="s">
        <v>33</v>
      </c>
      <c r="F2831" s="4" t="s">
        <v>102</v>
      </c>
      <c r="G2831" s="4" t="s">
        <v>103</v>
      </c>
      <c r="H2831" s="4" t="s">
        <v>22</v>
      </c>
      <c r="I2831" s="6">
        <v>0.4</v>
      </c>
      <c r="J2831" s="7">
        <v>2250</v>
      </c>
      <c r="K2831" s="8">
        <f t="shared" si="22"/>
        <v>900</v>
      </c>
      <c r="L2831" s="8">
        <f t="shared" si="23"/>
        <v>360</v>
      </c>
      <c r="M2831" s="9">
        <v>0.4</v>
      </c>
      <c r="O2831" s="14"/>
      <c r="P2831" s="12"/>
      <c r="Q2831" s="10"/>
      <c r="R2831" s="11"/>
    </row>
    <row r="2832" spans="1:18" ht="15.75" customHeight="1" x14ac:dyDescent="0.25">
      <c r="A2832" s="2"/>
      <c r="B2832" s="4" t="s">
        <v>14</v>
      </c>
      <c r="C2832" s="4">
        <v>1185732</v>
      </c>
      <c r="D2832" s="5">
        <v>44298</v>
      </c>
      <c r="E2832" s="4" t="s">
        <v>33</v>
      </c>
      <c r="F2832" s="4" t="s">
        <v>102</v>
      </c>
      <c r="G2832" s="4" t="s">
        <v>103</v>
      </c>
      <c r="H2832" s="4" t="s">
        <v>17</v>
      </c>
      <c r="I2832" s="6">
        <v>0.4</v>
      </c>
      <c r="J2832" s="7">
        <v>4500</v>
      </c>
      <c r="K2832" s="8">
        <f t="shared" si="22"/>
        <v>1800</v>
      </c>
      <c r="L2832" s="8">
        <f t="shared" si="23"/>
        <v>630</v>
      </c>
      <c r="M2832" s="9">
        <v>0.35</v>
      </c>
      <c r="O2832" s="14"/>
      <c r="P2832" s="12"/>
      <c r="Q2832" s="10"/>
      <c r="R2832" s="11"/>
    </row>
    <row r="2833" spans="1:18" ht="15.75" customHeight="1" x14ac:dyDescent="0.25">
      <c r="A2833" s="2"/>
      <c r="B2833" s="4" t="s">
        <v>14</v>
      </c>
      <c r="C2833" s="4">
        <v>1185732</v>
      </c>
      <c r="D2833" s="5">
        <v>44298</v>
      </c>
      <c r="E2833" s="4" t="s">
        <v>33</v>
      </c>
      <c r="F2833" s="4" t="s">
        <v>102</v>
      </c>
      <c r="G2833" s="4" t="s">
        <v>103</v>
      </c>
      <c r="H2833" s="4" t="s">
        <v>18</v>
      </c>
      <c r="I2833" s="6">
        <v>0.4</v>
      </c>
      <c r="J2833" s="7">
        <v>1500</v>
      </c>
      <c r="K2833" s="8">
        <f t="shared" si="22"/>
        <v>600</v>
      </c>
      <c r="L2833" s="8">
        <f t="shared" si="23"/>
        <v>180</v>
      </c>
      <c r="M2833" s="9">
        <v>0.3</v>
      </c>
      <c r="O2833" s="14"/>
      <c r="P2833" s="12"/>
      <c r="Q2833" s="10"/>
      <c r="R2833" s="11"/>
    </row>
    <row r="2834" spans="1:18" ht="15.75" customHeight="1" x14ac:dyDescent="0.25">
      <c r="A2834" s="2"/>
      <c r="B2834" s="4" t="s">
        <v>14</v>
      </c>
      <c r="C2834" s="4">
        <v>1185732</v>
      </c>
      <c r="D2834" s="5">
        <v>44298</v>
      </c>
      <c r="E2834" s="4" t="s">
        <v>33</v>
      </c>
      <c r="F2834" s="4" t="s">
        <v>102</v>
      </c>
      <c r="G2834" s="4" t="s">
        <v>103</v>
      </c>
      <c r="H2834" s="4" t="s">
        <v>19</v>
      </c>
      <c r="I2834" s="6">
        <v>0.30000000000000004</v>
      </c>
      <c r="J2834" s="7">
        <v>1500</v>
      </c>
      <c r="K2834" s="8">
        <f t="shared" si="22"/>
        <v>450.00000000000006</v>
      </c>
      <c r="L2834" s="8">
        <f t="shared" si="23"/>
        <v>135</v>
      </c>
      <c r="M2834" s="9">
        <v>0.3</v>
      </c>
      <c r="O2834" s="14"/>
      <c r="P2834" s="12"/>
      <c r="Q2834" s="10"/>
      <c r="R2834" s="11"/>
    </row>
    <row r="2835" spans="1:18" ht="15.75" customHeight="1" x14ac:dyDescent="0.25">
      <c r="A2835" s="2"/>
      <c r="B2835" s="4" t="s">
        <v>14</v>
      </c>
      <c r="C2835" s="4">
        <v>1185732</v>
      </c>
      <c r="D2835" s="5">
        <v>44298</v>
      </c>
      <c r="E2835" s="4" t="s">
        <v>33</v>
      </c>
      <c r="F2835" s="4" t="s">
        <v>102</v>
      </c>
      <c r="G2835" s="4" t="s">
        <v>103</v>
      </c>
      <c r="H2835" s="4" t="s">
        <v>20</v>
      </c>
      <c r="I2835" s="6">
        <v>0.35</v>
      </c>
      <c r="J2835" s="7">
        <v>750</v>
      </c>
      <c r="K2835" s="8">
        <f t="shared" si="22"/>
        <v>262.5</v>
      </c>
      <c r="L2835" s="8">
        <f t="shared" si="23"/>
        <v>78.75</v>
      </c>
      <c r="M2835" s="9">
        <v>0.3</v>
      </c>
      <c r="O2835" s="14"/>
      <c r="P2835" s="12"/>
      <c r="Q2835" s="10"/>
      <c r="R2835" s="11"/>
    </row>
    <row r="2836" spans="1:18" ht="15.75" customHeight="1" x14ac:dyDescent="0.25">
      <c r="A2836" s="2"/>
      <c r="B2836" s="4" t="s">
        <v>14</v>
      </c>
      <c r="C2836" s="4">
        <v>1185732</v>
      </c>
      <c r="D2836" s="5">
        <v>44298</v>
      </c>
      <c r="E2836" s="4" t="s">
        <v>33</v>
      </c>
      <c r="F2836" s="4" t="s">
        <v>102</v>
      </c>
      <c r="G2836" s="4" t="s">
        <v>103</v>
      </c>
      <c r="H2836" s="4" t="s">
        <v>21</v>
      </c>
      <c r="I2836" s="6">
        <v>0.6</v>
      </c>
      <c r="J2836" s="7">
        <v>1000</v>
      </c>
      <c r="K2836" s="8">
        <f t="shared" si="22"/>
        <v>600</v>
      </c>
      <c r="L2836" s="8">
        <f t="shared" si="23"/>
        <v>210</v>
      </c>
      <c r="M2836" s="9">
        <v>0.35</v>
      </c>
      <c r="O2836" s="14"/>
      <c r="P2836" s="12"/>
      <c r="Q2836" s="10"/>
      <c r="R2836" s="11"/>
    </row>
    <row r="2837" spans="1:18" ht="15.75" customHeight="1" x14ac:dyDescent="0.25">
      <c r="A2837" s="2"/>
      <c r="B2837" s="4" t="s">
        <v>14</v>
      </c>
      <c r="C2837" s="4">
        <v>1185732</v>
      </c>
      <c r="D2837" s="5">
        <v>44298</v>
      </c>
      <c r="E2837" s="4" t="s">
        <v>33</v>
      </c>
      <c r="F2837" s="4" t="s">
        <v>102</v>
      </c>
      <c r="G2837" s="4" t="s">
        <v>103</v>
      </c>
      <c r="H2837" s="4" t="s">
        <v>22</v>
      </c>
      <c r="I2837" s="6">
        <v>0.5</v>
      </c>
      <c r="J2837" s="7">
        <v>2250</v>
      </c>
      <c r="K2837" s="8">
        <f t="shared" si="22"/>
        <v>1125</v>
      </c>
      <c r="L2837" s="8">
        <f t="shared" si="23"/>
        <v>450</v>
      </c>
      <c r="M2837" s="9">
        <v>0.4</v>
      </c>
      <c r="O2837" s="14"/>
      <c r="P2837" s="12"/>
      <c r="Q2837" s="10"/>
      <c r="R2837" s="11"/>
    </row>
    <row r="2838" spans="1:18" ht="15.75" customHeight="1" x14ac:dyDescent="0.25">
      <c r="A2838" s="2"/>
      <c r="B2838" s="4" t="s">
        <v>14</v>
      </c>
      <c r="C2838" s="4">
        <v>1185732</v>
      </c>
      <c r="D2838" s="5">
        <v>44329</v>
      </c>
      <c r="E2838" s="4" t="s">
        <v>33</v>
      </c>
      <c r="F2838" s="4" t="s">
        <v>102</v>
      </c>
      <c r="G2838" s="4" t="s">
        <v>103</v>
      </c>
      <c r="H2838" s="4" t="s">
        <v>17</v>
      </c>
      <c r="I2838" s="6">
        <v>0.6</v>
      </c>
      <c r="J2838" s="7">
        <v>4950</v>
      </c>
      <c r="K2838" s="8">
        <f t="shared" si="22"/>
        <v>2970</v>
      </c>
      <c r="L2838" s="8">
        <f t="shared" si="23"/>
        <v>1039.5</v>
      </c>
      <c r="M2838" s="9">
        <v>0.35</v>
      </c>
      <c r="O2838" s="14"/>
      <c r="P2838" s="12"/>
      <c r="Q2838" s="10"/>
      <c r="R2838" s="11"/>
    </row>
    <row r="2839" spans="1:18" ht="15.75" customHeight="1" x14ac:dyDescent="0.25">
      <c r="A2839" s="2"/>
      <c r="B2839" s="4" t="s">
        <v>14</v>
      </c>
      <c r="C2839" s="4">
        <v>1185732</v>
      </c>
      <c r="D2839" s="5">
        <v>44329</v>
      </c>
      <c r="E2839" s="4" t="s">
        <v>33</v>
      </c>
      <c r="F2839" s="4" t="s">
        <v>102</v>
      </c>
      <c r="G2839" s="4" t="s">
        <v>103</v>
      </c>
      <c r="H2839" s="4" t="s">
        <v>18</v>
      </c>
      <c r="I2839" s="6">
        <v>0.5</v>
      </c>
      <c r="J2839" s="7">
        <v>2000</v>
      </c>
      <c r="K2839" s="8">
        <f t="shared" si="22"/>
        <v>1000</v>
      </c>
      <c r="L2839" s="8">
        <f t="shared" si="23"/>
        <v>300</v>
      </c>
      <c r="M2839" s="9">
        <v>0.3</v>
      </c>
      <c r="O2839" s="14"/>
      <c r="P2839" s="12"/>
      <c r="Q2839" s="10"/>
      <c r="R2839" s="11"/>
    </row>
    <row r="2840" spans="1:18" ht="15.75" customHeight="1" x14ac:dyDescent="0.25">
      <c r="A2840" s="2"/>
      <c r="B2840" s="4" t="s">
        <v>14</v>
      </c>
      <c r="C2840" s="4">
        <v>1185732</v>
      </c>
      <c r="D2840" s="5">
        <v>44329</v>
      </c>
      <c r="E2840" s="4" t="s">
        <v>33</v>
      </c>
      <c r="F2840" s="4" t="s">
        <v>102</v>
      </c>
      <c r="G2840" s="4" t="s">
        <v>103</v>
      </c>
      <c r="H2840" s="4" t="s">
        <v>19</v>
      </c>
      <c r="I2840" s="6">
        <v>0.45</v>
      </c>
      <c r="J2840" s="7">
        <v>1750</v>
      </c>
      <c r="K2840" s="8">
        <f t="shared" si="22"/>
        <v>787.5</v>
      </c>
      <c r="L2840" s="8">
        <f t="shared" si="23"/>
        <v>236.25</v>
      </c>
      <c r="M2840" s="9">
        <v>0.3</v>
      </c>
      <c r="O2840" s="14"/>
      <c r="P2840" s="12"/>
      <c r="Q2840" s="10"/>
      <c r="R2840" s="11"/>
    </row>
    <row r="2841" spans="1:18" ht="15.75" customHeight="1" x14ac:dyDescent="0.25">
      <c r="A2841" s="2"/>
      <c r="B2841" s="4" t="s">
        <v>14</v>
      </c>
      <c r="C2841" s="4">
        <v>1185732</v>
      </c>
      <c r="D2841" s="5">
        <v>44329</v>
      </c>
      <c r="E2841" s="4" t="s">
        <v>33</v>
      </c>
      <c r="F2841" s="4" t="s">
        <v>102</v>
      </c>
      <c r="G2841" s="4" t="s">
        <v>103</v>
      </c>
      <c r="H2841" s="4" t="s">
        <v>20</v>
      </c>
      <c r="I2841" s="6">
        <v>0.45</v>
      </c>
      <c r="J2841" s="7">
        <v>1000</v>
      </c>
      <c r="K2841" s="8">
        <f t="shared" si="22"/>
        <v>450</v>
      </c>
      <c r="L2841" s="8">
        <f t="shared" si="23"/>
        <v>135</v>
      </c>
      <c r="M2841" s="9">
        <v>0.3</v>
      </c>
      <c r="O2841" s="14"/>
      <c r="P2841" s="12"/>
      <c r="Q2841" s="10"/>
      <c r="R2841" s="11"/>
    </row>
    <row r="2842" spans="1:18" ht="15.75" customHeight="1" x14ac:dyDescent="0.25">
      <c r="A2842" s="2"/>
      <c r="B2842" s="4" t="s">
        <v>14</v>
      </c>
      <c r="C2842" s="4">
        <v>1185732</v>
      </c>
      <c r="D2842" s="5">
        <v>44329</v>
      </c>
      <c r="E2842" s="4" t="s">
        <v>33</v>
      </c>
      <c r="F2842" s="4" t="s">
        <v>102</v>
      </c>
      <c r="G2842" s="4" t="s">
        <v>103</v>
      </c>
      <c r="H2842" s="4" t="s">
        <v>21</v>
      </c>
      <c r="I2842" s="6">
        <v>0.54999999999999993</v>
      </c>
      <c r="J2842" s="7">
        <v>1250</v>
      </c>
      <c r="K2842" s="8">
        <f t="shared" si="22"/>
        <v>687.49999999999989</v>
      </c>
      <c r="L2842" s="8">
        <f t="shared" si="23"/>
        <v>240.62499999999994</v>
      </c>
      <c r="M2842" s="9">
        <v>0.35</v>
      </c>
      <c r="O2842" s="14"/>
      <c r="P2842" s="12"/>
      <c r="Q2842" s="10"/>
      <c r="R2842" s="11"/>
    </row>
    <row r="2843" spans="1:18" ht="15.75" customHeight="1" x14ac:dyDescent="0.25">
      <c r="A2843" s="2"/>
      <c r="B2843" s="4" t="s">
        <v>14</v>
      </c>
      <c r="C2843" s="4">
        <v>1185732</v>
      </c>
      <c r="D2843" s="5">
        <v>44329</v>
      </c>
      <c r="E2843" s="4" t="s">
        <v>33</v>
      </c>
      <c r="F2843" s="4" t="s">
        <v>102</v>
      </c>
      <c r="G2843" s="4" t="s">
        <v>103</v>
      </c>
      <c r="H2843" s="4" t="s">
        <v>22</v>
      </c>
      <c r="I2843" s="6">
        <v>0.6</v>
      </c>
      <c r="J2843" s="7">
        <v>2500</v>
      </c>
      <c r="K2843" s="8">
        <f t="shared" si="22"/>
        <v>1500</v>
      </c>
      <c r="L2843" s="8">
        <f t="shared" si="23"/>
        <v>600</v>
      </c>
      <c r="M2843" s="9">
        <v>0.4</v>
      </c>
      <c r="O2843" s="14"/>
      <c r="P2843" s="12"/>
      <c r="Q2843" s="10"/>
      <c r="R2843" s="11"/>
    </row>
    <row r="2844" spans="1:18" ht="15.75" customHeight="1" x14ac:dyDescent="0.25">
      <c r="A2844" s="2"/>
      <c r="B2844" s="4" t="s">
        <v>14</v>
      </c>
      <c r="C2844" s="4">
        <v>1185732</v>
      </c>
      <c r="D2844" s="5">
        <v>44359</v>
      </c>
      <c r="E2844" s="4" t="s">
        <v>33</v>
      </c>
      <c r="F2844" s="4" t="s">
        <v>102</v>
      </c>
      <c r="G2844" s="4" t="s">
        <v>103</v>
      </c>
      <c r="H2844" s="4" t="s">
        <v>17</v>
      </c>
      <c r="I2844" s="6">
        <v>0.45</v>
      </c>
      <c r="J2844" s="7">
        <v>5000</v>
      </c>
      <c r="K2844" s="8">
        <f t="shared" si="22"/>
        <v>2250</v>
      </c>
      <c r="L2844" s="8">
        <f t="shared" si="23"/>
        <v>787.5</v>
      </c>
      <c r="M2844" s="9">
        <v>0.35</v>
      </c>
      <c r="O2844" s="14"/>
      <c r="P2844" s="12"/>
      <c r="Q2844" s="10"/>
      <c r="R2844" s="11"/>
    </row>
    <row r="2845" spans="1:18" ht="15.75" customHeight="1" x14ac:dyDescent="0.25">
      <c r="A2845" s="2"/>
      <c r="B2845" s="4" t="s">
        <v>14</v>
      </c>
      <c r="C2845" s="4">
        <v>1185732</v>
      </c>
      <c r="D2845" s="5">
        <v>44359</v>
      </c>
      <c r="E2845" s="4" t="s">
        <v>33</v>
      </c>
      <c r="F2845" s="4" t="s">
        <v>102</v>
      </c>
      <c r="G2845" s="4" t="s">
        <v>103</v>
      </c>
      <c r="H2845" s="4" t="s">
        <v>18</v>
      </c>
      <c r="I2845" s="6">
        <v>0.40000000000000008</v>
      </c>
      <c r="J2845" s="7">
        <v>2500</v>
      </c>
      <c r="K2845" s="8">
        <f t="shared" si="22"/>
        <v>1000.0000000000002</v>
      </c>
      <c r="L2845" s="8">
        <f t="shared" si="23"/>
        <v>300.00000000000006</v>
      </c>
      <c r="M2845" s="9">
        <v>0.3</v>
      </c>
      <c r="O2845" s="14"/>
      <c r="P2845" s="12"/>
      <c r="Q2845" s="10"/>
      <c r="R2845" s="11"/>
    </row>
    <row r="2846" spans="1:18" ht="15.75" customHeight="1" x14ac:dyDescent="0.25">
      <c r="A2846" s="2"/>
      <c r="B2846" s="4" t="s">
        <v>14</v>
      </c>
      <c r="C2846" s="4">
        <v>1185732</v>
      </c>
      <c r="D2846" s="5">
        <v>44359</v>
      </c>
      <c r="E2846" s="4" t="s">
        <v>33</v>
      </c>
      <c r="F2846" s="4" t="s">
        <v>102</v>
      </c>
      <c r="G2846" s="4" t="s">
        <v>103</v>
      </c>
      <c r="H2846" s="4" t="s">
        <v>19</v>
      </c>
      <c r="I2846" s="6">
        <v>0.35000000000000003</v>
      </c>
      <c r="J2846" s="7">
        <v>2000</v>
      </c>
      <c r="K2846" s="8">
        <f t="shared" si="22"/>
        <v>700.00000000000011</v>
      </c>
      <c r="L2846" s="8">
        <f t="shared" si="23"/>
        <v>210.00000000000003</v>
      </c>
      <c r="M2846" s="9">
        <v>0.3</v>
      </c>
      <c r="O2846" s="14"/>
      <c r="P2846" s="12"/>
      <c r="Q2846" s="10"/>
      <c r="R2846" s="11"/>
    </row>
    <row r="2847" spans="1:18" ht="15.75" customHeight="1" x14ac:dyDescent="0.25">
      <c r="A2847" s="2"/>
      <c r="B2847" s="4" t="s">
        <v>14</v>
      </c>
      <c r="C2847" s="4">
        <v>1185732</v>
      </c>
      <c r="D2847" s="5">
        <v>44359</v>
      </c>
      <c r="E2847" s="4" t="s">
        <v>33</v>
      </c>
      <c r="F2847" s="4" t="s">
        <v>102</v>
      </c>
      <c r="G2847" s="4" t="s">
        <v>103</v>
      </c>
      <c r="H2847" s="4" t="s">
        <v>20</v>
      </c>
      <c r="I2847" s="6">
        <v>0.35000000000000003</v>
      </c>
      <c r="J2847" s="7">
        <v>1750</v>
      </c>
      <c r="K2847" s="8">
        <f t="shared" si="22"/>
        <v>612.50000000000011</v>
      </c>
      <c r="L2847" s="8">
        <f t="shared" si="23"/>
        <v>183.75000000000003</v>
      </c>
      <c r="M2847" s="9">
        <v>0.3</v>
      </c>
      <c r="O2847" s="14"/>
      <c r="P2847" s="12"/>
      <c r="Q2847" s="10"/>
      <c r="R2847" s="11"/>
    </row>
    <row r="2848" spans="1:18" ht="15.75" customHeight="1" x14ac:dyDescent="0.25">
      <c r="A2848" s="2"/>
      <c r="B2848" s="4" t="s">
        <v>14</v>
      </c>
      <c r="C2848" s="4">
        <v>1185732</v>
      </c>
      <c r="D2848" s="5">
        <v>44359</v>
      </c>
      <c r="E2848" s="4" t="s">
        <v>33</v>
      </c>
      <c r="F2848" s="4" t="s">
        <v>102</v>
      </c>
      <c r="G2848" s="4" t="s">
        <v>103</v>
      </c>
      <c r="H2848" s="4" t="s">
        <v>21</v>
      </c>
      <c r="I2848" s="6">
        <v>0.45</v>
      </c>
      <c r="J2848" s="7">
        <v>1750</v>
      </c>
      <c r="K2848" s="8">
        <f t="shared" si="22"/>
        <v>787.5</v>
      </c>
      <c r="L2848" s="8">
        <f t="shared" si="23"/>
        <v>275.625</v>
      </c>
      <c r="M2848" s="9">
        <v>0.35</v>
      </c>
      <c r="O2848" s="14"/>
      <c r="P2848" s="12"/>
      <c r="Q2848" s="10"/>
      <c r="R2848" s="11"/>
    </row>
    <row r="2849" spans="1:18" ht="15.75" customHeight="1" x14ac:dyDescent="0.25">
      <c r="A2849" s="2"/>
      <c r="B2849" s="4" t="s">
        <v>14</v>
      </c>
      <c r="C2849" s="4">
        <v>1185732</v>
      </c>
      <c r="D2849" s="5">
        <v>44359</v>
      </c>
      <c r="E2849" s="4" t="s">
        <v>33</v>
      </c>
      <c r="F2849" s="4" t="s">
        <v>102</v>
      </c>
      <c r="G2849" s="4" t="s">
        <v>103</v>
      </c>
      <c r="H2849" s="4" t="s">
        <v>22</v>
      </c>
      <c r="I2849" s="6">
        <v>0.55000000000000004</v>
      </c>
      <c r="J2849" s="7">
        <v>3250</v>
      </c>
      <c r="K2849" s="8">
        <f t="shared" si="22"/>
        <v>1787.5000000000002</v>
      </c>
      <c r="L2849" s="8">
        <f t="shared" si="23"/>
        <v>715.00000000000011</v>
      </c>
      <c r="M2849" s="9">
        <v>0.4</v>
      </c>
      <c r="O2849" s="14"/>
      <c r="P2849" s="12"/>
      <c r="Q2849" s="10"/>
      <c r="R2849" s="11"/>
    </row>
    <row r="2850" spans="1:18" ht="15.75" customHeight="1" x14ac:dyDescent="0.25">
      <c r="A2850" s="2"/>
      <c r="B2850" s="4" t="s">
        <v>14</v>
      </c>
      <c r="C2850" s="4">
        <v>1185732</v>
      </c>
      <c r="D2850" s="5">
        <v>44388</v>
      </c>
      <c r="E2850" s="4" t="s">
        <v>33</v>
      </c>
      <c r="F2850" s="4" t="s">
        <v>102</v>
      </c>
      <c r="G2850" s="4" t="s">
        <v>103</v>
      </c>
      <c r="H2850" s="4" t="s">
        <v>17</v>
      </c>
      <c r="I2850" s="6">
        <v>0.5</v>
      </c>
      <c r="J2850" s="7">
        <v>5500</v>
      </c>
      <c r="K2850" s="8">
        <f t="shared" si="22"/>
        <v>2750</v>
      </c>
      <c r="L2850" s="8">
        <f t="shared" si="23"/>
        <v>962.49999999999989</v>
      </c>
      <c r="M2850" s="9">
        <v>0.35</v>
      </c>
      <c r="O2850" s="14"/>
      <c r="P2850" s="12"/>
      <c r="Q2850" s="10"/>
      <c r="R2850" s="11"/>
    </row>
    <row r="2851" spans="1:18" ht="15.75" customHeight="1" x14ac:dyDescent="0.25">
      <c r="A2851" s="2"/>
      <c r="B2851" s="4" t="s">
        <v>14</v>
      </c>
      <c r="C2851" s="4">
        <v>1185732</v>
      </c>
      <c r="D2851" s="5">
        <v>44388</v>
      </c>
      <c r="E2851" s="4" t="s">
        <v>33</v>
      </c>
      <c r="F2851" s="4" t="s">
        <v>102</v>
      </c>
      <c r="G2851" s="4" t="s">
        <v>103</v>
      </c>
      <c r="H2851" s="4" t="s">
        <v>18</v>
      </c>
      <c r="I2851" s="6">
        <v>0.45000000000000007</v>
      </c>
      <c r="J2851" s="7">
        <v>3000</v>
      </c>
      <c r="K2851" s="8">
        <f t="shared" si="22"/>
        <v>1350.0000000000002</v>
      </c>
      <c r="L2851" s="8">
        <f t="shared" si="23"/>
        <v>405.00000000000006</v>
      </c>
      <c r="M2851" s="9">
        <v>0.3</v>
      </c>
      <c r="O2851" s="14"/>
      <c r="P2851" s="12"/>
      <c r="Q2851" s="10"/>
      <c r="R2851" s="11"/>
    </row>
    <row r="2852" spans="1:18" ht="15.75" customHeight="1" x14ac:dyDescent="0.25">
      <c r="A2852" s="2"/>
      <c r="B2852" s="4" t="s">
        <v>14</v>
      </c>
      <c r="C2852" s="4">
        <v>1185732</v>
      </c>
      <c r="D2852" s="5">
        <v>44388</v>
      </c>
      <c r="E2852" s="4" t="s">
        <v>33</v>
      </c>
      <c r="F2852" s="4" t="s">
        <v>102</v>
      </c>
      <c r="G2852" s="4" t="s">
        <v>103</v>
      </c>
      <c r="H2852" s="4" t="s">
        <v>19</v>
      </c>
      <c r="I2852" s="6">
        <v>0.4</v>
      </c>
      <c r="J2852" s="7">
        <v>2250</v>
      </c>
      <c r="K2852" s="8">
        <f t="shared" si="22"/>
        <v>900</v>
      </c>
      <c r="L2852" s="8">
        <f t="shared" si="23"/>
        <v>270</v>
      </c>
      <c r="M2852" s="9">
        <v>0.3</v>
      </c>
      <c r="O2852" s="14"/>
      <c r="P2852" s="12"/>
      <c r="Q2852" s="10"/>
      <c r="R2852" s="11"/>
    </row>
    <row r="2853" spans="1:18" ht="15.75" customHeight="1" x14ac:dyDescent="0.25">
      <c r="A2853" s="2"/>
      <c r="B2853" s="4" t="s">
        <v>14</v>
      </c>
      <c r="C2853" s="4">
        <v>1185732</v>
      </c>
      <c r="D2853" s="5">
        <v>44388</v>
      </c>
      <c r="E2853" s="4" t="s">
        <v>33</v>
      </c>
      <c r="F2853" s="4" t="s">
        <v>102</v>
      </c>
      <c r="G2853" s="4" t="s">
        <v>103</v>
      </c>
      <c r="H2853" s="4" t="s">
        <v>20</v>
      </c>
      <c r="I2853" s="6">
        <v>0.4</v>
      </c>
      <c r="J2853" s="7">
        <v>1750</v>
      </c>
      <c r="K2853" s="8">
        <f t="shared" si="22"/>
        <v>700</v>
      </c>
      <c r="L2853" s="8">
        <f t="shared" si="23"/>
        <v>210</v>
      </c>
      <c r="M2853" s="9">
        <v>0.3</v>
      </c>
      <c r="O2853" s="14"/>
      <c r="P2853" s="12"/>
      <c r="Q2853" s="10"/>
      <c r="R2853" s="11"/>
    </row>
    <row r="2854" spans="1:18" ht="15.75" customHeight="1" x14ac:dyDescent="0.25">
      <c r="A2854" s="2"/>
      <c r="B2854" s="4" t="s">
        <v>14</v>
      </c>
      <c r="C2854" s="4">
        <v>1185732</v>
      </c>
      <c r="D2854" s="5">
        <v>44388</v>
      </c>
      <c r="E2854" s="4" t="s">
        <v>33</v>
      </c>
      <c r="F2854" s="4" t="s">
        <v>102</v>
      </c>
      <c r="G2854" s="4" t="s">
        <v>103</v>
      </c>
      <c r="H2854" s="4" t="s">
        <v>21</v>
      </c>
      <c r="I2854" s="6">
        <v>0.5</v>
      </c>
      <c r="J2854" s="7">
        <v>2000</v>
      </c>
      <c r="K2854" s="8">
        <f t="shared" si="22"/>
        <v>1000</v>
      </c>
      <c r="L2854" s="8">
        <f t="shared" si="23"/>
        <v>350</v>
      </c>
      <c r="M2854" s="9">
        <v>0.35</v>
      </c>
      <c r="O2854" s="14"/>
      <c r="P2854" s="12"/>
      <c r="Q2854" s="10"/>
      <c r="R2854" s="11"/>
    </row>
    <row r="2855" spans="1:18" ht="15.75" customHeight="1" x14ac:dyDescent="0.25">
      <c r="A2855" s="2"/>
      <c r="B2855" s="4" t="s">
        <v>14</v>
      </c>
      <c r="C2855" s="4">
        <v>1185732</v>
      </c>
      <c r="D2855" s="5">
        <v>44388</v>
      </c>
      <c r="E2855" s="4" t="s">
        <v>33</v>
      </c>
      <c r="F2855" s="4" t="s">
        <v>102</v>
      </c>
      <c r="G2855" s="4" t="s">
        <v>103</v>
      </c>
      <c r="H2855" s="4" t="s">
        <v>22</v>
      </c>
      <c r="I2855" s="6">
        <v>0.55000000000000004</v>
      </c>
      <c r="J2855" s="7">
        <v>3750</v>
      </c>
      <c r="K2855" s="8">
        <f t="shared" si="22"/>
        <v>2062.5</v>
      </c>
      <c r="L2855" s="8">
        <f t="shared" si="23"/>
        <v>825</v>
      </c>
      <c r="M2855" s="9">
        <v>0.4</v>
      </c>
      <c r="O2855" s="14"/>
      <c r="P2855" s="12"/>
      <c r="Q2855" s="10"/>
      <c r="R2855" s="11"/>
    </row>
    <row r="2856" spans="1:18" ht="15.75" customHeight="1" x14ac:dyDescent="0.25">
      <c r="A2856" s="2"/>
      <c r="B2856" s="4" t="s">
        <v>14</v>
      </c>
      <c r="C2856" s="4">
        <v>1185732</v>
      </c>
      <c r="D2856" s="5">
        <v>44420</v>
      </c>
      <c r="E2856" s="4" t="s">
        <v>33</v>
      </c>
      <c r="F2856" s="4" t="s">
        <v>102</v>
      </c>
      <c r="G2856" s="4" t="s">
        <v>103</v>
      </c>
      <c r="H2856" s="4" t="s">
        <v>17</v>
      </c>
      <c r="I2856" s="6">
        <v>0.5</v>
      </c>
      <c r="J2856" s="7">
        <v>5250</v>
      </c>
      <c r="K2856" s="8">
        <f t="shared" si="22"/>
        <v>2625</v>
      </c>
      <c r="L2856" s="8">
        <f t="shared" si="23"/>
        <v>918.74999999999989</v>
      </c>
      <c r="M2856" s="9">
        <v>0.35</v>
      </c>
      <c r="O2856" s="14"/>
      <c r="P2856" s="12"/>
      <c r="Q2856" s="10"/>
      <c r="R2856" s="11"/>
    </row>
    <row r="2857" spans="1:18" ht="15.75" customHeight="1" x14ac:dyDescent="0.25">
      <c r="A2857" s="2"/>
      <c r="B2857" s="4" t="s">
        <v>14</v>
      </c>
      <c r="C2857" s="4">
        <v>1185732</v>
      </c>
      <c r="D2857" s="5">
        <v>44420</v>
      </c>
      <c r="E2857" s="4" t="s">
        <v>33</v>
      </c>
      <c r="F2857" s="4" t="s">
        <v>102</v>
      </c>
      <c r="G2857" s="4" t="s">
        <v>103</v>
      </c>
      <c r="H2857" s="4" t="s">
        <v>18</v>
      </c>
      <c r="I2857" s="6">
        <v>0.45000000000000007</v>
      </c>
      <c r="J2857" s="7">
        <v>3000</v>
      </c>
      <c r="K2857" s="8">
        <f t="shared" si="22"/>
        <v>1350.0000000000002</v>
      </c>
      <c r="L2857" s="8">
        <f t="shared" si="23"/>
        <v>405.00000000000006</v>
      </c>
      <c r="M2857" s="9">
        <v>0.3</v>
      </c>
      <c r="O2857" s="14"/>
      <c r="P2857" s="12"/>
      <c r="Q2857" s="10"/>
      <c r="R2857" s="11"/>
    </row>
    <row r="2858" spans="1:18" ht="15.75" customHeight="1" x14ac:dyDescent="0.25">
      <c r="A2858" s="2"/>
      <c r="B2858" s="4" t="s">
        <v>14</v>
      </c>
      <c r="C2858" s="4">
        <v>1185732</v>
      </c>
      <c r="D2858" s="5">
        <v>44420</v>
      </c>
      <c r="E2858" s="4" t="s">
        <v>33</v>
      </c>
      <c r="F2858" s="4" t="s">
        <v>102</v>
      </c>
      <c r="G2858" s="4" t="s">
        <v>103</v>
      </c>
      <c r="H2858" s="4" t="s">
        <v>19</v>
      </c>
      <c r="I2858" s="6">
        <v>0.4</v>
      </c>
      <c r="J2858" s="7">
        <v>2250</v>
      </c>
      <c r="K2858" s="8">
        <f t="shared" si="22"/>
        <v>900</v>
      </c>
      <c r="L2858" s="8">
        <f t="shared" si="23"/>
        <v>270</v>
      </c>
      <c r="M2858" s="9">
        <v>0.3</v>
      </c>
      <c r="O2858" s="14"/>
      <c r="P2858" s="12"/>
      <c r="Q2858" s="10"/>
      <c r="R2858" s="11"/>
    </row>
    <row r="2859" spans="1:18" ht="15.75" customHeight="1" x14ac:dyDescent="0.25">
      <c r="A2859" s="2"/>
      <c r="B2859" s="4" t="s">
        <v>14</v>
      </c>
      <c r="C2859" s="4">
        <v>1185732</v>
      </c>
      <c r="D2859" s="5">
        <v>44420</v>
      </c>
      <c r="E2859" s="4" t="s">
        <v>33</v>
      </c>
      <c r="F2859" s="4" t="s">
        <v>102</v>
      </c>
      <c r="G2859" s="4" t="s">
        <v>103</v>
      </c>
      <c r="H2859" s="4" t="s">
        <v>20</v>
      </c>
      <c r="I2859" s="6">
        <v>0.4</v>
      </c>
      <c r="J2859" s="7">
        <v>2000</v>
      </c>
      <c r="K2859" s="8">
        <f t="shared" si="22"/>
        <v>800</v>
      </c>
      <c r="L2859" s="8">
        <f t="shared" si="23"/>
        <v>240</v>
      </c>
      <c r="M2859" s="9">
        <v>0.3</v>
      </c>
      <c r="O2859" s="14"/>
      <c r="P2859" s="12"/>
      <c r="Q2859" s="10"/>
      <c r="R2859" s="11"/>
    </row>
    <row r="2860" spans="1:18" ht="15.75" customHeight="1" x14ac:dyDescent="0.25">
      <c r="A2860" s="2"/>
      <c r="B2860" s="4" t="s">
        <v>14</v>
      </c>
      <c r="C2860" s="4">
        <v>1185732</v>
      </c>
      <c r="D2860" s="5">
        <v>44420</v>
      </c>
      <c r="E2860" s="4" t="s">
        <v>33</v>
      </c>
      <c r="F2860" s="4" t="s">
        <v>102</v>
      </c>
      <c r="G2860" s="4" t="s">
        <v>103</v>
      </c>
      <c r="H2860" s="4" t="s">
        <v>21</v>
      </c>
      <c r="I2860" s="6">
        <v>0.5</v>
      </c>
      <c r="J2860" s="7">
        <v>1750</v>
      </c>
      <c r="K2860" s="8">
        <f t="shared" si="22"/>
        <v>875</v>
      </c>
      <c r="L2860" s="8">
        <f t="shared" si="23"/>
        <v>306.25</v>
      </c>
      <c r="M2860" s="9">
        <v>0.35</v>
      </c>
      <c r="O2860" s="14"/>
      <c r="P2860" s="12"/>
      <c r="Q2860" s="10"/>
      <c r="R2860" s="11"/>
    </row>
    <row r="2861" spans="1:18" ht="15.75" customHeight="1" x14ac:dyDescent="0.25">
      <c r="A2861" s="2"/>
      <c r="B2861" s="4" t="s">
        <v>14</v>
      </c>
      <c r="C2861" s="4">
        <v>1185732</v>
      </c>
      <c r="D2861" s="5">
        <v>44420</v>
      </c>
      <c r="E2861" s="4" t="s">
        <v>33</v>
      </c>
      <c r="F2861" s="4" t="s">
        <v>102</v>
      </c>
      <c r="G2861" s="4" t="s">
        <v>103</v>
      </c>
      <c r="H2861" s="4" t="s">
        <v>22</v>
      </c>
      <c r="I2861" s="6">
        <v>0.55000000000000004</v>
      </c>
      <c r="J2861" s="7">
        <v>3500</v>
      </c>
      <c r="K2861" s="8">
        <f t="shared" si="22"/>
        <v>1925.0000000000002</v>
      </c>
      <c r="L2861" s="8">
        <f t="shared" si="23"/>
        <v>770.00000000000011</v>
      </c>
      <c r="M2861" s="9">
        <v>0.4</v>
      </c>
      <c r="O2861" s="14"/>
      <c r="P2861" s="12"/>
      <c r="Q2861" s="10"/>
      <c r="R2861" s="11"/>
    </row>
    <row r="2862" spans="1:18" ht="15.75" customHeight="1" x14ac:dyDescent="0.25">
      <c r="A2862" s="2"/>
      <c r="B2862" s="4" t="s">
        <v>14</v>
      </c>
      <c r="C2862" s="4">
        <v>1185732</v>
      </c>
      <c r="D2862" s="5">
        <v>44452</v>
      </c>
      <c r="E2862" s="4" t="s">
        <v>33</v>
      </c>
      <c r="F2862" s="4" t="s">
        <v>102</v>
      </c>
      <c r="G2862" s="4" t="s">
        <v>103</v>
      </c>
      <c r="H2862" s="4" t="s">
        <v>17</v>
      </c>
      <c r="I2862" s="6">
        <v>0.45</v>
      </c>
      <c r="J2862" s="7">
        <v>4750</v>
      </c>
      <c r="K2862" s="8">
        <f t="shared" si="22"/>
        <v>2137.5</v>
      </c>
      <c r="L2862" s="8">
        <f t="shared" si="23"/>
        <v>748.125</v>
      </c>
      <c r="M2862" s="9">
        <v>0.35</v>
      </c>
      <c r="O2862" s="14"/>
      <c r="P2862" s="12"/>
      <c r="Q2862" s="10"/>
      <c r="R2862" s="11"/>
    </row>
    <row r="2863" spans="1:18" ht="15.75" customHeight="1" x14ac:dyDescent="0.25">
      <c r="A2863" s="2"/>
      <c r="B2863" s="4" t="s">
        <v>14</v>
      </c>
      <c r="C2863" s="4">
        <v>1185732</v>
      </c>
      <c r="D2863" s="5">
        <v>44452</v>
      </c>
      <c r="E2863" s="4" t="s">
        <v>33</v>
      </c>
      <c r="F2863" s="4" t="s">
        <v>102</v>
      </c>
      <c r="G2863" s="4" t="s">
        <v>103</v>
      </c>
      <c r="H2863" s="4" t="s">
        <v>18</v>
      </c>
      <c r="I2863" s="6">
        <v>0.40000000000000008</v>
      </c>
      <c r="J2863" s="7">
        <v>2750</v>
      </c>
      <c r="K2863" s="8">
        <f t="shared" si="22"/>
        <v>1100.0000000000002</v>
      </c>
      <c r="L2863" s="8">
        <f t="shared" si="23"/>
        <v>330.00000000000006</v>
      </c>
      <c r="M2863" s="9">
        <v>0.3</v>
      </c>
      <c r="O2863" s="14"/>
      <c r="P2863" s="12"/>
      <c r="Q2863" s="10"/>
      <c r="R2863" s="11"/>
    </row>
    <row r="2864" spans="1:18" ht="15.75" customHeight="1" x14ac:dyDescent="0.25">
      <c r="A2864" s="2"/>
      <c r="B2864" s="4" t="s">
        <v>14</v>
      </c>
      <c r="C2864" s="4">
        <v>1185732</v>
      </c>
      <c r="D2864" s="5">
        <v>44452</v>
      </c>
      <c r="E2864" s="4" t="s">
        <v>33</v>
      </c>
      <c r="F2864" s="4" t="s">
        <v>102</v>
      </c>
      <c r="G2864" s="4" t="s">
        <v>103</v>
      </c>
      <c r="H2864" s="4" t="s">
        <v>19</v>
      </c>
      <c r="I2864" s="6">
        <v>0.35000000000000003</v>
      </c>
      <c r="J2864" s="7">
        <v>1750</v>
      </c>
      <c r="K2864" s="8">
        <f t="shared" si="22"/>
        <v>612.50000000000011</v>
      </c>
      <c r="L2864" s="8">
        <f t="shared" si="23"/>
        <v>183.75000000000003</v>
      </c>
      <c r="M2864" s="9">
        <v>0.3</v>
      </c>
      <c r="O2864" s="14"/>
      <c r="P2864" s="12"/>
      <c r="Q2864" s="10"/>
      <c r="R2864" s="11"/>
    </row>
    <row r="2865" spans="1:18" ht="15.75" customHeight="1" x14ac:dyDescent="0.25">
      <c r="A2865" s="2"/>
      <c r="B2865" s="4" t="s">
        <v>14</v>
      </c>
      <c r="C2865" s="4">
        <v>1185732</v>
      </c>
      <c r="D2865" s="5">
        <v>44452</v>
      </c>
      <c r="E2865" s="4" t="s">
        <v>33</v>
      </c>
      <c r="F2865" s="4" t="s">
        <v>102</v>
      </c>
      <c r="G2865" s="4" t="s">
        <v>103</v>
      </c>
      <c r="H2865" s="4" t="s">
        <v>20</v>
      </c>
      <c r="I2865" s="6">
        <v>0.35000000000000003</v>
      </c>
      <c r="J2865" s="7">
        <v>1500</v>
      </c>
      <c r="K2865" s="8">
        <f t="shared" si="22"/>
        <v>525</v>
      </c>
      <c r="L2865" s="8">
        <f t="shared" si="23"/>
        <v>157.5</v>
      </c>
      <c r="M2865" s="9">
        <v>0.3</v>
      </c>
      <c r="O2865" s="14"/>
      <c r="P2865" s="12"/>
      <c r="Q2865" s="10"/>
      <c r="R2865" s="11"/>
    </row>
    <row r="2866" spans="1:18" ht="15.75" customHeight="1" x14ac:dyDescent="0.25">
      <c r="A2866" s="2"/>
      <c r="B2866" s="4" t="s">
        <v>14</v>
      </c>
      <c r="C2866" s="4">
        <v>1185732</v>
      </c>
      <c r="D2866" s="5">
        <v>44452</v>
      </c>
      <c r="E2866" s="4" t="s">
        <v>33</v>
      </c>
      <c r="F2866" s="4" t="s">
        <v>102</v>
      </c>
      <c r="G2866" s="4" t="s">
        <v>103</v>
      </c>
      <c r="H2866" s="4" t="s">
        <v>21</v>
      </c>
      <c r="I2866" s="6">
        <v>0.45</v>
      </c>
      <c r="J2866" s="7">
        <v>1500</v>
      </c>
      <c r="K2866" s="8">
        <f t="shared" si="22"/>
        <v>675</v>
      </c>
      <c r="L2866" s="8">
        <f t="shared" si="23"/>
        <v>236.24999999999997</v>
      </c>
      <c r="M2866" s="9">
        <v>0.35</v>
      </c>
      <c r="O2866" s="14"/>
      <c r="P2866" s="12"/>
      <c r="Q2866" s="10"/>
      <c r="R2866" s="11"/>
    </row>
    <row r="2867" spans="1:18" ht="15.75" customHeight="1" x14ac:dyDescent="0.25">
      <c r="A2867" s="2"/>
      <c r="B2867" s="4" t="s">
        <v>14</v>
      </c>
      <c r="C2867" s="4">
        <v>1185732</v>
      </c>
      <c r="D2867" s="5">
        <v>44452</v>
      </c>
      <c r="E2867" s="4" t="s">
        <v>33</v>
      </c>
      <c r="F2867" s="4" t="s">
        <v>102</v>
      </c>
      <c r="G2867" s="4" t="s">
        <v>103</v>
      </c>
      <c r="H2867" s="4" t="s">
        <v>22</v>
      </c>
      <c r="I2867" s="6">
        <v>0.5</v>
      </c>
      <c r="J2867" s="7">
        <v>2250</v>
      </c>
      <c r="K2867" s="8">
        <f t="shared" si="22"/>
        <v>1125</v>
      </c>
      <c r="L2867" s="8">
        <f t="shared" si="23"/>
        <v>450</v>
      </c>
      <c r="M2867" s="9">
        <v>0.4</v>
      </c>
      <c r="O2867" s="14"/>
      <c r="P2867" s="12"/>
      <c r="Q2867" s="10"/>
      <c r="R2867" s="11"/>
    </row>
    <row r="2868" spans="1:18" ht="15.75" customHeight="1" x14ac:dyDescent="0.25">
      <c r="A2868" s="2"/>
      <c r="B2868" s="4" t="s">
        <v>14</v>
      </c>
      <c r="C2868" s="4">
        <v>1185732</v>
      </c>
      <c r="D2868" s="5">
        <v>44481</v>
      </c>
      <c r="E2868" s="4" t="s">
        <v>33</v>
      </c>
      <c r="F2868" s="4" t="s">
        <v>102</v>
      </c>
      <c r="G2868" s="4" t="s">
        <v>103</v>
      </c>
      <c r="H2868" s="4" t="s">
        <v>17</v>
      </c>
      <c r="I2868" s="6">
        <v>0.54999999999999993</v>
      </c>
      <c r="J2868" s="7">
        <v>4000</v>
      </c>
      <c r="K2868" s="8">
        <f t="shared" si="22"/>
        <v>2199.9999999999995</v>
      </c>
      <c r="L2868" s="8">
        <f t="shared" si="23"/>
        <v>769.99999999999977</v>
      </c>
      <c r="M2868" s="9">
        <v>0.35</v>
      </c>
      <c r="O2868" s="14"/>
      <c r="P2868" s="12"/>
      <c r="Q2868" s="10"/>
      <c r="R2868" s="11"/>
    </row>
    <row r="2869" spans="1:18" ht="15.75" customHeight="1" x14ac:dyDescent="0.25">
      <c r="A2869" s="2"/>
      <c r="B2869" s="4" t="s">
        <v>14</v>
      </c>
      <c r="C2869" s="4">
        <v>1185732</v>
      </c>
      <c r="D2869" s="5">
        <v>44481</v>
      </c>
      <c r="E2869" s="4" t="s">
        <v>33</v>
      </c>
      <c r="F2869" s="4" t="s">
        <v>102</v>
      </c>
      <c r="G2869" s="4" t="s">
        <v>103</v>
      </c>
      <c r="H2869" s="4" t="s">
        <v>18</v>
      </c>
      <c r="I2869" s="6">
        <v>0.45</v>
      </c>
      <c r="J2869" s="7">
        <v>2500</v>
      </c>
      <c r="K2869" s="8">
        <f t="shared" si="22"/>
        <v>1125</v>
      </c>
      <c r="L2869" s="8">
        <f t="shared" si="23"/>
        <v>337.5</v>
      </c>
      <c r="M2869" s="9">
        <v>0.3</v>
      </c>
      <c r="O2869" s="14"/>
      <c r="P2869" s="12"/>
      <c r="Q2869" s="10"/>
      <c r="R2869" s="11"/>
    </row>
    <row r="2870" spans="1:18" ht="15.75" customHeight="1" x14ac:dyDescent="0.25">
      <c r="A2870" s="2"/>
      <c r="B2870" s="4" t="s">
        <v>14</v>
      </c>
      <c r="C2870" s="4">
        <v>1185732</v>
      </c>
      <c r="D2870" s="5">
        <v>44481</v>
      </c>
      <c r="E2870" s="4" t="s">
        <v>33</v>
      </c>
      <c r="F2870" s="4" t="s">
        <v>102</v>
      </c>
      <c r="G2870" s="4" t="s">
        <v>103</v>
      </c>
      <c r="H2870" s="4" t="s">
        <v>19</v>
      </c>
      <c r="I2870" s="6">
        <v>0.45</v>
      </c>
      <c r="J2870" s="7">
        <v>1500</v>
      </c>
      <c r="K2870" s="8">
        <f t="shared" si="22"/>
        <v>675</v>
      </c>
      <c r="L2870" s="8">
        <f t="shared" si="23"/>
        <v>202.5</v>
      </c>
      <c r="M2870" s="9">
        <v>0.3</v>
      </c>
      <c r="O2870" s="14"/>
      <c r="P2870" s="12"/>
      <c r="Q2870" s="10"/>
      <c r="R2870" s="11"/>
    </row>
    <row r="2871" spans="1:18" ht="15.75" customHeight="1" x14ac:dyDescent="0.25">
      <c r="A2871" s="2"/>
      <c r="B2871" s="4" t="s">
        <v>14</v>
      </c>
      <c r="C2871" s="4">
        <v>1185732</v>
      </c>
      <c r="D2871" s="5">
        <v>44481</v>
      </c>
      <c r="E2871" s="4" t="s">
        <v>33</v>
      </c>
      <c r="F2871" s="4" t="s">
        <v>102</v>
      </c>
      <c r="G2871" s="4" t="s">
        <v>103</v>
      </c>
      <c r="H2871" s="4" t="s">
        <v>20</v>
      </c>
      <c r="I2871" s="6">
        <v>0.45</v>
      </c>
      <c r="J2871" s="7">
        <v>1250</v>
      </c>
      <c r="K2871" s="8">
        <f t="shared" si="22"/>
        <v>562.5</v>
      </c>
      <c r="L2871" s="8">
        <f t="shared" si="23"/>
        <v>168.75</v>
      </c>
      <c r="M2871" s="9">
        <v>0.3</v>
      </c>
      <c r="O2871" s="14"/>
      <c r="P2871" s="12"/>
      <c r="Q2871" s="10"/>
      <c r="R2871" s="11"/>
    </row>
    <row r="2872" spans="1:18" ht="15.75" customHeight="1" x14ac:dyDescent="0.25">
      <c r="A2872" s="2"/>
      <c r="B2872" s="4" t="s">
        <v>14</v>
      </c>
      <c r="C2872" s="4">
        <v>1185732</v>
      </c>
      <c r="D2872" s="5">
        <v>44481</v>
      </c>
      <c r="E2872" s="4" t="s">
        <v>33</v>
      </c>
      <c r="F2872" s="4" t="s">
        <v>102</v>
      </c>
      <c r="G2872" s="4" t="s">
        <v>103</v>
      </c>
      <c r="H2872" s="4" t="s">
        <v>21</v>
      </c>
      <c r="I2872" s="6">
        <v>0.54999999999999993</v>
      </c>
      <c r="J2872" s="7">
        <v>1250</v>
      </c>
      <c r="K2872" s="8">
        <f t="shared" si="22"/>
        <v>687.49999999999989</v>
      </c>
      <c r="L2872" s="8">
        <f t="shared" si="23"/>
        <v>240.62499999999994</v>
      </c>
      <c r="M2872" s="9">
        <v>0.35</v>
      </c>
      <c r="O2872" s="14"/>
      <c r="P2872" s="12"/>
      <c r="Q2872" s="10"/>
      <c r="R2872" s="11"/>
    </row>
    <row r="2873" spans="1:18" ht="15.75" customHeight="1" x14ac:dyDescent="0.25">
      <c r="A2873" s="2"/>
      <c r="B2873" s="4" t="s">
        <v>14</v>
      </c>
      <c r="C2873" s="4">
        <v>1185732</v>
      </c>
      <c r="D2873" s="5">
        <v>44481</v>
      </c>
      <c r="E2873" s="4" t="s">
        <v>33</v>
      </c>
      <c r="F2873" s="4" t="s">
        <v>102</v>
      </c>
      <c r="G2873" s="4" t="s">
        <v>103</v>
      </c>
      <c r="H2873" s="4" t="s">
        <v>22</v>
      </c>
      <c r="I2873" s="6">
        <v>0.59999999999999987</v>
      </c>
      <c r="J2873" s="7">
        <v>2500</v>
      </c>
      <c r="K2873" s="8">
        <f t="shared" si="22"/>
        <v>1499.9999999999998</v>
      </c>
      <c r="L2873" s="8">
        <f t="shared" si="23"/>
        <v>599.99999999999989</v>
      </c>
      <c r="M2873" s="9">
        <v>0.4</v>
      </c>
      <c r="O2873" s="14"/>
      <c r="P2873" s="12"/>
      <c r="Q2873" s="10"/>
      <c r="R2873" s="11"/>
    </row>
    <row r="2874" spans="1:18" ht="15.75" customHeight="1" x14ac:dyDescent="0.25">
      <c r="A2874" s="2"/>
      <c r="B2874" s="4" t="s">
        <v>14</v>
      </c>
      <c r="C2874" s="4">
        <v>1185732</v>
      </c>
      <c r="D2874" s="5">
        <v>44512</v>
      </c>
      <c r="E2874" s="4" t="s">
        <v>33</v>
      </c>
      <c r="F2874" s="4" t="s">
        <v>102</v>
      </c>
      <c r="G2874" s="4" t="s">
        <v>103</v>
      </c>
      <c r="H2874" s="4" t="s">
        <v>17</v>
      </c>
      <c r="I2874" s="6">
        <v>0.54999999999999993</v>
      </c>
      <c r="J2874" s="7">
        <v>4000</v>
      </c>
      <c r="K2874" s="8">
        <f t="shared" si="22"/>
        <v>2199.9999999999995</v>
      </c>
      <c r="L2874" s="8">
        <f t="shared" si="23"/>
        <v>769.99999999999977</v>
      </c>
      <c r="M2874" s="9">
        <v>0.35</v>
      </c>
      <c r="O2874" s="14"/>
      <c r="P2874" s="12"/>
      <c r="Q2874" s="10"/>
      <c r="R2874" s="11"/>
    </row>
    <row r="2875" spans="1:18" ht="15.75" customHeight="1" x14ac:dyDescent="0.25">
      <c r="A2875" s="2"/>
      <c r="B2875" s="4" t="s">
        <v>14</v>
      </c>
      <c r="C2875" s="4">
        <v>1185732</v>
      </c>
      <c r="D2875" s="5">
        <v>44512</v>
      </c>
      <c r="E2875" s="4" t="s">
        <v>33</v>
      </c>
      <c r="F2875" s="4" t="s">
        <v>102</v>
      </c>
      <c r="G2875" s="4" t="s">
        <v>103</v>
      </c>
      <c r="H2875" s="4" t="s">
        <v>18</v>
      </c>
      <c r="I2875" s="6">
        <v>0.45</v>
      </c>
      <c r="J2875" s="7">
        <v>2500</v>
      </c>
      <c r="K2875" s="8">
        <f t="shared" si="22"/>
        <v>1125</v>
      </c>
      <c r="L2875" s="8">
        <f t="shared" si="23"/>
        <v>337.5</v>
      </c>
      <c r="M2875" s="9">
        <v>0.3</v>
      </c>
      <c r="O2875" s="14"/>
      <c r="P2875" s="12"/>
      <c r="Q2875" s="10"/>
      <c r="R2875" s="11"/>
    </row>
    <row r="2876" spans="1:18" ht="15.75" customHeight="1" x14ac:dyDescent="0.25">
      <c r="A2876" s="2"/>
      <c r="B2876" s="4" t="s">
        <v>14</v>
      </c>
      <c r="C2876" s="4">
        <v>1185732</v>
      </c>
      <c r="D2876" s="5">
        <v>44512</v>
      </c>
      <c r="E2876" s="4" t="s">
        <v>33</v>
      </c>
      <c r="F2876" s="4" t="s">
        <v>102</v>
      </c>
      <c r="G2876" s="4" t="s">
        <v>103</v>
      </c>
      <c r="H2876" s="4" t="s">
        <v>19</v>
      </c>
      <c r="I2876" s="6">
        <v>0.45</v>
      </c>
      <c r="J2876" s="7">
        <v>1950</v>
      </c>
      <c r="K2876" s="8">
        <f t="shared" si="22"/>
        <v>877.5</v>
      </c>
      <c r="L2876" s="8">
        <f t="shared" si="23"/>
        <v>263.25</v>
      </c>
      <c r="M2876" s="9">
        <v>0.3</v>
      </c>
      <c r="O2876" s="14"/>
      <c r="P2876" s="12"/>
      <c r="Q2876" s="10"/>
      <c r="R2876" s="11"/>
    </row>
    <row r="2877" spans="1:18" ht="15.75" customHeight="1" x14ac:dyDescent="0.25">
      <c r="A2877" s="2"/>
      <c r="B2877" s="4" t="s">
        <v>14</v>
      </c>
      <c r="C2877" s="4">
        <v>1185732</v>
      </c>
      <c r="D2877" s="5">
        <v>44512</v>
      </c>
      <c r="E2877" s="4" t="s">
        <v>33</v>
      </c>
      <c r="F2877" s="4" t="s">
        <v>102</v>
      </c>
      <c r="G2877" s="4" t="s">
        <v>103</v>
      </c>
      <c r="H2877" s="4" t="s">
        <v>20</v>
      </c>
      <c r="I2877" s="6">
        <v>0.45</v>
      </c>
      <c r="J2877" s="7">
        <v>1750</v>
      </c>
      <c r="K2877" s="8">
        <f t="shared" si="22"/>
        <v>787.5</v>
      </c>
      <c r="L2877" s="8">
        <f t="shared" si="23"/>
        <v>236.25</v>
      </c>
      <c r="M2877" s="9">
        <v>0.3</v>
      </c>
      <c r="O2877" s="14"/>
      <c r="P2877" s="12"/>
      <c r="Q2877" s="10"/>
      <c r="R2877" s="11"/>
    </row>
    <row r="2878" spans="1:18" ht="15.75" customHeight="1" x14ac:dyDescent="0.25">
      <c r="A2878" s="2"/>
      <c r="B2878" s="4" t="s">
        <v>14</v>
      </c>
      <c r="C2878" s="4">
        <v>1185732</v>
      </c>
      <c r="D2878" s="5">
        <v>44512</v>
      </c>
      <c r="E2878" s="4" t="s">
        <v>33</v>
      </c>
      <c r="F2878" s="4" t="s">
        <v>102</v>
      </c>
      <c r="G2878" s="4" t="s">
        <v>103</v>
      </c>
      <c r="H2878" s="4" t="s">
        <v>21</v>
      </c>
      <c r="I2878" s="6">
        <v>0.6</v>
      </c>
      <c r="J2878" s="7">
        <v>1500</v>
      </c>
      <c r="K2878" s="8">
        <f t="shared" si="22"/>
        <v>900</v>
      </c>
      <c r="L2878" s="8">
        <f t="shared" si="23"/>
        <v>315</v>
      </c>
      <c r="M2878" s="9">
        <v>0.35</v>
      </c>
      <c r="O2878" s="14"/>
      <c r="P2878" s="12"/>
      <c r="Q2878" s="10"/>
      <c r="R2878" s="11"/>
    </row>
    <row r="2879" spans="1:18" ht="15.75" customHeight="1" x14ac:dyDescent="0.25">
      <c r="A2879" s="2"/>
      <c r="B2879" s="4" t="s">
        <v>14</v>
      </c>
      <c r="C2879" s="4">
        <v>1185732</v>
      </c>
      <c r="D2879" s="5">
        <v>44512</v>
      </c>
      <c r="E2879" s="4" t="s">
        <v>33</v>
      </c>
      <c r="F2879" s="4" t="s">
        <v>102</v>
      </c>
      <c r="G2879" s="4" t="s">
        <v>103</v>
      </c>
      <c r="H2879" s="4" t="s">
        <v>22</v>
      </c>
      <c r="I2879" s="6">
        <v>0.64999999999999991</v>
      </c>
      <c r="J2879" s="7">
        <v>2500</v>
      </c>
      <c r="K2879" s="8">
        <f t="shared" si="22"/>
        <v>1624.9999999999998</v>
      </c>
      <c r="L2879" s="8">
        <f t="shared" si="23"/>
        <v>650</v>
      </c>
      <c r="M2879" s="9">
        <v>0.4</v>
      </c>
      <c r="O2879" s="14"/>
      <c r="P2879" s="12"/>
      <c r="Q2879" s="10"/>
      <c r="R2879" s="11"/>
    </row>
    <row r="2880" spans="1:18" ht="15.75" customHeight="1" x14ac:dyDescent="0.25">
      <c r="A2880" s="2"/>
      <c r="B2880" s="4" t="s">
        <v>14</v>
      </c>
      <c r="C2880" s="4">
        <v>1185732</v>
      </c>
      <c r="D2880" s="5">
        <v>44541</v>
      </c>
      <c r="E2880" s="4" t="s">
        <v>33</v>
      </c>
      <c r="F2880" s="4" t="s">
        <v>102</v>
      </c>
      <c r="G2880" s="4" t="s">
        <v>103</v>
      </c>
      <c r="H2880" s="4" t="s">
        <v>17</v>
      </c>
      <c r="I2880" s="6">
        <v>0.6</v>
      </c>
      <c r="J2880" s="7">
        <v>5000</v>
      </c>
      <c r="K2880" s="8">
        <f t="shared" si="22"/>
        <v>3000</v>
      </c>
      <c r="L2880" s="8">
        <f t="shared" si="23"/>
        <v>1050</v>
      </c>
      <c r="M2880" s="9">
        <v>0.35</v>
      </c>
      <c r="O2880" s="14"/>
      <c r="P2880" s="12"/>
      <c r="Q2880" s="10"/>
      <c r="R2880" s="11"/>
    </row>
    <row r="2881" spans="1:18" ht="15.75" customHeight="1" x14ac:dyDescent="0.25">
      <c r="A2881" s="2"/>
      <c r="B2881" s="4" t="s">
        <v>14</v>
      </c>
      <c r="C2881" s="4">
        <v>1185732</v>
      </c>
      <c r="D2881" s="5">
        <v>44541</v>
      </c>
      <c r="E2881" s="4" t="s">
        <v>33</v>
      </c>
      <c r="F2881" s="4" t="s">
        <v>102</v>
      </c>
      <c r="G2881" s="4" t="s">
        <v>103</v>
      </c>
      <c r="H2881" s="4" t="s">
        <v>18</v>
      </c>
      <c r="I2881" s="6">
        <v>0.5</v>
      </c>
      <c r="J2881" s="7">
        <v>3000</v>
      </c>
      <c r="K2881" s="8">
        <f t="shared" si="22"/>
        <v>1500</v>
      </c>
      <c r="L2881" s="8">
        <f t="shared" si="23"/>
        <v>450</v>
      </c>
      <c r="M2881" s="9">
        <v>0.3</v>
      </c>
      <c r="O2881" s="14"/>
      <c r="P2881" s="12"/>
      <c r="Q2881" s="10"/>
      <c r="R2881" s="11"/>
    </row>
    <row r="2882" spans="1:18" ht="15.75" customHeight="1" x14ac:dyDescent="0.25">
      <c r="A2882" s="2"/>
      <c r="B2882" s="4" t="s">
        <v>14</v>
      </c>
      <c r="C2882" s="4">
        <v>1185732</v>
      </c>
      <c r="D2882" s="5">
        <v>44541</v>
      </c>
      <c r="E2882" s="4" t="s">
        <v>33</v>
      </c>
      <c r="F2882" s="4" t="s">
        <v>102</v>
      </c>
      <c r="G2882" s="4" t="s">
        <v>103</v>
      </c>
      <c r="H2882" s="4" t="s">
        <v>19</v>
      </c>
      <c r="I2882" s="6">
        <v>0.5</v>
      </c>
      <c r="J2882" s="7">
        <v>2500</v>
      </c>
      <c r="K2882" s="8">
        <f t="shared" si="22"/>
        <v>1250</v>
      </c>
      <c r="L2882" s="8">
        <f t="shared" si="23"/>
        <v>375</v>
      </c>
      <c r="M2882" s="9">
        <v>0.3</v>
      </c>
      <c r="O2882" s="14"/>
      <c r="P2882" s="12"/>
      <c r="Q2882" s="10"/>
      <c r="R2882" s="11"/>
    </row>
    <row r="2883" spans="1:18" ht="15.75" customHeight="1" x14ac:dyDescent="0.25">
      <c r="A2883" s="2"/>
      <c r="B2883" s="4" t="s">
        <v>14</v>
      </c>
      <c r="C2883" s="4">
        <v>1185732</v>
      </c>
      <c r="D2883" s="5">
        <v>44541</v>
      </c>
      <c r="E2883" s="4" t="s">
        <v>33</v>
      </c>
      <c r="F2883" s="4" t="s">
        <v>102</v>
      </c>
      <c r="G2883" s="4" t="s">
        <v>103</v>
      </c>
      <c r="H2883" s="4" t="s">
        <v>20</v>
      </c>
      <c r="I2883" s="6">
        <v>0.5</v>
      </c>
      <c r="J2883" s="7">
        <v>2000</v>
      </c>
      <c r="K2883" s="8">
        <f t="shared" si="22"/>
        <v>1000</v>
      </c>
      <c r="L2883" s="8">
        <f t="shared" si="23"/>
        <v>300</v>
      </c>
      <c r="M2883" s="9">
        <v>0.3</v>
      </c>
      <c r="O2883" s="14"/>
      <c r="P2883" s="12"/>
      <c r="Q2883" s="10"/>
      <c r="R2883" s="11"/>
    </row>
    <row r="2884" spans="1:18" ht="15.75" customHeight="1" x14ac:dyDescent="0.25">
      <c r="A2884" s="2"/>
      <c r="B2884" s="4" t="s">
        <v>14</v>
      </c>
      <c r="C2884" s="4">
        <v>1185732</v>
      </c>
      <c r="D2884" s="5">
        <v>44541</v>
      </c>
      <c r="E2884" s="4" t="s">
        <v>33</v>
      </c>
      <c r="F2884" s="4" t="s">
        <v>102</v>
      </c>
      <c r="G2884" s="4" t="s">
        <v>103</v>
      </c>
      <c r="H2884" s="4" t="s">
        <v>21</v>
      </c>
      <c r="I2884" s="6">
        <v>0.6</v>
      </c>
      <c r="J2884" s="7">
        <v>2000</v>
      </c>
      <c r="K2884" s="8">
        <f t="shared" si="22"/>
        <v>1200</v>
      </c>
      <c r="L2884" s="8">
        <f t="shared" si="23"/>
        <v>420</v>
      </c>
      <c r="M2884" s="9">
        <v>0.35</v>
      </c>
      <c r="O2884" s="14"/>
      <c r="P2884" s="12"/>
      <c r="Q2884" s="10"/>
      <c r="R2884" s="11"/>
    </row>
    <row r="2885" spans="1:18" ht="15.75" customHeight="1" x14ac:dyDescent="0.25">
      <c r="A2885" s="2"/>
      <c r="B2885" s="4" t="s">
        <v>14</v>
      </c>
      <c r="C2885" s="4">
        <v>1185732</v>
      </c>
      <c r="D2885" s="5">
        <v>44541</v>
      </c>
      <c r="E2885" s="4" t="s">
        <v>33</v>
      </c>
      <c r="F2885" s="4" t="s">
        <v>102</v>
      </c>
      <c r="G2885" s="4" t="s">
        <v>103</v>
      </c>
      <c r="H2885" s="4" t="s">
        <v>22</v>
      </c>
      <c r="I2885" s="6">
        <v>0.64999999999999991</v>
      </c>
      <c r="J2885" s="7">
        <v>3000</v>
      </c>
      <c r="K2885" s="8">
        <f t="shared" si="22"/>
        <v>1949.9999999999998</v>
      </c>
      <c r="L2885" s="8">
        <f t="shared" si="23"/>
        <v>780</v>
      </c>
      <c r="M2885" s="9">
        <v>0.4</v>
      </c>
      <c r="O2885" s="14"/>
      <c r="P2885" s="12"/>
      <c r="Q2885" s="10"/>
      <c r="R2885" s="11"/>
    </row>
    <row r="2886" spans="1:18" ht="15.75" customHeight="1" x14ac:dyDescent="0.25">
      <c r="A2886" s="2" t="s">
        <v>39</v>
      </c>
      <c r="B2886" s="4" t="s">
        <v>14</v>
      </c>
      <c r="C2886" s="4">
        <v>1185732</v>
      </c>
      <c r="D2886" s="5">
        <v>44205</v>
      </c>
      <c r="E2886" s="4" t="s">
        <v>33</v>
      </c>
      <c r="F2886" s="4" t="s">
        <v>104</v>
      </c>
      <c r="G2886" s="4" t="s">
        <v>105</v>
      </c>
      <c r="H2886" s="4" t="s">
        <v>17</v>
      </c>
      <c r="I2886" s="6">
        <v>0.35000000000000003</v>
      </c>
      <c r="J2886" s="7">
        <v>4750</v>
      </c>
      <c r="K2886" s="8">
        <f t="shared" si="22"/>
        <v>1662.5000000000002</v>
      </c>
      <c r="L2886" s="8">
        <f t="shared" si="23"/>
        <v>581.875</v>
      </c>
      <c r="M2886" s="9">
        <v>0.35</v>
      </c>
      <c r="O2886" s="14"/>
      <c r="P2886" s="12"/>
      <c r="Q2886" s="10"/>
      <c r="R2886" s="11"/>
    </row>
    <row r="2887" spans="1:18" ht="15.75" customHeight="1" x14ac:dyDescent="0.25">
      <c r="A2887" s="2"/>
      <c r="B2887" s="4" t="s">
        <v>14</v>
      </c>
      <c r="C2887" s="4">
        <v>1185732</v>
      </c>
      <c r="D2887" s="5">
        <v>44205</v>
      </c>
      <c r="E2887" s="4" t="s">
        <v>33</v>
      </c>
      <c r="F2887" s="4" t="s">
        <v>104</v>
      </c>
      <c r="G2887" s="4" t="s">
        <v>105</v>
      </c>
      <c r="H2887" s="4" t="s">
        <v>18</v>
      </c>
      <c r="I2887" s="6">
        <v>0.35000000000000003</v>
      </c>
      <c r="J2887" s="7">
        <v>2750</v>
      </c>
      <c r="K2887" s="8">
        <f t="shared" si="22"/>
        <v>962.50000000000011</v>
      </c>
      <c r="L2887" s="8">
        <f t="shared" si="23"/>
        <v>288.75</v>
      </c>
      <c r="M2887" s="9">
        <v>0.3</v>
      </c>
      <c r="O2887" s="14"/>
      <c r="P2887" s="12"/>
      <c r="Q2887" s="10"/>
      <c r="R2887" s="11"/>
    </row>
    <row r="2888" spans="1:18" ht="15.75" customHeight="1" x14ac:dyDescent="0.25">
      <c r="A2888" s="2"/>
      <c r="B2888" s="4" t="s">
        <v>14</v>
      </c>
      <c r="C2888" s="4">
        <v>1185732</v>
      </c>
      <c r="D2888" s="5">
        <v>44205</v>
      </c>
      <c r="E2888" s="4" t="s">
        <v>33</v>
      </c>
      <c r="F2888" s="4" t="s">
        <v>104</v>
      </c>
      <c r="G2888" s="4" t="s">
        <v>105</v>
      </c>
      <c r="H2888" s="4" t="s">
        <v>19</v>
      </c>
      <c r="I2888" s="6">
        <v>0.25000000000000006</v>
      </c>
      <c r="J2888" s="7">
        <v>2750</v>
      </c>
      <c r="K2888" s="8">
        <f t="shared" si="22"/>
        <v>687.50000000000011</v>
      </c>
      <c r="L2888" s="8">
        <f t="shared" si="23"/>
        <v>206.25000000000003</v>
      </c>
      <c r="M2888" s="9">
        <v>0.3</v>
      </c>
      <c r="O2888" s="14"/>
      <c r="P2888" s="12"/>
      <c r="Q2888" s="10"/>
      <c r="R2888" s="11"/>
    </row>
    <row r="2889" spans="1:18" ht="15.75" customHeight="1" x14ac:dyDescent="0.25">
      <c r="A2889" s="2"/>
      <c r="B2889" s="4" t="s">
        <v>14</v>
      </c>
      <c r="C2889" s="4">
        <v>1185732</v>
      </c>
      <c r="D2889" s="5">
        <v>44205</v>
      </c>
      <c r="E2889" s="4" t="s">
        <v>33</v>
      </c>
      <c r="F2889" s="4" t="s">
        <v>104</v>
      </c>
      <c r="G2889" s="4" t="s">
        <v>105</v>
      </c>
      <c r="H2889" s="4" t="s">
        <v>20</v>
      </c>
      <c r="I2889" s="6">
        <v>0.30000000000000004</v>
      </c>
      <c r="J2889" s="7">
        <v>1250</v>
      </c>
      <c r="K2889" s="8">
        <f t="shared" si="22"/>
        <v>375.00000000000006</v>
      </c>
      <c r="L2889" s="8">
        <f t="shared" si="23"/>
        <v>112.50000000000001</v>
      </c>
      <c r="M2889" s="9">
        <v>0.3</v>
      </c>
      <c r="O2889" s="14"/>
      <c r="P2889" s="12"/>
      <c r="Q2889" s="10"/>
      <c r="R2889" s="11"/>
    </row>
    <row r="2890" spans="1:18" ht="15.75" customHeight="1" x14ac:dyDescent="0.25">
      <c r="A2890" s="2"/>
      <c r="B2890" s="4" t="s">
        <v>14</v>
      </c>
      <c r="C2890" s="4">
        <v>1185732</v>
      </c>
      <c r="D2890" s="5">
        <v>44205</v>
      </c>
      <c r="E2890" s="4" t="s">
        <v>33</v>
      </c>
      <c r="F2890" s="4" t="s">
        <v>104</v>
      </c>
      <c r="G2890" s="4" t="s">
        <v>105</v>
      </c>
      <c r="H2890" s="4" t="s">
        <v>21</v>
      </c>
      <c r="I2890" s="6">
        <v>0.44999999999999996</v>
      </c>
      <c r="J2890" s="7">
        <v>1750</v>
      </c>
      <c r="K2890" s="8">
        <f t="shared" si="22"/>
        <v>787.49999999999989</v>
      </c>
      <c r="L2890" s="8">
        <f t="shared" si="23"/>
        <v>275.62499999999994</v>
      </c>
      <c r="M2890" s="9">
        <v>0.35</v>
      </c>
      <c r="O2890" s="14"/>
      <c r="P2890" s="12"/>
      <c r="Q2890" s="10"/>
      <c r="R2890" s="11"/>
    </row>
    <row r="2891" spans="1:18" ht="15.75" customHeight="1" x14ac:dyDescent="0.25">
      <c r="A2891" s="2"/>
      <c r="B2891" s="4" t="s">
        <v>14</v>
      </c>
      <c r="C2891" s="4">
        <v>1185732</v>
      </c>
      <c r="D2891" s="5">
        <v>44205</v>
      </c>
      <c r="E2891" s="4" t="s">
        <v>33</v>
      </c>
      <c r="F2891" s="4" t="s">
        <v>104</v>
      </c>
      <c r="G2891" s="4" t="s">
        <v>105</v>
      </c>
      <c r="H2891" s="4" t="s">
        <v>22</v>
      </c>
      <c r="I2891" s="6">
        <v>0.35000000000000003</v>
      </c>
      <c r="J2891" s="7">
        <v>2750</v>
      </c>
      <c r="K2891" s="8">
        <f t="shared" si="22"/>
        <v>962.50000000000011</v>
      </c>
      <c r="L2891" s="8">
        <f t="shared" si="23"/>
        <v>385.00000000000006</v>
      </c>
      <c r="M2891" s="9">
        <v>0.4</v>
      </c>
      <c r="O2891" s="14"/>
      <c r="P2891" s="12"/>
      <c r="Q2891" s="10"/>
      <c r="R2891" s="11"/>
    </row>
    <row r="2892" spans="1:18" ht="15.75" customHeight="1" x14ac:dyDescent="0.25">
      <c r="A2892" s="2"/>
      <c r="B2892" s="4" t="s">
        <v>14</v>
      </c>
      <c r="C2892" s="4">
        <v>1185732</v>
      </c>
      <c r="D2892" s="5">
        <v>44236</v>
      </c>
      <c r="E2892" s="4" t="s">
        <v>33</v>
      </c>
      <c r="F2892" s="4" t="s">
        <v>104</v>
      </c>
      <c r="G2892" s="4" t="s">
        <v>105</v>
      </c>
      <c r="H2892" s="4" t="s">
        <v>17</v>
      </c>
      <c r="I2892" s="6">
        <v>0.35000000000000003</v>
      </c>
      <c r="J2892" s="7">
        <v>5250</v>
      </c>
      <c r="K2892" s="8">
        <f t="shared" si="22"/>
        <v>1837.5000000000002</v>
      </c>
      <c r="L2892" s="8">
        <f t="shared" si="23"/>
        <v>643.125</v>
      </c>
      <c r="M2892" s="9">
        <v>0.35</v>
      </c>
      <c r="O2892" s="14"/>
      <c r="P2892" s="12"/>
      <c r="Q2892" s="10"/>
      <c r="R2892" s="11"/>
    </row>
    <row r="2893" spans="1:18" ht="15.75" customHeight="1" x14ac:dyDescent="0.25">
      <c r="A2893" s="2"/>
      <c r="B2893" s="4" t="s">
        <v>14</v>
      </c>
      <c r="C2893" s="4">
        <v>1185732</v>
      </c>
      <c r="D2893" s="5">
        <v>44236</v>
      </c>
      <c r="E2893" s="4" t="s">
        <v>33</v>
      </c>
      <c r="F2893" s="4" t="s">
        <v>104</v>
      </c>
      <c r="G2893" s="4" t="s">
        <v>105</v>
      </c>
      <c r="H2893" s="4" t="s">
        <v>18</v>
      </c>
      <c r="I2893" s="6">
        <v>0.35000000000000003</v>
      </c>
      <c r="J2893" s="7">
        <v>1750</v>
      </c>
      <c r="K2893" s="8">
        <f t="shared" si="22"/>
        <v>612.50000000000011</v>
      </c>
      <c r="L2893" s="8">
        <f t="shared" si="23"/>
        <v>183.75000000000003</v>
      </c>
      <c r="M2893" s="9">
        <v>0.3</v>
      </c>
      <c r="O2893" s="14"/>
      <c r="P2893" s="12"/>
      <c r="Q2893" s="10"/>
      <c r="R2893" s="11"/>
    </row>
    <row r="2894" spans="1:18" ht="15.75" customHeight="1" x14ac:dyDescent="0.25">
      <c r="A2894" s="2"/>
      <c r="B2894" s="4" t="s">
        <v>14</v>
      </c>
      <c r="C2894" s="4">
        <v>1185732</v>
      </c>
      <c r="D2894" s="5">
        <v>44236</v>
      </c>
      <c r="E2894" s="4" t="s">
        <v>33</v>
      </c>
      <c r="F2894" s="4" t="s">
        <v>104</v>
      </c>
      <c r="G2894" s="4" t="s">
        <v>105</v>
      </c>
      <c r="H2894" s="4" t="s">
        <v>19</v>
      </c>
      <c r="I2894" s="6">
        <v>0.25000000000000006</v>
      </c>
      <c r="J2894" s="7">
        <v>2250</v>
      </c>
      <c r="K2894" s="8">
        <f t="shared" si="22"/>
        <v>562.50000000000011</v>
      </c>
      <c r="L2894" s="8">
        <f t="shared" si="23"/>
        <v>168.75000000000003</v>
      </c>
      <c r="M2894" s="9">
        <v>0.3</v>
      </c>
      <c r="O2894" s="14"/>
      <c r="P2894" s="12"/>
      <c r="Q2894" s="10"/>
      <c r="R2894" s="11"/>
    </row>
    <row r="2895" spans="1:18" ht="15.75" customHeight="1" x14ac:dyDescent="0.25">
      <c r="A2895" s="2"/>
      <c r="B2895" s="4" t="s">
        <v>14</v>
      </c>
      <c r="C2895" s="4">
        <v>1185732</v>
      </c>
      <c r="D2895" s="5">
        <v>44236</v>
      </c>
      <c r="E2895" s="4" t="s">
        <v>33</v>
      </c>
      <c r="F2895" s="4" t="s">
        <v>104</v>
      </c>
      <c r="G2895" s="4" t="s">
        <v>105</v>
      </c>
      <c r="H2895" s="4" t="s">
        <v>20</v>
      </c>
      <c r="I2895" s="6">
        <v>0.30000000000000004</v>
      </c>
      <c r="J2895" s="7">
        <v>1000</v>
      </c>
      <c r="K2895" s="8">
        <f t="shared" si="22"/>
        <v>300.00000000000006</v>
      </c>
      <c r="L2895" s="8">
        <f t="shared" si="23"/>
        <v>90.000000000000014</v>
      </c>
      <c r="M2895" s="9">
        <v>0.3</v>
      </c>
      <c r="O2895" s="14"/>
      <c r="P2895" s="12"/>
      <c r="Q2895" s="10"/>
      <c r="R2895" s="11"/>
    </row>
    <row r="2896" spans="1:18" ht="15.75" customHeight="1" x14ac:dyDescent="0.25">
      <c r="A2896" s="2"/>
      <c r="B2896" s="4" t="s">
        <v>14</v>
      </c>
      <c r="C2896" s="4">
        <v>1185732</v>
      </c>
      <c r="D2896" s="5">
        <v>44236</v>
      </c>
      <c r="E2896" s="4" t="s">
        <v>33</v>
      </c>
      <c r="F2896" s="4" t="s">
        <v>104</v>
      </c>
      <c r="G2896" s="4" t="s">
        <v>105</v>
      </c>
      <c r="H2896" s="4" t="s">
        <v>21</v>
      </c>
      <c r="I2896" s="6">
        <v>0.44999999999999996</v>
      </c>
      <c r="J2896" s="7">
        <v>1750</v>
      </c>
      <c r="K2896" s="8">
        <f t="shared" si="22"/>
        <v>787.49999999999989</v>
      </c>
      <c r="L2896" s="8">
        <f t="shared" si="23"/>
        <v>275.62499999999994</v>
      </c>
      <c r="M2896" s="9">
        <v>0.35</v>
      </c>
      <c r="O2896" s="14"/>
      <c r="P2896" s="12"/>
      <c r="Q2896" s="10"/>
      <c r="R2896" s="11"/>
    </row>
    <row r="2897" spans="1:18" ht="15.75" customHeight="1" x14ac:dyDescent="0.25">
      <c r="A2897" s="2"/>
      <c r="B2897" s="4" t="s">
        <v>14</v>
      </c>
      <c r="C2897" s="4">
        <v>1185732</v>
      </c>
      <c r="D2897" s="5">
        <v>44236</v>
      </c>
      <c r="E2897" s="4" t="s">
        <v>33</v>
      </c>
      <c r="F2897" s="4" t="s">
        <v>104</v>
      </c>
      <c r="G2897" s="4" t="s">
        <v>105</v>
      </c>
      <c r="H2897" s="4" t="s">
        <v>22</v>
      </c>
      <c r="I2897" s="6">
        <v>0.24999999999999997</v>
      </c>
      <c r="J2897" s="7">
        <v>2750</v>
      </c>
      <c r="K2897" s="8">
        <f t="shared" si="22"/>
        <v>687.49999999999989</v>
      </c>
      <c r="L2897" s="8">
        <f t="shared" si="23"/>
        <v>274.99999999999994</v>
      </c>
      <c r="M2897" s="9">
        <v>0.4</v>
      </c>
      <c r="O2897" s="14"/>
      <c r="P2897" s="12"/>
      <c r="Q2897" s="10"/>
      <c r="R2897" s="11"/>
    </row>
    <row r="2898" spans="1:18" ht="15.75" customHeight="1" x14ac:dyDescent="0.25">
      <c r="A2898" s="2"/>
      <c r="B2898" s="4" t="s">
        <v>14</v>
      </c>
      <c r="C2898" s="4">
        <v>1185732</v>
      </c>
      <c r="D2898" s="5">
        <v>44263</v>
      </c>
      <c r="E2898" s="4" t="s">
        <v>33</v>
      </c>
      <c r="F2898" s="4" t="s">
        <v>104</v>
      </c>
      <c r="G2898" s="4" t="s">
        <v>105</v>
      </c>
      <c r="H2898" s="4" t="s">
        <v>17</v>
      </c>
      <c r="I2898" s="6">
        <v>0.30000000000000004</v>
      </c>
      <c r="J2898" s="7">
        <v>4950</v>
      </c>
      <c r="K2898" s="8">
        <f t="shared" si="22"/>
        <v>1485.0000000000002</v>
      </c>
      <c r="L2898" s="8">
        <f t="shared" si="23"/>
        <v>519.75</v>
      </c>
      <c r="M2898" s="9">
        <v>0.35</v>
      </c>
      <c r="O2898" s="14"/>
      <c r="P2898" s="12"/>
      <c r="Q2898" s="10"/>
      <c r="R2898" s="11"/>
    </row>
    <row r="2899" spans="1:18" ht="15.75" customHeight="1" x14ac:dyDescent="0.25">
      <c r="A2899" s="2"/>
      <c r="B2899" s="4" t="s">
        <v>14</v>
      </c>
      <c r="C2899" s="4">
        <v>1185732</v>
      </c>
      <c r="D2899" s="5">
        <v>44263</v>
      </c>
      <c r="E2899" s="4" t="s">
        <v>33</v>
      </c>
      <c r="F2899" s="4" t="s">
        <v>104</v>
      </c>
      <c r="G2899" s="4" t="s">
        <v>105</v>
      </c>
      <c r="H2899" s="4" t="s">
        <v>18</v>
      </c>
      <c r="I2899" s="6">
        <v>0.30000000000000004</v>
      </c>
      <c r="J2899" s="7">
        <v>2000</v>
      </c>
      <c r="K2899" s="8">
        <f t="shared" si="22"/>
        <v>600.00000000000011</v>
      </c>
      <c r="L2899" s="8">
        <f t="shared" si="23"/>
        <v>180.00000000000003</v>
      </c>
      <c r="M2899" s="9">
        <v>0.3</v>
      </c>
      <c r="O2899" s="14"/>
      <c r="P2899" s="12"/>
      <c r="Q2899" s="10"/>
      <c r="R2899" s="11"/>
    </row>
    <row r="2900" spans="1:18" ht="15.75" customHeight="1" x14ac:dyDescent="0.25">
      <c r="A2900" s="2"/>
      <c r="B2900" s="4" t="s">
        <v>14</v>
      </c>
      <c r="C2900" s="4">
        <v>1185732</v>
      </c>
      <c r="D2900" s="5">
        <v>44263</v>
      </c>
      <c r="E2900" s="4" t="s">
        <v>33</v>
      </c>
      <c r="F2900" s="4" t="s">
        <v>104</v>
      </c>
      <c r="G2900" s="4" t="s">
        <v>105</v>
      </c>
      <c r="H2900" s="4" t="s">
        <v>19</v>
      </c>
      <c r="I2900" s="6">
        <v>0.20000000000000004</v>
      </c>
      <c r="J2900" s="7">
        <v>2250</v>
      </c>
      <c r="K2900" s="8">
        <f t="shared" si="22"/>
        <v>450.00000000000011</v>
      </c>
      <c r="L2900" s="8">
        <f t="shared" si="23"/>
        <v>135.00000000000003</v>
      </c>
      <c r="M2900" s="9">
        <v>0.3</v>
      </c>
      <c r="O2900" s="14"/>
      <c r="P2900" s="12"/>
      <c r="Q2900" s="10"/>
      <c r="R2900" s="11"/>
    </row>
    <row r="2901" spans="1:18" ht="15.75" customHeight="1" x14ac:dyDescent="0.25">
      <c r="A2901" s="2"/>
      <c r="B2901" s="4" t="s">
        <v>14</v>
      </c>
      <c r="C2901" s="4">
        <v>1185732</v>
      </c>
      <c r="D2901" s="5">
        <v>44263</v>
      </c>
      <c r="E2901" s="4" t="s">
        <v>33</v>
      </c>
      <c r="F2901" s="4" t="s">
        <v>104</v>
      </c>
      <c r="G2901" s="4" t="s">
        <v>105</v>
      </c>
      <c r="H2901" s="4" t="s">
        <v>20</v>
      </c>
      <c r="I2901" s="6">
        <v>0.24999999999999997</v>
      </c>
      <c r="J2901" s="7">
        <v>750</v>
      </c>
      <c r="K2901" s="8">
        <f t="shared" si="22"/>
        <v>187.49999999999997</v>
      </c>
      <c r="L2901" s="8">
        <f t="shared" si="23"/>
        <v>56.249999999999993</v>
      </c>
      <c r="M2901" s="9">
        <v>0.3</v>
      </c>
      <c r="O2901" s="14"/>
      <c r="P2901" s="12"/>
      <c r="Q2901" s="10"/>
      <c r="R2901" s="11"/>
    </row>
    <row r="2902" spans="1:18" ht="15.75" customHeight="1" x14ac:dyDescent="0.25">
      <c r="A2902" s="2"/>
      <c r="B2902" s="4" t="s">
        <v>14</v>
      </c>
      <c r="C2902" s="4">
        <v>1185732</v>
      </c>
      <c r="D2902" s="5">
        <v>44263</v>
      </c>
      <c r="E2902" s="4" t="s">
        <v>33</v>
      </c>
      <c r="F2902" s="4" t="s">
        <v>104</v>
      </c>
      <c r="G2902" s="4" t="s">
        <v>105</v>
      </c>
      <c r="H2902" s="4" t="s">
        <v>21</v>
      </c>
      <c r="I2902" s="6">
        <v>0.4</v>
      </c>
      <c r="J2902" s="7">
        <v>1250</v>
      </c>
      <c r="K2902" s="8">
        <f t="shared" si="22"/>
        <v>500</v>
      </c>
      <c r="L2902" s="8">
        <f t="shared" si="23"/>
        <v>175</v>
      </c>
      <c r="M2902" s="9">
        <v>0.35</v>
      </c>
      <c r="O2902" s="14"/>
      <c r="P2902" s="12"/>
      <c r="Q2902" s="10"/>
      <c r="R2902" s="11"/>
    </row>
    <row r="2903" spans="1:18" ht="15.75" customHeight="1" x14ac:dyDescent="0.25">
      <c r="A2903" s="2"/>
      <c r="B2903" s="4" t="s">
        <v>14</v>
      </c>
      <c r="C2903" s="4">
        <v>1185732</v>
      </c>
      <c r="D2903" s="5">
        <v>44263</v>
      </c>
      <c r="E2903" s="4" t="s">
        <v>33</v>
      </c>
      <c r="F2903" s="4" t="s">
        <v>104</v>
      </c>
      <c r="G2903" s="4" t="s">
        <v>105</v>
      </c>
      <c r="H2903" s="4" t="s">
        <v>22</v>
      </c>
      <c r="I2903" s="6">
        <v>0.30000000000000004</v>
      </c>
      <c r="J2903" s="7">
        <v>2250</v>
      </c>
      <c r="K2903" s="8">
        <f t="shared" si="22"/>
        <v>675.00000000000011</v>
      </c>
      <c r="L2903" s="8">
        <f t="shared" si="23"/>
        <v>270.00000000000006</v>
      </c>
      <c r="M2903" s="9">
        <v>0.4</v>
      </c>
      <c r="O2903" s="14"/>
      <c r="P2903" s="12"/>
      <c r="Q2903" s="10"/>
      <c r="R2903" s="11"/>
    </row>
    <row r="2904" spans="1:18" ht="15.75" customHeight="1" x14ac:dyDescent="0.25">
      <c r="A2904" s="2"/>
      <c r="B2904" s="4" t="s">
        <v>14</v>
      </c>
      <c r="C2904" s="4">
        <v>1185732</v>
      </c>
      <c r="D2904" s="5">
        <v>44295</v>
      </c>
      <c r="E2904" s="4" t="s">
        <v>33</v>
      </c>
      <c r="F2904" s="4" t="s">
        <v>104</v>
      </c>
      <c r="G2904" s="4" t="s">
        <v>105</v>
      </c>
      <c r="H2904" s="4" t="s">
        <v>17</v>
      </c>
      <c r="I2904" s="6">
        <v>0.30000000000000004</v>
      </c>
      <c r="J2904" s="7">
        <v>4500</v>
      </c>
      <c r="K2904" s="8">
        <f t="shared" si="22"/>
        <v>1350.0000000000002</v>
      </c>
      <c r="L2904" s="8">
        <f t="shared" si="23"/>
        <v>472.50000000000006</v>
      </c>
      <c r="M2904" s="9">
        <v>0.35</v>
      </c>
      <c r="O2904" s="14"/>
      <c r="P2904" s="12"/>
      <c r="Q2904" s="10"/>
      <c r="R2904" s="11"/>
    </row>
    <row r="2905" spans="1:18" ht="15.75" customHeight="1" x14ac:dyDescent="0.25">
      <c r="A2905" s="2"/>
      <c r="B2905" s="4" t="s">
        <v>14</v>
      </c>
      <c r="C2905" s="4">
        <v>1185732</v>
      </c>
      <c r="D2905" s="5">
        <v>44295</v>
      </c>
      <c r="E2905" s="4" t="s">
        <v>33</v>
      </c>
      <c r="F2905" s="4" t="s">
        <v>104</v>
      </c>
      <c r="G2905" s="4" t="s">
        <v>105</v>
      </c>
      <c r="H2905" s="4" t="s">
        <v>18</v>
      </c>
      <c r="I2905" s="6">
        <v>0.30000000000000004</v>
      </c>
      <c r="J2905" s="7">
        <v>1500</v>
      </c>
      <c r="K2905" s="8">
        <f t="shared" si="22"/>
        <v>450.00000000000006</v>
      </c>
      <c r="L2905" s="8">
        <f t="shared" si="23"/>
        <v>135</v>
      </c>
      <c r="M2905" s="9">
        <v>0.3</v>
      </c>
      <c r="O2905" s="14"/>
      <c r="P2905" s="12"/>
      <c r="Q2905" s="10"/>
      <c r="R2905" s="11"/>
    </row>
    <row r="2906" spans="1:18" ht="15.75" customHeight="1" x14ac:dyDescent="0.25">
      <c r="A2906" s="2"/>
      <c r="B2906" s="4" t="s">
        <v>14</v>
      </c>
      <c r="C2906" s="4">
        <v>1185732</v>
      </c>
      <c r="D2906" s="5">
        <v>44295</v>
      </c>
      <c r="E2906" s="4" t="s">
        <v>33</v>
      </c>
      <c r="F2906" s="4" t="s">
        <v>104</v>
      </c>
      <c r="G2906" s="4" t="s">
        <v>105</v>
      </c>
      <c r="H2906" s="4" t="s">
        <v>19</v>
      </c>
      <c r="I2906" s="6">
        <v>0.20000000000000004</v>
      </c>
      <c r="J2906" s="7">
        <v>1500</v>
      </c>
      <c r="K2906" s="8">
        <f t="shared" si="22"/>
        <v>300.00000000000006</v>
      </c>
      <c r="L2906" s="8">
        <f t="shared" si="23"/>
        <v>90.000000000000014</v>
      </c>
      <c r="M2906" s="9">
        <v>0.3</v>
      </c>
      <c r="O2906" s="14"/>
      <c r="P2906" s="12"/>
      <c r="Q2906" s="10"/>
      <c r="R2906" s="11"/>
    </row>
    <row r="2907" spans="1:18" ht="15.75" customHeight="1" x14ac:dyDescent="0.25">
      <c r="A2907" s="2"/>
      <c r="B2907" s="4" t="s">
        <v>14</v>
      </c>
      <c r="C2907" s="4">
        <v>1185732</v>
      </c>
      <c r="D2907" s="5">
        <v>44295</v>
      </c>
      <c r="E2907" s="4" t="s">
        <v>33</v>
      </c>
      <c r="F2907" s="4" t="s">
        <v>104</v>
      </c>
      <c r="G2907" s="4" t="s">
        <v>105</v>
      </c>
      <c r="H2907" s="4" t="s">
        <v>20</v>
      </c>
      <c r="I2907" s="6">
        <v>0.24999999999999997</v>
      </c>
      <c r="J2907" s="7">
        <v>750</v>
      </c>
      <c r="K2907" s="8">
        <f t="shared" si="22"/>
        <v>187.49999999999997</v>
      </c>
      <c r="L2907" s="8">
        <f t="shared" si="23"/>
        <v>56.249999999999993</v>
      </c>
      <c r="M2907" s="9">
        <v>0.3</v>
      </c>
      <c r="O2907" s="14"/>
      <c r="P2907" s="12"/>
      <c r="Q2907" s="10"/>
      <c r="R2907" s="11"/>
    </row>
    <row r="2908" spans="1:18" ht="15.75" customHeight="1" x14ac:dyDescent="0.25">
      <c r="A2908" s="2"/>
      <c r="B2908" s="4" t="s">
        <v>14</v>
      </c>
      <c r="C2908" s="4">
        <v>1185732</v>
      </c>
      <c r="D2908" s="5">
        <v>44295</v>
      </c>
      <c r="E2908" s="4" t="s">
        <v>33</v>
      </c>
      <c r="F2908" s="4" t="s">
        <v>104</v>
      </c>
      <c r="G2908" s="4" t="s">
        <v>105</v>
      </c>
      <c r="H2908" s="4" t="s">
        <v>21</v>
      </c>
      <c r="I2908" s="6">
        <v>0.6</v>
      </c>
      <c r="J2908" s="7">
        <v>1000</v>
      </c>
      <c r="K2908" s="8">
        <f t="shared" si="22"/>
        <v>600</v>
      </c>
      <c r="L2908" s="8">
        <f t="shared" si="23"/>
        <v>210</v>
      </c>
      <c r="M2908" s="9">
        <v>0.35</v>
      </c>
      <c r="O2908" s="14"/>
      <c r="P2908" s="12"/>
      <c r="Q2908" s="10"/>
      <c r="R2908" s="11"/>
    </row>
    <row r="2909" spans="1:18" ht="15.75" customHeight="1" x14ac:dyDescent="0.25">
      <c r="A2909" s="2"/>
      <c r="B2909" s="4" t="s">
        <v>14</v>
      </c>
      <c r="C2909" s="4">
        <v>1185732</v>
      </c>
      <c r="D2909" s="5">
        <v>44295</v>
      </c>
      <c r="E2909" s="4" t="s">
        <v>33</v>
      </c>
      <c r="F2909" s="4" t="s">
        <v>104</v>
      </c>
      <c r="G2909" s="4" t="s">
        <v>105</v>
      </c>
      <c r="H2909" s="4" t="s">
        <v>22</v>
      </c>
      <c r="I2909" s="6">
        <v>0.5</v>
      </c>
      <c r="J2909" s="7">
        <v>2250</v>
      </c>
      <c r="K2909" s="8">
        <f t="shared" si="22"/>
        <v>1125</v>
      </c>
      <c r="L2909" s="8">
        <f t="shared" si="23"/>
        <v>450</v>
      </c>
      <c r="M2909" s="9">
        <v>0.4</v>
      </c>
      <c r="O2909" s="14"/>
      <c r="P2909" s="12"/>
      <c r="Q2909" s="10"/>
      <c r="R2909" s="11"/>
    </row>
    <row r="2910" spans="1:18" ht="15.75" customHeight="1" x14ac:dyDescent="0.25">
      <c r="A2910" s="2"/>
      <c r="B2910" s="4" t="s">
        <v>14</v>
      </c>
      <c r="C2910" s="4">
        <v>1185732</v>
      </c>
      <c r="D2910" s="5">
        <v>44326</v>
      </c>
      <c r="E2910" s="4" t="s">
        <v>33</v>
      </c>
      <c r="F2910" s="4" t="s">
        <v>104</v>
      </c>
      <c r="G2910" s="4" t="s">
        <v>105</v>
      </c>
      <c r="H2910" s="4" t="s">
        <v>17</v>
      </c>
      <c r="I2910" s="6">
        <v>0.6</v>
      </c>
      <c r="J2910" s="7">
        <v>4950</v>
      </c>
      <c r="K2910" s="8">
        <f t="shared" si="22"/>
        <v>2970</v>
      </c>
      <c r="L2910" s="8">
        <f t="shared" si="23"/>
        <v>1039.5</v>
      </c>
      <c r="M2910" s="9">
        <v>0.35</v>
      </c>
      <c r="O2910" s="14"/>
      <c r="P2910" s="12"/>
      <c r="Q2910" s="10"/>
      <c r="R2910" s="11"/>
    </row>
    <row r="2911" spans="1:18" ht="15.75" customHeight="1" x14ac:dyDescent="0.25">
      <c r="A2911" s="2"/>
      <c r="B2911" s="4" t="s">
        <v>14</v>
      </c>
      <c r="C2911" s="4">
        <v>1185732</v>
      </c>
      <c r="D2911" s="5">
        <v>44326</v>
      </c>
      <c r="E2911" s="4" t="s">
        <v>33</v>
      </c>
      <c r="F2911" s="4" t="s">
        <v>104</v>
      </c>
      <c r="G2911" s="4" t="s">
        <v>105</v>
      </c>
      <c r="H2911" s="4" t="s">
        <v>18</v>
      </c>
      <c r="I2911" s="6">
        <v>0.45</v>
      </c>
      <c r="J2911" s="7">
        <v>2000</v>
      </c>
      <c r="K2911" s="8">
        <f t="shared" si="22"/>
        <v>900</v>
      </c>
      <c r="L2911" s="8">
        <f t="shared" si="23"/>
        <v>270</v>
      </c>
      <c r="M2911" s="9">
        <v>0.3</v>
      </c>
      <c r="O2911" s="14"/>
      <c r="P2911" s="12"/>
      <c r="Q2911" s="10"/>
      <c r="R2911" s="11"/>
    </row>
    <row r="2912" spans="1:18" ht="15.75" customHeight="1" x14ac:dyDescent="0.25">
      <c r="A2912" s="2"/>
      <c r="B2912" s="4" t="s">
        <v>14</v>
      </c>
      <c r="C2912" s="4">
        <v>1185732</v>
      </c>
      <c r="D2912" s="5">
        <v>44326</v>
      </c>
      <c r="E2912" s="4" t="s">
        <v>33</v>
      </c>
      <c r="F2912" s="4" t="s">
        <v>104</v>
      </c>
      <c r="G2912" s="4" t="s">
        <v>105</v>
      </c>
      <c r="H2912" s="4" t="s">
        <v>19</v>
      </c>
      <c r="I2912" s="6">
        <v>0.4</v>
      </c>
      <c r="J2912" s="7">
        <v>1750</v>
      </c>
      <c r="K2912" s="8">
        <f t="shared" si="22"/>
        <v>700</v>
      </c>
      <c r="L2912" s="8">
        <f t="shared" si="23"/>
        <v>210</v>
      </c>
      <c r="M2912" s="9">
        <v>0.3</v>
      </c>
      <c r="O2912" s="14"/>
      <c r="P2912" s="12"/>
      <c r="Q2912" s="10"/>
      <c r="R2912" s="11"/>
    </row>
    <row r="2913" spans="1:18" ht="15.75" customHeight="1" x14ac:dyDescent="0.25">
      <c r="A2913" s="2"/>
      <c r="B2913" s="4" t="s">
        <v>14</v>
      </c>
      <c r="C2913" s="4">
        <v>1185732</v>
      </c>
      <c r="D2913" s="5">
        <v>44326</v>
      </c>
      <c r="E2913" s="4" t="s">
        <v>33</v>
      </c>
      <c r="F2913" s="4" t="s">
        <v>104</v>
      </c>
      <c r="G2913" s="4" t="s">
        <v>105</v>
      </c>
      <c r="H2913" s="4" t="s">
        <v>20</v>
      </c>
      <c r="I2913" s="6">
        <v>0.4</v>
      </c>
      <c r="J2913" s="7">
        <v>1000</v>
      </c>
      <c r="K2913" s="8">
        <f t="shared" si="22"/>
        <v>400</v>
      </c>
      <c r="L2913" s="8">
        <f t="shared" si="23"/>
        <v>120</v>
      </c>
      <c r="M2913" s="9">
        <v>0.3</v>
      </c>
      <c r="O2913" s="14"/>
      <c r="P2913" s="12"/>
      <c r="Q2913" s="10"/>
      <c r="R2913" s="11"/>
    </row>
    <row r="2914" spans="1:18" ht="15.75" customHeight="1" x14ac:dyDescent="0.25">
      <c r="A2914" s="2"/>
      <c r="B2914" s="4" t="s">
        <v>14</v>
      </c>
      <c r="C2914" s="4">
        <v>1185732</v>
      </c>
      <c r="D2914" s="5">
        <v>44326</v>
      </c>
      <c r="E2914" s="4" t="s">
        <v>33</v>
      </c>
      <c r="F2914" s="4" t="s">
        <v>104</v>
      </c>
      <c r="G2914" s="4" t="s">
        <v>105</v>
      </c>
      <c r="H2914" s="4" t="s">
        <v>21</v>
      </c>
      <c r="I2914" s="6">
        <v>0.49999999999999994</v>
      </c>
      <c r="J2914" s="7">
        <v>1250</v>
      </c>
      <c r="K2914" s="8">
        <f t="shared" si="22"/>
        <v>624.99999999999989</v>
      </c>
      <c r="L2914" s="8">
        <f t="shared" si="23"/>
        <v>218.74999999999994</v>
      </c>
      <c r="M2914" s="9">
        <v>0.35</v>
      </c>
      <c r="O2914" s="14"/>
      <c r="P2914" s="12"/>
      <c r="Q2914" s="10"/>
      <c r="R2914" s="11"/>
    </row>
    <row r="2915" spans="1:18" ht="15.75" customHeight="1" x14ac:dyDescent="0.25">
      <c r="A2915" s="2"/>
      <c r="B2915" s="4" t="s">
        <v>14</v>
      </c>
      <c r="C2915" s="4">
        <v>1185732</v>
      </c>
      <c r="D2915" s="5">
        <v>44326</v>
      </c>
      <c r="E2915" s="4" t="s">
        <v>33</v>
      </c>
      <c r="F2915" s="4" t="s">
        <v>104</v>
      </c>
      <c r="G2915" s="4" t="s">
        <v>105</v>
      </c>
      <c r="H2915" s="4" t="s">
        <v>22</v>
      </c>
      <c r="I2915" s="6">
        <v>0.54999999999999993</v>
      </c>
      <c r="J2915" s="7">
        <v>2500</v>
      </c>
      <c r="K2915" s="8">
        <f t="shared" si="22"/>
        <v>1374.9999999999998</v>
      </c>
      <c r="L2915" s="8">
        <f t="shared" si="23"/>
        <v>549.99999999999989</v>
      </c>
      <c r="M2915" s="9">
        <v>0.4</v>
      </c>
      <c r="O2915" s="14"/>
      <c r="P2915" s="12"/>
      <c r="Q2915" s="10"/>
      <c r="R2915" s="11"/>
    </row>
    <row r="2916" spans="1:18" ht="15.75" customHeight="1" x14ac:dyDescent="0.25">
      <c r="A2916" s="2"/>
      <c r="B2916" s="4" t="s">
        <v>14</v>
      </c>
      <c r="C2916" s="4">
        <v>1185732</v>
      </c>
      <c r="D2916" s="5">
        <v>44356</v>
      </c>
      <c r="E2916" s="4" t="s">
        <v>33</v>
      </c>
      <c r="F2916" s="4" t="s">
        <v>104</v>
      </c>
      <c r="G2916" s="4" t="s">
        <v>105</v>
      </c>
      <c r="H2916" s="4" t="s">
        <v>17</v>
      </c>
      <c r="I2916" s="6">
        <v>0.4</v>
      </c>
      <c r="J2916" s="7">
        <v>5000</v>
      </c>
      <c r="K2916" s="8">
        <f t="shared" si="22"/>
        <v>2000</v>
      </c>
      <c r="L2916" s="8">
        <f t="shared" si="23"/>
        <v>700</v>
      </c>
      <c r="M2916" s="9">
        <v>0.35</v>
      </c>
      <c r="O2916" s="14"/>
      <c r="P2916" s="12"/>
      <c r="Q2916" s="10"/>
      <c r="R2916" s="11"/>
    </row>
    <row r="2917" spans="1:18" ht="15.75" customHeight="1" x14ac:dyDescent="0.25">
      <c r="A2917" s="2"/>
      <c r="B2917" s="4" t="s">
        <v>14</v>
      </c>
      <c r="C2917" s="4">
        <v>1185732</v>
      </c>
      <c r="D2917" s="5">
        <v>44356</v>
      </c>
      <c r="E2917" s="4" t="s">
        <v>33</v>
      </c>
      <c r="F2917" s="4" t="s">
        <v>104</v>
      </c>
      <c r="G2917" s="4" t="s">
        <v>105</v>
      </c>
      <c r="H2917" s="4" t="s">
        <v>18</v>
      </c>
      <c r="I2917" s="6">
        <v>0.35000000000000009</v>
      </c>
      <c r="J2917" s="7">
        <v>2500</v>
      </c>
      <c r="K2917" s="8">
        <f t="shared" si="22"/>
        <v>875.00000000000023</v>
      </c>
      <c r="L2917" s="8">
        <f t="shared" si="23"/>
        <v>262.50000000000006</v>
      </c>
      <c r="M2917" s="9">
        <v>0.3</v>
      </c>
      <c r="O2917" s="14"/>
      <c r="P2917" s="12"/>
      <c r="Q2917" s="10"/>
      <c r="R2917" s="11"/>
    </row>
    <row r="2918" spans="1:18" ht="15.75" customHeight="1" x14ac:dyDescent="0.25">
      <c r="A2918" s="2"/>
      <c r="B2918" s="4" t="s">
        <v>14</v>
      </c>
      <c r="C2918" s="4">
        <v>1185732</v>
      </c>
      <c r="D2918" s="5">
        <v>44356</v>
      </c>
      <c r="E2918" s="4" t="s">
        <v>33</v>
      </c>
      <c r="F2918" s="4" t="s">
        <v>104</v>
      </c>
      <c r="G2918" s="4" t="s">
        <v>105</v>
      </c>
      <c r="H2918" s="4" t="s">
        <v>19</v>
      </c>
      <c r="I2918" s="6">
        <v>0.30000000000000004</v>
      </c>
      <c r="J2918" s="7">
        <v>2000</v>
      </c>
      <c r="K2918" s="8">
        <f t="shared" si="22"/>
        <v>600.00000000000011</v>
      </c>
      <c r="L2918" s="8">
        <f t="shared" si="23"/>
        <v>180.00000000000003</v>
      </c>
      <c r="M2918" s="9">
        <v>0.3</v>
      </c>
      <c r="O2918" s="14"/>
      <c r="P2918" s="12"/>
      <c r="Q2918" s="10"/>
      <c r="R2918" s="11"/>
    </row>
    <row r="2919" spans="1:18" ht="15.75" customHeight="1" x14ac:dyDescent="0.25">
      <c r="A2919" s="2"/>
      <c r="B2919" s="4" t="s">
        <v>14</v>
      </c>
      <c r="C2919" s="4">
        <v>1185732</v>
      </c>
      <c r="D2919" s="5">
        <v>44356</v>
      </c>
      <c r="E2919" s="4" t="s">
        <v>33</v>
      </c>
      <c r="F2919" s="4" t="s">
        <v>104</v>
      </c>
      <c r="G2919" s="4" t="s">
        <v>105</v>
      </c>
      <c r="H2919" s="4" t="s">
        <v>20</v>
      </c>
      <c r="I2919" s="6">
        <v>0.30000000000000004</v>
      </c>
      <c r="J2919" s="7">
        <v>1750</v>
      </c>
      <c r="K2919" s="8">
        <f t="shared" si="22"/>
        <v>525.00000000000011</v>
      </c>
      <c r="L2919" s="8">
        <f t="shared" si="23"/>
        <v>157.50000000000003</v>
      </c>
      <c r="M2919" s="9">
        <v>0.3</v>
      </c>
      <c r="O2919" s="14"/>
      <c r="P2919" s="12"/>
      <c r="Q2919" s="10"/>
      <c r="R2919" s="11"/>
    </row>
    <row r="2920" spans="1:18" ht="15.75" customHeight="1" x14ac:dyDescent="0.25">
      <c r="A2920" s="2"/>
      <c r="B2920" s="4" t="s">
        <v>14</v>
      </c>
      <c r="C2920" s="4">
        <v>1185732</v>
      </c>
      <c r="D2920" s="5">
        <v>44356</v>
      </c>
      <c r="E2920" s="4" t="s">
        <v>33</v>
      </c>
      <c r="F2920" s="4" t="s">
        <v>104</v>
      </c>
      <c r="G2920" s="4" t="s">
        <v>105</v>
      </c>
      <c r="H2920" s="4" t="s">
        <v>21</v>
      </c>
      <c r="I2920" s="6">
        <v>0.4</v>
      </c>
      <c r="J2920" s="7">
        <v>1750</v>
      </c>
      <c r="K2920" s="8">
        <f t="shared" si="22"/>
        <v>700</v>
      </c>
      <c r="L2920" s="8">
        <f t="shared" si="23"/>
        <v>244.99999999999997</v>
      </c>
      <c r="M2920" s="9">
        <v>0.35</v>
      </c>
      <c r="O2920" s="14"/>
      <c r="P2920" s="12"/>
      <c r="Q2920" s="10"/>
      <c r="R2920" s="11"/>
    </row>
    <row r="2921" spans="1:18" ht="15.75" customHeight="1" x14ac:dyDescent="0.25">
      <c r="A2921" s="2"/>
      <c r="B2921" s="4" t="s">
        <v>14</v>
      </c>
      <c r="C2921" s="4">
        <v>1185732</v>
      </c>
      <c r="D2921" s="5">
        <v>44356</v>
      </c>
      <c r="E2921" s="4" t="s">
        <v>33</v>
      </c>
      <c r="F2921" s="4" t="s">
        <v>104</v>
      </c>
      <c r="G2921" s="4" t="s">
        <v>105</v>
      </c>
      <c r="H2921" s="4" t="s">
        <v>22</v>
      </c>
      <c r="I2921" s="6">
        <v>0.55000000000000004</v>
      </c>
      <c r="J2921" s="7">
        <v>3250</v>
      </c>
      <c r="K2921" s="8">
        <f t="shared" si="22"/>
        <v>1787.5000000000002</v>
      </c>
      <c r="L2921" s="8">
        <f t="shared" si="23"/>
        <v>715.00000000000011</v>
      </c>
      <c r="M2921" s="9">
        <v>0.4</v>
      </c>
      <c r="O2921" s="14"/>
      <c r="P2921" s="12"/>
      <c r="Q2921" s="10"/>
      <c r="R2921" s="11"/>
    </row>
    <row r="2922" spans="1:18" ht="15.75" customHeight="1" x14ac:dyDescent="0.25">
      <c r="A2922" s="2"/>
      <c r="B2922" s="4" t="s">
        <v>14</v>
      </c>
      <c r="C2922" s="4">
        <v>1185732</v>
      </c>
      <c r="D2922" s="5">
        <v>44385</v>
      </c>
      <c r="E2922" s="4" t="s">
        <v>33</v>
      </c>
      <c r="F2922" s="4" t="s">
        <v>104</v>
      </c>
      <c r="G2922" s="4" t="s">
        <v>105</v>
      </c>
      <c r="H2922" s="4" t="s">
        <v>17</v>
      </c>
      <c r="I2922" s="6">
        <v>0.5</v>
      </c>
      <c r="J2922" s="7">
        <v>5500</v>
      </c>
      <c r="K2922" s="8">
        <f t="shared" si="22"/>
        <v>2750</v>
      </c>
      <c r="L2922" s="8">
        <f t="shared" si="23"/>
        <v>962.49999999999989</v>
      </c>
      <c r="M2922" s="9">
        <v>0.35</v>
      </c>
      <c r="O2922" s="14"/>
      <c r="P2922" s="12"/>
      <c r="Q2922" s="10"/>
      <c r="R2922" s="11"/>
    </row>
    <row r="2923" spans="1:18" ht="15.75" customHeight="1" x14ac:dyDescent="0.25">
      <c r="A2923" s="2"/>
      <c r="B2923" s="4" t="s">
        <v>14</v>
      </c>
      <c r="C2923" s="4">
        <v>1185732</v>
      </c>
      <c r="D2923" s="5">
        <v>44385</v>
      </c>
      <c r="E2923" s="4" t="s">
        <v>33</v>
      </c>
      <c r="F2923" s="4" t="s">
        <v>104</v>
      </c>
      <c r="G2923" s="4" t="s">
        <v>105</v>
      </c>
      <c r="H2923" s="4" t="s">
        <v>18</v>
      </c>
      <c r="I2923" s="6">
        <v>0.45000000000000007</v>
      </c>
      <c r="J2923" s="7">
        <v>3000</v>
      </c>
      <c r="K2923" s="8">
        <f t="shared" si="22"/>
        <v>1350.0000000000002</v>
      </c>
      <c r="L2923" s="8">
        <f t="shared" si="23"/>
        <v>405.00000000000006</v>
      </c>
      <c r="M2923" s="9">
        <v>0.3</v>
      </c>
      <c r="O2923" s="14"/>
      <c r="P2923" s="12"/>
      <c r="Q2923" s="10"/>
      <c r="R2923" s="11"/>
    </row>
    <row r="2924" spans="1:18" ht="15.75" customHeight="1" x14ac:dyDescent="0.25">
      <c r="A2924" s="2"/>
      <c r="B2924" s="4" t="s">
        <v>14</v>
      </c>
      <c r="C2924" s="4">
        <v>1185732</v>
      </c>
      <c r="D2924" s="5">
        <v>44385</v>
      </c>
      <c r="E2924" s="4" t="s">
        <v>33</v>
      </c>
      <c r="F2924" s="4" t="s">
        <v>104</v>
      </c>
      <c r="G2924" s="4" t="s">
        <v>105</v>
      </c>
      <c r="H2924" s="4" t="s">
        <v>19</v>
      </c>
      <c r="I2924" s="6">
        <v>0.4</v>
      </c>
      <c r="J2924" s="7">
        <v>2250</v>
      </c>
      <c r="K2924" s="8">
        <f t="shared" si="22"/>
        <v>900</v>
      </c>
      <c r="L2924" s="8">
        <f t="shared" si="23"/>
        <v>270</v>
      </c>
      <c r="M2924" s="9">
        <v>0.3</v>
      </c>
      <c r="O2924" s="14"/>
      <c r="P2924" s="12"/>
      <c r="Q2924" s="10"/>
      <c r="R2924" s="11"/>
    </row>
    <row r="2925" spans="1:18" ht="15.75" customHeight="1" x14ac:dyDescent="0.25">
      <c r="A2925" s="2"/>
      <c r="B2925" s="4" t="s">
        <v>14</v>
      </c>
      <c r="C2925" s="4">
        <v>1185732</v>
      </c>
      <c r="D2925" s="5">
        <v>44385</v>
      </c>
      <c r="E2925" s="4" t="s">
        <v>33</v>
      </c>
      <c r="F2925" s="4" t="s">
        <v>104</v>
      </c>
      <c r="G2925" s="4" t="s">
        <v>105</v>
      </c>
      <c r="H2925" s="4" t="s">
        <v>20</v>
      </c>
      <c r="I2925" s="6">
        <v>0.4</v>
      </c>
      <c r="J2925" s="7">
        <v>1750</v>
      </c>
      <c r="K2925" s="8">
        <f t="shared" si="22"/>
        <v>700</v>
      </c>
      <c r="L2925" s="8">
        <f t="shared" si="23"/>
        <v>210</v>
      </c>
      <c r="M2925" s="9">
        <v>0.3</v>
      </c>
      <c r="O2925" s="14"/>
      <c r="P2925" s="12"/>
      <c r="Q2925" s="10"/>
      <c r="R2925" s="11"/>
    </row>
    <row r="2926" spans="1:18" ht="15.75" customHeight="1" x14ac:dyDescent="0.25">
      <c r="A2926" s="2"/>
      <c r="B2926" s="4" t="s">
        <v>14</v>
      </c>
      <c r="C2926" s="4">
        <v>1185732</v>
      </c>
      <c r="D2926" s="5">
        <v>44385</v>
      </c>
      <c r="E2926" s="4" t="s">
        <v>33</v>
      </c>
      <c r="F2926" s="4" t="s">
        <v>104</v>
      </c>
      <c r="G2926" s="4" t="s">
        <v>105</v>
      </c>
      <c r="H2926" s="4" t="s">
        <v>21</v>
      </c>
      <c r="I2926" s="6">
        <v>0.5</v>
      </c>
      <c r="J2926" s="7">
        <v>2000</v>
      </c>
      <c r="K2926" s="8">
        <f t="shared" si="22"/>
        <v>1000</v>
      </c>
      <c r="L2926" s="8">
        <f t="shared" si="23"/>
        <v>350</v>
      </c>
      <c r="M2926" s="9">
        <v>0.35</v>
      </c>
      <c r="O2926" s="14"/>
      <c r="P2926" s="12"/>
      <c r="Q2926" s="10"/>
      <c r="R2926" s="11"/>
    </row>
    <row r="2927" spans="1:18" ht="15.75" customHeight="1" x14ac:dyDescent="0.25">
      <c r="A2927" s="2"/>
      <c r="B2927" s="4" t="s">
        <v>14</v>
      </c>
      <c r="C2927" s="4">
        <v>1185732</v>
      </c>
      <c r="D2927" s="5">
        <v>44385</v>
      </c>
      <c r="E2927" s="4" t="s">
        <v>33</v>
      </c>
      <c r="F2927" s="4" t="s">
        <v>104</v>
      </c>
      <c r="G2927" s="4" t="s">
        <v>105</v>
      </c>
      <c r="H2927" s="4" t="s">
        <v>22</v>
      </c>
      <c r="I2927" s="6">
        <v>0.55000000000000004</v>
      </c>
      <c r="J2927" s="7">
        <v>3750</v>
      </c>
      <c r="K2927" s="8">
        <f t="shared" si="22"/>
        <v>2062.5</v>
      </c>
      <c r="L2927" s="8">
        <f t="shared" si="23"/>
        <v>825</v>
      </c>
      <c r="M2927" s="9">
        <v>0.4</v>
      </c>
      <c r="O2927" s="14"/>
      <c r="P2927" s="12"/>
      <c r="Q2927" s="10"/>
      <c r="R2927" s="11"/>
    </row>
    <row r="2928" spans="1:18" ht="15.75" customHeight="1" x14ac:dyDescent="0.25">
      <c r="A2928" s="2"/>
      <c r="B2928" s="4" t="s">
        <v>14</v>
      </c>
      <c r="C2928" s="4">
        <v>1185732</v>
      </c>
      <c r="D2928" s="5">
        <v>44417</v>
      </c>
      <c r="E2928" s="4" t="s">
        <v>33</v>
      </c>
      <c r="F2928" s="4" t="s">
        <v>104</v>
      </c>
      <c r="G2928" s="4" t="s">
        <v>105</v>
      </c>
      <c r="H2928" s="4" t="s">
        <v>17</v>
      </c>
      <c r="I2928" s="6">
        <v>0.5</v>
      </c>
      <c r="J2928" s="7">
        <v>5250</v>
      </c>
      <c r="K2928" s="8">
        <f t="shared" si="22"/>
        <v>2625</v>
      </c>
      <c r="L2928" s="8">
        <f t="shared" si="23"/>
        <v>918.74999999999989</v>
      </c>
      <c r="M2928" s="9">
        <v>0.35</v>
      </c>
      <c r="O2928" s="14"/>
      <c r="P2928" s="12"/>
      <c r="Q2928" s="10"/>
      <c r="R2928" s="11"/>
    </row>
    <row r="2929" spans="1:18" ht="15.75" customHeight="1" x14ac:dyDescent="0.25">
      <c r="A2929" s="2"/>
      <c r="B2929" s="4" t="s">
        <v>14</v>
      </c>
      <c r="C2929" s="4">
        <v>1185732</v>
      </c>
      <c r="D2929" s="5">
        <v>44417</v>
      </c>
      <c r="E2929" s="4" t="s">
        <v>33</v>
      </c>
      <c r="F2929" s="4" t="s">
        <v>104</v>
      </c>
      <c r="G2929" s="4" t="s">
        <v>105</v>
      </c>
      <c r="H2929" s="4" t="s">
        <v>18</v>
      </c>
      <c r="I2929" s="6">
        <v>0.45000000000000007</v>
      </c>
      <c r="J2929" s="7">
        <v>3000</v>
      </c>
      <c r="K2929" s="8">
        <f t="shared" si="22"/>
        <v>1350.0000000000002</v>
      </c>
      <c r="L2929" s="8">
        <f t="shared" si="23"/>
        <v>405.00000000000006</v>
      </c>
      <c r="M2929" s="9">
        <v>0.3</v>
      </c>
      <c r="O2929" s="14"/>
      <c r="P2929" s="12"/>
      <c r="Q2929" s="10"/>
      <c r="R2929" s="11"/>
    </row>
    <row r="2930" spans="1:18" ht="15.75" customHeight="1" x14ac:dyDescent="0.25">
      <c r="A2930" s="2"/>
      <c r="B2930" s="4" t="s">
        <v>14</v>
      </c>
      <c r="C2930" s="4">
        <v>1185732</v>
      </c>
      <c r="D2930" s="5">
        <v>44417</v>
      </c>
      <c r="E2930" s="4" t="s">
        <v>33</v>
      </c>
      <c r="F2930" s="4" t="s">
        <v>104</v>
      </c>
      <c r="G2930" s="4" t="s">
        <v>105</v>
      </c>
      <c r="H2930" s="4" t="s">
        <v>19</v>
      </c>
      <c r="I2930" s="6">
        <v>0.4</v>
      </c>
      <c r="J2930" s="7">
        <v>2250</v>
      </c>
      <c r="K2930" s="8">
        <f t="shared" si="22"/>
        <v>900</v>
      </c>
      <c r="L2930" s="8">
        <f t="shared" si="23"/>
        <v>270</v>
      </c>
      <c r="M2930" s="9">
        <v>0.3</v>
      </c>
      <c r="O2930" s="14"/>
      <c r="P2930" s="12"/>
      <c r="Q2930" s="10"/>
      <c r="R2930" s="11"/>
    </row>
    <row r="2931" spans="1:18" ht="15.75" customHeight="1" x14ac:dyDescent="0.25">
      <c r="A2931" s="2"/>
      <c r="B2931" s="4" t="s">
        <v>14</v>
      </c>
      <c r="C2931" s="4">
        <v>1185732</v>
      </c>
      <c r="D2931" s="5">
        <v>44417</v>
      </c>
      <c r="E2931" s="4" t="s">
        <v>33</v>
      </c>
      <c r="F2931" s="4" t="s">
        <v>104</v>
      </c>
      <c r="G2931" s="4" t="s">
        <v>105</v>
      </c>
      <c r="H2931" s="4" t="s">
        <v>20</v>
      </c>
      <c r="I2931" s="6">
        <v>0.4</v>
      </c>
      <c r="J2931" s="7">
        <v>2000</v>
      </c>
      <c r="K2931" s="8">
        <f t="shared" si="22"/>
        <v>800</v>
      </c>
      <c r="L2931" s="8">
        <f t="shared" si="23"/>
        <v>240</v>
      </c>
      <c r="M2931" s="9">
        <v>0.3</v>
      </c>
      <c r="O2931" s="14"/>
      <c r="P2931" s="12"/>
      <c r="Q2931" s="10"/>
      <c r="R2931" s="11"/>
    </row>
    <row r="2932" spans="1:18" ht="15.75" customHeight="1" x14ac:dyDescent="0.25">
      <c r="A2932" s="2"/>
      <c r="B2932" s="4" t="s">
        <v>14</v>
      </c>
      <c r="C2932" s="4">
        <v>1185732</v>
      </c>
      <c r="D2932" s="5">
        <v>44417</v>
      </c>
      <c r="E2932" s="4" t="s">
        <v>33</v>
      </c>
      <c r="F2932" s="4" t="s">
        <v>104</v>
      </c>
      <c r="G2932" s="4" t="s">
        <v>105</v>
      </c>
      <c r="H2932" s="4" t="s">
        <v>21</v>
      </c>
      <c r="I2932" s="6">
        <v>0.5</v>
      </c>
      <c r="J2932" s="7">
        <v>1750</v>
      </c>
      <c r="K2932" s="8">
        <f t="shared" si="22"/>
        <v>875</v>
      </c>
      <c r="L2932" s="8">
        <f t="shared" si="23"/>
        <v>306.25</v>
      </c>
      <c r="M2932" s="9">
        <v>0.35</v>
      </c>
      <c r="O2932" s="14"/>
      <c r="P2932" s="12"/>
      <c r="Q2932" s="10"/>
      <c r="R2932" s="11"/>
    </row>
    <row r="2933" spans="1:18" ht="15.75" customHeight="1" x14ac:dyDescent="0.25">
      <c r="A2933" s="2"/>
      <c r="B2933" s="4" t="s">
        <v>14</v>
      </c>
      <c r="C2933" s="4">
        <v>1185732</v>
      </c>
      <c r="D2933" s="5">
        <v>44417</v>
      </c>
      <c r="E2933" s="4" t="s">
        <v>33</v>
      </c>
      <c r="F2933" s="4" t="s">
        <v>104</v>
      </c>
      <c r="G2933" s="4" t="s">
        <v>105</v>
      </c>
      <c r="H2933" s="4" t="s">
        <v>22</v>
      </c>
      <c r="I2933" s="6">
        <v>0.55000000000000004</v>
      </c>
      <c r="J2933" s="7">
        <v>3500</v>
      </c>
      <c r="K2933" s="8">
        <f t="shared" si="22"/>
        <v>1925.0000000000002</v>
      </c>
      <c r="L2933" s="8">
        <f t="shared" si="23"/>
        <v>770.00000000000011</v>
      </c>
      <c r="M2933" s="9">
        <v>0.4</v>
      </c>
      <c r="O2933" s="14"/>
      <c r="P2933" s="12"/>
      <c r="Q2933" s="10"/>
      <c r="R2933" s="11"/>
    </row>
    <row r="2934" spans="1:18" ht="15.75" customHeight="1" x14ac:dyDescent="0.25">
      <c r="A2934" s="2"/>
      <c r="B2934" s="4" t="s">
        <v>14</v>
      </c>
      <c r="C2934" s="4">
        <v>1185732</v>
      </c>
      <c r="D2934" s="5">
        <v>44449</v>
      </c>
      <c r="E2934" s="4" t="s">
        <v>33</v>
      </c>
      <c r="F2934" s="4" t="s">
        <v>104</v>
      </c>
      <c r="G2934" s="4" t="s">
        <v>105</v>
      </c>
      <c r="H2934" s="4" t="s">
        <v>17</v>
      </c>
      <c r="I2934" s="6">
        <v>0.4</v>
      </c>
      <c r="J2934" s="7">
        <v>4750</v>
      </c>
      <c r="K2934" s="8">
        <f t="shared" si="22"/>
        <v>1900</v>
      </c>
      <c r="L2934" s="8">
        <f t="shared" si="23"/>
        <v>665</v>
      </c>
      <c r="M2934" s="9">
        <v>0.35</v>
      </c>
      <c r="O2934" s="14"/>
      <c r="P2934" s="12"/>
      <c r="Q2934" s="10"/>
      <c r="R2934" s="11"/>
    </row>
    <row r="2935" spans="1:18" ht="15.75" customHeight="1" x14ac:dyDescent="0.25">
      <c r="A2935" s="2"/>
      <c r="B2935" s="4" t="s">
        <v>14</v>
      </c>
      <c r="C2935" s="4">
        <v>1185732</v>
      </c>
      <c r="D2935" s="5">
        <v>44449</v>
      </c>
      <c r="E2935" s="4" t="s">
        <v>33</v>
      </c>
      <c r="F2935" s="4" t="s">
        <v>104</v>
      </c>
      <c r="G2935" s="4" t="s">
        <v>105</v>
      </c>
      <c r="H2935" s="4" t="s">
        <v>18</v>
      </c>
      <c r="I2935" s="6">
        <v>0.35000000000000009</v>
      </c>
      <c r="J2935" s="7">
        <v>2750</v>
      </c>
      <c r="K2935" s="8">
        <f t="shared" si="22"/>
        <v>962.50000000000023</v>
      </c>
      <c r="L2935" s="8">
        <f t="shared" si="23"/>
        <v>288.75000000000006</v>
      </c>
      <c r="M2935" s="9">
        <v>0.3</v>
      </c>
      <c r="O2935" s="14"/>
      <c r="P2935" s="12"/>
      <c r="Q2935" s="10"/>
      <c r="R2935" s="11"/>
    </row>
    <row r="2936" spans="1:18" ht="15.75" customHeight="1" x14ac:dyDescent="0.25">
      <c r="A2936" s="2"/>
      <c r="B2936" s="4" t="s">
        <v>14</v>
      </c>
      <c r="C2936" s="4">
        <v>1185732</v>
      </c>
      <c r="D2936" s="5">
        <v>44449</v>
      </c>
      <c r="E2936" s="4" t="s">
        <v>33</v>
      </c>
      <c r="F2936" s="4" t="s">
        <v>104</v>
      </c>
      <c r="G2936" s="4" t="s">
        <v>105</v>
      </c>
      <c r="H2936" s="4" t="s">
        <v>19</v>
      </c>
      <c r="I2936" s="6">
        <v>0.30000000000000004</v>
      </c>
      <c r="J2936" s="7">
        <v>1750</v>
      </c>
      <c r="K2936" s="8">
        <f t="shared" si="22"/>
        <v>525.00000000000011</v>
      </c>
      <c r="L2936" s="8">
        <f t="shared" si="23"/>
        <v>157.50000000000003</v>
      </c>
      <c r="M2936" s="9">
        <v>0.3</v>
      </c>
      <c r="O2936" s="14"/>
      <c r="P2936" s="12"/>
      <c r="Q2936" s="10"/>
      <c r="R2936" s="11"/>
    </row>
    <row r="2937" spans="1:18" ht="15.75" customHeight="1" x14ac:dyDescent="0.25">
      <c r="A2937" s="2"/>
      <c r="B2937" s="4" t="s">
        <v>14</v>
      </c>
      <c r="C2937" s="4">
        <v>1185732</v>
      </c>
      <c r="D2937" s="5">
        <v>44449</v>
      </c>
      <c r="E2937" s="4" t="s">
        <v>33</v>
      </c>
      <c r="F2937" s="4" t="s">
        <v>104</v>
      </c>
      <c r="G2937" s="4" t="s">
        <v>105</v>
      </c>
      <c r="H2937" s="4" t="s">
        <v>20</v>
      </c>
      <c r="I2937" s="6">
        <v>0.30000000000000004</v>
      </c>
      <c r="J2937" s="7">
        <v>1500</v>
      </c>
      <c r="K2937" s="8">
        <f t="shared" si="22"/>
        <v>450.00000000000006</v>
      </c>
      <c r="L2937" s="8">
        <f t="shared" si="23"/>
        <v>135</v>
      </c>
      <c r="M2937" s="9">
        <v>0.3</v>
      </c>
      <c r="O2937" s="14"/>
      <c r="P2937" s="12"/>
      <c r="Q2937" s="10"/>
      <c r="R2937" s="11"/>
    </row>
    <row r="2938" spans="1:18" ht="15.75" customHeight="1" x14ac:dyDescent="0.25">
      <c r="A2938" s="2"/>
      <c r="B2938" s="4" t="s">
        <v>14</v>
      </c>
      <c r="C2938" s="4">
        <v>1185732</v>
      </c>
      <c r="D2938" s="5">
        <v>44449</v>
      </c>
      <c r="E2938" s="4" t="s">
        <v>33</v>
      </c>
      <c r="F2938" s="4" t="s">
        <v>104</v>
      </c>
      <c r="G2938" s="4" t="s">
        <v>105</v>
      </c>
      <c r="H2938" s="4" t="s">
        <v>21</v>
      </c>
      <c r="I2938" s="6">
        <v>0.4</v>
      </c>
      <c r="J2938" s="7">
        <v>1500</v>
      </c>
      <c r="K2938" s="8">
        <f t="shared" si="22"/>
        <v>600</v>
      </c>
      <c r="L2938" s="8">
        <f t="shared" si="23"/>
        <v>210</v>
      </c>
      <c r="M2938" s="9">
        <v>0.35</v>
      </c>
      <c r="O2938" s="14"/>
      <c r="P2938" s="12"/>
      <c r="Q2938" s="10"/>
      <c r="R2938" s="11"/>
    </row>
    <row r="2939" spans="1:18" ht="15.75" customHeight="1" x14ac:dyDescent="0.25">
      <c r="A2939" s="2"/>
      <c r="B2939" s="4" t="s">
        <v>14</v>
      </c>
      <c r="C2939" s="4">
        <v>1185732</v>
      </c>
      <c r="D2939" s="5">
        <v>44449</v>
      </c>
      <c r="E2939" s="4" t="s">
        <v>33</v>
      </c>
      <c r="F2939" s="4" t="s">
        <v>104</v>
      </c>
      <c r="G2939" s="4" t="s">
        <v>105</v>
      </c>
      <c r="H2939" s="4" t="s">
        <v>22</v>
      </c>
      <c r="I2939" s="6">
        <v>0.45</v>
      </c>
      <c r="J2939" s="7">
        <v>2250</v>
      </c>
      <c r="K2939" s="8">
        <f t="shared" si="22"/>
        <v>1012.5</v>
      </c>
      <c r="L2939" s="8">
        <f t="shared" si="23"/>
        <v>405</v>
      </c>
      <c r="M2939" s="9">
        <v>0.4</v>
      </c>
      <c r="O2939" s="14"/>
      <c r="P2939" s="12"/>
      <c r="Q2939" s="10"/>
      <c r="R2939" s="11"/>
    </row>
    <row r="2940" spans="1:18" ht="15.75" customHeight="1" x14ac:dyDescent="0.25">
      <c r="A2940" s="2"/>
      <c r="B2940" s="4" t="s">
        <v>14</v>
      </c>
      <c r="C2940" s="4">
        <v>1185732</v>
      </c>
      <c r="D2940" s="5">
        <v>44478</v>
      </c>
      <c r="E2940" s="4" t="s">
        <v>33</v>
      </c>
      <c r="F2940" s="4" t="s">
        <v>104</v>
      </c>
      <c r="G2940" s="4" t="s">
        <v>105</v>
      </c>
      <c r="H2940" s="4" t="s">
        <v>17</v>
      </c>
      <c r="I2940" s="6">
        <v>0.49999999999999994</v>
      </c>
      <c r="J2940" s="7">
        <v>4000</v>
      </c>
      <c r="K2940" s="8">
        <f t="shared" si="22"/>
        <v>1999.9999999999998</v>
      </c>
      <c r="L2940" s="8">
        <f t="shared" si="23"/>
        <v>699.99999999999989</v>
      </c>
      <c r="M2940" s="9">
        <v>0.35</v>
      </c>
      <c r="O2940" s="14"/>
      <c r="P2940" s="12"/>
      <c r="Q2940" s="10"/>
      <c r="R2940" s="11"/>
    </row>
    <row r="2941" spans="1:18" ht="15.75" customHeight="1" x14ac:dyDescent="0.25">
      <c r="A2941" s="2"/>
      <c r="B2941" s="4" t="s">
        <v>14</v>
      </c>
      <c r="C2941" s="4">
        <v>1185732</v>
      </c>
      <c r="D2941" s="5">
        <v>44478</v>
      </c>
      <c r="E2941" s="4" t="s">
        <v>33</v>
      </c>
      <c r="F2941" s="4" t="s">
        <v>104</v>
      </c>
      <c r="G2941" s="4" t="s">
        <v>105</v>
      </c>
      <c r="H2941" s="4" t="s">
        <v>18</v>
      </c>
      <c r="I2941" s="6">
        <v>0.4</v>
      </c>
      <c r="J2941" s="7">
        <v>2500</v>
      </c>
      <c r="K2941" s="8">
        <f t="shared" si="22"/>
        <v>1000</v>
      </c>
      <c r="L2941" s="8">
        <f t="shared" si="23"/>
        <v>300</v>
      </c>
      <c r="M2941" s="9">
        <v>0.3</v>
      </c>
      <c r="O2941" s="14"/>
      <c r="P2941" s="12"/>
      <c r="Q2941" s="10"/>
      <c r="R2941" s="11"/>
    </row>
    <row r="2942" spans="1:18" ht="15.75" customHeight="1" x14ac:dyDescent="0.25">
      <c r="A2942" s="2"/>
      <c r="B2942" s="4" t="s">
        <v>14</v>
      </c>
      <c r="C2942" s="4">
        <v>1185732</v>
      </c>
      <c r="D2942" s="5">
        <v>44478</v>
      </c>
      <c r="E2942" s="4" t="s">
        <v>33</v>
      </c>
      <c r="F2942" s="4" t="s">
        <v>104</v>
      </c>
      <c r="G2942" s="4" t="s">
        <v>105</v>
      </c>
      <c r="H2942" s="4" t="s">
        <v>19</v>
      </c>
      <c r="I2942" s="6">
        <v>0.4</v>
      </c>
      <c r="J2942" s="7">
        <v>1500</v>
      </c>
      <c r="K2942" s="8">
        <f t="shared" si="22"/>
        <v>600</v>
      </c>
      <c r="L2942" s="8">
        <f t="shared" si="23"/>
        <v>180</v>
      </c>
      <c r="M2942" s="9">
        <v>0.3</v>
      </c>
      <c r="O2942" s="14"/>
      <c r="P2942" s="12"/>
      <c r="Q2942" s="10"/>
      <c r="R2942" s="11"/>
    </row>
    <row r="2943" spans="1:18" ht="15.75" customHeight="1" x14ac:dyDescent="0.25">
      <c r="A2943" s="2"/>
      <c r="B2943" s="4" t="s">
        <v>14</v>
      </c>
      <c r="C2943" s="4">
        <v>1185732</v>
      </c>
      <c r="D2943" s="5">
        <v>44478</v>
      </c>
      <c r="E2943" s="4" t="s">
        <v>33</v>
      </c>
      <c r="F2943" s="4" t="s">
        <v>104</v>
      </c>
      <c r="G2943" s="4" t="s">
        <v>105</v>
      </c>
      <c r="H2943" s="4" t="s">
        <v>20</v>
      </c>
      <c r="I2943" s="6">
        <v>0.4</v>
      </c>
      <c r="J2943" s="7">
        <v>1250</v>
      </c>
      <c r="K2943" s="8">
        <f t="shared" si="22"/>
        <v>500</v>
      </c>
      <c r="L2943" s="8">
        <f t="shared" si="23"/>
        <v>150</v>
      </c>
      <c r="M2943" s="9">
        <v>0.3</v>
      </c>
      <c r="O2943" s="14"/>
      <c r="P2943" s="12"/>
      <c r="Q2943" s="10"/>
      <c r="R2943" s="11"/>
    </row>
    <row r="2944" spans="1:18" ht="15.75" customHeight="1" x14ac:dyDescent="0.25">
      <c r="A2944" s="2"/>
      <c r="B2944" s="4" t="s">
        <v>14</v>
      </c>
      <c r="C2944" s="4">
        <v>1185732</v>
      </c>
      <c r="D2944" s="5">
        <v>44478</v>
      </c>
      <c r="E2944" s="4" t="s">
        <v>33</v>
      </c>
      <c r="F2944" s="4" t="s">
        <v>104</v>
      </c>
      <c r="G2944" s="4" t="s">
        <v>105</v>
      </c>
      <c r="H2944" s="4" t="s">
        <v>21</v>
      </c>
      <c r="I2944" s="6">
        <v>0.49999999999999994</v>
      </c>
      <c r="J2944" s="7">
        <v>1250</v>
      </c>
      <c r="K2944" s="8">
        <f t="shared" si="22"/>
        <v>624.99999999999989</v>
      </c>
      <c r="L2944" s="8">
        <f t="shared" si="23"/>
        <v>218.74999999999994</v>
      </c>
      <c r="M2944" s="9">
        <v>0.35</v>
      </c>
      <c r="O2944" s="14"/>
      <c r="P2944" s="12"/>
      <c r="Q2944" s="10"/>
      <c r="R2944" s="11"/>
    </row>
    <row r="2945" spans="1:18" ht="15.75" customHeight="1" x14ac:dyDescent="0.25">
      <c r="A2945" s="2"/>
      <c r="B2945" s="4" t="s">
        <v>14</v>
      </c>
      <c r="C2945" s="4">
        <v>1185732</v>
      </c>
      <c r="D2945" s="5">
        <v>44478</v>
      </c>
      <c r="E2945" s="4" t="s">
        <v>33</v>
      </c>
      <c r="F2945" s="4" t="s">
        <v>104</v>
      </c>
      <c r="G2945" s="4" t="s">
        <v>105</v>
      </c>
      <c r="H2945" s="4" t="s">
        <v>22</v>
      </c>
      <c r="I2945" s="6">
        <v>0.54999999999999982</v>
      </c>
      <c r="J2945" s="7">
        <v>2500</v>
      </c>
      <c r="K2945" s="8">
        <f t="shared" si="22"/>
        <v>1374.9999999999995</v>
      </c>
      <c r="L2945" s="8">
        <f t="shared" si="23"/>
        <v>549.99999999999989</v>
      </c>
      <c r="M2945" s="9">
        <v>0.4</v>
      </c>
      <c r="O2945" s="14"/>
      <c r="P2945" s="12"/>
      <c r="Q2945" s="10"/>
      <c r="R2945" s="11"/>
    </row>
    <row r="2946" spans="1:18" ht="15.75" customHeight="1" x14ac:dyDescent="0.25">
      <c r="A2946" s="2"/>
      <c r="B2946" s="4" t="s">
        <v>14</v>
      </c>
      <c r="C2946" s="4">
        <v>1185732</v>
      </c>
      <c r="D2946" s="5">
        <v>44509</v>
      </c>
      <c r="E2946" s="4" t="s">
        <v>33</v>
      </c>
      <c r="F2946" s="4" t="s">
        <v>104</v>
      </c>
      <c r="G2946" s="4" t="s">
        <v>105</v>
      </c>
      <c r="H2946" s="4" t="s">
        <v>17</v>
      </c>
      <c r="I2946" s="6">
        <v>0.49999999999999994</v>
      </c>
      <c r="J2946" s="7">
        <v>4000</v>
      </c>
      <c r="K2946" s="8">
        <f t="shared" si="22"/>
        <v>1999.9999999999998</v>
      </c>
      <c r="L2946" s="8">
        <f t="shared" si="23"/>
        <v>699.99999999999989</v>
      </c>
      <c r="M2946" s="9">
        <v>0.35</v>
      </c>
      <c r="O2946" s="14"/>
      <c r="P2946" s="12"/>
      <c r="Q2946" s="10"/>
      <c r="R2946" s="11"/>
    </row>
    <row r="2947" spans="1:18" ht="15.75" customHeight="1" x14ac:dyDescent="0.25">
      <c r="A2947" s="2"/>
      <c r="B2947" s="4" t="s">
        <v>14</v>
      </c>
      <c r="C2947" s="4">
        <v>1185732</v>
      </c>
      <c r="D2947" s="5">
        <v>44509</v>
      </c>
      <c r="E2947" s="4" t="s">
        <v>33</v>
      </c>
      <c r="F2947" s="4" t="s">
        <v>104</v>
      </c>
      <c r="G2947" s="4" t="s">
        <v>105</v>
      </c>
      <c r="H2947" s="4" t="s">
        <v>18</v>
      </c>
      <c r="I2947" s="6">
        <v>0.4</v>
      </c>
      <c r="J2947" s="7">
        <v>2500</v>
      </c>
      <c r="K2947" s="8">
        <f t="shared" si="22"/>
        <v>1000</v>
      </c>
      <c r="L2947" s="8">
        <f t="shared" si="23"/>
        <v>300</v>
      </c>
      <c r="M2947" s="9">
        <v>0.3</v>
      </c>
      <c r="O2947" s="14"/>
      <c r="P2947" s="12"/>
      <c r="Q2947" s="10"/>
      <c r="R2947" s="11"/>
    </row>
    <row r="2948" spans="1:18" ht="15.75" customHeight="1" x14ac:dyDescent="0.25">
      <c r="A2948" s="2"/>
      <c r="B2948" s="4" t="s">
        <v>14</v>
      </c>
      <c r="C2948" s="4">
        <v>1185732</v>
      </c>
      <c r="D2948" s="5">
        <v>44509</v>
      </c>
      <c r="E2948" s="4" t="s">
        <v>33</v>
      </c>
      <c r="F2948" s="4" t="s">
        <v>104</v>
      </c>
      <c r="G2948" s="4" t="s">
        <v>105</v>
      </c>
      <c r="H2948" s="4" t="s">
        <v>19</v>
      </c>
      <c r="I2948" s="6">
        <v>0.4</v>
      </c>
      <c r="J2948" s="7">
        <v>1950</v>
      </c>
      <c r="K2948" s="8">
        <f t="shared" si="22"/>
        <v>780</v>
      </c>
      <c r="L2948" s="8">
        <f t="shared" si="23"/>
        <v>234</v>
      </c>
      <c r="M2948" s="9">
        <v>0.3</v>
      </c>
      <c r="O2948" s="14"/>
      <c r="P2948" s="12"/>
      <c r="Q2948" s="10"/>
      <c r="R2948" s="11"/>
    </row>
    <row r="2949" spans="1:18" ht="15.75" customHeight="1" x14ac:dyDescent="0.25">
      <c r="A2949" s="2"/>
      <c r="B2949" s="4" t="s">
        <v>14</v>
      </c>
      <c r="C2949" s="4">
        <v>1185732</v>
      </c>
      <c r="D2949" s="5">
        <v>44509</v>
      </c>
      <c r="E2949" s="4" t="s">
        <v>33</v>
      </c>
      <c r="F2949" s="4" t="s">
        <v>104</v>
      </c>
      <c r="G2949" s="4" t="s">
        <v>105</v>
      </c>
      <c r="H2949" s="4" t="s">
        <v>20</v>
      </c>
      <c r="I2949" s="6">
        <v>0.4</v>
      </c>
      <c r="J2949" s="7">
        <v>1750</v>
      </c>
      <c r="K2949" s="8">
        <f t="shared" si="22"/>
        <v>700</v>
      </c>
      <c r="L2949" s="8">
        <f t="shared" si="23"/>
        <v>210</v>
      </c>
      <c r="M2949" s="9">
        <v>0.3</v>
      </c>
      <c r="O2949" s="14"/>
      <c r="P2949" s="12"/>
      <c r="Q2949" s="10"/>
      <c r="R2949" s="11"/>
    </row>
    <row r="2950" spans="1:18" ht="15.75" customHeight="1" x14ac:dyDescent="0.25">
      <c r="A2950" s="2"/>
      <c r="B2950" s="4" t="s">
        <v>14</v>
      </c>
      <c r="C2950" s="4">
        <v>1185732</v>
      </c>
      <c r="D2950" s="5">
        <v>44509</v>
      </c>
      <c r="E2950" s="4" t="s">
        <v>33</v>
      </c>
      <c r="F2950" s="4" t="s">
        <v>104</v>
      </c>
      <c r="G2950" s="4" t="s">
        <v>105</v>
      </c>
      <c r="H2950" s="4" t="s">
        <v>21</v>
      </c>
      <c r="I2950" s="6">
        <v>0.6</v>
      </c>
      <c r="J2950" s="7">
        <v>1500</v>
      </c>
      <c r="K2950" s="8">
        <f t="shared" si="22"/>
        <v>900</v>
      </c>
      <c r="L2950" s="8">
        <f t="shared" si="23"/>
        <v>315</v>
      </c>
      <c r="M2950" s="9">
        <v>0.35</v>
      </c>
      <c r="O2950" s="14"/>
      <c r="P2950" s="12"/>
      <c r="Q2950" s="10"/>
      <c r="R2950" s="11"/>
    </row>
    <row r="2951" spans="1:18" ht="15.75" customHeight="1" x14ac:dyDescent="0.25">
      <c r="A2951" s="2"/>
      <c r="B2951" s="4" t="s">
        <v>14</v>
      </c>
      <c r="C2951" s="4">
        <v>1185732</v>
      </c>
      <c r="D2951" s="5">
        <v>44509</v>
      </c>
      <c r="E2951" s="4" t="s">
        <v>33</v>
      </c>
      <c r="F2951" s="4" t="s">
        <v>104</v>
      </c>
      <c r="G2951" s="4" t="s">
        <v>105</v>
      </c>
      <c r="H2951" s="4" t="s">
        <v>22</v>
      </c>
      <c r="I2951" s="6">
        <v>0.64999999999999991</v>
      </c>
      <c r="J2951" s="7">
        <v>2500</v>
      </c>
      <c r="K2951" s="8">
        <f t="shared" si="22"/>
        <v>1624.9999999999998</v>
      </c>
      <c r="L2951" s="8">
        <f t="shared" si="23"/>
        <v>650</v>
      </c>
      <c r="M2951" s="9">
        <v>0.4</v>
      </c>
      <c r="O2951" s="14"/>
      <c r="P2951" s="12"/>
      <c r="Q2951" s="10"/>
      <c r="R2951" s="11"/>
    </row>
    <row r="2952" spans="1:18" ht="15.75" customHeight="1" x14ac:dyDescent="0.25">
      <c r="A2952" s="2"/>
      <c r="B2952" s="4" t="s">
        <v>14</v>
      </c>
      <c r="C2952" s="4">
        <v>1185732</v>
      </c>
      <c r="D2952" s="5">
        <v>44538</v>
      </c>
      <c r="E2952" s="4" t="s">
        <v>33</v>
      </c>
      <c r="F2952" s="4" t="s">
        <v>104</v>
      </c>
      <c r="G2952" s="4" t="s">
        <v>105</v>
      </c>
      <c r="H2952" s="4" t="s">
        <v>17</v>
      </c>
      <c r="I2952" s="6">
        <v>0.6</v>
      </c>
      <c r="J2952" s="7">
        <v>5000</v>
      </c>
      <c r="K2952" s="8">
        <f t="shared" si="22"/>
        <v>3000</v>
      </c>
      <c r="L2952" s="8">
        <f t="shared" si="23"/>
        <v>1050</v>
      </c>
      <c r="M2952" s="9">
        <v>0.35</v>
      </c>
      <c r="O2952" s="14"/>
      <c r="P2952" s="12"/>
      <c r="Q2952" s="10"/>
      <c r="R2952" s="11"/>
    </row>
    <row r="2953" spans="1:18" ht="15.75" customHeight="1" x14ac:dyDescent="0.25">
      <c r="A2953" s="2"/>
      <c r="B2953" s="4" t="s">
        <v>14</v>
      </c>
      <c r="C2953" s="4">
        <v>1185732</v>
      </c>
      <c r="D2953" s="5">
        <v>44538</v>
      </c>
      <c r="E2953" s="4" t="s">
        <v>33</v>
      </c>
      <c r="F2953" s="4" t="s">
        <v>104</v>
      </c>
      <c r="G2953" s="4" t="s">
        <v>105</v>
      </c>
      <c r="H2953" s="4" t="s">
        <v>18</v>
      </c>
      <c r="I2953" s="6">
        <v>0.5</v>
      </c>
      <c r="J2953" s="7">
        <v>3000</v>
      </c>
      <c r="K2953" s="8">
        <f t="shared" si="22"/>
        <v>1500</v>
      </c>
      <c r="L2953" s="8">
        <f t="shared" si="23"/>
        <v>450</v>
      </c>
      <c r="M2953" s="9">
        <v>0.3</v>
      </c>
      <c r="O2953" s="14"/>
      <c r="P2953" s="12"/>
      <c r="Q2953" s="10"/>
      <c r="R2953" s="11"/>
    </row>
    <row r="2954" spans="1:18" ht="15.75" customHeight="1" x14ac:dyDescent="0.25">
      <c r="A2954" s="2"/>
      <c r="B2954" s="4" t="s">
        <v>14</v>
      </c>
      <c r="C2954" s="4">
        <v>1185732</v>
      </c>
      <c r="D2954" s="5">
        <v>44538</v>
      </c>
      <c r="E2954" s="4" t="s">
        <v>33</v>
      </c>
      <c r="F2954" s="4" t="s">
        <v>104</v>
      </c>
      <c r="G2954" s="4" t="s">
        <v>105</v>
      </c>
      <c r="H2954" s="4" t="s">
        <v>19</v>
      </c>
      <c r="I2954" s="6">
        <v>0.5</v>
      </c>
      <c r="J2954" s="7">
        <v>2500</v>
      </c>
      <c r="K2954" s="8">
        <f t="shared" si="22"/>
        <v>1250</v>
      </c>
      <c r="L2954" s="8">
        <f t="shared" si="23"/>
        <v>375</v>
      </c>
      <c r="M2954" s="9">
        <v>0.3</v>
      </c>
      <c r="O2954" s="14"/>
      <c r="P2954" s="12"/>
      <c r="Q2954" s="10"/>
      <c r="R2954" s="11"/>
    </row>
    <row r="2955" spans="1:18" ht="15.75" customHeight="1" x14ac:dyDescent="0.25">
      <c r="A2955" s="2"/>
      <c r="B2955" s="4" t="s">
        <v>14</v>
      </c>
      <c r="C2955" s="4">
        <v>1185732</v>
      </c>
      <c r="D2955" s="5">
        <v>44538</v>
      </c>
      <c r="E2955" s="4" t="s">
        <v>33</v>
      </c>
      <c r="F2955" s="4" t="s">
        <v>104</v>
      </c>
      <c r="G2955" s="4" t="s">
        <v>105</v>
      </c>
      <c r="H2955" s="4" t="s">
        <v>20</v>
      </c>
      <c r="I2955" s="6">
        <v>0.5</v>
      </c>
      <c r="J2955" s="7">
        <v>2000</v>
      </c>
      <c r="K2955" s="8">
        <f t="shared" si="22"/>
        <v>1000</v>
      </c>
      <c r="L2955" s="8">
        <f t="shared" si="23"/>
        <v>300</v>
      </c>
      <c r="M2955" s="9">
        <v>0.3</v>
      </c>
      <c r="O2955" s="14"/>
      <c r="P2955" s="12"/>
      <c r="Q2955" s="10"/>
      <c r="R2955" s="11"/>
    </row>
    <row r="2956" spans="1:18" ht="15.75" customHeight="1" x14ac:dyDescent="0.25">
      <c r="A2956" s="2"/>
      <c r="B2956" s="4" t="s">
        <v>14</v>
      </c>
      <c r="C2956" s="4">
        <v>1185732</v>
      </c>
      <c r="D2956" s="5">
        <v>44538</v>
      </c>
      <c r="E2956" s="4" t="s">
        <v>33</v>
      </c>
      <c r="F2956" s="4" t="s">
        <v>104</v>
      </c>
      <c r="G2956" s="4" t="s">
        <v>105</v>
      </c>
      <c r="H2956" s="4" t="s">
        <v>21</v>
      </c>
      <c r="I2956" s="6">
        <v>0.6</v>
      </c>
      <c r="J2956" s="7">
        <v>2000</v>
      </c>
      <c r="K2956" s="8">
        <f t="shared" si="22"/>
        <v>1200</v>
      </c>
      <c r="L2956" s="8">
        <f t="shared" si="23"/>
        <v>420</v>
      </c>
      <c r="M2956" s="9">
        <v>0.35</v>
      </c>
      <c r="O2956" s="14"/>
      <c r="P2956" s="12"/>
      <c r="Q2956" s="10"/>
      <c r="R2956" s="11"/>
    </row>
    <row r="2957" spans="1:18" ht="15.75" customHeight="1" x14ac:dyDescent="0.25">
      <c r="A2957" s="2"/>
      <c r="B2957" s="4" t="s">
        <v>14</v>
      </c>
      <c r="C2957" s="4">
        <v>1185732</v>
      </c>
      <c r="D2957" s="5">
        <v>44538</v>
      </c>
      <c r="E2957" s="4" t="s">
        <v>33</v>
      </c>
      <c r="F2957" s="4" t="s">
        <v>104</v>
      </c>
      <c r="G2957" s="4" t="s">
        <v>105</v>
      </c>
      <c r="H2957" s="4" t="s">
        <v>22</v>
      </c>
      <c r="I2957" s="6">
        <v>0.64999999999999991</v>
      </c>
      <c r="J2957" s="7">
        <v>3000</v>
      </c>
      <c r="K2957" s="8">
        <f t="shared" si="22"/>
        <v>1949.9999999999998</v>
      </c>
      <c r="L2957" s="8">
        <f t="shared" si="23"/>
        <v>780</v>
      </c>
      <c r="M2957" s="9">
        <v>0.4</v>
      </c>
      <c r="O2957" s="14"/>
      <c r="P2957" s="12"/>
      <c r="Q2957" s="10"/>
      <c r="R2957" s="11"/>
    </row>
    <row r="2958" spans="1:18" ht="15.75" customHeight="1" x14ac:dyDescent="0.25">
      <c r="A2958" s="2" t="s">
        <v>39</v>
      </c>
      <c r="B2958" s="4" t="s">
        <v>14</v>
      </c>
      <c r="C2958" s="4">
        <v>1185732</v>
      </c>
      <c r="D2958" s="5">
        <v>44202</v>
      </c>
      <c r="E2958" s="4" t="s">
        <v>33</v>
      </c>
      <c r="F2958" s="4" t="s">
        <v>106</v>
      </c>
      <c r="G2958" s="4" t="s">
        <v>107</v>
      </c>
      <c r="H2958" s="4" t="s">
        <v>17</v>
      </c>
      <c r="I2958" s="6">
        <v>0.30000000000000004</v>
      </c>
      <c r="J2958" s="7">
        <v>4500</v>
      </c>
      <c r="K2958" s="8">
        <f t="shared" si="22"/>
        <v>1350.0000000000002</v>
      </c>
      <c r="L2958" s="8">
        <f t="shared" si="23"/>
        <v>405.00000000000006</v>
      </c>
      <c r="M2958" s="9">
        <v>0.3</v>
      </c>
      <c r="O2958" s="14"/>
      <c r="P2958" s="12"/>
      <c r="Q2958" s="10"/>
      <c r="R2958" s="11"/>
    </row>
    <row r="2959" spans="1:18" ht="15.75" customHeight="1" x14ac:dyDescent="0.25">
      <c r="A2959" s="2"/>
      <c r="B2959" s="4" t="s">
        <v>14</v>
      </c>
      <c r="C2959" s="4">
        <v>1185732</v>
      </c>
      <c r="D2959" s="5">
        <v>44202</v>
      </c>
      <c r="E2959" s="4" t="s">
        <v>33</v>
      </c>
      <c r="F2959" s="4" t="s">
        <v>106</v>
      </c>
      <c r="G2959" s="4" t="s">
        <v>107</v>
      </c>
      <c r="H2959" s="4" t="s">
        <v>18</v>
      </c>
      <c r="I2959" s="6">
        <v>0.30000000000000004</v>
      </c>
      <c r="J2959" s="7">
        <v>2500</v>
      </c>
      <c r="K2959" s="8">
        <f t="shared" si="22"/>
        <v>750.00000000000011</v>
      </c>
      <c r="L2959" s="8">
        <f t="shared" si="23"/>
        <v>262.5</v>
      </c>
      <c r="M2959" s="9">
        <v>0.35</v>
      </c>
      <c r="O2959" s="14"/>
      <c r="P2959" s="12"/>
      <c r="Q2959" s="10"/>
      <c r="R2959" s="11"/>
    </row>
    <row r="2960" spans="1:18" ht="15.75" customHeight="1" x14ac:dyDescent="0.25">
      <c r="A2960" s="2"/>
      <c r="B2960" s="4" t="s">
        <v>14</v>
      </c>
      <c r="C2960" s="4">
        <v>1185732</v>
      </c>
      <c r="D2960" s="5">
        <v>44202</v>
      </c>
      <c r="E2960" s="4" t="s">
        <v>33</v>
      </c>
      <c r="F2960" s="4" t="s">
        <v>106</v>
      </c>
      <c r="G2960" s="4" t="s">
        <v>107</v>
      </c>
      <c r="H2960" s="4" t="s">
        <v>19</v>
      </c>
      <c r="I2960" s="6">
        <v>0.20000000000000007</v>
      </c>
      <c r="J2960" s="7">
        <v>2500</v>
      </c>
      <c r="K2960" s="8">
        <f t="shared" si="22"/>
        <v>500.00000000000017</v>
      </c>
      <c r="L2960" s="8">
        <f t="shared" si="23"/>
        <v>150.00000000000006</v>
      </c>
      <c r="M2960" s="9">
        <v>0.3</v>
      </c>
      <c r="O2960" s="14"/>
      <c r="P2960" s="12"/>
      <c r="Q2960" s="10"/>
      <c r="R2960" s="11"/>
    </row>
    <row r="2961" spans="1:18" ht="15.75" customHeight="1" x14ac:dyDescent="0.25">
      <c r="A2961" s="2"/>
      <c r="B2961" s="4" t="s">
        <v>14</v>
      </c>
      <c r="C2961" s="4">
        <v>1185732</v>
      </c>
      <c r="D2961" s="5">
        <v>44202</v>
      </c>
      <c r="E2961" s="4" t="s">
        <v>33</v>
      </c>
      <c r="F2961" s="4" t="s">
        <v>106</v>
      </c>
      <c r="G2961" s="4" t="s">
        <v>107</v>
      </c>
      <c r="H2961" s="4" t="s">
        <v>20</v>
      </c>
      <c r="I2961" s="6">
        <v>0.25000000000000006</v>
      </c>
      <c r="J2961" s="7">
        <v>1000</v>
      </c>
      <c r="K2961" s="8">
        <f t="shared" si="22"/>
        <v>250.00000000000006</v>
      </c>
      <c r="L2961" s="8">
        <f t="shared" si="23"/>
        <v>75.000000000000014</v>
      </c>
      <c r="M2961" s="9">
        <v>0.3</v>
      </c>
      <c r="O2961" s="14"/>
      <c r="P2961" s="12"/>
      <c r="Q2961" s="10"/>
      <c r="R2961" s="11"/>
    </row>
    <row r="2962" spans="1:18" ht="15.75" customHeight="1" x14ac:dyDescent="0.25">
      <c r="A2962" s="2"/>
      <c r="B2962" s="4" t="s">
        <v>14</v>
      </c>
      <c r="C2962" s="4">
        <v>1185732</v>
      </c>
      <c r="D2962" s="5">
        <v>44202</v>
      </c>
      <c r="E2962" s="4" t="s">
        <v>33</v>
      </c>
      <c r="F2962" s="4" t="s">
        <v>106</v>
      </c>
      <c r="G2962" s="4" t="s">
        <v>107</v>
      </c>
      <c r="H2962" s="4" t="s">
        <v>21</v>
      </c>
      <c r="I2962" s="6">
        <v>0.39999999999999997</v>
      </c>
      <c r="J2962" s="7">
        <v>1500</v>
      </c>
      <c r="K2962" s="8">
        <f t="shared" si="22"/>
        <v>600</v>
      </c>
      <c r="L2962" s="8">
        <f t="shared" si="23"/>
        <v>300</v>
      </c>
      <c r="M2962" s="9">
        <v>0.5</v>
      </c>
      <c r="O2962" s="14"/>
      <c r="P2962" s="12"/>
      <c r="Q2962" s="10"/>
      <c r="R2962" s="11"/>
    </row>
    <row r="2963" spans="1:18" ht="15.75" customHeight="1" x14ac:dyDescent="0.25">
      <c r="A2963" s="2"/>
      <c r="B2963" s="4" t="s">
        <v>14</v>
      </c>
      <c r="C2963" s="4">
        <v>1185732</v>
      </c>
      <c r="D2963" s="5">
        <v>44202</v>
      </c>
      <c r="E2963" s="4" t="s">
        <v>33</v>
      </c>
      <c r="F2963" s="4" t="s">
        <v>106</v>
      </c>
      <c r="G2963" s="4" t="s">
        <v>107</v>
      </c>
      <c r="H2963" s="4" t="s">
        <v>22</v>
      </c>
      <c r="I2963" s="6">
        <v>0.30000000000000004</v>
      </c>
      <c r="J2963" s="7">
        <v>2500</v>
      </c>
      <c r="K2963" s="8">
        <f t="shared" si="22"/>
        <v>750.00000000000011</v>
      </c>
      <c r="L2963" s="8">
        <f t="shared" si="23"/>
        <v>300.00000000000006</v>
      </c>
      <c r="M2963" s="9">
        <v>0.4</v>
      </c>
      <c r="O2963" s="14"/>
      <c r="P2963" s="12"/>
      <c r="Q2963" s="10"/>
      <c r="R2963" s="11"/>
    </row>
    <row r="2964" spans="1:18" ht="15.75" customHeight="1" x14ac:dyDescent="0.25">
      <c r="A2964" s="2"/>
      <c r="B2964" s="4" t="s">
        <v>14</v>
      </c>
      <c r="C2964" s="4">
        <v>1185732</v>
      </c>
      <c r="D2964" s="5">
        <v>44233</v>
      </c>
      <c r="E2964" s="4" t="s">
        <v>33</v>
      </c>
      <c r="F2964" s="4" t="s">
        <v>106</v>
      </c>
      <c r="G2964" s="4" t="s">
        <v>107</v>
      </c>
      <c r="H2964" s="4" t="s">
        <v>17</v>
      </c>
      <c r="I2964" s="6">
        <v>0.30000000000000004</v>
      </c>
      <c r="J2964" s="7">
        <v>5000</v>
      </c>
      <c r="K2964" s="8">
        <f t="shared" si="22"/>
        <v>1500.0000000000002</v>
      </c>
      <c r="L2964" s="8">
        <f t="shared" si="23"/>
        <v>450.00000000000006</v>
      </c>
      <c r="M2964" s="9">
        <v>0.3</v>
      </c>
      <c r="O2964" s="14"/>
      <c r="P2964" s="12"/>
      <c r="Q2964" s="10"/>
      <c r="R2964" s="11"/>
    </row>
    <row r="2965" spans="1:18" ht="15.75" customHeight="1" x14ac:dyDescent="0.25">
      <c r="A2965" s="2"/>
      <c r="B2965" s="4" t="s">
        <v>14</v>
      </c>
      <c r="C2965" s="4">
        <v>1185732</v>
      </c>
      <c r="D2965" s="5">
        <v>44233</v>
      </c>
      <c r="E2965" s="4" t="s">
        <v>33</v>
      </c>
      <c r="F2965" s="4" t="s">
        <v>106</v>
      </c>
      <c r="G2965" s="4" t="s">
        <v>107</v>
      </c>
      <c r="H2965" s="4" t="s">
        <v>18</v>
      </c>
      <c r="I2965" s="6">
        <v>0.30000000000000004</v>
      </c>
      <c r="J2965" s="7">
        <v>1500</v>
      </c>
      <c r="K2965" s="8">
        <f t="shared" si="22"/>
        <v>450.00000000000006</v>
      </c>
      <c r="L2965" s="8">
        <f t="shared" si="23"/>
        <v>157.5</v>
      </c>
      <c r="M2965" s="9">
        <v>0.35</v>
      </c>
      <c r="O2965" s="14"/>
      <c r="P2965" s="12"/>
      <c r="Q2965" s="10"/>
      <c r="R2965" s="11"/>
    </row>
    <row r="2966" spans="1:18" ht="15.75" customHeight="1" x14ac:dyDescent="0.25">
      <c r="A2966" s="2"/>
      <c r="B2966" s="4" t="s">
        <v>14</v>
      </c>
      <c r="C2966" s="4">
        <v>1185732</v>
      </c>
      <c r="D2966" s="5">
        <v>44233</v>
      </c>
      <c r="E2966" s="4" t="s">
        <v>33</v>
      </c>
      <c r="F2966" s="4" t="s">
        <v>106</v>
      </c>
      <c r="G2966" s="4" t="s">
        <v>107</v>
      </c>
      <c r="H2966" s="4" t="s">
        <v>19</v>
      </c>
      <c r="I2966" s="6">
        <v>0.20000000000000007</v>
      </c>
      <c r="J2966" s="7">
        <v>2000</v>
      </c>
      <c r="K2966" s="8">
        <f t="shared" si="22"/>
        <v>400.00000000000011</v>
      </c>
      <c r="L2966" s="8">
        <f t="shared" si="23"/>
        <v>120.00000000000003</v>
      </c>
      <c r="M2966" s="9">
        <v>0.3</v>
      </c>
      <c r="O2966" s="14"/>
      <c r="P2966" s="12"/>
      <c r="Q2966" s="10"/>
      <c r="R2966" s="11"/>
    </row>
    <row r="2967" spans="1:18" ht="15.75" customHeight="1" x14ac:dyDescent="0.25">
      <c r="A2967" s="2"/>
      <c r="B2967" s="4" t="s">
        <v>14</v>
      </c>
      <c r="C2967" s="4">
        <v>1185732</v>
      </c>
      <c r="D2967" s="5">
        <v>44233</v>
      </c>
      <c r="E2967" s="4" t="s">
        <v>33</v>
      </c>
      <c r="F2967" s="4" t="s">
        <v>106</v>
      </c>
      <c r="G2967" s="4" t="s">
        <v>107</v>
      </c>
      <c r="H2967" s="4" t="s">
        <v>20</v>
      </c>
      <c r="I2967" s="6">
        <v>0.25000000000000006</v>
      </c>
      <c r="J2967" s="7">
        <v>750</v>
      </c>
      <c r="K2967" s="8">
        <f t="shared" si="22"/>
        <v>187.50000000000003</v>
      </c>
      <c r="L2967" s="8">
        <f t="shared" si="23"/>
        <v>56.250000000000007</v>
      </c>
      <c r="M2967" s="9">
        <v>0.3</v>
      </c>
      <c r="O2967" s="14"/>
      <c r="P2967" s="12"/>
      <c r="Q2967" s="10"/>
      <c r="R2967" s="11"/>
    </row>
    <row r="2968" spans="1:18" ht="15.75" customHeight="1" x14ac:dyDescent="0.25">
      <c r="A2968" s="2"/>
      <c r="B2968" s="4" t="s">
        <v>14</v>
      </c>
      <c r="C2968" s="4">
        <v>1185732</v>
      </c>
      <c r="D2968" s="5">
        <v>44233</v>
      </c>
      <c r="E2968" s="4" t="s">
        <v>33</v>
      </c>
      <c r="F2968" s="4" t="s">
        <v>106</v>
      </c>
      <c r="G2968" s="4" t="s">
        <v>107</v>
      </c>
      <c r="H2968" s="4" t="s">
        <v>21</v>
      </c>
      <c r="I2968" s="6">
        <v>0.39999999999999997</v>
      </c>
      <c r="J2968" s="7">
        <v>1500</v>
      </c>
      <c r="K2968" s="8">
        <f t="shared" si="22"/>
        <v>600</v>
      </c>
      <c r="L2968" s="8">
        <f t="shared" si="23"/>
        <v>300</v>
      </c>
      <c r="M2968" s="9">
        <v>0.5</v>
      </c>
      <c r="O2968" s="14"/>
      <c r="P2968" s="12"/>
      <c r="Q2968" s="10"/>
      <c r="R2968" s="11"/>
    </row>
    <row r="2969" spans="1:18" ht="15.75" customHeight="1" x14ac:dyDescent="0.25">
      <c r="A2969" s="2"/>
      <c r="B2969" s="4" t="s">
        <v>14</v>
      </c>
      <c r="C2969" s="4">
        <v>1185732</v>
      </c>
      <c r="D2969" s="5">
        <v>44233</v>
      </c>
      <c r="E2969" s="4" t="s">
        <v>33</v>
      </c>
      <c r="F2969" s="4" t="s">
        <v>106</v>
      </c>
      <c r="G2969" s="4" t="s">
        <v>107</v>
      </c>
      <c r="H2969" s="4" t="s">
        <v>22</v>
      </c>
      <c r="I2969" s="6">
        <v>0.14999999999999997</v>
      </c>
      <c r="J2969" s="7">
        <v>2500</v>
      </c>
      <c r="K2969" s="8">
        <f t="shared" si="22"/>
        <v>374.99999999999994</v>
      </c>
      <c r="L2969" s="8">
        <f t="shared" si="23"/>
        <v>149.99999999999997</v>
      </c>
      <c r="M2969" s="9">
        <v>0.4</v>
      </c>
      <c r="O2969" s="14"/>
      <c r="P2969" s="12"/>
      <c r="Q2969" s="10"/>
      <c r="R2969" s="11"/>
    </row>
    <row r="2970" spans="1:18" ht="15.75" customHeight="1" x14ac:dyDescent="0.25">
      <c r="A2970" s="2"/>
      <c r="B2970" s="4" t="s">
        <v>14</v>
      </c>
      <c r="C2970" s="4">
        <v>1185732</v>
      </c>
      <c r="D2970" s="5">
        <v>44260</v>
      </c>
      <c r="E2970" s="4" t="s">
        <v>33</v>
      </c>
      <c r="F2970" s="4" t="s">
        <v>106</v>
      </c>
      <c r="G2970" s="4" t="s">
        <v>107</v>
      </c>
      <c r="H2970" s="4" t="s">
        <v>17</v>
      </c>
      <c r="I2970" s="6">
        <v>0.20000000000000004</v>
      </c>
      <c r="J2970" s="7">
        <v>4700</v>
      </c>
      <c r="K2970" s="8">
        <f t="shared" si="22"/>
        <v>940.00000000000023</v>
      </c>
      <c r="L2970" s="8">
        <f t="shared" si="23"/>
        <v>282.00000000000006</v>
      </c>
      <c r="M2970" s="9">
        <v>0.3</v>
      </c>
      <c r="O2970" s="14"/>
      <c r="P2970" s="12"/>
      <c r="Q2970" s="10"/>
      <c r="R2970" s="11"/>
    </row>
    <row r="2971" spans="1:18" ht="15.75" customHeight="1" x14ac:dyDescent="0.25">
      <c r="A2971" s="2"/>
      <c r="B2971" s="4" t="s">
        <v>14</v>
      </c>
      <c r="C2971" s="4">
        <v>1185732</v>
      </c>
      <c r="D2971" s="5">
        <v>44260</v>
      </c>
      <c r="E2971" s="4" t="s">
        <v>33</v>
      </c>
      <c r="F2971" s="4" t="s">
        <v>106</v>
      </c>
      <c r="G2971" s="4" t="s">
        <v>107</v>
      </c>
      <c r="H2971" s="4" t="s">
        <v>18</v>
      </c>
      <c r="I2971" s="6">
        <v>0.20000000000000004</v>
      </c>
      <c r="J2971" s="7">
        <v>1750</v>
      </c>
      <c r="K2971" s="8">
        <f t="shared" si="22"/>
        <v>350.00000000000006</v>
      </c>
      <c r="L2971" s="8">
        <f t="shared" si="23"/>
        <v>122.50000000000001</v>
      </c>
      <c r="M2971" s="9">
        <v>0.35</v>
      </c>
      <c r="O2971" s="14"/>
      <c r="P2971" s="12"/>
      <c r="Q2971" s="10"/>
      <c r="R2971" s="11"/>
    </row>
    <row r="2972" spans="1:18" ht="15.75" customHeight="1" x14ac:dyDescent="0.25">
      <c r="A2972" s="2"/>
      <c r="B2972" s="4" t="s">
        <v>14</v>
      </c>
      <c r="C2972" s="4">
        <v>1185732</v>
      </c>
      <c r="D2972" s="5">
        <v>44260</v>
      </c>
      <c r="E2972" s="4" t="s">
        <v>33</v>
      </c>
      <c r="F2972" s="4" t="s">
        <v>106</v>
      </c>
      <c r="G2972" s="4" t="s">
        <v>107</v>
      </c>
      <c r="H2972" s="4" t="s">
        <v>19</v>
      </c>
      <c r="I2972" s="6">
        <v>0.10000000000000003</v>
      </c>
      <c r="J2972" s="7">
        <v>2250</v>
      </c>
      <c r="K2972" s="8">
        <f t="shared" si="22"/>
        <v>225.00000000000009</v>
      </c>
      <c r="L2972" s="8">
        <f t="shared" si="23"/>
        <v>67.500000000000028</v>
      </c>
      <c r="M2972" s="9">
        <v>0.3</v>
      </c>
      <c r="O2972" s="14"/>
      <c r="P2972" s="12"/>
      <c r="Q2972" s="10"/>
      <c r="R2972" s="11"/>
    </row>
    <row r="2973" spans="1:18" ht="15.75" customHeight="1" x14ac:dyDescent="0.25">
      <c r="A2973" s="2"/>
      <c r="B2973" s="4" t="s">
        <v>14</v>
      </c>
      <c r="C2973" s="4">
        <v>1185732</v>
      </c>
      <c r="D2973" s="5">
        <v>44260</v>
      </c>
      <c r="E2973" s="4" t="s">
        <v>33</v>
      </c>
      <c r="F2973" s="4" t="s">
        <v>106</v>
      </c>
      <c r="G2973" s="4" t="s">
        <v>107</v>
      </c>
      <c r="H2973" s="4" t="s">
        <v>20</v>
      </c>
      <c r="I2973" s="6">
        <v>0.14999999999999997</v>
      </c>
      <c r="J2973" s="7">
        <v>1000</v>
      </c>
      <c r="K2973" s="8">
        <f t="shared" si="22"/>
        <v>149.99999999999997</v>
      </c>
      <c r="L2973" s="8">
        <f t="shared" si="23"/>
        <v>44.999999999999993</v>
      </c>
      <c r="M2973" s="9">
        <v>0.3</v>
      </c>
      <c r="O2973" s="14"/>
      <c r="P2973" s="12"/>
      <c r="Q2973" s="10"/>
      <c r="R2973" s="11"/>
    </row>
    <row r="2974" spans="1:18" ht="15.75" customHeight="1" x14ac:dyDescent="0.25">
      <c r="A2974" s="2"/>
      <c r="B2974" s="4" t="s">
        <v>14</v>
      </c>
      <c r="C2974" s="4">
        <v>1185732</v>
      </c>
      <c r="D2974" s="5">
        <v>44260</v>
      </c>
      <c r="E2974" s="4" t="s">
        <v>33</v>
      </c>
      <c r="F2974" s="4" t="s">
        <v>106</v>
      </c>
      <c r="G2974" s="4" t="s">
        <v>107</v>
      </c>
      <c r="H2974" s="4" t="s">
        <v>21</v>
      </c>
      <c r="I2974" s="6">
        <v>0.30000000000000004</v>
      </c>
      <c r="J2974" s="7">
        <v>1500</v>
      </c>
      <c r="K2974" s="8">
        <f t="shared" si="22"/>
        <v>450.00000000000006</v>
      </c>
      <c r="L2974" s="8">
        <f t="shared" si="23"/>
        <v>225.00000000000003</v>
      </c>
      <c r="M2974" s="9">
        <v>0.5</v>
      </c>
      <c r="O2974" s="14"/>
      <c r="P2974" s="12"/>
      <c r="Q2974" s="10"/>
      <c r="R2974" s="11"/>
    </row>
    <row r="2975" spans="1:18" ht="15.75" customHeight="1" x14ac:dyDescent="0.25">
      <c r="A2975" s="2"/>
      <c r="B2975" s="4" t="s">
        <v>14</v>
      </c>
      <c r="C2975" s="4">
        <v>1185732</v>
      </c>
      <c r="D2975" s="5">
        <v>44260</v>
      </c>
      <c r="E2975" s="4" t="s">
        <v>33</v>
      </c>
      <c r="F2975" s="4" t="s">
        <v>106</v>
      </c>
      <c r="G2975" s="4" t="s">
        <v>107</v>
      </c>
      <c r="H2975" s="4" t="s">
        <v>22</v>
      </c>
      <c r="I2975" s="6">
        <v>0.20000000000000004</v>
      </c>
      <c r="J2975" s="7">
        <v>2500</v>
      </c>
      <c r="K2975" s="8">
        <f t="shared" si="22"/>
        <v>500.00000000000011</v>
      </c>
      <c r="L2975" s="8">
        <f t="shared" si="23"/>
        <v>200.00000000000006</v>
      </c>
      <c r="M2975" s="9">
        <v>0.4</v>
      </c>
      <c r="O2975" s="14"/>
      <c r="P2975" s="12"/>
      <c r="Q2975" s="10"/>
      <c r="R2975" s="11"/>
    </row>
    <row r="2976" spans="1:18" ht="15.75" customHeight="1" x14ac:dyDescent="0.25">
      <c r="A2976" s="2"/>
      <c r="B2976" s="4" t="s">
        <v>14</v>
      </c>
      <c r="C2976" s="4">
        <v>1185732</v>
      </c>
      <c r="D2976" s="5">
        <v>44292</v>
      </c>
      <c r="E2976" s="4" t="s">
        <v>33</v>
      </c>
      <c r="F2976" s="4" t="s">
        <v>106</v>
      </c>
      <c r="G2976" s="4" t="s">
        <v>107</v>
      </c>
      <c r="H2976" s="4" t="s">
        <v>17</v>
      </c>
      <c r="I2976" s="6">
        <v>0.20000000000000004</v>
      </c>
      <c r="J2976" s="7">
        <v>4750</v>
      </c>
      <c r="K2976" s="8">
        <f t="shared" si="22"/>
        <v>950.00000000000023</v>
      </c>
      <c r="L2976" s="8">
        <f t="shared" si="23"/>
        <v>285.00000000000006</v>
      </c>
      <c r="M2976" s="9">
        <v>0.3</v>
      </c>
      <c r="O2976" s="14"/>
      <c r="P2976" s="12"/>
      <c r="Q2976" s="10"/>
      <c r="R2976" s="11"/>
    </row>
    <row r="2977" spans="1:18" ht="15.75" customHeight="1" x14ac:dyDescent="0.25">
      <c r="A2977" s="2"/>
      <c r="B2977" s="4" t="s">
        <v>14</v>
      </c>
      <c r="C2977" s="4">
        <v>1185732</v>
      </c>
      <c r="D2977" s="5">
        <v>44292</v>
      </c>
      <c r="E2977" s="4" t="s">
        <v>33</v>
      </c>
      <c r="F2977" s="4" t="s">
        <v>106</v>
      </c>
      <c r="G2977" s="4" t="s">
        <v>107</v>
      </c>
      <c r="H2977" s="4" t="s">
        <v>18</v>
      </c>
      <c r="I2977" s="6">
        <v>0.20000000000000004</v>
      </c>
      <c r="J2977" s="7">
        <v>1750</v>
      </c>
      <c r="K2977" s="8">
        <f t="shared" si="22"/>
        <v>350.00000000000006</v>
      </c>
      <c r="L2977" s="8">
        <f t="shared" si="23"/>
        <v>122.50000000000001</v>
      </c>
      <c r="M2977" s="9">
        <v>0.35</v>
      </c>
      <c r="O2977" s="14"/>
      <c r="P2977" s="12"/>
      <c r="Q2977" s="10"/>
      <c r="R2977" s="11"/>
    </row>
    <row r="2978" spans="1:18" ht="15.75" customHeight="1" x14ac:dyDescent="0.25">
      <c r="A2978" s="2"/>
      <c r="B2978" s="4" t="s">
        <v>14</v>
      </c>
      <c r="C2978" s="4">
        <v>1185732</v>
      </c>
      <c r="D2978" s="5">
        <v>44292</v>
      </c>
      <c r="E2978" s="4" t="s">
        <v>33</v>
      </c>
      <c r="F2978" s="4" t="s">
        <v>106</v>
      </c>
      <c r="G2978" s="4" t="s">
        <v>107</v>
      </c>
      <c r="H2978" s="4" t="s">
        <v>19</v>
      </c>
      <c r="I2978" s="6">
        <v>0.10000000000000003</v>
      </c>
      <c r="J2978" s="7">
        <v>1750</v>
      </c>
      <c r="K2978" s="8">
        <f t="shared" si="22"/>
        <v>175.00000000000006</v>
      </c>
      <c r="L2978" s="8">
        <f t="shared" si="23"/>
        <v>52.500000000000014</v>
      </c>
      <c r="M2978" s="9">
        <v>0.3</v>
      </c>
      <c r="O2978" s="14"/>
      <c r="P2978" s="12"/>
      <c r="Q2978" s="10"/>
      <c r="R2978" s="11"/>
    </row>
    <row r="2979" spans="1:18" ht="15.75" customHeight="1" x14ac:dyDescent="0.25">
      <c r="A2979" s="2"/>
      <c r="B2979" s="4" t="s">
        <v>14</v>
      </c>
      <c r="C2979" s="4">
        <v>1185732</v>
      </c>
      <c r="D2979" s="5">
        <v>44292</v>
      </c>
      <c r="E2979" s="4" t="s">
        <v>33</v>
      </c>
      <c r="F2979" s="4" t="s">
        <v>106</v>
      </c>
      <c r="G2979" s="4" t="s">
        <v>107</v>
      </c>
      <c r="H2979" s="4" t="s">
        <v>20</v>
      </c>
      <c r="I2979" s="6">
        <v>0.14999999999999997</v>
      </c>
      <c r="J2979" s="7">
        <v>1000</v>
      </c>
      <c r="K2979" s="8">
        <f t="shared" si="22"/>
        <v>149.99999999999997</v>
      </c>
      <c r="L2979" s="8">
        <f t="shared" si="23"/>
        <v>44.999999999999993</v>
      </c>
      <c r="M2979" s="9">
        <v>0.3</v>
      </c>
      <c r="O2979" s="14"/>
      <c r="P2979" s="12"/>
      <c r="Q2979" s="10"/>
      <c r="R2979" s="11"/>
    </row>
    <row r="2980" spans="1:18" ht="15.75" customHeight="1" x14ac:dyDescent="0.25">
      <c r="A2980" s="2"/>
      <c r="B2980" s="4" t="s">
        <v>14</v>
      </c>
      <c r="C2980" s="4">
        <v>1185732</v>
      </c>
      <c r="D2980" s="5">
        <v>44292</v>
      </c>
      <c r="E2980" s="4" t="s">
        <v>33</v>
      </c>
      <c r="F2980" s="4" t="s">
        <v>106</v>
      </c>
      <c r="G2980" s="4" t="s">
        <v>107</v>
      </c>
      <c r="H2980" s="4" t="s">
        <v>21</v>
      </c>
      <c r="I2980" s="6">
        <v>0.6</v>
      </c>
      <c r="J2980" s="7">
        <v>1250</v>
      </c>
      <c r="K2980" s="8">
        <f t="shared" si="22"/>
        <v>750</v>
      </c>
      <c r="L2980" s="8">
        <f t="shared" si="23"/>
        <v>375</v>
      </c>
      <c r="M2980" s="9">
        <v>0.5</v>
      </c>
      <c r="O2980" s="14"/>
      <c r="P2980" s="12"/>
      <c r="Q2980" s="10"/>
      <c r="R2980" s="11"/>
    </row>
    <row r="2981" spans="1:18" ht="15.75" customHeight="1" x14ac:dyDescent="0.25">
      <c r="A2981" s="2"/>
      <c r="B2981" s="4" t="s">
        <v>14</v>
      </c>
      <c r="C2981" s="4">
        <v>1185732</v>
      </c>
      <c r="D2981" s="5">
        <v>44292</v>
      </c>
      <c r="E2981" s="4" t="s">
        <v>33</v>
      </c>
      <c r="F2981" s="4" t="s">
        <v>106</v>
      </c>
      <c r="G2981" s="4" t="s">
        <v>107</v>
      </c>
      <c r="H2981" s="4" t="s">
        <v>22</v>
      </c>
      <c r="I2981" s="6">
        <v>0.5</v>
      </c>
      <c r="J2981" s="7">
        <v>2500</v>
      </c>
      <c r="K2981" s="8">
        <f t="shared" si="22"/>
        <v>1250</v>
      </c>
      <c r="L2981" s="8">
        <f t="shared" si="23"/>
        <v>500</v>
      </c>
      <c r="M2981" s="9">
        <v>0.4</v>
      </c>
      <c r="O2981" s="14"/>
      <c r="P2981" s="12"/>
      <c r="Q2981" s="10"/>
      <c r="R2981" s="11"/>
    </row>
    <row r="2982" spans="1:18" ht="15.75" customHeight="1" x14ac:dyDescent="0.25">
      <c r="A2982" s="2"/>
      <c r="B2982" s="4" t="s">
        <v>14</v>
      </c>
      <c r="C2982" s="4">
        <v>1185732</v>
      </c>
      <c r="D2982" s="5">
        <v>44323</v>
      </c>
      <c r="E2982" s="4" t="s">
        <v>33</v>
      </c>
      <c r="F2982" s="4" t="s">
        <v>106</v>
      </c>
      <c r="G2982" s="4" t="s">
        <v>107</v>
      </c>
      <c r="H2982" s="4" t="s">
        <v>17</v>
      </c>
      <c r="I2982" s="6">
        <v>0.6</v>
      </c>
      <c r="J2982" s="7">
        <v>5200</v>
      </c>
      <c r="K2982" s="8">
        <f t="shared" si="22"/>
        <v>3120</v>
      </c>
      <c r="L2982" s="8">
        <f t="shared" si="23"/>
        <v>936</v>
      </c>
      <c r="M2982" s="9">
        <v>0.3</v>
      </c>
      <c r="O2982" s="14"/>
      <c r="P2982" s="12"/>
      <c r="Q2982" s="10"/>
      <c r="R2982" s="11"/>
    </row>
    <row r="2983" spans="1:18" ht="15.75" customHeight="1" x14ac:dyDescent="0.25">
      <c r="A2983" s="2"/>
      <c r="B2983" s="4" t="s">
        <v>14</v>
      </c>
      <c r="C2983" s="4">
        <v>1185732</v>
      </c>
      <c r="D2983" s="5">
        <v>44323</v>
      </c>
      <c r="E2983" s="4" t="s">
        <v>33</v>
      </c>
      <c r="F2983" s="4" t="s">
        <v>106</v>
      </c>
      <c r="G2983" s="4" t="s">
        <v>107</v>
      </c>
      <c r="H2983" s="4" t="s">
        <v>18</v>
      </c>
      <c r="I2983" s="6">
        <v>0.4</v>
      </c>
      <c r="J2983" s="7">
        <v>2250</v>
      </c>
      <c r="K2983" s="8">
        <f t="shared" si="22"/>
        <v>900</v>
      </c>
      <c r="L2983" s="8">
        <f t="shared" si="23"/>
        <v>315</v>
      </c>
      <c r="M2983" s="9">
        <v>0.35</v>
      </c>
      <c r="O2983" s="14"/>
      <c r="P2983" s="12"/>
      <c r="Q2983" s="10"/>
      <c r="R2983" s="11"/>
    </row>
    <row r="2984" spans="1:18" ht="15.75" customHeight="1" x14ac:dyDescent="0.25">
      <c r="A2984" s="2"/>
      <c r="B2984" s="4" t="s">
        <v>14</v>
      </c>
      <c r="C2984" s="4">
        <v>1185732</v>
      </c>
      <c r="D2984" s="5">
        <v>44323</v>
      </c>
      <c r="E2984" s="4" t="s">
        <v>33</v>
      </c>
      <c r="F2984" s="4" t="s">
        <v>106</v>
      </c>
      <c r="G2984" s="4" t="s">
        <v>107</v>
      </c>
      <c r="H2984" s="4" t="s">
        <v>19</v>
      </c>
      <c r="I2984" s="6">
        <v>0.35000000000000003</v>
      </c>
      <c r="J2984" s="7">
        <v>2000</v>
      </c>
      <c r="K2984" s="8">
        <f t="shared" si="22"/>
        <v>700.00000000000011</v>
      </c>
      <c r="L2984" s="8">
        <f t="shared" si="23"/>
        <v>210.00000000000003</v>
      </c>
      <c r="M2984" s="9">
        <v>0.3</v>
      </c>
      <c r="O2984" s="14"/>
      <c r="P2984" s="12"/>
      <c r="Q2984" s="10"/>
      <c r="R2984" s="11"/>
    </row>
    <row r="2985" spans="1:18" ht="15.75" customHeight="1" x14ac:dyDescent="0.25">
      <c r="A2985" s="2"/>
      <c r="B2985" s="4" t="s">
        <v>14</v>
      </c>
      <c r="C2985" s="4">
        <v>1185732</v>
      </c>
      <c r="D2985" s="5">
        <v>44323</v>
      </c>
      <c r="E2985" s="4" t="s">
        <v>33</v>
      </c>
      <c r="F2985" s="4" t="s">
        <v>106</v>
      </c>
      <c r="G2985" s="4" t="s">
        <v>107</v>
      </c>
      <c r="H2985" s="4" t="s">
        <v>20</v>
      </c>
      <c r="I2985" s="6">
        <v>0.35000000000000003</v>
      </c>
      <c r="J2985" s="7">
        <v>1250</v>
      </c>
      <c r="K2985" s="8">
        <f t="shared" si="22"/>
        <v>437.50000000000006</v>
      </c>
      <c r="L2985" s="8">
        <f t="shared" si="23"/>
        <v>131.25</v>
      </c>
      <c r="M2985" s="9">
        <v>0.3</v>
      </c>
      <c r="O2985" s="14"/>
      <c r="P2985" s="12"/>
      <c r="Q2985" s="10"/>
      <c r="R2985" s="11"/>
    </row>
    <row r="2986" spans="1:18" ht="15.75" customHeight="1" x14ac:dyDescent="0.25">
      <c r="A2986" s="2"/>
      <c r="B2986" s="4" t="s">
        <v>14</v>
      </c>
      <c r="C2986" s="4">
        <v>1185732</v>
      </c>
      <c r="D2986" s="5">
        <v>44323</v>
      </c>
      <c r="E2986" s="4" t="s">
        <v>33</v>
      </c>
      <c r="F2986" s="4" t="s">
        <v>106</v>
      </c>
      <c r="G2986" s="4" t="s">
        <v>107</v>
      </c>
      <c r="H2986" s="4" t="s">
        <v>21</v>
      </c>
      <c r="I2986" s="6">
        <v>0.44999999999999996</v>
      </c>
      <c r="J2986" s="7">
        <v>1500</v>
      </c>
      <c r="K2986" s="8">
        <f t="shared" si="22"/>
        <v>674.99999999999989</v>
      </c>
      <c r="L2986" s="8">
        <f t="shared" si="23"/>
        <v>337.49999999999994</v>
      </c>
      <c r="M2986" s="9">
        <v>0.5</v>
      </c>
      <c r="O2986" s="14"/>
      <c r="P2986" s="12"/>
      <c r="Q2986" s="10"/>
      <c r="R2986" s="11"/>
    </row>
    <row r="2987" spans="1:18" ht="15.75" customHeight="1" x14ac:dyDescent="0.25">
      <c r="A2987" s="2"/>
      <c r="B2987" s="4" t="s">
        <v>14</v>
      </c>
      <c r="C2987" s="4">
        <v>1185732</v>
      </c>
      <c r="D2987" s="5">
        <v>44323</v>
      </c>
      <c r="E2987" s="4" t="s">
        <v>33</v>
      </c>
      <c r="F2987" s="4" t="s">
        <v>106</v>
      </c>
      <c r="G2987" s="4" t="s">
        <v>107</v>
      </c>
      <c r="H2987" s="4" t="s">
        <v>22</v>
      </c>
      <c r="I2987" s="6">
        <v>0.49999999999999994</v>
      </c>
      <c r="J2987" s="7">
        <v>2750</v>
      </c>
      <c r="K2987" s="8">
        <f t="shared" si="22"/>
        <v>1374.9999999999998</v>
      </c>
      <c r="L2987" s="8">
        <f t="shared" si="23"/>
        <v>549.99999999999989</v>
      </c>
      <c r="M2987" s="9">
        <v>0.4</v>
      </c>
      <c r="O2987" s="14"/>
      <c r="P2987" s="12"/>
      <c r="Q2987" s="10"/>
      <c r="R2987" s="11"/>
    </row>
    <row r="2988" spans="1:18" ht="15.75" customHeight="1" x14ac:dyDescent="0.25">
      <c r="A2988" s="2"/>
      <c r="B2988" s="4" t="s">
        <v>14</v>
      </c>
      <c r="C2988" s="4">
        <v>1185732</v>
      </c>
      <c r="D2988" s="5">
        <v>44353</v>
      </c>
      <c r="E2988" s="4" t="s">
        <v>33</v>
      </c>
      <c r="F2988" s="4" t="s">
        <v>106</v>
      </c>
      <c r="G2988" s="4" t="s">
        <v>107</v>
      </c>
      <c r="H2988" s="4" t="s">
        <v>17</v>
      </c>
      <c r="I2988" s="6">
        <v>0.35000000000000003</v>
      </c>
      <c r="J2988" s="7">
        <v>5250</v>
      </c>
      <c r="K2988" s="8">
        <f t="shared" si="22"/>
        <v>1837.5000000000002</v>
      </c>
      <c r="L2988" s="8">
        <f t="shared" si="23"/>
        <v>551.25</v>
      </c>
      <c r="M2988" s="9">
        <v>0.3</v>
      </c>
      <c r="O2988" s="14"/>
      <c r="P2988" s="12"/>
      <c r="Q2988" s="10"/>
      <c r="R2988" s="11"/>
    </row>
    <row r="2989" spans="1:18" ht="15.75" customHeight="1" x14ac:dyDescent="0.25">
      <c r="A2989" s="2"/>
      <c r="B2989" s="4" t="s">
        <v>14</v>
      </c>
      <c r="C2989" s="4">
        <v>1185732</v>
      </c>
      <c r="D2989" s="5">
        <v>44353</v>
      </c>
      <c r="E2989" s="4" t="s">
        <v>33</v>
      </c>
      <c r="F2989" s="4" t="s">
        <v>106</v>
      </c>
      <c r="G2989" s="4" t="s">
        <v>107</v>
      </c>
      <c r="H2989" s="4" t="s">
        <v>18</v>
      </c>
      <c r="I2989" s="6">
        <v>0.3000000000000001</v>
      </c>
      <c r="J2989" s="7">
        <v>2750</v>
      </c>
      <c r="K2989" s="8">
        <f t="shared" si="22"/>
        <v>825.00000000000023</v>
      </c>
      <c r="L2989" s="8">
        <f t="shared" si="23"/>
        <v>288.75000000000006</v>
      </c>
      <c r="M2989" s="9">
        <v>0.35</v>
      </c>
      <c r="O2989" s="14"/>
      <c r="P2989" s="12"/>
      <c r="Q2989" s="10"/>
      <c r="R2989" s="11"/>
    </row>
    <row r="2990" spans="1:18" ht="15.75" customHeight="1" x14ac:dyDescent="0.25">
      <c r="A2990" s="2"/>
      <c r="B2990" s="4" t="s">
        <v>14</v>
      </c>
      <c r="C2990" s="4">
        <v>1185732</v>
      </c>
      <c r="D2990" s="5">
        <v>44353</v>
      </c>
      <c r="E2990" s="4" t="s">
        <v>33</v>
      </c>
      <c r="F2990" s="4" t="s">
        <v>106</v>
      </c>
      <c r="G2990" s="4" t="s">
        <v>107</v>
      </c>
      <c r="H2990" s="4" t="s">
        <v>19</v>
      </c>
      <c r="I2990" s="6">
        <v>0.25000000000000006</v>
      </c>
      <c r="J2990" s="7">
        <v>2000</v>
      </c>
      <c r="K2990" s="8">
        <f t="shared" si="22"/>
        <v>500.00000000000011</v>
      </c>
      <c r="L2990" s="8">
        <f t="shared" si="23"/>
        <v>150.00000000000003</v>
      </c>
      <c r="M2990" s="9">
        <v>0.3</v>
      </c>
      <c r="O2990" s="14"/>
      <c r="P2990" s="12"/>
      <c r="Q2990" s="10"/>
      <c r="R2990" s="11"/>
    </row>
    <row r="2991" spans="1:18" ht="15.75" customHeight="1" x14ac:dyDescent="0.25">
      <c r="A2991" s="2"/>
      <c r="B2991" s="4" t="s">
        <v>14</v>
      </c>
      <c r="C2991" s="4">
        <v>1185732</v>
      </c>
      <c r="D2991" s="5">
        <v>44353</v>
      </c>
      <c r="E2991" s="4" t="s">
        <v>33</v>
      </c>
      <c r="F2991" s="4" t="s">
        <v>106</v>
      </c>
      <c r="G2991" s="4" t="s">
        <v>107</v>
      </c>
      <c r="H2991" s="4" t="s">
        <v>20</v>
      </c>
      <c r="I2991" s="6">
        <v>0.25000000000000006</v>
      </c>
      <c r="J2991" s="7">
        <v>1750</v>
      </c>
      <c r="K2991" s="8">
        <f t="shared" si="22"/>
        <v>437.50000000000011</v>
      </c>
      <c r="L2991" s="8">
        <f t="shared" si="23"/>
        <v>131.25000000000003</v>
      </c>
      <c r="M2991" s="9">
        <v>0.3</v>
      </c>
      <c r="O2991" s="14"/>
      <c r="P2991" s="12"/>
      <c r="Q2991" s="10"/>
      <c r="R2991" s="11"/>
    </row>
    <row r="2992" spans="1:18" ht="15.75" customHeight="1" x14ac:dyDescent="0.25">
      <c r="A2992" s="2"/>
      <c r="B2992" s="4" t="s">
        <v>14</v>
      </c>
      <c r="C2992" s="4">
        <v>1185732</v>
      </c>
      <c r="D2992" s="5">
        <v>44353</v>
      </c>
      <c r="E2992" s="4" t="s">
        <v>33</v>
      </c>
      <c r="F2992" s="4" t="s">
        <v>106</v>
      </c>
      <c r="G2992" s="4" t="s">
        <v>107</v>
      </c>
      <c r="H2992" s="4" t="s">
        <v>21</v>
      </c>
      <c r="I2992" s="6">
        <v>0.35000000000000003</v>
      </c>
      <c r="J2992" s="7">
        <v>1750</v>
      </c>
      <c r="K2992" s="8">
        <f t="shared" si="22"/>
        <v>612.50000000000011</v>
      </c>
      <c r="L2992" s="8">
        <f t="shared" si="23"/>
        <v>306.25000000000006</v>
      </c>
      <c r="M2992" s="9">
        <v>0.5</v>
      </c>
      <c r="O2992" s="14"/>
      <c r="P2992" s="12"/>
      <c r="Q2992" s="10"/>
      <c r="R2992" s="11"/>
    </row>
    <row r="2993" spans="1:18" ht="15.75" customHeight="1" x14ac:dyDescent="0.25">
      <c r="A2993" s="2"/>
      <c r="B2993" s="4" t="s">
        <v>14</v>
      </c>
      <c r="C2993" s="4">
        <v>1185732</v>
      </c>
      <c r="D2993" s="5">
        <v>44353</v>
      </c>
      <c r="E2993" s="4" t="s">
        <v>33</v>
      </c>
      <c r="F2993" s="4" t="s">
        <v>106</v>
      </c>
      <c r="G2993" s="4" t="s">
        <v>107</v>
      </c>
      <c r="H2993" s="4" t="s">
        <v>22</v>
      </c>
      <c r="I2993" s="6">
        <v>0.55000000000000004</v>
      </c>
      <c r="J2993" s="7">
        <v>3250</v>
      </c>
      <c r="K2993" s="8">
        <f t="shared" si="22"/>
        <v>1787.5000000000002</v>
      </c>
      <c r="L2993" s="8">
        <f t="shared" si="23"/>
        <v>715.00000000000011</v>
      </c>
      <c r="M2993" s="9">
        <v>0.4</v>
      </c>
      <c r="O2993" s="14"/>
      <c r="P2993" s="12"/>
      <c r="Q2993" s="10"/>
      <c r="R2993" s="11"/>
    </row>
    <row r="2994" spans="1:18" ht="15.75" customHeight="1" x14ac:dyDescent="0.25">
      <c r="A2994" s="2"/>
      <c r="B2994" s="4" t="s">
        <v>14</v>
      </c>
      <c r="C2994" s="4">
        <v>1185732</v>
      </c>
      <c r="D2994" s="5">
        <v>44382</v>
      </c>
      <c r="E2994" s="4" t="s">
        <v>33</v>
      </c>
      <c r="F2994" s="4" t="s">
        <v>106</v>
      </c>
      <c r="G2994" s="4" t="s">
        <v>107</v>
      </c>
      <c r="H2994" s="4" t="s">
        <v>17</v>
      </c>
      <c r="I2994" s="6">
        <v>0.5</v>
      </c>
      <c r="J2994" s="7">
        <v>5500</v>
      </c>
      <c r="K2994" s="8">
        <f t="shared" si="22"/>
        <v>2750</v>
      </c>
      <c r="L2994" s="8">
        <f t="shared" si="23"/>
        <v>825</v>
      </c>
      <c r="M2994" s="9">
        <v>0.3</v>
      </c>
      <c r="O2994" s="14"/>
      <c r="P2994" s="12"/>
      <c r="Q2994" s="10"/>
      <c r="R2994" s="11"/>
    </row>
    <row r="2995" spans="1:18" ht="15.75" customHeight="1" x14ac:dyDescent="0.25">
      <c r="A2995" s="2"/>
      <c r="B2995" s="4" t="s">
        <v>14</v>
      </c>
      <c r="C2995" s="4">
        <v>1185732</v>
      </c>
      <c r="D2995" s="5">
        <v>44382</v>
      </c>
      <c r="E2995" s="4" t="s">
        <v>33</v>
      </c>
      <c r="F2995" s="4" t="s">
        <v>106</v>
      </c>
      <c r="G2995" s="4" t="s">
        <v>107</v>
      </c>
      <c r="H2995" s="4" t="s">
        <v>18</v>
      </c>
      <c r="I2995" s="6">
        <v>0.45000000000000007</v>
      </c>
      <c r="J2995" s="7">
        <v>3000</v>
      </c>
      <c r="K2995" s="8">
        <f t="shared" si="22"/>
        <v>1350.0000000000002</v>
      </c>
      <c r="L2995" s="8">
        <f t="shared" si="23"/>
        <v>472.50000000000006</v>
      </c>
      <c r="M2995" s="9">
        <v>0.35</v>
      </c>
      <c r="O2995" s="14"/>
      <c r="P2995" s="12"/>
      <c r="Q2995" s="10"/>
      <c r="R2995" s="11"/>
    </row>
    <row r="2996" spans="1:18" ht="15.75" customHeight="1" x14ac:dyDescent="0.25">
      <c r="A2996" s="2"/>
      <c r="B2996" s="4" t="s">
        <v>14</v>
      </c>
      <c r="C2996" s="4">
        <v>1185732</v>
      </c>
      <c r="D2996" s="5">
        <v>44382</v>
      </c>
      <c r="E2996" s="4" t="s">
        <v>33</v>
      </c>
      <c r="F2996" s="4" t="s">
        <v>106</v>
      </c>
      <c r="G2996" s="4" t="s">
        <v>107</v>
      </c>
      <c r="H2996" s="4" t="s">
        <v>19</v>
      </c>
      <c r="I2996" s="6">
        <v>0.4</v>
      </c>
      <c r="J2996" s="7">
        <v>2250</v>
      </c>
      <c r="K2996" s="8">
        <f t="shared" si="22"/>
        <v>900</v>
      </c>
      <c r="L2996" s="8">
        <f t="shared" si="23"/>
        <v>270</v>
      </c>
      <c r="M2996" s="9">
        <v>0.3</v>
      </c>
      <c r="O2996" s="14"/>
      <c r="P2996" s="12"/>
      <c r="Q2996" s="10"/>
      <c r="R2996" s="11"/>
    </row>
    <row r="2997" spans="1:18" ht="15.75" customHeight="1" x14ac:dyDescent="0.25">
      <c r="A2997" s="2"/>
      <c r="B2997" s="4" t="s">
        <v>14</v>
      </c>
      <c r="C2997" s="4">
        <v>1185732</v>
      </c>
      <c r="D2997" s="5">
        <v>44382</v>
      </c>
      <c r="E2997" s="4" t="s">
        <v>33</v>
      </c>
      <c r="F2997" s="4" t="s">
        <v>106</v>
      </c>
      <c r="G2997" s="4" t="s">
        <v>107</v>
      </c>
      <c r="H2997" s="4" t="s">
        <v>20</v>
      </c>
      <c r="I2997" s="6">
        <v>0.4</v>
      </c>
      <c r="J2997" s="7">
        <v>1750</v>
      </c>
      <c r="K2997" s="8">
        <f t="shared" si="22"/>
        <v>700</v>
      </c>
      <c r="L2997" s="8">
        <f t="shared" si="23"/>
        <v>210</v>
      </c>
      <c r="M2997" s="9">
        <v>0.3</v>
      </c>
      <c r="O2997" s="14"/>
      <c r="P2997" s="12"/>
      <c r="Q2997" s="10"/>
      <c r="R2997" s="11"/>
    </row>
    <row r="2998" spans="1:18" ht="15.75" customHeight="1" x14ac:dyDescent="0.25">
      <c r="A2998" s="2"/>
      <c r="B2998" s="4" t="s">
        <v>14</v>
      </c>
      <c r="C2998" s="4">
        <v>1185732</v>
      </c>
      <c r="D2998" s="5">
        <v>44382</v>
      </c>
      <c r="E2998" s="4" t="s">
        <v>33</v>
      </c>
      <c r="F2998" s="4" t="s">
        <v>106</v>
      </c>
      <c r="G2998" s="4" t="s">
        <v>107</v>
      </c>
      <c r="H2998" s="4" t="s">
        <v>21</v>
      </c>
      <c r="I2998" s="6">
        <v>0.5</v>
      </c>
      <c r="J2998" s="7">
        <v>2000</v>
      </c>
      <c r="K2998" s="8">
        <f t="shared" si="22"/>
        <v>1000</v>
      </c>
      <c r="L2998" s="8">
        <f t="shared" si="23"/>
        <v>500</v>
      </c>
      <c r="M2998" s="9">
        <v>0.5</v>
      </c>
      <c r="O2998" s="14"/>
      <c r="P2998" s="12"/>
      <c r="Q2998" s="10"/>
      <c r="R2998" s="11"/>
    </row>
    <row r="2999" spans="1:18" ht="15.75" customHeight="1" x14ac:dyDescent="0.25">
      <c r="A2999" s="2"/>
      <c r="B2999" s="4" t="s">
        <v>14</v>
      </c>
      <c r="C2999" s="4">
        <v>1185732</v>
      </c>
      <c r="D2999" s="5">
        <v>44382</v>
      </c>
      <c r="E2999" s="4" t="s">
        <v>33</v>
      </c>
      <c r="F2999" s="4" t="s">
        <v>106</v>
      </c>
      <c r="G2999" s="4" t="s">
        <v>107</v>
      </c>
      <c r="H2999" s="4" t="s">
        <v>22</v>
      </c>
      <c r="I2999" s="6">
        <v>0.55000000000000004</v>
      </c>
      <c r="J2999" s="7">
        <v>3750</v>
      </c>
      <c r="K2999" s="8">
        <f t="shared" si="22"/>
        <v>2062.5</v>
      </c>
      <c r="L2999" s="8">
        <f t="shared" si="23"/>
        <v>825</v>
      </c>
      <c r="M2999" s="9">
        <v>0.4</v>
      </c>
      <c r="O2999" s="14"/>
      <c r="P2999" s="12"/>
      <c r="Q2999" s="10"/>
      <c r="R2999" s="11"/>
    </row>
    <row r="3000" spans="1:18" ht="15.75" customHeight="1" x14ac:dyDescent="0.25">
      <c r="A3000" s="2"/>
      <c r="B3000" s="4" t="s">
        <v>14</v>
      </c>
      <c r="C3000" s="4">
        <v>1185732</v>
      </c>
      <c r="D3000" s="5">
        <v>44414</v>
      </c>
      <c r="E3000" s="4" t="s">
        <v>33</v>
      </c>
      <c r="F3000" s="4" t="s">
        <v>106</v>
      </c>
      <c r="G3000" s="4" t="s">
        <v>107</v>
      </c>
      <c r="H3000" s="4" t="s">
        <v>17</v>
      </c>
      <c r="I3000" s="6">
        <v>0.5</v>
      </c>
      <c r="J3000" s="7">
        <v>5250</v>
      </c>
      <c r="K3000" s="8">
        <f t="shared" si="22"/>
        <v>2625</v>
      </c>
      <c r="L3000" s="8">
        <f t="shared" si="23"/>
        <v>787.5</v>
      </c>
      <c r="M3000" s="9">
        <v>0.3</v>
      </c>
      <c r="O3000" s="14"/>
      <c r="P3000" s="12"/>
      <c r="Q3000" s="10"/>
      <c r="R3000" s="11"/>
    </row>
    <row r="3001" spans="1:18" ht="15.75" customHeight="1" x14ac:dyDescent="0.25">
      <c r="A3001" s="2"/>
      <c r="B3001" s="4" t="s">
        <v>14</v>
      </c>
      <c r="C3001" s="4">
        <v>1185732</v>
      </c>
      <c r="D3001" s="5">
        <v>44414</v>
      </c>
      <c r="E3001" s="4" t="s">
        <v>33</v>
      </c>
      <c r="F3001" s="4" t="s">
        <v>106</v>
      </c>
      <c r="G3001" s="4" t="s">
        <v>107</v>
      </c>
      <c r="H3001" s="4" t="s">
        <v>18</v>
      </c>
      <c r="I3001" s="6">
        <v>0.45000000000000007</v>
      </c>
      <c r="J3001" s="7">
        <v>3000</v>
      </c>
      <c r="K3001" s="8">
        <f t="shared" si="22"/>
        <v>1350.0000000000002</v>
      </c>
      <c r="L3001" s="8">
        <f t="shared" si="23"/>
        <v>472.50000000000006</v>
      </c>
      <c r="M3001" s="9">
        <v>0.35</v>
      </c>
      <c r="O3001" s="14"/>
      <c r="P3001" s="12"/>
      <c r="Q3001" s="10"/>
      <c r="R3001" s="11"/>
    </row>
    <row r="3002" spans="1:18" ht="15.75" customHeight="1" x14ac:dyDescent="0.25">
      <c r="A3002" s="2"/>
      <c r="B3002" s="4" t="s">
        <v>14</v>
      </c>
      <c r="C3002" s="4">
        <v>1185732</v>
      </c>
      <c r="D3002" s="5">
        <v>44414</v>
      </c>
      <c r="E3002" s="4" t="s">
        <v>33</v>
      </c>
      <c r="F3002" s="4" t="s">
        <v>106</v>
      </c>
      <c r="G3002" s="4" t="s">
        <v>107</v>
      </c>
      <c r="H3002" s="4" t="s">
        <v>19</v>
      </c>
      <c r="I3002" s="6">
        <v>0.4</v>
      </c>
      <c r="J3002" s="7">
        <v>2250</v>
      </c>
      <c r="K3002" s="8">
        <f t="shared" si="22"/>
        <v>900</v>
      </c>
      <c r="L3002" s="8">
        <f t="shared" si="23"/>
        <v>270</v>
      </c>
      <c r="M3002" s="9">
        <v>0.3</v>
      </c>
      <c r="O3002" s="14"/>
      <c r="P3002" s="12"/>
      <c r="Q3002" s="10"/>
      <c r="R3002" s="11"/>
    </row>
    <row r="3003" spans="1:18" ht="15.75" customHeight="1" x14ac:dyDescent="0.25">
      <c r="A3003" s="2"/>
      <c r="B3003" s="4" t="s">
        <v>14</v>
      </c>
      <c r="C3003" s="4">
        <v>1185732</v>
      </c>
      <c r="D3003" s="5">
        <v>44414</v>
      </c>
      <c r="E3003" s="4" t="s">
        <v>33</v>
      </c>
      <c r="F3003" s="4" t="s">
        <v>106</v>
      </c>
      <c r="G3003" s="4" t="s">
        <v>107</v>
      </c>
      <c r="H3003" s="4" t="s">
        <v>20</v>
      </c>
      <c r="I3003" s="6">
        <v>0.4</v>
      </c>
      <c r="J3003" s="7">
        <v>2000</v>
      </c>
      <c r="K3003" s="8">
        <f t="shared" si="22"/>
        <v>800</v>
      </c>
      <c r="L3003" s="8">
        <f t="shared" si="23"/>
        <v>240</v>
      </c>
      <c r="M3003" s="9">
        <v>0.3</v>
      </c>
      <c r="O3003" s="14"/>
      <c r="P3003" s="12"/>
      <c r="Q3003" s="10"/>
      <c r="R3003" s="11"/>
    </row>
    <row r="3004" spans="1:18" ht="15.75" customHeight="1" x14ac:dyDescent="0.25">
      <c r="A3004" s="2"/>
      <c r="B3004" s="4" t="s">
        <v>14</v>
      </c>
      <c r="C3004" s="4">
        <v>1185732</v>
      </c>
      <c r="D3004" s="5">
        <v>44414</v>
      </c>
      <c r="E3004" s="4" t="s">
        <v>33</v>
      </c>
      <c r="F3004" s="4" t="s">
        <v>106</v>
      </c>
      <c r="G3004" s="4" t="s">
        <v>107</v>
      </c>
      <c r="H3004" s="4" t="s">
        <v>21</v>
      </c>
      <c r="I3004" s="6">
        <v>0.5</v>
      </c>
      <c r="J3004" s="7">
        <v>1750</v>
      </c>
      <c r="K3004" s="8">
        <f t="shared" si="22"/>
        <v>875</v>
      </c>
      <c r="L3004" s="8">
        <f t="shared" si="23"/>
        <v>437.5</v>
      </c>
      <c r="M3004" s="9">
        <v>0.5</v>
      </c>
      <c r="O3004" s="14"/>
      <c r="P3004" s="12"/>
      <c r="Q3004" s="10"/>
      <c r="R3004" s="11"/>
    </row>
    <row r="3005" spans="1:18" ht="15.75" customHeight="1" x14ac:dyDescent="0.25">
      <c r="A3005" s="2"/>
      <c r="B3005" s="4" t="s">
        <v>14</v>
      </c>
      <c r="C3005" s="4">
        <v>1185732</v>
      </c>
      <c r="D3005" s="5">
        <v>44414</v>
      </c>
      <c r="E3005" s="4" t="s">
        <v>33</v>
      </c>
      <c r="F3005" s="4" t="s">
        <v>106</v>
      </c>
      <c r="G3005" s="4" t="s">
        <v>107</v>
      </c>
      <c r="H3005" s="4" t="s">
        <v>22</v>
      </c>
      <c r="I3005" s="6">
        <v>0.55000000000000004</v>
      </c>
      <c r="J3005" s="7">
        <v>3500</v>
      </c>
      <c r="K3005" s="8">
        <f t="shared" si="22"/>
        <v>1925.0000000000002</v>
      </c>
      <c r="L3005" s="8">
        <f t="shared" si="23"/>
        <v>770.00000000000011</v>
      </c>
      <c r="M3005" s="9">
        <v>0.4</v>
      </c>
      <c r="O3005" s="14"/>
      <c r="P3005" s="12"/>
      <c r="Q3005" s="10"/>
      <c r="R3005" s="11"/>
    </row>
    <row r="3006" spans="1:18" ht="15.75" customHeight="1" x14ac:dyDescent="0.25">
      <c r="A3006" s="2"/>
      <c r="B3006" s="4" t="s">
        <v>14</v>
      </c>
      <c r="C3006" s="4">
        <v>1185732</v>
      </c>
      <c r="D3006" s="5">
        <v>44446</v>
      </c>
      <c r="E3006" s="4" t="s">
        <v>33</v>
      </c>
      <c r="F3006" s="4" t="s">
        <v>106</v>
      </c>
      <c r="G3006" s="4" t="s">
        <v>107</v>
      </c>
      <c r="H3006" s="4" t="s">
        <v>17</v>
      </c>
      <c r="I3006" s="6">
        <v>0.35000000000000003</v>
      </c>
      <c r="J3006" s="7">
        <v>4750</v>
      </c>
      <c r="K3006" s="8">
        <f t="shared" si="22"/>
        <v>1662.5000000000002</v>
      </c>
      <c r="L3006" s="8">
        <f t="shared" si="23"/>
        <v>498.75000000000006</v>
      </c>
      <c r="M3006" s="9">
        <v>0.3</v>
      </c>
      <c r="O3006" s="14"/>
      <c r="P3006" s="12"/>
      <c r="Q3006" s="10"/>
      <c r="R3006" s="11"/>
    </row>
    <row r="3007" spans="1:18" ht="15.75" customHeight="1" x14ac:dyDescent="0.25">
      <c r="A3007" s="2"/>
      <c r="B3007" s="4" t="s">
        <v>14</v>
      </c>
      <c r="C3007" s="4">
        <v>1185732</v>
      </c>
      <c r="D3007" s="5">
        <v>44446</v>
      </c>
      <c r="E3007" s="4" t="s">
        <v>33</v>
      </c>
      <c r="F3007" s="4" t="s">
        <v>106</v>
      </c>
      <c r="G3007" s="4" t="s">
        <v>107</v>
      </c>
      <c r="H3007" s="4" t="s">
        <v>18</v>
      </c>
      <c r="I3007" s="6">
        <v>0.3000000000000001</v>
      </c>
      <c r="J3007" s="7">
        <v>2750</v>
      </c>
      <c r="K3007" s="8">
        <f t="shared" si="22"/>
        <v>825.00000000000023</v>
      </c>
      <c r="L3007" s="8">
        <f t="shared" si="23"/>
        <v>288.75000000000006</v>
      </c>
      <c r="M3007" s="9">
        <v>0.35</v>
      </c>
      <c r="O3007" s="14"/>
      <c r="P3007" s="12"/>
      <c r="Q3007" s="10"/>
      <c r="R3007" s="11"/>
    </row>
    <row r="3008" spans="1:18" ht="15.75" customHeight="1" x14ac:dyDescent="0.25">
      <c r="A3008" s="2"/>
      <c r="B3008" s="4" t="s">
        <v>14</v>
      </c>
      <c r="C3008" s="4">
        <v>1185732</v>
      </c>
      <c r="D3008" s="5">
        <v>44446</v>
      </c>
      <c r="E3008" s="4" t="s">
        <v>33</v>
      </c>
      <c r="F3008" s="4" t="s">
        <v>106</v>
      </c>
      <c r="G3008" s="4" t="s">
        <v>107</v>
      </c>
      <c r="H3008" s="4" t="s">
        <v>19</v>
      </c>
      <c r="I3008" s="6">
        <v>0.25000000000000006</v>
      </c>
      <c r="J3008" s="7">
        <v>1750</v>
      </c>
      <c r="K3008" s="8">
        <f t="shared" si="22"/>
        <v>437.50000000000011</v>
      </c>
      <c r="L3008" s="8">
        <f t="shared" si="23"/>
        <v>131.25000000000003</v>
      </c>
      <c r="M3008" s="9">
        <v>0.3</v>
      </c>
      <c r="O3008" s="14"/>
      <c r="P3008" s="12"/>
      <c r="Q3008" s="10"/>
      <c r="R3008" s="11"/>
    </row>
    <row r="3009" spans="1:18" ht="15.75" customHeight="1" x14ac:dyDescent="0.25">
      <c r="A3009" s="2"/>
      <c r="B3009" s="4" t="s">
        <v>14</v>
      </c>
      <c r="C3009" s="4">
        <v>1185732</v>
      </c>
      <c r="D3009" s="5">
        <v>44446</v>
      </c>
      <c r="E3009" s="4" t="s">
        <v>33</v>
      </c>
      <c r="F3009" s="4" t="s">
        <v>106</v>
      </c>
      <c r="G3009" s="4" t="s">
        <v>107</v>
      </c>
      <c r="H3009" s="4" t="s">
        <v>20</v>
      </c>
      <c r="I3009" s="6">
        <v>0.25000000000000006</v>
      </c>
      <c r="J3009" s="7">
        <v>1500</v>
      </c>
      <c r="K3009" s="8">
        <f t="shared" si="22"/>
        <v>375.00000000000006</v>
      </c>
      <c r="L3009" s="8">
        <f t="shared" si="23"/>
        <v>112.50000000000001</v>
      </c>
      <c r="M3009" s="9">
        <v>0.3</v>
      </c>
      <c r="O3009" s="14"/>
      <c r="P3009" s="12"/>
      <c r="Q3009" s="10"/>
      <c r="R3009" s="11"/>
    </row>
    <row r="3010" spans="1:18" ht="15.75" customHeight="1" x14ac:dyDescent="0.25">
      <c r="A3010" s="2"/>
      <c r="B3010" s="4" t="s">
        <v>14</v>
      </c>
      <c r="C3010" s="4">
        <v>1185732</v>
      </c>
      <c r="D3010" s="5">
        <v>44446</v>
      </c>
      <c r="E3010" s="4" t="s">
        <v>33</v>
      </c>
      <c r="F3010" s="4" t="s">
        <v>106</v>
      </c>
      <c r="G3010" s="4" t="s">
        <v>107</v>
      </c>
      <c r="H3010" s="4" t="s">
        <v>21</v>
      </c>
      <c r="I3010" s="6">
        <v>0.35000000000000003</v>
      </c>
      <c r="J3010" s="7">
        <v>1500</v>
      </c>
      <c r="K3010" s="8">
        <f t="shared" si="22"/>
        <v>525</v>
      </c>
      <c r="L3010" s="8">
        <f t="shared" si="23"/>
        <v>262.5</v>
      </c>
      <c r="M3010" s="9">
        <v>0.5</v>
      </c>
      <c r="O3010" s="14"/>
      <c r="P3010" s="12"/>
      <c r="Q3010" s="10"/>
      <c r="R3010" s="11"/>
    </row>
    <row r="3011" spans="1:18" ht="15.75" customHeight="1" x14ac:dyDescent="0.25">
      <c r="A3011" s="2"/>
      <c r="B3011" s="4" t="s">
        <v>14</v>
      </c>
      <c r="C3011" s="4">
        <v>1185732</v>
      </c>
      <c r="D3011" s="5">
        <v>44446</v>
      </c>
      <c r="E3011" s="4" t="s">
        <v>33</v>
      </c>
      <c r="F3011" s="4" t="s">
        <v>106</v>
      </c>
      <c r="G3011" s="4" t="s">
        <v>107</v>
      </c>
      <c r="H3011" s="4" t="s">
        <v>22</v>
      </c>
      <c r="I3011" s="6">
        <v>0.4</v>
      </c>
      <c r="J3011" s="7">
        <v>2250</v>
      </c>
      <c r="K3011" s="8">
        <f t="shared" si="22"/>
        <v>900</v>
      </c>
      <c r="L3011" s="8">
        <f t="shared" si="23"/>
        <v>360</v>
      </c>
      <c r="M3011" s="9">
        <v>0.4</v>
      </c>
      <c r="O3011" s="14"/>
      <c r="P3011" s="12"/>
      <c r="Q3011" s="10"/>
      <c r="R3011" s="11"/>
    </row>
    <row r="3012" spans="1:18" ht="15.75" customHeight="1" x14ac:dyDescent="0.25">
      <c r="A3012" s="2"/>
      <c r="B3012" s="4" t="s">
        <v>14</v>
      </c>
      <c r="C3012" s="4">
        <v>1185732</v>
      </c>
      <c r="D3012" s="5">
        <v>44475</v>
      </c>
      <c r="E3012" s="4" t="s">
        <v>33</v>
      </c>
      <c r="F3012" s="4" t="s">
        <v>106</v>
      </c>
      <c r="G3012" s="4" t="s">
        <v>107</v>
      </c>
      <c r="H3012" s="4" t="s">
        <v>17</v>
      </c>
      <c r="I3012" s="6">
        <v>0.44999999999999996</v>
      </c>
      <c r="J3012" s="7">
        <v>4000</v>
      </c>
      <c r="K3012" s="8">
        <f t="shared" si="22"/>
        <v>1799.9999999999998</v>
      </c>
      <c r="L3012" s="8">
        <f t="shared" si="23"/>
        <v>539.99999999999989</v>
      </c>
      <c r="M3012" s="9">
        <v>0.3</v>
      </c>
      <c r="O3012" s="14"/>
      <c r="P3012" s="12"/>
      <c r="Q3012" s="10"/>
      <c r="R3012" s="11"/>
    </row>
    <row r="3013" spans="1:18" ht="15.75" customHeight="1" x14ac:dyDescent="0.25">
      <c r="A3013" s="2"/>
      <c r="B3013" s="4" t="s">
        <v>14</v>
      </c>
      <c r="C3013" s="4">
        <v>1185732</v>
      </c>
      <c r="D3013" s="5">
        <v>44475</v>
      </c>
      <c r="E3013" s="4" t="s">
        <v>33</v>
      </c>
      <c r="F3013" s="4" t="s">
        <v>106</v>
      </c>
      <c r="G3013" s="4" t="s">
        <v>107</v>
      </c>
      <c r="H3013" s="4" t="s">
        <v>18</v>
      </c>
      <c r="I3013" s="6">
        <v>0.35000000000000003</v>
      </c>
      <c r="J3013" s="7">
        <v>2500</v>
      </c>
      <c r="K3013" s="8">
        <f t="shared" si="22"/>
        <v>875.00000000000011</v>
      </c>
      <c r="L3013" s="8">
        <f t="shared" si="23"/>
        <v>306.25</v>
      </c>
      <c r="M3013" s="9">
        <v>0.35</v>
      </c>
      <c r="O3013" s="14"/>
      <c r="P3013" s="12"/>
      <c r="Q3013" s="10"/>
      <c r="R3013" s="11"/>
    </row>
    <row r="3014" spans="1:18" ht="15.75" customHeight="1" x14ac:dyDescent="0.25">
      <c r="A3014" s="2"/>
      <c r="B3014" s="4" t="s">
        <v>14</v>
      </c>
      <c r="C3014" s="4">
        <v>1185732</v>
      </c>
      <c r="D3014" s="5">
        <v>44475</v>
      </c>
      <c r="E3014" s="4" t="s">
        <v>33</v>
      </c>
      <c r="F3014" s="4" t="s">
        <v>106</v>
      </c>
      <c r="G3014" s="4" t="s">
        <v>107</v>
      </c>
      <c r="H3014" s="4" t="s">
        <v>19</v>
      </c>
      <c r="I3014" s="6">
        <v>0.35000000000000003</v>
      </c>
      <c r="J3014" s="7">
        <v>1500</v>
      </c>
      <c r="K3014" s="8">
        <f t="shared" si="22"/>
        <v>525</v>
      </c>
      <c r="L3014" s="8">
        <f t="shared" si="23"/>
        <v>157.5</v>
      </c>
      <c r="M3014" s="9">
        <v>0.3</v>
      </c>
      <c r="O3014" s="14"/>
      <c r="P3014" s="12"/>
      <c r="Q3014" s="10"/>
      <c r="R3014" s="11"/>
    </row>
    <row r="3015" spans="1:18" ht="15.75" customHeight="1" x14ac:dyDescent="0.25">
      <c r="A3015" s="2"/>
      <c r="B3015" s="4" t="s">
        <v>14</v>
      </c>
      <c r="C3015" s="4">
        <v>1185732</v>
      </c>
      <c r="D3015" s="5">
        <v>44475</v>
      </c>
      <c r="E3015" s="4" t="s">
        <v>33</v>
      </c>
      <c r="F3015" s="4" t="s">
        <v>106</v>
      </c>
      <c r="G3015" s="4" t="s">
        <v>107</v>
      </c>
      <c r="H3015" s="4" t="s">
        <v>20</v>
      </c>
      <c r="I3015" s="6">
        <v>0.35000000000000003</v>
      </c>
      <c r="J3015" s="7">
        <v>1250</v>
      </c>
      <c r="K3015" s="8">
        <f t="shared" si="22"/>
        <v>437.50000000000006</v>
      </c>
      <c r="L3015" s="8">
        <f t="shared" si="23"/>
        <v>131.25</v>
      </c>
      <c r="M3015" s="9">
        <v>0.3</v>
      </c>
      <c r="O3015" s="14"/>
      <c r="P3015" s="12"/>
      <c r="Q3015" s="10"/>
      <c r="R3015" s="11"/>
    </row>
    <row r="3016" spans="1:18" ht="15.75" customHeight="1" x14ac:dyDescent="0.25">
      <c r="A3016" s="2"/>
      <c r="B3016" s="4" t="s">
        <v>14</v>
      </c>
      <c r="C3016" s="4">
        <v>1185732</v>
      </c>
      <c r="D3016" s="5">
        <v>44475</v>
      </c>
      <c r="E3016" s="4" t="s">
        <v>33</v>
      </c>
      <c r="F3016" s="4" t="s">
        <v>106</v>
      </c>
      <c r="G3016" s="4" t="s">
        <v>107</v>
      </c>
      <c r="H3016" s="4" t="s">
        <v>21</v>
      </c>
      <c r="I3016" s="6">
        <v>0.44999999999999996</v>
      </c>
      <c r="J3016" s="7">
        <v>1250</v>
      </c>
      <c r="K3016" s="8">
        <f t="shared" si="22"/>
        <v>562.5</v>
      </c>
      <c r="L3016" s="8">
        <f t="shared" si="23"/>
        <v>281.25</v>
      </c>
      <c r="M3016" s="9">
        <v>0.5</v>
      </c>
      <c r="O3016" s="14"/>
      <c r="P3016" s="12"/>
      <c r="Q3016" s="10"/>
      <c r="R3016" s="11"/>
    </row>
    <row r="3017" spans="1:18" ht="15.75" customHeight="1" x14ac:dyDescent="0.25">
      <c r="A3017" s="2"/>
      <c r="B3017" s="4" t="s">
        <v>14</v>
      </c>
      <c r="C3017" s="4">
        <v>1185732</v>
      </c>
      <c r="D3017" s="5">
        <v>44475</v>
      </c>
      <c r="E3017" s="4" t="s">
        <v>33</v>
      </c>
      <c r="F3017" s="4" t="s">
        <v>106</v>
      </c>
      <c r="G3017" s="4" t="s">
        <v>107</v>
      </c>
      <c r="H3017" s="4" t="s">
        <v>22</v>
      </c>
      <c r="I3017" s="6">
        <v>0.49999999999999983</v>
      </c>
      <c r="J3017" s="7">
        <v>2500</v>
      </c>
      <c r="K3017" s="8">
        <f t="shared" si="22"/>
        <v>1249.9999999999995</v>
      </c>
      <c r="L3017" s="8">
        <f t="shared" si="23"/>
        <v>499.99999999999983</v>
      </c>
      <c r="M3017" s="9">
        <v>0.4</v>
      </c>
      <c r="O3017" s="14"/>
      <c r="P3017" s="12"/>
      <c r="Q3017" s="10"/>
      <c r="R3017" s="11"/>
    </row>
    <row r="3018" spans="1:18" ht="15.75" customHeight="1" x14ac:dyDescent="0.25">
      <c r="A3018" s="2"/>
      <c r="B3018" s="4" t="s">
        <v>14</v>
      </c>
      <c r="C3018" s="4">
        <v>1185732</v>
      </c>
      <c r="D3018" s="5">
        <v>44506</v>
      </c>
      <c r="E3018" s="4" t="s">
        <v>33</v>
      </c>
      <c r="F3018" s="4" t="s">
        <v>106</v>
      </c>
      <c r="G3018" s="4" t="s">
        <v>107</v>
      </c>
      <c r="H3018" s="4" t="s">
        <v>17</v>
      </c>
      <c r="I3018" s="6">
        <v>0.44999999999999996</v>
      </c>
      <c r="J3018" s="7">
        <v>4000</v>
      </c>
      <c r="K3018" s="8">
        <f t="shared" si="22"/>
        <v>1799.9999999999998</v>
      </c>
      <c r="L3018" s="8">
        <f t="shared" si="23"/>
        <v>539.99999999999989</v>
      </c>
      <c r="M3018" s="9">
        <v>0.3</v>
      </c>
      <c r="O3018" s="14"/>
      <c r="P3018" s="12"/>
      <c r="Q3018" s="10"/>
      <c r="R3018" s="11"/>
    </row>
    <row r="3019" spans="1:18" ht="15.75" customHeight="1" x14ac:dyDescent="0.25">
      <c r="A3019" s="2"/>
      <c r="B3019" s="4" t="s">
        <v>14</v>
      </c>
      <c r="C3019" s="4">
        <v>1185732</v>
      </c>
      <c r="D3019" s="5">
        <v>44506</v>
      </c>
      <c r="E3019" s="4" t="s">
        <v>33</v>
      </c>
      <c r="F3019" s="4" t="s">
        <v>106</v>
      </c>
      <c r="G3019" s="4" t="s">
        <v>107</v>
      </c>
      <c r="H3019" s="4" t="s">
        <v>18</v>
      </c>
      <c r="I3019" s="6">
        <v>0.35000000000000003</v>
      </c>
      <c r="J3019" s="7">
        <v>2750</v>
      </c>
      <c r="K3019" s="8">
        <f t="shared" si="22"/>
        <v>962.50000000000011</v>
      </c>
      <c r="L3019" s="8">
        <f t="shared" si="23"/>
        <v>336.875</v>
      </c>
      <c r="M3019" s="9">
        <v>0.35</v>
      </c>
      <c r="O3019" s="14"/>
      <c r="P3019" s="12"/>
      <c r="Q3019" s="10"/>
      <c r="R3019" s="11"/>
    </row>
    <row r="3020" spans="1:18" ht="15.75" customHeight="1" x14ac:dyDescent="0.25">
      <c r="A3020" s="2"/>
      <c r="B3020" s="4" t="s">
        <v>14</v>
      </c>
      <c r="C3020" s="4">
        <v>1185732</v>
      </c>
      <c r="D3020" s="5">
        <v>44506</v>
      </c>
      <c r="E3020" s="4" t="s">
        <v>33</v>
      </c>
      <c r="F3020" s="4" t="s">
        <v>106</v>
      </c>
      <c r="G3020" s="4" t="s">
        <v>107</v>
      </c>
      <c r="H3020" s="4" t="s">
        <v>19</v>
      </c>
      <c r="I3020" s="6">
        <v>0.35000000000000003</v>
      </c>
      <c r="J3020" s="7">
        <v>2200</v>
      </c>
      <c r="K3020" s="8">
        <f t="shared" si="22"/>
        <v>770.00000000000011</v>
      </c>
      <c r="L3020" s="8">
        <f t="shared" si="23"/>
        <v>231.00000000000003</v>
      </c>
      <c r="M3020" s="9">
        <v>0.3</v>
      </c>
      <c r="O3020" s="14"/>
      <c r="P3020" s="12"/>
      <c r="Q3020" s="10"/>
      <c r="R3020" s="11"/>
    </row>
    <row r="3021" spans="1:18" ht="15.75" customHeight="1" x14ac:dyDescent="0.25">
      <c r="A3021" s="2"/>
      <c r="B3021" s="4" t="s">
        <v>14</v>
      </c>
      <c r="C3021" s="4">
        <v>1185732</v>
      </c>
      <c r="D3021" s="5">
        <v>44506</v>
      </c>
      <c r="E3021" s="4" t="s">
        <v>33</v>
      </c>
      <c r="F3021" s="4" t="s">
        <v>106</v>
      </c>
      <c r="G3021" s="4" t="s">
        <v>107</v>
      </c>
      <c r="H3021" s="4" t="s">
        <v>20</v>
      </c>
      <c r="I3021" s="6">
        <v>0.35000000000000003</v>
      </c>
      <c r="J3021" s="7">
        <v>2000</v>
      </c>
      <c r="K3021" s="8">
        <f t="shared" si="22"/>
        <v>700.00000000000011</v>
      </c>
      <c r="L3021" s="8">
        <f t="shared" si="23"/>
        <v>210.00000000000003</v>
      </c>
      <c r="M3021" s="9">
        <v>0.3</v>
      </c>
      <c r="O3021" s="14"/>
      <c r="P3021" s="12"/>
      <c r="Q3021" s="10"/>
      <c r="R3021" s="11"/>
    </row>
    <row r="3022" spans="1:18" ht="15.75" customHeight="1" x14ac:dyDescent="0.25">
      <c r="A3022" s="2"/>
      <c r="B3022" s="4" t="s">
        <v>14</v>
      </c>
      <c r="C3022" s="4">
        <v>1185732</v>
      </c>
      <c r="D3022" s="5">
        <v>44506</v>
      </c>
      <c r="E3022" s="4" t="s">
        <v>33</v>
      </c>
      <c r="F3022" s="4" t="s">
        <v>106</v>
      </c>
      <c r="G3022" s="4" t="s">
        <v>107</v>
      </c>
      <c r="H3022" s="4" t="s">
        <v>21</v>
      </c>
      <c r="I3022" s="6">
        <v>0.6</v>
      </c>
      <c r="J3022" s="7">
        <v>1750</v>
      </c>
      <c r="K3022" s="8">
        <f t="shared" si="22"/>
        <v>1050</v>
      </c>
      <c r="L3022" s="8">
        <f t="shared" si="23"/>
        <v>525</v>
      </c>
      <c r="M3022" s="9">
        <v>0.5</v>
      </c>
      <c r="O3022" s="14"/>
      <c r="P3022" s="12"/>
      <c r="Q3022" s="10"/>
      <c r="R3022" s="11"/>
    </row>
    <row r="3023" spans="1:18" ht="15.75" customHeight="1" x14ac:dyDescent="0.25">
      <c r="A3023" s="2"/>
      <c r="B3023" s="4" t="s">
        <v>14</v>
      </c>
      <c r="C3023" s="4">
        <v>1185732</v>
      </c>
      <c r="D3023" s="5">
        <v>44506</v>
      </c>
      <c r="E3023" s="4" t="s">
        <v>33</v>
      </c>
      <c r="F3023" s="4" t="s">
        <v>106</v>
      </c>
      <c r="G3023" s="4" t="s">
        <v>107</v>
      </c>
      <c r="H3023" s="4" t="s">
        <v>22</v>
      </c>
      <c r="I3023" s="6">
        <v>0.64999999999999991</v>
      </c>
      <c r="J3023" s="7">
        <v>2750</v>
      </c>
      <c r="K3023" s="8">
        <f t="shared" si="22"/>
        <v>1787.4999999999998</v>
      </c>
      <c r="L3023" s="8">
        <f t="shared" si="23"/>
        <v>715</v>
      </c>
      <c r="M3023" s="9">
        <v>0.4</v>
      </c>
      <c r="O3023" s="14"/>
      <c r="P3023" s="12"/>
      <c r="Q3023" s="10"/>
      <c r="R3023" s="11"/>
    </row>
    <row r="3024" spans="1:18" ht="15.75" customHeight="1" x14ac:dyDescent="0.25">
      <c r="A3024" s="2"/>
      <c r="B3024" s="4" t="s">
        <v>14</v>
      </c>
      <c r="C3024" s="4">
        <v>1185732</v>
      </c>
      <c r="D3024" s="5">
        <v>44535</v>
      </c>
      <c r="E3024" s="4" t="s">
        <v>33</v>
      </c>
      <c r="F3024" s="4" t="s">
        <v>106</v>
      </c>
      <c r="G3024" s="4" t="s">
        <v>107</v>
      </c>
      <c r="H3024" s="4" t="s">
        <v>17</v>
      </c>
      <c r="I3024" s="6">
        <v>0.6</v>
      </c>
      <c r="J3024" s="7">
        <v>5250</v>
      </c>
      <c r="K3024" s="8">
        <f t="shared" si="22"/>
        <v>3150</v>
      </c>
      <c r="L3024" s="8">
        <f t="shared" si="23"/>
        <v>945</v>
      </c>
      <c r="M3024" s="9">
        <v>0.3</v>
      </c>
      <c r="O3024" s="14"/>
      <c r="P3024" s="12"/>
      <c r="Q3024" s="10"/>
      <c r="R3024" s="11"/>
    </row>
    <row r="3025" spans="1:18" ht="15.75" customHeight="1" x14ac:dyDescent="0.25">
      <c r="A3025" s="2"/>
      <c r="B3025" s="4" t="s">
        <v>14</v>
      </c>
      <c r="C3025" s="4">
        <v>1185732</v>
      </c>
      <c r="D3025" s="5">
        <v>44535</v>
      </c>
      <c r="E3025" s="4" t="s">
        <v>33</v>
      </c>
      <c r="F3025" s="4" t="s">
        <v>106</v>
      </c>
      <c r="G3025" s="4" t="s">
        <v>107</v>
      </c>
      <c r="H3025" s="4" t="s">
        <v>18</v>
      </c>
      <c r="I3025" s="6">
        <v>0.5</v>
      </c>
      <c r="J3025" s="7">
        <v>3250</v>
      </c>
      <c r="K3025" s="8">
        <f t="shared" si="22"/>
        <v>1625</v>
      </c>
      <c r="L3025" s="8">
        <f t="shared" si="23"/>
        <v>568.75</v>
      </c>
      <c r="M3025" s="9">
        <v>0.35</v>
      </c>
      <c r="O3025" s="14"/>
      <c r="P3025" s="12"/>
      <c r="Q3025" s="10"/>
      <c r="R3025" s="11"/>
    </row>
    <row r="3026" spans="1:18" ht="15.75" customHeight="1" x14ac:dyDescent="0.25">
      <c r="A3026" s="2"/>
      <c r="B3026" s="4" t="s">
        <v>14</v>
      </c>
      <c r="C3026" s="4">
        <v>1185732</v>
      </c>
      <c r="D3026" s="5">
        <v>44535</v>
      </c>
      <c r="E3026" s="4" t="s">
        <v>33</v>
      </c>
      <c r="F3026" s="4" t="s">
        <v>106</v>
      </c>
      <c r="G3026" s="4" t="s">
        <v>107</v>
      </c>
      <c r="H3026" s="4" t="s">
        <v>19</v>
      </c>
      <c r="I3026" s="6">
        <v>0.5</v>
      </c>
      <c r="J3026" s="7">
        <v>2750</v>
      </c>
      <c r="K3026" s="8">
        <f t="shared" si="22"/>
        <v>1375</v>
      </c>
      <c r="L3026" s="8">
        <f t="shared" si="23"/>
        <v>412.5</v>
      </c>
      <c r="M3026" s="9">
        <v>0.3</v>
      </c>
      <c r="O3026" s="14"/>
      <c r="P3026" s="12"/>
      <c r="Q3026" s="10"/>
      <c r="R3026" s="11"/>
    </row>
    <row r="3027" spans="1:18" ht="15.75" customHeight="1" x14ac:dyDescent="0.25">
      <c r="A3027" s="2"/>
      <c r="B3027" s="4" t="s">
        <v>14</v>
      </c>
      <c r="C3027" s="4">
        <v>1185732</v>
      </c>
      <c r="D3027" s="5">
        <v>44535</v>
      </c>
      <c r="E3027" s="4" t="s">
        <v>33</v>
      </c>
      <c r="F3027" s="4" t="s">
        <v>106</v>
      </c>
      <c r="G3027" s="4" t="s">
        <v>107</v>
      </c>
      <c r="H3027" s="4" t="s">
        <v>20</v>
      </c>
      <c r="I3027" s="6">
        <v>0.5</v>
      </c>
      <c r="J3027" s="7">
        <v>2250</v>
      </c>
      <c r="K3027" s="8">
        <f t="shared" si="22"/>
        <v>1125</v>
      </c>
      <c r="L3027" s="8">
        <f t="shared" si="23"/>
        <v>337.5</v>
      </c>
      <c r="M3027" s="9">
        <v>0.3</v>
      </c>
      <c r="O3027" s="14"/>
      <c r="P3027" s="12"/>
      <c r="Q3027" s="10"/>
      <c r="R3027" s="11"/>
    </row>
    <row r="3028" spans="1:18" ht="15.75" customHeight="1" x14ac:dyDescent="0.25">
      <c r="A3028" s="2"/>
      <c r="B3028" s="4" t="s">
        <v>14</v>
      </c>
      <c r="C3028" s="4">
        <v>1185732</v>
      </c>
      <c r="D3028" s="5">
        <v>44535</v>
      </c>
      <c r="E3028" s="4" t="s">
        <v>33</v>
      </c>
      <c r="F3028" s="4" t="s">
        <v>106</v>
      </c>
      <c r="G3028" s="4" t="s">
        <v>107</v>
      </c>
      <c r="H3028" s="4" t="s">
        <v>21</v>
      </c>
      <c r="I3028" s="6">
        <v>0.6</v>
      </c>
      <c r="J3028" s="7">
        <v>2250</v>
      </c>
      <c r="K3028" s="8">
        <f t="shared" si="22"/>
        <v>1350</v>
      </c>
      <c r="L3028" s="8">
        <f t="shared" si="23"/>
        <v>675</v>
      </c>
      <c r="M3028" s="9">
        <v>0.5</v>
      </c>
      <c r="O3028" s="14"/>
      <c r="P3028" s="12"/>
      <c r="Q3028" s="10"/>
      <c r="R3028" s="11"/>
    </row>
    <row r="3029" spans="1:18" ht="15.75" customHeight="1" x14ac:dyDescent="0.25">
      <c r="A3029" s="2"/>
      <c r="B3029" s="4" t="s">
        <v>14</v>
      </c>
      <c r="C3029" s="4">
        <v>1185732</v>
      </c>
      <c r="D3029" s="5">
        <v>44535</v>
      </c>
      <c r="E3029" s="4" t="s">
        <v>33</v>
      </c>
      <c r="F3029" s="4" t="s">
        <v>106</v>
      </c>
      <c r="G3029" s="4" t="s">
        <v>107</v>
      </c>
      <c r="H3029" s="4" t="s">
        <v>22</v>
      </c>
      <c r="I3029" s="6">
        <v>0.64999999999999991</v>
      </c>
      <c r="J3029" s="7">
        <v>3250</v>
      </c>
      <c r="K3029" s="8">
        <f t="shared" si="22"/>
        <v>2112.4999999999995</v>
      </c>
      <c r="L3029" s="8">
        <f t="shared" si="23"/>
        <v>844.99999999999989</v>
      </c>
      <c r="M3029" s="9">
        <v>0.4</v>
      </c>
      <c r="O3029" s="14"/>
      <c r="P3029" s="12"/>
      <c r="Q3029" s="10"/>
      <c r="R3029" s="11"/>
    </row>
    <row r="3030" spans="1:18" ht="15.75" customHeight="1" x14ac:dyDescent="0.25">
      <c r="A3030" s="2" t="s">
        <v>39</v>
      </c>
      <c r="B3030" s="4" t="s">
        <v>14</v>
      </c>
      <c r="C3030" s="4">
        <v>1185732</v>
      </c>
      <c r="D3030" s="5">
        <v>44199</v>
      </c>
      <c r="E3030" s="4" t="s">
        <v>33</v>
      </c>
      <c r="F3030" s="4" t="s">
        <v>108</v>
      </c>
      <c r="G3030" s="4" t="s">
        <v>109</v>
      </c>
      <c r="H3030" s="4" t="s">
        <v>17</v>
      </c>
      <c r="I3030" s="6">
        <v>0.30000000000000004</v>
      </c>
      <c r="J3030" s="7">
        <v>4500</v>
      </c>
      <c r="K3030" s="8">
        <f t="shared" si="22"/>
        <v>1350.0000000000002</v>
      </c>
      <c r="L3030" s="8">
        <f t="shared" si="23"/>
        <v>405.00000000000006</v>
      </c>
      <c r="M3030" s="9">
        <v>0.3</v>
      </c>
      <c r="O3030" s="14"/>
      <c r="P3030" s="12"/>
      <c r="Q3030" s="10"/>
      <c r="R3030" s="11"/>
    </row>
    <row r="3031" spans="1:18" ht="15.75" customHeight="1" x14ac:dyDescent="0.25">
      <c r="A3031" s="2"/>
      <c r="B3031" s="4" t="s">
        <v>14</v>
      </c>
      <c r="C3031" s="4">
        <v>1185732</v>
      </c>
      <c r="D3031" s="5">
        <v>44199</v>
      </c>
      <c r="E3031" s="4" t="s">
        <v>33</v>
      </c>
      <c r="F3031" s="4" t="s">
        <v>108</v>
      </c>
      <c r="G3031" s="4" t="s">
        <v>109</v>
      </c>
      <c r="H3031" s="4" t="s">
        <v>18</v>
      </c>
      <c r="I3031" s="6">
        <v>0.30000000000000004</v>
      </c>
      <c r="J3031" s="7">
        <v>2500</v>
      </c>
      <c r="K3031" s="8">
        <f t="shared" si="22"/>
        <v>750.00000000000011</v>
      </c>
      <c r="L3031" s="8">
        <f t="shared" si="23"/>
        <v>262.5</v>
      </c>
      <c r="M3031" s="9">
        <v>0.35</v>
      </c>
      <c r="O3031" s="14"/>
      <c r="P3031" s="12"/>
      <c r="Q3031" s="10"/>
      <c r="R3031" s="11"/>
    </row>
    <row r="3032" spans="1:18" ht="15.75" customHeight="1" x14ac:dyDescent="0.25">
      <c r="A3032" s="2"/>
      <c r="B3032" s="4" t="s">
        <v>14</v>
      </c>
      <c r="C3032" s="4">
        <v>1185732</v>
      </c>
      <c r="D3032" s="5">
        <v>44199</v>
      </c>
      <c r="E3032" s="4" t="s">
        <v>33</v>
      </c>
      <c r="F3032" s="4" t="s">
        <v>108</v>
      </c>
      <c r="G3032" s="4" t="s">
        <v>109</v>
      </c>
      <c r="H3032" s="4" t="s">
        <v>19</v>
      </c>
      <c r="I3032" s="6">
        <v>0.20000000000000007</v>
      </c>
      <c r="J3032" s="7">
        <v>2500</v>
      </c>
      <c r="K3032" s="8">
        <f t="shared" si="22"/>
        <v>500.00000000000017</v>
      </c>
      <c r="L3032" s="8">
        <f t="shared" si="23"/>
        <v>150.00000000000006</v>
      </c>
      <c r="M3032" s="9">
        <v>0.3</v>
      </c>
      <c r="O3032" s="14"/>
      <c r="P3032" s="12"/>
      <c r="Q3032" s="10"/>
      <c r="R3032" s="11"/>
    </row>
    <row r="3033" spans="1:18" ht="15.75" customHeight="1" x14ac:dyDescent="0.25">
      <c r="A3033" s="2"/>
      <c r="B3033" s="4" t="s">
        <v>14</v>
      </c>
      <c r="C3033" s="4">
        <v>1185732</v>
      </c>
      <c r="D3033" s="5">
        <v>44199</v>
      </c>
      <c r="E3033" s="4" t="s">
        <v>33</v>
      </c>
      <c r="F3033" s="4" t="s">
        <v>108</v>
      </c>
      <c r="G3033" s="4" t="s">
        <v>109</v>
      </c>
      <c r="H3033" s="4" t="s">
        <v>20</v>
      </c>
      <c r="I3033" s="6">
        <v>0.25000000000000006</v>
      </c>
      <c r="J3033" s="7">
        <v>1000</v>
      </c>
      <c r="K3033" s="8">
        <f t="shared" si="22"/>
        <v>250.00000000000006</v>
      </c>
      <c r="L3033" s="8">
        <f t="shared" si="23"/>
        <v>75.000000000000014</v>
      </c>
      <c r="M3033" s="9">
        <v>0.3</v>
      </c>
      <c r="O3033" s="14"/>
      <c r="P3033" s="12"/>
      <c r="Q3033" s="10"/>
      <c r="R3033" s="11"/>
    </row>
    <row r="3034" spans="1:18" ht="15.75" customHeight="1" x14ac:dyDescent="0.25">
      <c r="A3034" s="2"/>
      <c r="B3034" s="4" t="s">
        <v>14</v>
      </c>
      <c r="C3034" s="4">
        <v>1185732</v>
      </c>
      <c r="D3034" s="5">
        <v>44199</v>
      </c>
      <c r="E3034" s="4" t="s">
        <v>33</v>
      </c>
      <c r="F3034" s="4" t="s">
        <v>108</v>
      </c>
      <c r="G3034" s="4" t="s">
        <v>109</v>
      </c>
      <c r="H3034" s="4" t="s">
        <v>21</v>
      </c>
      <c r="I3034" s="6">
        <v>0.39999999999999997</v>
      </c>
      <c r="J3034" s="7">
        <v>1500</v>
      </c>
      <c r="K3034" s="8">
        <f t="shared" si="22"/>
        <v>600</v>
      </c>
      <c r="L3034" s="8">
        <f t="shared" si="23"/>
        <v>300</v>
      </c>
      <c r="M3034" s="9">
        <v>0.5</v>
      </c>
      <c r="O3034" s="14"/>
      <c r="P3034" s="12"/>
      <c r="Q3034" s="10"/>
      <c r="R3034" s="11"/>
    </row>
    <row r="3035" spans="1:18" ht="15.75" customHeight="1" x14ac:dyDescent="0.25">
      <c r="A3035" s="2"/>
      <c r="B3035" s="4" t="s">
        <v>14</v>
      </c>
      <c r="C3035" s="4">
        <v>1185732</v>
      </c>
      <c r="D3035" s="5">
        <v>44199</v>
      </c>
      <c r="E3035" s="4" t="s">
        <v>33</v>
      </c>
      <c r="F3035" s="4" t="s">
        <v>108</v>
      </c>
      <c r="G3035" s="4" t="s">
        <v>109</v>
      </c>
      <c r="H3035" s="4" t="s">
        <v>22</v>
      </c>
      <c r="I3035" s="6">
        <v>0.30000000000000004</v>
      </c>
      <c r="J3035" s="7">
        <v>2500</v>
      </c>
      <c r="K3035" s="8">
        <f t="shared" si="22"/>
        <v>750.00000000000011</v>
      </c>
      <c r="L3035" s="8">
        <f t="shared" si="23"/>
        <v>300.00000000000006</v>
      </c>
      <c r="M3035" s="9">
        <v>0.4</v>
      </c>
      <c r="O3035" s="14"/>
      <c r="P3035" s="12"/>
      <c r="Q3035" s="10"/>
      <c r="R3035" s="11"/>
    </row>
    <row r="3036" spans="1:18" ht="15.75" customHeight="1" x14ac:dyDescent="0.25">
      <c r="A3036" s="2"/>
      <c r="B3036" s="4" t="s">
        <v>14</v>
      </c>
      <c r="C3036" s="4">
        <v>1185732</v>
      </c>
      <c r="D3036" s="5">
        <v>44230</v>
      </c>
      <c r="E3036" s="4" t="s">
        <v>33</v>
      </c>
      <c r="F3036" s="4" t="s">
        <v>108</v>
      </c>
      <c r="G3036" s="4" t="s">
        <v>109</v>
      </c>
      <c r="H3036" s="4" t="s">
        <v>17</v>
      </c>
      <c r="I3036" s="6">
        <v>0.30000000000000004</v>
      </c>
      <c r="J3036" s="7">
        <v>5000</v>
      </c>
      <c r="K3036" s="8">
        <f t="shared" si="22"/>
        <v>1500.0000000000002</v>
      </c>
      <c r="L3036" s="8">
        <f t="shared" si="23"/>
        <v>450.00000000000006</v>
      </c>
      <c r="M3036" s="9">
        <v>0.3</v>
      </c>
      <c r="O3036" s="14"/>
      <c r="P3036" s="12"/>
      <c r="Q3036" s="10"/>
      <c r="R3036" s="11"/>
    </row>
    <row r="3037" spans="1:18" ht="15.75" customHeight="1" x14ac:dyDescent="0.25">
      <c r="A3037" s="2"/>
      <c r="B3037" s="4" t="s">
        <v>14</v>
      </c>
      <c r="C3037" s="4">
        <v>1185732</v>
      </c>
      <c r="D3037" s="5">
        <v>44230</v>
      </c>
      <c r="E3037" s="4" t="s">
        <v>33</v>
      </c>
      <c r="F3037" s="4" t="s">
        <v>108</v>
      </c>
      <c r="G3037" s="4" t="s">
        <v>109</v>
      </c>
      <c r="H3037" s="4" t="s">
        <v>18</v>
      </c>
      <c r="I3037" s="6">
        <v>0.30000000000000004</v>
      </c>
      <c r="J3037" s="7">
        <v>1500</v>
      </c>
      <c r="K3037" s="8">
        <f t="shared" si="22"/>
        <v>450.00000000000006</v>
      </c>
      <c r="L3037" s="8">
        <f t="shared" si="23"/>
        <v>157.5</v>
      </c>
      <c r="M3037" s="9">
        <v>0.35</v>
      </c>
      <c r="O3037" s="14"/>
      <c r="P3037" s="12"/>
      <c r="Q3037" s="10"/>
      <c r="R3037" s="11"/>
    </row>
    <row r="3038" spans="1:18" ht="15.75" customHeight="1" x14ac:dyDescent="0.25">
      <c r="A3038" s="2"/>
      <c r="B3038" s="4" t="s">
        <v>14</v>
      </c>
      <c r="C3038" s="4">
        <v>1185732</v>
      </c>
      <c r="D3038" s="5">
        <v>44230</v>
      </c>
      <c r="E3038" s="4" t="s">
        <v>33</v>
      </c>
      <c r="F3038" s="4" t="s">
        <v>108</v>
      </c>
      <c r="G3038" s="4" t="s">
        <v>109</v>
      </c>
      <c r="H3038" s="4" t="s">
        <v>19</v>
      </c>
      <c r="I3038" s="6">
        <v>0.20000000000000007</v>
      </c>
      <c r="J3038" s="7">
        <v>2000</v>
      </c>
      <c r="K3038" s="8">
        <f t="shared" si="22"/>
        <v>400.00000000000011</v>
      </c>
      <c r="L3038" s="8">
        <f t="shared" si="23"/>
        <v>120.00000000000003</v>
      </c>
      <c r="M3038" s="9">
        <v>0.3</v>
      </c>
      <c r="O3038" s="14"/>
      <c r="P3038" s="12"/>
      <c r="Q3038" s="10"/>
      <c r="R3038" s="11"/>
    </row>
    <row r="3039" spans="1:18" ht="15.75" customHeight="1" x14ac:dyDescent="0.25">
      <c r="A3039" s="2"/>
      <c r="B3039" s="4" t="s">
        <v>14</v>
      </c>
      <c r="C3039" s="4">
        <v>1185732</v>
      </c>
      <c r="D3039" s="5">
        <v>44230</v>
      </c>
      <c r="E3039" s="4" t="s">
        <v>33</v>
      </c>
      <c r="F3039" s="4" t="s">
        <v>108</v>
      </c>
      <c r="G3039" s="4" t="s">
        <v>109</v>
      </c>
      <c r="H3039" s="4" t="s">
        <v>20</v>
      </c>
      <c r="I3039" s="6">
        <v>0.25000000000000006</v>
      </c>
      <c r="J3039" s="7">
        <v>750</v>
      </c>
      <c r="K3039" s="8">
        <f t="shared" si="22"/>
        <v>187.50000000000003</v>
      </c>
      <c r="L3039" s="8">
        <f t="shared" si="23"/>
        <v>56.250000000000007</v>
      </c>
      <c r="M3039" s="9">
        <v>0.3</v>
      </c>
      <c r="O3039" s="14"/>
      <c r="P3039" s="12"/>
      <c r="Q3039" s="10"/>
      <c r="R3039" s="11"/>
    </row>
    <row r="3040" spans="1:18" ht="15.75" customHeight="1" x14ac:dyDescent="0.25">
      <c r="A3040" s="2"/>
      <c r="B3040" s="4" t="s">
        <v>14</v>
      </c>
      <c r="C3040" s="4">
        <v>1185732</v>
      </c>
      <c r="D3040" s="5">
        <v>44230</v>
      </c>
      <c r="E3040" s="4" t="s">
        <v>33</v>
      </c>
      <c r="F3040" s="4" t="s">
        <v>108</v>
      </c>
      <c r="G3040" s="4" t="s">
        <v>109</v>
      </c>
      <c r="H3040" s="4" t="s">
        <v>21</v>
      </c>
      <c r="I3040" s="6">
        <v>0.39999999999999997</v>
      </c>
      <c r="J3040" s="7">
        <v>1500</v>
      </c>
      <c r="K3040" s="8">
        <f t="shared" si="22"/>
        <v>600</v>
      </c>
      <c r="L3040" s="8">
        <f t="shared" si="23"/>
        <v>300</v>
      </c>
      <c r="M3040" s="9">
        <v>0.5</v>
      </c>
      <c r="O3040" s="14"/>
      <c r="P3040" s="12"/>
      <c r="Q3040" s="10"/>
      <c r="R3040" s="11"/>
    </row>
    <row r="3041" spans="1:18" ht="15.75" customHeight="1" x14ac:dyDescent="0.25">
      <c r="A3041" s="2"/>
      <c r="B3041" s="4" t="s">
        <v>14</v>
      </c>
      <c r="C3041" s="4">
        <v>1185732</v>
      </c>
      <c r="D3041" s="5">
        <v>44230</v>
      </c>
      <c r="E3041" s="4" t="s">
        <v>33</v>
      </c>
      <c r="F3041" s="4" t="s">
        <v>108</v>
      </c>
      <c r="G3041" s="4" t="s">
        <v>109</v>
      </c>
      <c r="H3041" s="4" t="s">
        <v>22</v>
      </c>
      <c r="I3041" s="6">
        <v>0.14999999999999997</v>
      </c>
      <c r="J3041" s="7">
        <v>2500</v>
      </c>
      <c r="K3041" s="8">
        <f t="shared" si="22"/>
        <v>374.99999999999994</v>
      </c>
      <c r="L3041" s="8">
        <f t="shared" si="23"/>
        <v>149.99999999999997</v>
      </c>
      <c r="M3041" s="9">
        <v>0.4</v>
      </c>
      <c r="O3041" s="14"/>
      <c r="P3041" s="12"/>
      <c r="Q3041" s="10"/>
      <c r="R3041" s="11"/>
    </row>
    <row r="3042" spans="1:18" ht="15.75" customHeight="1" x14ac:dyDescent="0.25">
      <c r="A3042" s="2"/>
      <c r="B3042" s="4" t="s">
        <v>14</v>
      </c>
      <c r="C3042" s="4">
        <v>1185732</v>
      </c>
      <c r="D3042" s="5">
        <v>44257</v>
      </c>
      <c r="E3042" s="4" t="s">
        <v>33</v>
      </c>
      <c r="F3042" s="4" t="s">
        <v>108</v>
      </c>
      <c r="G3042" s="4" t="s">
        <v>109</v>
      </c>
      <c r="H3042" s="4" t="s">
        <v>17</v>
      </c>
      <c r="I3042" s="6">
        <v>0.20000000000000004</v>
      </c>
      <c r="J3042" s="7">
        <v>4700</v>
      </c>
      <c r="K3042" s="8">
        <f t="shared" si="22"/>
        <v>940.00000000000023</v>
      </c>
      <c r="L3042" s="8">
        <f t="shared" si="23"/>
        <v>282.00000000000006</v>
      </c>
      <c r="M3042" s="9">
        <v>0.3</v>
      </c>
      <c r="O3042" s="14"/>
      <c r="P3042" s="12"/>
      <c r="Q3042" s="10"/>
      <c r="R3042" s="11"/>
    </row>
    <row r="3043" spans="1:18" ht="15.75" customHeight="1" x14ac:dyDescent="0.25">
      <c r="A3043" s="2"/>
      <c r="B3043" s="4" t="s">
        <v>14</v>
      </c>
      <c r="C3043" s="4">
        <v>1185732</v>
      </c>
      <c r="D3043" s="5">
        <v>44257</v>
      </c>
      <c r="E3043" s="4" t="s">
        <v>33</v>
      </c>
      <c r="F3043" s="4" t="s">
        <v>108</v>
      </c>
      <c r="G3043" s="4" t="s">
        <v>109</v>
      </c>
      <c r="H3043" s="4" t="s">
        <v>18</v>
      </c>
      <c r="I3043" s="6">
        <v>0.20000000000000004</v>
      </c>
      <c r="J3043" s="7">
        <v>1750</v>
      </c>
      <c r="K3043" s="8">
        <f t="shared" si="22"/>
        <v>350.00000000000006</v>
      </c>
      <c r="L3043" s="8">
        <f t="shared" si="23"/>
        <v>122.50000000000001</v>
      </c>
      <c r="M3043" s="9">
        <v>0.35</v>
      </c>
      <c r="O3043" s="14"/>
      <c r="P3043" s="12"/>
      <c r="Q3043" s="10"/>
      <c r="R3043" s="11"/>
    </row>
    <row r="3044" spans="1:18" ht="15.75" customHeight="1" x14ac:dyDescent="0.25">
      <c r="A3044" s="2"/>
      <c r="B3044" s="4" t="s">
        <v>14</v>
      </c>
      <c r="C3044" s="4">
        <v>1185732</v>
      </c>
      <c r="D3044" s="5">
        <v>44257</v>
      </c>
      <c r="E3044" s="4" t="s">
        <v>33</v>
      </c>
      <c r="F3044" s="4" t="s">
        <v>108</v>
      </c>
      <c r="G3044" s="4" t="s">
        <v>109</v>
      </c>
      <c r="H3044" s="4" t="s">
        <v>19</v>
      </c>
      <c r="I3044" s="6">
        <v>0.10000000000000003</v>
      </c>
      <c r="J3044" s="7">
        <v>2250</v>
      </c>
      <c r="K3044" s="8">
        <f t="shared" si="22"/>
        <v>225.00000000000009</v>
      </c>
      <c r="L3044" s="8">
        <f t="shared" si="23"/>
        <v>67.500000000000028</v>
      </c>
      <c r="M3044" s="9">
        <v>0.3</v>
      </c>
      <c r="O3044" s="14"/>
      <c r="P3044" s="12"/>
      <c r="Q3044" s="10"/>
      <c r="R3044" s="11"/>
    </row>
    <row r="3045" spans="1:18" ht="15.75" customHeight="1" x14ac:dyDescent="0.25">
      <c r="A3045" s="2"/>
      <c r="B3045" s="4" t="s">
        <v>14</v>
      </c>
      <c r="C3045" s="4">
        <v>1185732</v>
      </c>
      <c r="D3045" s="5">
        <v>44257</v>
      </c>
      <c r="E3045" s="4" t="s">
        <v>33</v>
      </c>
      <c r="F3045" s="4" t="s">
        <v>108</v>
      </c>
      <c r="G3045" s="4" t="s">
        <v>109</v>
      </c>
      <c r="H3045" s="4" t="s">
        <v>20</v>
      </c>
      <c r="I3045" s="6">
        <v>0.14999999999999997</v>
      </c>
      <c r="J3045" s="7">
        <v>750</v>
      </c>
      <c r="K3045" s="8">
        <f t="shared" si="22"/>
        <v>112.49999999999997</v>
      </c>
      <c r="L3045" s="8">
        <f t="shared" si="23"/>
        <v>33.749999999999993</v>
      </c>
      <c r="M3045" s="9">
        <v>0.3</v>
      </c>
      <c r="O3045" s="14"/>
      <c r="P3045" s="12"/>
      <c r="Q3045" s="10"/>
      <c r="R3045" s="11"/>
    </row>
    <row r="3046" spans="1:18" ht="15.75" customHeight="1" x14ac:dyDescent="0.25">
      <c r="A3046" s="2"/>
      <c r="B3046" s="4" t="s">
        <v>14</v>
      </c>
      <c r="C3046" s="4">
        <v>1185732</v>
      </c>
      <c r="D3046" s="5">
        <v>44257</v>
      </c>
      <c r="E3046" s="4" t="s">
        <v>33</v>
      </c>
      <c r="F3046" s="4" t="s">
        <v>108</v>
      </c>
      <c r="G3046" s="4" t="s">
        <v>109</v>
      </c>
      <c r="H3046" s="4" t="s">
        <v>21</v>
      </c>
      <c r="I3046" s="6">
        <v>0.30000000000000004</v>
      </c>
      <c r="J3046" s="7">
        <v>1250</v>
      </c>
      <c r="K3046" s="8">
        <f t="shared" si="22"/>
        <v>375.00000000000006</v>
      </c>
      <c r="L3046" s="8">
        <f t="shared" si="23"/>
        <v>187.50000000000003</v>
      </c>
      <c r="M3046" s="9">
        <v>0.5</v>
      </c>
      <c r="O3046" s="14"/>
      <c r="P3046" s="12"/>
      <c r="Q3046" s="10"/>
      <c r="R3046" s="11"/>
    </row>
    <row r="3047" spans="1:18" ht="15.75" customHeight="1" x14ac:dyDescent="0.25">
      <c r="A3047" s="2"/>
      <c r="B3047" s="4" t="s">
        <v>14</v>
      </c>
      <c r="C3047" s="4">
        <v>1185732</v>
      </c>
      <c r="D3047" s="5">
        <v>44257</v>
      </c>
      <c r="E3047" s="4" t="s">
        <v>33</v>
      </c>
      <c r="F3047" s="4" t="s">
        <v>108</v>
      </c>
      <c r="G3047" s="4" t="s">
        <v>109</v>
      </c>
      <c r="H3047" s="4" t="s">
        <v>22</v>
      </c>
      <c r="I3047" s="6">
        <v>0.20000000000000004</v>
      </c>
      <c r="J3047" s="7">
        <v>2250</v>
      </c>
      <c r="K3047" s="8">
        <f t="shared" si="22"/>
        <v>450.00000000000011</v>
      </c>
      <c r="L3047" s="8">
        <f t="shared" si="23"/>
        <v>180.00000000000006</v>
      </c>
      <c r="M3047" s="9">
        <v>0.4</v>
      </c>
      <c r="O3047" s="14"/>
      <c r="P3047" s="12"/>
      <c r="Q3047" s="10"/>
      <c r="R3047" s="11"/>
    </row>
    <row r="3048" spans="1:18" ht="15.75" customHeight="1" x14ac:dyDescent="0.25">
      <c r="A3048" s="2"/>
      <c r="B3048" s="4" t="s">
        <v>14</v>
      </c>
      <c r="C3048" s="4">
        <v>1185732</v>
      </c>
      <c r="D3048" s="5">
        <v>44289</v>
      </c>
      <c r="E3048" s="4" t="s">
        <v>33</v>
      </c>
      <c r="F3048" s="4" t="s">
        <v>108</v>
      </c>
      <c r="G3048" s="4" t="s">
        <v>109</v>
      </c>
      <c r="H3048" s="4" t="s">
        <v>17</v>
      </c>
      <c r="I3048" s="6">
        <v>0.20000000000000004</v>
      </c>
      <c r="J3048" s="7">
        <v>4500</v>
      </c>
      <c r="K3048" s="8">
        <f t="shared" si="22"/>
        <v>900.00000000000023</v>
      </c>
      <c r="L3048" s="8">
        <f t="shared" si="23"/>
        <v>270.00000000000006</v>
      </c>
      <c r="M3048" s="9">
        <v>0.3</v>
      </c>
      <c r="O3048" s="14"/>
      <c r="P3048" s="12"/>
      <c r="Q3048" s="10"/>
      <c r="R3048" s="11"/>
    </row>
    <row r="3049" spans="1:18" ht="15.75" customHeight="1" x14ac:dyDescent="0.25">
      <c r="A3049" s="2"/>
      <c r="B3049" s="4" t="s">
        <v>14</v>
      </c>
      <c r="C3049" s="4">
        <v>1185732</v>
      </c>
      <c r="D3049" s="5">
        <v>44289</v>
      </c>
      <c r="E3049" s="4" t="s">
        <v>33</v>
      </c>
      <c r="F3049" s="4" t="s">
        <v>108</v>
      </c>
      <c r="G3049" s="4" t="s">
        <v>109</v>
      </c>
      <c r="H3049" s="4" t="s">
        <v>18</v>
      </c>
      <c r="I3049" s="6">
        <v>0.20000000000000004</v>
      </c>
      <c r="J3049" s="7">
        <v>1500</v>
      </c>
      <c r="K3049" s="8">
        <f t="shared" si="22"/>
        <v>300.00000000000006</v>
      </c>
      <c r="L3049" s="8">
        <f t="shared" si="23"/>
        <v>105.00000000000001</v>
      </c>
      <c r="M3049" s="9">
        <v>0.35</v>
      </c>
      <c r="O3049" s="14"/>
      <c r="P3049" s="12"/>
      <c r="Q3049" s="10"/>
      <c r="R3049" s="11"/>
    </row>
    <row r="3050" spans="1:18" ht="15.75" customHeight="1" x14ac:dyDescent="0.25">
      <c r="A3050" s="2"/>
      <c r="B3050" s="4" t="s">
        <v>14</v>
      </c>
      <c r="C3050" s="4">
        <v>1185732</v>
      </c>
      <c r="D3050" s="5">
        <v>44289</v>
      </c>
      <c r="E3050" s="4" t="s">
        <v>33</v>
      </c>
      <c r="F3050" s="4" t="s">
        <v>108</v>
      </c>
      <c r="G3050" s="4" t="s">
        <v>109</v>
      </c>
      <c r="H3050" s="4" t="s">
        <v>19</v>
      </c>
      <c r="I3050" s="6">
        <v>0.10000000000000003</v>
      </c>
      <c r="J3050" s="7">
        <v>1500</v>
      </c>
      <c r="K3050" s="8">
        <f t="shared" si="22"/>
        <v>150.00000000000006</v>
      </c>
      <c r="L3050" s="8">
        <f t="shared" si="23"/>
        <v>45.000000000000014</v>
      </c>
      <c r="M3050" s="9">
        <v>0.3</v>
      </c>
      <c r="O3050" s="14"/>
      <c r="P3050" s="12"/>
      <c r="Q3050" s="10"/>
      <c r="R3050" s="11"/>
    </row>
    <row r="3051" spans="1:18" ht="15.75" customHeight="1" x14ac:dyDescent="0.25">
      <c r="A3051" s="2"/>
      <c r="B3051" s="4" t="s">
        <v>14</v>
      </c>
      <c r="C3051" s="4">
        <v>1185732</v>
      </c>
      <c r="D3051" s="5">
        <v>44289</v>
      </c>
      <c r="E3051" s="4" t="s">
        <v>33</v>
      </c>
      <c r="F3051" s="4" t="s">
        <v>108</v>
      </c>
      <c r="G3051" s="4" t="s">
        <v>109</v>
      </c>
      <c r="H3051" s="4" t="s">
        <v>20</v>
      </c>
      <c r="I3051" s="6">
        <v>0.14999999999999997</v>
      </c>
      <c r="J3051" s="7">
        <v>750</v>
      </c>
      <c r="K3051" s="8">
        <f t="shared" si="22"/>
        <v>112.49999999999997</v>
      </c>
      <c r="L3051" s="8">
        <f t="shared" si="23"/>
        <v>33.749999999999993</v>
      </c>
      <c r="M3051" s="9">
        <v>0.3</v>
      </c>
      <c r="O3051" s="14"/>
      <c r="P3051" s="12"/>
      <c r="Q3051" s="10"/>
      <c r="R3051" s="11"/>
    </row>
    <row r="3052" spans="1:18" ht="15.75" customHeight="1" x14ac:dyDescent="0.25">
      <c r="A3052" s="2"/>
      <c r="B3052" s="4" t="s">
        <v>14</v>
      </c>
      <c r="C3052" s="4">
        <v>1185732</v>
      </c>
      <c r="D3052" s="5">
        <v>44289</v>
      </c>
      <c r="E3052" s="4" t="s">
        <v>33</v>
      </c>
      <c r="F3052" s="4" t="s">
        <v>108</v>
      </c>
      <c r="G3052" s="4" t="s">
        <v>109</v>
      </c>
      <c r="H3052" s="4" t="s">
        <v>21</v>
      </c>
      <c r="I3052" s="6">
        <v>0.6</v>
      </c>
      <c r="J3052" s="7">
        <v>1000</v>
      </c>
      <c r="K3052" s="8">
        <f t="shared" si="22"/>
        <v>600</v>
      </c>
      <c r="L3052" s="8">
        <f t="shared" si="23"/>
        <v>300</v>
      </c>
      <c r="M3052" s="9">
        <v>0.5</v>
      </c>
      <c r="O3052" s="14"/>
      <c r="P3052" s="12"/>
      <c r="Q3052" s="10"/>
      <c r="R3052" s="11"/>
    </row>
    <row r="3053" spans="1:18" ht="15.75" customHeight="1" x14ac:dyDescent="0.25">
      <c r="A3053" s="2"/>
      <c r="B3053" s="4" t="s">
        <v>14</v>
      </c>
      <c r="C3053" s="4">
        <v>1185732</v>
      </c>
      <c r="D3053" s="5">
        <v>44289</v>
      </c>
      <c r="E3053" s="4" t="s">
        <v>33</v>
      </c>
      <c r="F3053" s="4" t="s">
        <v>108</v>
      </c>
      <c r="G3053" s="4" t="s">
        <v>109</v>
      </c>
      <c r="H3053" s="4" t="s">
        <v>22</v>
      </c>
      <c r="I3053" s="6">
        <v>0.5</v>
      </c>
      <c r="J3053" s="7">
        <v>2250</v>
      </c>
      <c r="K3053" s="8">
        <f t="shared" si="22"/>
        <v>1125</v>
      </c>
      <c r="L3053" s="8">
        <f t="shared" si="23"/>
        <v>450</v>
      </c>
      <c r="M3053" s="9">
        <v>0.4</v>
      </c>
      <c r="O3053" s="14"/>
      <c r="P3053" s="12"/>
      <c r="Q3053" s="10"/>
      <c r="R3053" s="11"/>
    </row>
    <row r="3054" spans="1:18" ht="15.75" customHeight="1" x14ac:dyDescent="0.25">
      <c r="A3054" s="2"/>
      <c r="B3054" s="4" t="s">
        <v>14</v>
      </c>
      <c r="C3054" s="4">
        <v>1185732</v>
      </c>
      <c r="D3054" s="5">
        <v>44320</v>
      </c>
      <c r="E3054" s="4" t="s">
        <v>33</v>
      </c>
      <c r="F3054" s="4" t="s">
        <v>108</v>
      </c>
      <c r="G3054" s="4" t="s">
        <v>109</v>
      </c>
      <c r="H3054" s="4" t="s">
        <v>17</v>
      </c>
      <c r="I3054" s="6">
        <v>0.6</v>
      </c>
      <c r="J3054" s="7">
        <v>4950</v>
      </c>
      <c r="K3054" s="8">
        <f t="shared" si="22"/>
        <v>2970</v>
      </c>
      <c r="L3054" s="8">
        <f t="shared" si="23"/>
        <v>891</v>
      </c>
      <c r="M3054" s="9">
        <v>0.3</v>
      </c>
      <c r="O3054" s="14"/>
      <c r="P3054" s="12"/>
      <c r="Q3054" s="10"/>
      <c r="R3054" s="11"/>
    </row>
    <row r="3055" spans="1:18" ht="15.75" customHeight="1" x14ac:dyDescent="0.25">
      <c r="A3055" s="2"/>
      <c r="B3055" s="4" t="s">
        <v>14</v>
      </c>
      <c r="C3055" s="4">
        <v>1185732</v>
      </c>
      <c r="D3055" s="5">
        <v>44320</v>
      </c>
      <c r="E3055" s="4" t="s">
        <v>33</v>
      </c>
      <c r="F3055" s="4" t="s">
        <v>108</v>
      </c>
      <c r="G3055" s="4" t="s">
        <v>109</v>
      </c>
      <c r="H3055" s="4" t="s">
        <v>18</v>
      </c>
      <c r="I3055" s="6">
        <v>0.4</v>
      </c>
      <c r="J3055" s="7">
        <v>2000</v>
      </c>
      <c r="K3055" s="8">
        <f t="shared" si="22"/>
        <v>800</v>
      </c>
      <c r="L3055" s="8">
        <f t="shared" si="23"/>
        <v>280</v>
      </c>
      <c r="M3055" s="9">
        <v>0.35</v>
      </c>
      <c r="O3055" s="14"/>
      <c r="P3055" s="12"/>
      <c r="Q3055" s="10"/>
      <c r="R3055" s="11"/>
    </row>
    <row r="3056" spans="1:18" ht="15.75" customHeight="1" x14ac:dyDescent="0.25">
      <c r="A3056" s="2"/>
      <c r="B3056" s="4" t="s">
        <v>14</v>
      </c>
      <c r="C3056" s="4">
        <v>1185732</v>
      </c>
      <c r="D3056" s="5">
        <v>44320</v>
      </c>
      <c r="E3056" s="4" t="s">
        <v>33</v>
      </c>
      <c r="F3056" s="4" t="s">
        <v>108</v>
      </c>
      <c r="G3056" s="4" t="s">
        <v>109</v>
      </c>
      <c r="H3056" s="4" t="s">
        <v>19</v>
      </c>
      <c r="I3056" s="6">
        <v>0.35000000000000003</v>
      </c>
      <c r="J3056" s="7">
        <v>1750</v>
      </c>
      <c r="K3056" s="8">
        <f t="shared" si="22"/>
        <v>612.50000000000011</v>
      </c>
      <c r="L3056" s="8">
        <f t="shared" si="23"/>
        <v>183.75000000000003</v>
      </c>
      <c r="M3056" s="9">
        <v>0.3</v>
      </c>
      <c r="O3056" s="14"/>
      <c r="P3056" s="12"/>
      <c r="Q3056" s="10"/>
      <c r="R3056" s="11"/>
    </row>
    <row r="3057" spans="1:18" ht="15.75" customHeight="1" x14ac:dyDescent="0.25">
      <c r="A3057" s="2"/>
      <c r="B3057" s="4" t="s">
        <v>14</v>
      </c>
      <c r="C3057" s="4">
        <v>1185732</v>
      </c>
      <c r="D3057" s="5">
        <v>44320</v>
      </c>
      <c r="E3057" s="4" t="s">
        <v>33</v>
      </c>
      <c r="F3057" s="4" t="s">
        <v>108</v>
      </c>
      <c r="G3057" s="4" t="s">
        <v>109</v>
      </c>
      <c r="H3057" s="4" t="s">
        <v>20</v>
      </c>
      <c r="I3057" s="6">
        <v>0.35000000000000003</v>
      </c>
      <c r="J3057" s="7">
        <v>1500</v>
      </c>
      <c r="K3057" s="8">
        <f t="shared" si="22"/>
        <v>525</v>
      </c>
      <c r="L3057" s="8">
        <f t="shared" si="23"/>
        <v>157.5</v>
      </c>
      <c r="M3057" s="9">
        <v>0.3</v>
      </c>
      <c r="O3057" s="14"/>
      <c r="P3057" s="12"/>
      <c r="Q3057" s="10"/>
      <c r="R3057" s="11"/>
    </row>
    <row r="3058" spans="1:18" ht="15.75" customHeight="1" x14ac:dyDescent="0.25">
      <c r="A3058" s="2"/>
      <c r="B3058" s="4" t="s">
        <v>14</v>
      </c>
      <c r="C3058" s="4">
        <v>1185732</v>
      </c>
      <c r="D3058" s="5">
        <v>44320</v>
      </c>
      <c r="E3058" s="4" t="s">
        <v>33</v>
      </c>
      <c r="F3058" s="4" t="s">
        <v>108</v>
      </c>
      <c r="G3058" s="4" t="s">
        <v>109</v>
      </c>
      <c r="H3058" s="4" t="s">
        <v>21</v>
      </c>
      <c r="I3058" s="6">
        <v>0.44999999999999996</v>
      </c>
      <c r="J3058" s="7">
        <v>1750</v>
      </c>
      <c r="K3058" s="8">
        <f t="shared" si="22"/>
        <v>787.49999999999989</v>
      </c>
      <c r="L3058" s="8">
        <f t="shared" si="23"/>
        <v>393.74999999999994</v>
      </c>
      <c r="M3058" s="9">
        <v>0.5</v>
      </c>
      <c r="O3058" s="14"/>
      <c r="P3058" s="12"/>
      <c r="Q3058" s="10"/>
      <c r="R3058" s="11"/>
    </row>
    <row r="3059" spans="1:18" ht="15.75" customHeight="1" x14ac:dyDescent="0.25">
      <c r="A3059" s="2"/>
      <c r="B3059" s="4" t="s">
        <v>14</v>
      </c>
      <c r="C3059" s="4">
        <v>1185732</v>
      </c>
      <c r="D3059" s="5">
        <v>44320</v>
      </c>
      <c r="E3059" s="4" t="s">
        <v>33</v>
      </c>
      <c r="F3059" s="4" t="s">
        <v>108</v>
      </c>
      <c r="G3059" s="4" t="s">
        <v>109</v>
      </c>
      <c r="H3059" s="4" t="s">
        <v>22</v>
      </c>
      <c r="I3059" s="6">
        <v>0.49999999999999994</v>
      </c>
      <c r="J3059" s="7">
        <v>3000</v>
      </c>
      <c r="K3059" s="8">
        <f t="shared" si="22"/>
        <v>1499.9999999999998</v>
      </c>
      <c r="L3059" s="8">
        <f t="shared" si="23"/>
        <v>599.99999999999989</v>
      </c>
      <c r="M3059" s="9">
        <v>0.4</v>
      </c>
      <c r="O3059" s="14"/>
      <c r="P3059" s="12"/>
      <c r="Q3059" s="10"/>
      <c r="R3059" s="11"/>
    </row>
    <row r="3060" spans="1:18" ht="15.75" customHeight="1" x14ac:dyDescent="0.25">
      <c r="A3060" s="2"/>
      <c r="B3060" s="4" t="s">
        <v>14</v>
      </c>
      <c r="C3060" s="4">
        <v>1185732</v>
      </c>
      <c r="D3060" s="5">
        <v>44350</v>
      </c>
      <c r="E3060" s="4" t="s">
        <v>33</v>
      </c>
      <c r="F3060" s="4" t="s">
        <v>108</v>
      </c>
      <c r="G3060" s="4" t="s">
        <v>109</v>
      </c>
      <c r="H3060" s="4" t="s">
        <v>17</v>
      </c>
      <c r="I3060" s="6">
        <v>0.35000000000000003</v>
      </c>
      <c r="J3060" s="7">
        <v>5500</v>
      </c>
      <c r="K3060" s="8">
        <f t="shared" si="22"/>
        <v>1925.0000000000002</v>
      </c>
      <c r="L3060" s="8">
        <f t="shared" si="23"/>
        <v>577.5</v>
      </c>
      <c r="M3060" s="9">
        <v>0.3</v>
      </c>
      <c r="O3060" s="14"/>
      <c r="P3060" s="12"/>
      <c r="Q3060" s="10"/>
      <c r="R3060" s="11"/>
    </row>
    <row r="3061" spans="1:18" ht="15.75" customHeight="1" x14ac:dyDescent="0.25">
      <c r="A3061" s="2"/>
      <c r="B3061" s="4" t="s">
        <v>14</v>
      </c>
      <c r="C3061" s="4">
        <v>1185732</v>
      </c>
      <c r="D3061" s="5">
        <v>44350</v>
      </c>
      <c r="E3061" s="4" t="s">
        <v>33</v>
      </c>
      <c r="F3061" s="4" t="s">
        <v>108</v>
      </c>
      <c r="G3061" s="4" t="s">
        <v>109</v>
      </c>
      <c r="H3061" s="4" t="s">
        <v>18</v>
      </c>
      <c r="I3061" s="6">
        <v>0.3000000000000001</v>
      </c>
      <c r="J3061" s="7">
        <v>3000</v>
      </c>
      <c r="K3061" s="8">
        <f t="shared" si="22"/>
        <v>900.00000000000034</v>
      </c>
      <c r="L3061" s="8">
        <f t="shared" si="23"/>
        <v>315.00000000000011</v>
      </c>
      <c r="M3061" s="9">
        <v>0.35</v>
      </c>
      <c r="O3061" s="14"/>
      <c r="P3061" s="12"/>
      <c r="Q3061" s="10"/>
      <c r="R3061" s="11"/>
    </row>
    <row r="3062" spans="1:18" ht="15.75" customHeight="1" x14ac:dyDescent="0.25">
      <c r="A3062" s="2"/>
      <c r="B3062" s="4" t="s">
        <v>14</v>
      </c>
      <c r="C3062" s="4">
        <v>1185732</v>
      </c>
      <c r="D3062" s="5">
        <v>44350</v>
      </c>
      <c r="E3062" s="4" t="s">
        <v>33</v>
      </c>
      <c r="F3062" s="4" t="s">
        <v>108</v>
      </c>
      <c r="G3062" s="4" t="s">
        <v>109</v>
      </c>
      <c r="H3062" s="4" t="s">
        <v>19</v>
      </c>
      <c r="I3062" s="6">
        <v>0.25000000000000006</v>
      </c>
      <c r="J3062" s="7">
        <v>2000</v>
      </c>
      <c r="K3062" s="8">
        <f t="shared" si="22"/>
        <v>500.00000000000011</v>
      </c>
      <c r="L3062" s="8">
        <f t="shared" si="23"/>
        <v>150.00000000000003</v>
      </c>
      <c r="M3062" s="9">
        <v>0.3</v>
      </c>
      <c r="O3062" s="14"/>
      <c r="P3062" s="12"/>
      <c r="Q3062" s="10"/>
      <c r="R3062" s="11"/>
    </row>
    <row r="3063" spans="1:18" ht="15.75" customHeight="1" x14ac:dyDescent="0.25">
      <c r="A3063" s="2"/>
      <c r="B3063" s="4" t="s">
        <v>14</v>
      </c>
      <c r="C3063" s="4">
        <v>1185732</v>
      </c>
      <c r="D3063" s="5">
        <v>44350</v>
      </c>
      <c r="E3063" s="4" t="s">
        <v>33</v>
      </c>
      <c r="F3063" s="4" t="s">
        <v>108</v>
      </c>
      <c r="G3063" s="4" t="s">
        <v>109</v>
      </c>
      <c r="H3063" s="4" t="s">
        <v>20</v>
      </c>
      <c r="I3063" s="6">
        <v>0.25000000000000006</v>
      </c>
      <c r="J3063" s="7">
        <v>1750</v>
      </c>
      <c r="K3063" s="8">
        <f t="shared" si="22"/>
        <v>437.50000000000011</v>
      </c>
      <c r="L3063" s="8">
        <f t="shared" si="23"/>
        <v>131.25000000000003</v>
      </c>
      <c r="M3063" s="9">
        <v>0.3</v>
      </c>
      <c r="O3063" s="14"/>
      <c r="P3063" s="12"/>
      <c r="Q3063" s="10"/>
      <c r="R3063" s="11"/>
    </row>
    <row r="3064" spans="1:18" ht="15.75" customHeight="1" x14ac:dyDescent="0.25">
      <c r="A3064" s="2"/>
      <c r="B3064" s="4" t="s">
        <v>14</v>
      </c>
      <c r="C3064" s="4">
        <v>1185732</v>
      </c>
      <c r="D3064" s="5">
        <v>44350</v>
      </c>
      <c r="E3064" s="4" t="s">
        <v>33</v>
      </c>
      <c r="F3064" s="4" t="s">
        <v>108</v>
      </c>
      <c r="G3064" s="4" t="s">
        <v>109</v>
      </c>
      <c r="H3064" s="4" t="s">
        <v>21</v>
      </c>
      <c r="I3064" s="6">
        <v>0.35000000000000003</v>
      </c>
      <c r="J3064" s="7">
        <v>1750</v>
      </c>
      <c r="K3064" s="8">
        <f t="shared" si="22"/>
        <v>612.50000000000011</v>
      </c>
      <c r="L3064" s="8">
        <f t="shared" si="23"/>
        <v>306.25000000000006</v>
      </c>
      <c r="M3064" s="9">
        <v>0.5</v>
      </c>
      <c r="O3064" s="14"/>
      <c r="P3064" s="12"/>
      <c r="Q3064" s="10"/>
      <c r="R3064" s="11"/>
    </row>
    <row r="3065" spans="1:18" ht="15.75" customHeight="1" x14ac:dyDescent="0.25">
      <c r="A3065" s="2"/>
      <c r="B3065" s="4" t="s">
        <v>14</v>
      </c>
      <c r="C3065" s="4">
        <v>1185732</v>
      </c>
      <c r="D3065" s="5">
        <v>44350</v>
      </c>
      <c r="E3065" s="4" t="s">
        <v>33</v>
      </c>
      <c r="F3065" s="4" t="s">
        <v>108</v>
      </c>
      <c r="G3065" s="4" t="s">
        <v>109</v>
      </c>
      <c r="H3065" s="4" t="s">
        <v>22</v>
      </c>
      <c r="I3065" s="6">
        <v>0.55000000000000004</v>
      </c>
      <c r="J3065" s="7">
        <v>3250</v>
      </c>
      <c r="K3065" s="8">
        <f t="shared" si="22"/>
        <v>1787.5000000000002</v>
      </c>
      <c r="L3065" s="8">
        <f t="shared" si="23"/>
        <v>715.00000000000011</v>
      </c>
      <c r="M3065" s="9">
        <v>0.4</v>
      </c>
      <c r="O3065" s="14"/>
      <c r="P3065" s="12"/>
      <c r="Q3065" s="10"/>
      <c r="R3065" s="11"/>
    </row>
    <row r="3066" spans="1:18" ht="15.75" customHeight="1" x14ac:dyDescent="0.25">
      <c r="A3066" s="2"/>
      <c r="B3066" s="4" t="s">
        <v>14</v>
      </c>
      <c r="C3066" s="4">
        <v>1185732</v>
      </c>
      <c r="D3066" s="5">
        <v>44379</v>
      </c>
      <c r="E3066" s="4" t="s">
        <v>33</v>
      </c>
      <c r="F3066" s="4" t="s">
        <v>108</v>
      </c>
      <c r="G3066" s="4" t="s">
        <v>109</v>
      </c>
      <c r="H3066" s="4" t="s">
        <v>17</v>
      </c>
      <c r="I3066" s="6">
        <v>0.5</v>
      </c>
      <c r="J3066" s="7">
        <v>5500</v>
      </c>
      <c r="K3066" s="8">
        <f t="shared" ref="K3066:K3320" si="24">I3066*J3066</f>
        <v>2750</v>
      </c>
      <c r="L3066" s="8">
        <f t="shared" ref="L3066:L3320" si="25">K3066*M3066</f>
        <v>825</v>
      </c>
      <c r="M3066" s="9">
        <v>0.3</v>
      </c>
      <c r="O3066" s="14"/>
      <c r="P3066" s="12"/>
      <c r="Q3066" s="10"/>
      <c r="R3066" s="11"/>
    </row>
    <row r="3067" spans="1:18" ht="15.75" customHeight="1" x14ac:dyDescent="0.25">
      <c r="A3067" s="2"/>
      <c r="B3067" s="4" t="s">
        <v>14</v>
      </c>
      <c r="C3067" s="4">
        <v>1185732</v>
      </c>
      <c r="D3067" s="5">
        <v>44379</v>
      </c>
      <c r="E3067" s="4" t="s">
        <v>33</v>
      </c>
      <c r="F3067" s="4" t="s">
        <v>108</v>
      </c>
      <c r="G3067" s="4" t="s">
        <v>109</v>
      </c>
      <c r="H3067" s="4" t="s">
        <v>18</v>
      </c>
      <c r="I3067" s="6">
        <v>0.45000000000000007</v>
      </c>
      <c r="J3067" s="7">
        <v>3000</v>
      </c>
      <c r="K3067" s="8">
        <f t="shared" si="24"/>
        <v>1350.0000000000002</v>
      </c>
      <c r="L3067" s="8">
        <f t="shared" si="25"/>
        <v>472.50000000000006</v>
      </c>
      <c r="M3067" s="9">
        <v>0.35</v>
      </c>
      <c r="O3067" s="14"/>
      <c r="P3067" s="12"/>
      <c r="Q3067" s="10"/>
      <c r="R3067" s="11"/>
    </row>
    <row r="3068" spans="1:18" ht="15.75" customHeight="1" x14ac:dyDescent="0.25">
      <c r="A3068" s="2"/>
      <c r="B3068" s="4" t="s">
        <v>14</v>
      </c>
      <c r="C3068" s="4">
        <v>1185732</v>
      </c>
      <c r="D3068" s="5">
        <v>44379</v>
      </c>
      <c r="E3068" s="4" t="s">
        <v>33</v>
      </c>
      <c r="F3068" s="4" t="s">
        <v>108</v>
      </c>
      <c r="G3068" s="4" t="s">
        <v>109</v>
      </c>
      <c r="H3068" s="4" t="s">
        <v>19</v>
      </c>
      <c r="I3068" s="6">
        <v>0.4</v>
      </c>
      <c r="J3068" s="7">
        <v>2250</v>
      </c>
      <c r="K3068" s="8">
        <f t="shared" si="24"/>
        <v>900</v>
      </c>
      <c r="L3068" s="8">
        <f t="shared" si="25"/>
        <v>270</v>
      </c>
      <c r="M3068" s="9">
        <v>0.3</v>
      </c>
      <c r="O3068" s="14"/>
      <c r="P3068" s="12"/>
      <c r="Q3068" s="10"/>
      <c r="R3068" s="11"/>
    </row>
    <row r="3069" spans="1:18" ht="15.75" customHeight="1" x14ac:dyDescent="0.25">
      <c r="A3069" s="2"/>
      <c r="B3069" s="4" t="s">
        <v>14</v>
      </c>
      <c r="C3069" s="4">
        <v>1185732</v>
      </c>
      <c r="D3069" s="5">
        <v>44379</v>
      </c>
      <c r="E3069" s="4" t="s">
        <v>33</v>
      </c>
      <c r="F3069" s="4" t="s">
        <v>108</v>
      </c>
      <c r="G3069" s="4" t="s">
        <v>109</v>
      </c>
      <c r="H3069" s="4" t="s">
        <v>20</v>
      </c>
      <c r="I3069" s="6">
        <v>0.4</v>
      </c>
      <c r="J3069" s="7">
        <v>1750</v>
      </c>
      <c r="K3069" s="8">
        <f t="shared" si="24"/>
        <v>700</v>
      </c>
      <c r="L3069" s="8">
        <f t="shared" si="25"/>
        <v>210</v>
      </c>
      <c r="M3069" s="9">
        <v>0.3</v>
      </c>
      <c r="O3069" s="14"/>
      <c r="P3069" s="12"/>
      <c r="Q3069" s="10"/>
      <c r="R3069" s="11"/>
    </row>
    <row r="3070" spans="1:18" ht="15.75" customHeight="1" x14ac:dyDescent="0.25">
      <c r="A3070" s="2"/>
      <c r="B3070" s="4" t="s">
        <v>14</v>
      </c>
      <c r="C3070" s="4">
        <v>1185732</v>
      </c>
      <c r="D3070" s="5">
        <v>44379</v>
      </c>
      <c r="E3070" s="4" t="s">
        <v>33</v>
      </c>
      <c r="F3070" s="4" t="s">
        <v>108</v>
      </c>
      <c r="G3070" s="4" t="s">
        <v>109</v>
      </c>
      <c r="H3070" s="4" t="s">
        <v>21</v>
      </c>
      <c r="I3070" s="6">
        <v>0.5</v>
      </c>
      <c r="J3070" s="7">
        <v>2000</v>
      </c>
      <c r="K3070" s="8">
        <f t="shared" si="24"/>
        <v>1000</v>
      </c>
      <c r="L3070" s="8">
        <f t="shared" si="25"/>
        <v>500</v>
      </c>
      <c r="M3070" s="9">
        <v>0.5</v>
      </c>
      <c r="O3070" s="14"/>
      <c r="P3070" s="12"/>
      <c r="Q3070" s="10"/>
      <c r="R3070" s="11"/>
    </row>
    <row r="3071" spans="1:18" ht="15.75" customHeight="1" x14ac:dyDescent="0.25">
      <c r="A3071" s="2"/>
      <c r="B3071" s="4" t="s">
        <v>14</v>
      </c>
      <c r="C3071" s="4">
        <v>1185732</v>
      </c>
      <c r="D3071" s="5">
        <v>44379</v>
      </c>
      <c r="E3071" s="4" t="s">
        <v>33</v>
      </c>
      <c r="F3071" s="4" t="s">
        <v>108</v>
      </c>
      <c r="G3071" s="4" t="s">
        <v>109</v>
      </c>
      <c r="H3071" s="4" t="s">
        <v>22</v>
      </c>
      <c r="I3071" s="6">
        <v>0.55000000000000004</v>
      </c>
      <c r="J3071" s="7">
        <v>3750</v>
      </c>
      <c r="K3071" s="8">
        <f t="shared" si="24"/>
        <v>2062.5</v>
      </c>
      <c r="L3071" s="8">
        <f t="shared" si="25"/>
        <v>825</v>
      </c>
      <c r="M3071" s="9">
        <v>0.4</v>
      </c>
      <c r="O3071" s="14"/>
      <c r="P3071" s="12"/>
      <c r="Q3071" s="10"/>
      <c r="R3071" s="11"/>
    </row>
    <row r="3072" spans="1:18" ht="15.75" customHeight="1" x14ac:dyDescent="0.25">
      <c r="A3072" s="2"/>
      <c r="B3072" s="4" t="s">
        <v>14</v>
      </c>
      <c r="C3072" s="4">
        <v>1185732</v>
      </c>
      <c r="D3072" s="5">
        <v>44411</v>
      </c>
      <c r="E3072" s="4" t="s">
        <v>33</v>
      </c>
      <c r="F3072" s="4" t="s">
        <v>108</v>
      </c>
      <c r="G3072" s="4" t="s">
        <v>109</v>
      </c>
      <c r="H3072" s="4" t="s">
        <v>17</v>
      </c>
      <c r="I3072" s="6">
        <v>0.5</v>
      </c>
      <c r="J3072" s="7">
        <v>5250</v>
      </c>
      <c r="K3072" s="8">
        <f t="shared" si="24"/>
        <v>2625</v>
      </c>
      <c r="L3072" s="8">
        <f t="shared" si="25"/>
        <v>787.5</v>
      </c>
      <c r="M3072" s="9">
        <v>0.3</v>
      </c>
      <c r="O3072" s="14"/>
      <c r="P3072" s="12"/>
      <c r="Q3072" s="10"/>
      <c r="R3072" s="11"/>
    </row>
    <row r="3073" spans="1:18" ht="15.75" customHeight="1" x14ac:dyDescent="0.25">
      <c r="A3073" s="2"/>
      <c r="B3073" s="4" t="s">
        <v>14</v>
      </c>
      <c r="C3073" s="4">
        <v>1185732</v>
      </c>
      <c r="D3073" s="5">
        <v>44411</v>
      </c>
      <c r="E3073" s="4" t="s">
        <v>33</v>
      </c>
      <c r="F3073" s="4" t="s">
        <v>108</v>
      </c>
      <c r="G3073" s="4" t="s">
        <v>109</v>
      </c>
      <c r="H3073" s="4" t="s">
        <v>18</v>
      </c>
      <c r="I3073" s="6">
        <v>0.45000000000000007</v>
      </c>
      <c r="J3073" s="7">
        <v>3000</v>
      </c>
      <c r="K3073" s="8">
        <f t="shared" si="24"/>
        <v>1350.0000000000002</v>
      </c>
      <c r="L3073" s="8">
        <f t="shared" si="25"/>
        <v>472.50000000000006</v>
      </c>
      <c r="M3073" s="9">
        <v>0.35</v>
      </c>
      <c r="O3073" s="14"/>
      <c r="P3073" s="12"/>
      <c r="Q3073" s="10"/>
      <c r="R3073" s="11"/>
    </row>
    <row r="3074" spans="1:18" ht="15.75" customHeight="1" x14ac:dyDescent="0.25">
      <c r="A3074" s="2"/>
      <c r="B3074" s="4" t="s">
        <v>14</v>
      </c>
      <c r="C3074" s="4">
        <v>1185732</v>
      </c>
      <c r="D3074" s="5">
        <v>44411</v>
      </c>
      <c r="E3074" s="4" t="s">
        <v>33</v>
      </c>
      <c r="F3074" s="4" t="s">
        <v>108</v>
      </c>
      <c r="G3074" s="4" t="s">
        <v>109</v>
      </c>
      <c r="H3074" s="4" t="s">
        <v>19</v>
      </c>
      <c r="I3074" s="6">
        <v>0.4</v>
      </c>
      <c r="J3074" s="7">
        <v>2250</v>
      </c>
      <c r="K3074" s="8">
        <f t="shared" si="24"/>
        <v>900</v>
      </c>
      <c r="L3074" s="8">
        <f t="shared" si="25"/>
        <v>270</v>
      </c>
      <c r="M3074" s="9">
        <v>0.3</v>
      </c>
      <c r="O3074" s="14"/>
      <c r="P3074" s="12"/>
      <c r="Q3074" s="10"/>
      <c r="R3074" s="11"/>
    </row>
    <row r="3075" spans="1:18" ht="15.75" customHeight="1" x14ac:dyDescent="0.25">
      <c r="A3075" s="2"/>
      <c r="B3075" s="4" t="s">
        <v>14</v>
      </c>
      <c r="C3075" s="4">
        <v>1185732</v>
      </c>
      <c r="D3075" s="5">
        <v>44411</v>
      </c>
      <c r="E3075" s="4" t="s">
        <v>33</v>
      </c>
      <c r="F3075" s="4" t="s">
        <v>108</v>
      </c>
      <c r="G3075" s="4" t="s">
        <v>109</v>
      </c>
      <c r="H3075" s="4" t="s">
        <v>20</v>
      </c>
      <c r="I3075" s="6">
        <v>0.4</v>
      </c>
      <c r="J3075" s="7">
        <v>2000</v>
      </c>
      <c r="K3075" s="8">
        <f t="shared" si="24"/>
        <v>800</v>
      </c>
      <c r="L3075" s="8">
        <f t="shared" si="25"/>
        <v>240</v>
      </c>
      <c r="M3075" s="9">
        <v>0.3</v>
      </c>
      <c r="O3075" s="14"/>
      <c r="P3075" s="12"/>
      <c r="Q3075" s="10"/>
      <c r="R3075" s="11"/>
    </row>
    <row r="3076" spans="1:18" ht="15.75" customHeight="1" x14ac:dyDescent="0.25">
      <c r="A3076" s="2"/>
      <c r="B3076" s="4" t="s">
        <v>14</v>
      </c>
      <c r="C3076" s="4">
        <v>1185732</v>
      </c>
      <c r="D3076" s="5">
        <v>44411</v>
      </c>
      <c r="E3076" s="4" t="s">
        <v>33</v>
      </c>
      <c r="F3076" s="4" t="s">
        <v>108</v>
      </c>
      <c r="G3076" s="4" t="s">
        <v>109</v>
      </c>
      <c r="H3076" s="4" t="s">
        <v>21</v>
      </c>
      <c r="I3076" s="6">
        <v>0.5</v>
      </c>
      <c r="J3076" s="7">
        <v>1750</v>
      </c>
      <c r="K3076" s="8">
        <f t="shared" si="24"/>
        <v>875</v>
      </c>
      <c r="L3076" s="8">
        <f t="shared" si="25"/>
        <v>437.5</v>
      </c>
      <c r="M3076" s="9">
        <v>0.5</v>
      </c>
      <c r="O3076" s="14"/>
      <c r="P3076" s="12"/>
      <c r="Q3076" s="10"/>
      <c r="R3076" s="11"/>
    </row>
    <row r="3077" spans="1:18" ht="15.75" customHeight="1" x14ac:dyDescent="0.25">
      <c r="A3077" s="2"/>
      <c r="B3077" s="4" t="s">
        <v>14</v>
      </c>
      <c r="C3077" s="4">
        <v>1185732</v>
      </c>
      <c r="D3077" s="5">
        <v>44411</v>
      </c>
      <c r="E3077" s="4" t="s">
        <v>33</v>
      </c>
      <c r="F3077" s="4" t="s">
        <v>108</v>
      </c>
      <c r="G3077" s="4" t="s">
        <v>109</v>
      </c>
      <c r="H3077" s="4" t="s">
        <v>22</v>
      </c>
      <c r="I3077" s="6">
        <v>0.55000000000000004</v>
      </c>
      <c r="J3077" s="7">
        <v>3500</v>
      </c>
      <c r="K3077" s="8">
        <f t="shared" si="24"/>
        <v>1925.0000000000002</v>
      </c>
      <c r="L3077" s="8">
        <f t="shared" si="25"/>
        <v>770.00000000000011</v>
      </c>
      <c r="M3077" s="9">
        <v>0.4</v>
      </c>
      <c r="O3077" s="14"/>
      <c r="P3077" s="12"/>
      <c r="Q3077" s="10"/>
      <c r="R3077" s="11"/>
    </row>
    <row r="3078" spans="1:18" ht="15.75" customHeight="1" x14ac:dyDescent="0.25">
      <c r="A3078" s="2"/>
      <c r="B3078" s="4" t="s">
        <v>14</v>
      </c>
      <c r="C3078" s="4">
        <v>1185732</v>
      </c>
      <c r="D3078" s="5">
        <v>44443</v>
      </c>
      <c r="E3078" s="4" t="s">
        <v>33</v>
      </c>
      <c r="F3078" s="4" t="s">
        <v>108</v>
      </c>
      <c r="G3078" s="4" t="s">
        <v>109</v>
      </c>
      <c r="H3078" s="4" t="s">
        <v>17</v>
      </c>
      <c r="I3078" s="6">
        <v>0.35000000000000003</v>
      </c>
      <c r="J3078" s="7">
        <v>4750</v>
      </c>
      <c r="K3078" s="8">
        <f t="shared" si="24"/>
        <v>1662.5000000000002</v>
      </c>
      <c r="L3078" s="8">
        <f t="shared" si="25"/>
        <v>498.75000000000006</v>
      </c>
      <c r="M3078" s="9">
        <v>0.3</v>
      </c>
      <c r="O3078" s="14"/>
      <c r="P3078" s="12"/>
      <c r="Q3078" s="10"/>
      <c r="R3078" s="11"/>
    </row>
    <row r="3079" spans="1:18" ht="15.75" customHeight="1" x14ac:dyDescent="0.25">
      <c r="A3079" s="2"/>
      <c r="B3079" s="4" t="s">
        <v>14</v>
      </c>
      <c r="C3079" s="4">
        <v>1185732</v>
      </c>
      <c r="D3079" s="5">
        <v>44443</v>
      </c>
      <c r="E3079" s="4" t="s">
        <v>33</v>
      </c>
      <c r="F3079" s="4" t="s">
        <v>108</v>
      </c>
      <c r="G3079" s="4" t="s">
        <v>109</v>
      </c>
      <c r="H3079" s="4" t="s">
        <v>18</v>
      </c>
      <c r="I3079" s="6">
        <v>0.3000000000000001</v>
      </c>
      <c r="J3079" s="7">
        <v>2500</v>
      </c>
      <c r="K3079" s="8">
        <f t="shared" si="24"/>
        <v>750.00000000000023</v>
      </c>
      <c r="L3079" s="8">
        <f t="shared" si="25"/>
        <v>262.50000000000006</v>
      </c>
      <c r="M3079" s="9">
        <v>0.35</v>
      </c>
      <c r="O3079" s="14"/>
      <c r="P3079" s="12"/>
      <c r="Q3079" s="10"/>
      <c r="R3079" s="11"/>
    </row>
    <row r="3080" spans="1:18" ht="15.75" customHeight="1" x14ac:dyDescent="0.25">
      <c r="A3080" s="2"/>
      <c r="B3080" s="4" t="s">
        <v>14</v>
      </c>
      <c r="C3080" s="4">
        <v>1185732</v>
      </c>
      <c r="D3080" s="5">
        <v>44443</v>
      </c>
      <c r="E3080" s="4" t="s">
        <v>33</v>
      </c>
      <c r="F3080" s="4" t="s">
        <v>108</v>
      </c>
      <c r="G3080" s="4" t="s">
        <v>109</v>
      </c>
      <c r="H3080" s="4" t="s">
        <v>19</v>
      </c>
      <c r="I3080" s="6">
        <v>0.25000000000000006</v>
      </c>
      <c r="J3080" s="7">
        <v>1500</v>
      </c>
      <c r="K3080" s="8">
        <f t="shared" si="24"/>
        <v>375.00000000000006</v>
      </c>
      <c r="L3080" s="8">
        <f t="shared" si="25"/>
        <v>112.50000000000001</v>
      </c>
      <c r="M3080" s="9">
        <v>0.3</v>
      </c>
      <c r="O3080" s="14"/>
      <c r="P3080" s="12"/>
      <c r="Q3080" s="10"/>
      <c r="R3080" s="11"/>
    </row>
    <row r="3081" spans="1:18" ht="15.75" customHeight="1" x14ac:dyDescent="0.25">
      <c r="A3081" s="2"/>
      <c r="B3081" s="4" t="s">
        <v>14</v>
      </c>
      <c r="C3081" s="4">
        <v>1185732</v>
      </c>
      <c r="D3081" s="5">
        <v>44443</v>
      </c>
      <c r="E3081" s="4" t="s">
        <v>33</v>
      </c>
      <c r="F3081" s="4" t="s">
        <v>108</v>
      </c>
      <c r="G3081" s="4" t="s">
        <v>109</v>
      </c>
      <c r="H3081" s="4" t="s">
        <v>20</v>
      </c>
      <c r="I3081" s="6">
        <v>0.25000000000000006</v>
      </c>
      <c r="J3081" s="7">
        <v>1250</v>
      </c>
      <c r="K3081" s="8">
        <f t="shared" si="24"/>
        <v>312.50000000000006</v>
      </c>
      <c r="L3081" s="8">
        <f t="shared" si="25"/>
        <v>93.750000000000014</v>
      </c>
      <c r="M3081" s="9">
        <v>0.3</v>
      </c>
      <c r="O3081" s="14"/>
      <c r="P3081" s="12"/>
      <c r="Q3081" s="10"/>
      <c r="R3081" s="11"/>
    </row>
    <row r="3082" spans="1:18" ht="15.75" customHeight="1" x14ac:dyDescent="0.25">
      <c r="A3082" s="2"/>
      <c r="B3082" s="4" t="s">
        <v>14</v>
      </c>
      <c r="C3082" s="4">
        <v>1185732</v>
      </c>
      <c r="D3082" s="5">
        <v>44443</v>
      </c>
      <c r="E3082" s="4" t="s">
        <v>33</v>
      </c>
      <c r="F3082" s="4" t="s">
        <v>108</v>
      </c>
      <c r="G3082" s="4" t="s">
        <v>109</v>
      </c>
      <c r="H3082" s="4" t="s">
        <v>21</v>
      </c>
      <c r="I3082" s="6">
        <v>0.35000000000000003</v>
      </c>
      <c r="J3082" s="7">
        <v>1250</v>
      </c>
      <c r="K3082" s="8">
        <f t="shared" si="24"/>
        <v>437.50000000000006</v>
      </c>
      <c r="L3082" s="8">
        <f t="shared" si="25"/>
        <v>218.75000000000003</v>
      </c>
      <c r="M3082" s="9">
        <v>0.5</v>
      </c>
      <c r="O3082" s="14"/>
      <c r="P3082" s="12"/>
      <c r="Q3082" s="10"/>
      <c r="R3082" s="11"/>
    </row>
    <row r="3083" spans="1:18" ht="15.75" customHeight="1" x14ac:dyDescent="0.25">
      <c r="A3083" s="2"/>
      <c r="B3083" s="4" t="s">
        <v>14</v>
      </c>
      <c r="C3083" s="4">
        <v>1185732</v>
      </c>
      <c r="D3083" s="5">
        <v>44443</v>
      </c>
      <c r="E3083" s="4" t="s">
        <v>33</v>
      </c>
      <c r="F3083" s="4" t="s">
        <v>108</v>
      </c>
      <c r="G3083" s="4" t="s">
        <v>109</v>
      </c>
      <c r="H3083" s="4" t="s">
        <v>22</v>
      </c>
      <c r="I3083" s="6">
        <v>0.4</v>
      </c>
      <c r="J3083" s="7">
        <v>2000</v>
      </c>
      <c r="K3083" s="8">
        <f t="shared" si="24"/>
        <v>800</v>
      </c>
      <c r="L3083" s="8">
        <f t="shared" si="25"/>
        <v>320</v>
      </c>
      <c r="M3083" s="9">
        <v>0.4</v>
      </c>
      <c r="O3083" s="14"/>
      <c r="P3083" s="12"/>
      <c r="Q3083" s="10"/>
      <c r="R3083" s="11"/>
    </row>
    <row r="3084" spans="1:18" ht="15.75" customHeight="1" x14ac:dyDescent="0.25">
      <c r="A3084" s="2"/>
      <c r="B3084" s="4" t="s">
        <v>14</v>
      </c>
      <c r="C3084" s="4">
        <v>1185732</v>
      </c>
      <c r="D3084" s="5">
        <v>44472</v>
      </c>
      <c r="E3084" s="4" t="s">
        <v>33</v>
      </c>
      <c r="F3084" s="4" t="s">
        <v>108</v>
      </c>
      <c r="G3084" s="4" t="s">
        <v>109</v>
      </c>
      <c r="H3084" s="4" t="s">
        <v>17</v>
      </c>
      <c r="I3084" s="6">
        <v>0.44999999999999996</v>
      </c>
      <c r="J3084" s="7">
        <v>3750</v>
      </c>
      <c r="K3084" s="8">
        <f t="shared" si="24"/>
        <v>1687.4999999999998</v>
      </c>
      <c r="L3084" s="8">
        <f t="shared" si="25"/>
        <v>506.24999999999989</v>
      </c>
      <c r="M3084" s="9">
        <v>0.3</v>
      </c>
      <c r="O3084" s="14"/>
      <c r="P3084" s="12"/>
      <c r="Q3084" s="10"/>
      <c r="R3084" s="11"/>
    </row>
    <row r="3085" spans="1:18" ht="15.75" customHeight="1" x14ac:dyDescent="0.25">
      <c r="A3085" s="2"/>
      <c r="B3085" s="4" t="s">
        <v>14</v>
      </c>
      <c r="C3085" s="4">
        <v>1185732</v>
      </c>
      <c r="D3085" s="5">
        <v>44472</v>
      </c>
      <c r="E3085" s="4" t="s">
        <v>33</v>
      </c>
      <c r="F3085" s="4" t="s">
        <v>108</v>
      </c>
      <c r="G3085" s="4" t="s">
        <v>109</v>
      </c>
      <c r="H3085" s="4" t="s">
        <v>18</v>
      </c>
      <c r="I3085" s="6">
        <v>0.35000000000000003</v>
      </c>
      <c r="J3085" s="7">
        <v>2250</v>
      </c>
      <c r="K3085" s="8">
        <f t="shared" si="24"/>
        <v>787.50000000000011</v>
      </c>
      <c r="L3085" s="8">
        <f t="shared" si="25"/>
        <v>275.625</v>
      </c>
      <c r="M3085" s="9">
        <v>0.35</v>
      </c>
      <c r="O3085" s="14"/>
      <c r="P3085" s="12"/>
      <c r="Q3085" s="10"/>
      <c r="R3085" s="11"/>
    </row>
    <row r="3086" spans="1:18" ht="15.75" customHeight="1" x14ac:dyDescent="0.25">
      <c r="A3086" s="2"/>
      <c r="B3086" s="4" t="s">
        <v>14</v>
      </c>
      <c r="C3086" s="4">
        <v>1185732</v>
      </c>
      <c r="D3086" s="5">
        <v>44472</v>
      </c>
      <c r="E3086" s="4" t="s">
        <v>33</v>
      </c>
      <c r="F3086" s="4" t="s">
        <v>108</v>
      </c>
      <c r="G3086" s="4" t="s">
        <v>109</v>
      </c>
      <c r="H3086" s="4" t="s">
        <v>19</v>
      </c>
      <c r="I3086" s="6">
        <v>0.35000000000000003</v>
      </c>
      <c r="J3086" s="7">
        <v>1250</v>
      </c>
      <c r="K3086" s="8">
        <f t="shared" si="24"/>
        <v>437.50000000000006</v>
      </c>
      <c r="L3086" s="8">
        <f t="shared" si="25"/>
        <v>131.25</v>
      </c>
      <c r="M3086" s="9">
        <v>0.3</v>
      </c>
      <c r="O3086" s="14"/>
      <c r="P3086" s="12"/>
      <c r="Q3086" s="10"/>
      <c r="R3086" s="11"/>
    </row>
    <row r="3087" spans="1:18" ht="15.75" customHeight="1" x14ac:dyDescent="0.25">
      <c r="A3087" s="2"/>
      <c r="B3087" s="4" t="s">
        <v>14</v>
      </c>
      <c r="C3087" s="4">
        <v>1185732</v>
      </c>
      <c r="D3087" s="5">
        <v>44472</v>
      </c>
      <c r="E3087" s="4" t="s">
        <v>33</v>
      </c>
      <c r="F3087" s="4" t="s">
        <v>108</v>
      </c>
      <c r="G3087" s="4" t="s">
        <v>109</v>
      </c>
      <c r="H3087" s="4" t="s">
        <v>20</v>
      </c>
      <c r="I3087" s="6">
        <v>0.35000000000000003</v>
      </c>
      <c r="J3087" s="7">
        <v>1250</v>
      </c>
      <c r="K3087" s="8">
        <f t="shared" si="24"/>
        <v>437.50000000000006</v>
      </c>
      <c r="L3087" s="8">
        <f t="shared" si="25"/>
        <v>131.25</v>
      </c>
      <c r="M3087" s="9">
        <v>0.3</v>
      </c>
      <c r="O3087" s="14"/>
      <c r="P3087" s="12"/>
      <c r="Q3087" s="10"/>
      <c r="R3087" s="11"/>
    </row>
    <row r="3088" spans="1:18" ht="15.75" customHeight="1" x14ac:dyDescent="0.25">
      <c r="A3088" s="2"/>
      <c r="B3088" s="4" t="s">
        <v>14</v>
      </c>
      <c r="C3088" s="4">
        <v>1185732</v>
      </c>
      <c r="D3088" s="5">
        <v>44472</v>
      </c>
      <c r="E3088" s="4" t="s">
        <v>33</v>
      </c>
      <c r="F3088" s="4" t="s">
        <v>108</v>
      </c>
      <c r="G3088" s="4" t="s">
        <v>109</v>
      </c>
      <c r="H3088" s="4" t="s">
        <v>21</v>
      </c>
      <c r="I3088" s="6">
        <v>0.44999999999999996</v>
      </c>
      <c r="J3088" s="7">
        <v>1250</v>
      </c>
      <c r="K3088" s="8">
        <f t="shared" si="24"/>
        <v>562.5</v>
      </c>
      <c r="L3088" s="8">
        <f t="shared" si="25"/>
        <v>281.25</v>
      </c>
      <c r="M3088" s="9">
        <v>0.5</v>
      </c>
      <c r="O3088" s="14"/>
      <c r="P3088" s="12"/>
      <c r="Q3088" s="10"/>
      <c r="R3088" s="11"/>
    </row>
    <row r="3089" spans="1:18" ht="15.75" customHeight="1" x14ac:dyDescent="0.25">
      <c r="A3089" s="2"/>
      <c r="B3089" s="4" t="s">
        <v>14</v>
      </c>
      <c r="C3089" s="4">
        <v>1185732</v>
      </c>
      <c r="D3089" s="5">
        <v>44472</v>
      </c>
      <c r="E3089" s="4" t="s">
        <v>33</v>
      </c>
      <c r="F3089" s="4" t="s">
        <v>108</v>
      </c>
      <c r="G3089" s="4" t="s">
        <v>109</v>
      </c>
      <c r="H3089" s="4" t="s">
        <v>22</v>
      </c>
      <c r="I3089" s="6">
        <v>0.49999999999999983</v>
      </c>
      <c r="J3089" s="7">
        <v>2500</v>
      </c>
      <c r="K3089" s="8">
        <f t="shared" si="24"/>
        <v>1249.9999999999995</v>
      </c>
      <c r="L3089" s="8">
        <f t="shared" si="25"/>
        <v>499.99999999999983</v>
      </c>
      <c r="M3089" s="9">
        <v>0.4</v>
      </c>
      <c r="O3089" s="14"/>
      <c r="P3089" s="12"/>
      <c r="Q3089" s="10"/>
      <c r="R3089" s="11"/>
    </row>
    <row r="3090" spans="1:18" ht="15.75" customHeight="1" x14ac:dyDescent="0.25">
      <c r="A3090" s="2"/>
      <c r="B3090" s="4" t="s">
        <v>14</v>
      </c>
      <c r="C3090" s="4">
        <v>1185732</v>
      </c>
      <c r="D3090" s="5">
        <v>44503</v>
      </c>
      <c r="E3090" s="4" t="s">
        <v>33</v>
      </c>
      <c r="F3090" s="4" t="s">
        <v>108</v>
      </c>
      <c r="G3090" s="4" t="s">
        <v>109</v>
      </c>
      <c r="H3090" s="4" t="s">
        <v>17</v>
      </c>
      <c r="I3090" s="6">
        <v>0.44999999999999996</v>
      </c>
      <c r="J3090" s="7">
        <v>4000</v>
      </c>
      <c r="K3090" s="8">
        <f t="shared" si="24"/>
        <v>1799.9999999999998</v>
      </c>
      <c r="L3090" s="8">
        <f t="shared" si="25"/>
        <v>539.99999999999989</v>
      </c>
      <c r="M3090" s="9">
        <v>0.3</v>
      </c>
      <c r="O3090" s="14"/>
      <c r="P3090" s="12"/>
      <c r="Q3090" s="10"/>
      <c r="R3090" s="11"/>
    </row>
    <row r="3091" spans="1:18" ht="15.75" customHeight="1" x14ac:dyDescent="0.25">
      <c r="A3091" s="2"/>
      <c r="B3091" s="4" t="s">
        <v>14</v>
      </c>
      <c r="C3091" s="4">
        <v>1185732</v>
      </c>
      <c r="D3091" s="5">
        <v>44503</v>
      </c>
      <c r="E3091" s="4" t="s">
        <v>33</v>
      </c>
      <c r="F3091" s="4" t="s">
        <v>108</v>
      </c>
      <c r="G3091" s="4" t="s">
        <v>109</v>
      </c>
      <c r="H3091" s="4" t="s">
        <v>18</v>
      </c>
      <c r="I3091" s="6">
        <v>0.35000000000000003</v>
      </c>
      <c r="J3091" s="7">
        <v>3000</v>
      </c>
      <c r="K3091" s="8">
        <f t="shared" si="24"/>
        <v>1050</v>
      </c>
      <c r="L3091" s="8">
        <f t="shared" si="25"/>
        <v>367.5</v>
      </c>
      <c r="M3091" s="9">
        <v>0.35</v>
      </c>
      <c r="O3091" s="14"/>
      <c r="P3091" s="12"/>
      <c r="Q3091" s="10"/>
      <c r="R3091" s="11"/>
    </row>
    <row r="3092" spans="1:18" ht="15.75" customHeight="1" x14ac:dyDescent="0.25">
      <c r="A3092" s="2"/>
      <c r="B3092" s="4" t="s">
        <v>14</v>
      </c>
      <c r="C3092" s="4">
        <v>1185732</v>
      </c>
      <c r="D3092" s="5">
        <v>44503</v>
      </c>
      <c r="E3092" s="4" t="s">
        <v>33</v>
      </c>
      <c r="F3092" s="4" t="s">
        <v>108</v>
      </c>
      <c r="G3092" s="4" t="s">
        <v>109</v>
      </c>
      <c r="H3092" s="4" t="s">
        <v>19</v>
      </c>
      <c r="I3092" s="6">
        <v>0.35000000000000003</v>
      </c>
      <c r="J3092" s="7">
        <v>2450</v>
      </c>
      <c r="K3092" s="8">
        <f t="shared" si="24"/>
        <v>857.50000000000011</v>
      </c>
      <c r="L3092" s="8">
        <f t="shared" si="25"/>
        <v>257.25</v>
      </c>
      <c r="M3092" s="9">
        <v>0.3</v>
      </c>
      <c r="O3092" s="14"/>
      <c r="P3092" s="12"/>
      <c r="Q3092" s="10"/>
      <c r="R3092" s="11"/>
    </row>
    <row r="3093" spans="1:18" ht="15.75" customHeight="1" x14ac:dyDescent="0.25">
      <c r="A3093" s="2"/>
      <c r="B3093" s="4" t="s">
        <v>14</v>
      </c>
      <c r="C3093" s="4">
        <v>1185732</v>
      </c>
      <c r="D3093" s="5">
        <v>44503</v>
      </c>
      <c r="E3093" s="4" t="s">
        <v>33</v>
      </c>
      <c r="F3093" s="4" t="s">
        <v>108</v>
      </c>
      <c r="G3093" s="4" t="s">
        <v>109</v>
      </c>
      <c r="H3093" s="4" t="s">
        <v>20</v>
      </c>
      <c r="I3093" s="6">
        <v>0.35000000000000003</v>
      </c>
      <c r="J3093" s="7">
        <v>2250</v>
      </c>
      <c r="K3093" s="8">
        <f t="shared" si="24"/>
        <v>787.50000000000011</v>
      </c>
      <c r="L3093" s="8">
        <f t="shared" si="25"/>
        <v>236.25000000000003</v>
      </c>
      <c r="M3093" s="9">
        <v>0.3</v>
      </c>
      <c r="O3093" s="14"/>
      <c r="P3093" s="12"/>
      <c r="Q3093" s="10"/>
      <c r="R3093" s="11"/>
    </row>
    <row r="3094" spans="1:18" ht="15.75" customHeight="1" x14ac:dyDescent="0.25">
      <c r="A3094" s="2"/>
      <c r="B3094" s="4" t="s">
        <v>14</v>
      </c>
      <c r="C3094" s="4">
        <v>1185732</v>
      </c>
      <c r="D3094" s="5">
        <v>44503</v>
      </c>
      <c r="E3094" s="4" t="s">
        <v>33</v>
      </c>
      <c r="F3094" s="4" t="s">
        <v>108</v>
      </c>
      <c r="G3094" s="4" t="s">
        <v>109</v>
      </c>
      <c r="H3094" s="4" t="s">
        <v>21</v>
      </c>
      <c r="I3094" s="6">
        <v>0.6</v>
      </c>
      <c r="J3094" s="7">
        <v>2000</v>
      </c>
      <c r="K3094" s="8">
        <f t="shared" si="24"/>
        <v>1200</v>
      </c>
      <c r="L3094" s="8">
        <f t="shared" si="25"/>
        <v>600</v>
      </c>
      <c r="M3094" s="9">
        <v>0.5</v>
      </c>
      <c r="O3094" s="14"/>
      <c r="P3094" s="12"/>
      <c r="Q3094" s="10"/>
      <c r="R3094" s="11"/>
    </row>
    <row r="3095" spans="1:18" ht="15.75" customHeight="1" x14ac:dyDescent="0.25">
      <c r="A3095" s="2"/>
      <c r="B3095" s="4" t="s">
        <v>14</v>
      </c>
      <c r="C3095" s="4">
        <v>1185732</v>
      </c>
      <c r="D3095" s="5">
        <v>44503</v>
      </c>
      <c r="E3095" s="4" t="s">
        <v>33</v>
      </c>
      <c r="F3095" s="4" t="s">
        <v>108</v>
      </c>
      <c r="G3095" s="4" t="s">
        <v>109</v>
      </c>
      <c r="H3095" s="4" t="s">
        <v>22</v>
      </c>
      <c r="I3095" s="6">
        <v>0.64999999999999991</v>
      </c>
      <c r="J3095" s="7">
        <v>3000</v>
      </c>
      <c r="K3095" s="8">
        <f t="shared" si="24"/>
        <v>1949.9999999999998</v>
      </c>
      <c r="L3095" s="8">
        <f t="shared" si="25"/>
        <v>780</v>
      </c>
      <c r="M3095" s="9">
        <v>0.4</v>
      </c>
      <c r="O3095" s="14"/>
      <c r="P3095" s="12"/>
      <c r="Q3095" s="10"/>
      <c r="R3095" s="11"/>
    </row>
    <row r="3096" spans="1:18" ht="15.75" customHeight="1" x14ac:dyDescent="0.25">
      <c r="A3096" s="2"/>
      <c r="B3096" s="4" t="s">
        <v>14</v>
      </c>
      <c r="C3096" s="4">
        <v>1185732</v>
      </c>
      <c r="D3096" s="5">
        <v>44532</v>
      </c>
      <c r="E3096" s="4" t="s">
        <v>33</v>
      </c>
      <c r="F3096" s="4" t="s">
        <v>108</v>
      </c>
      <c r="G3096" s="4" t="s">
        <v>109</v>
      </c>
      <c r="H3096" s="4" t="s">
        <v>17</v>
      </c>
      <c r="I3096" s="6">
        <v>0.6</v>
      </c>
      <c r="J3096" s="7">
        <v>5500</v>
      </c>
      <c r="K3096" s="8">
        <f t="shared" si="24"/>
        <v>3300</v>
      </c>
      <c r="L3096" s="8">
        <f t="shared" si="25"/>
        <v>990</v>
      </c>
      <c r="M3096" s="9">
        <v>0.3</v>
      </c>
      <c r="O3096" s="14"/>
      <c r="P3096" s="12"/>
      <c r="Q3096" s="10"/>
      <c r="R3096" s="11"/>
    </row>
    <row r="3097" spans="1:18" ht="15.75" customHeight="1" x14ac:dyDescent="0.25">
      <c r="A3097" s="2"/>
      <c r="B3097" s="4" t="s">
        <v>14</v>
      </c>
      <c r="C3097" s="4">
        <v>1185732</v>
      </c>
      <c r="D3097" s="5">
        <v>44532</v>
      </c>
      <c r="E3097" s="4" t="s">
        <v>33</v>
      </c>
      <c r="F3097" s="4" t="s">
        <v>108</v>
      </c>
      <c r="G3097" s="4" t="s">
        <v>109</v>
      </c>
      <c r="H3097" s="4" t="s">
        <v>18</v>
      </c>
      <c r="I3097" s="6">
        <v>0.5</v>
      </c>
      <c r="J3097" s="7">
        <v>3500</v>
      </c>
      <c r="K3097" s="8">
        <f t="shared" si="24"/>
        <v>1750</v>
      </c>
      <c r="L3097" s="8">
        <f t="shared" si="25"/>
        <v>612.5</v>
      </c>
      <c r="M3097" s="9">
        <v>0.35</v>
      </c>
      <c r="O3097" s="14"/>
      <c r="P3097" s="12"/>
      <c r="Q3097" s="10"/>
      <c r="R3097" s="11"/>
    </row>
    <row r="3098" spans="1:18" ht="15.75" customHeight="1" x14ac:dyDescent="0.25">
      <c r="A3098" s="2"/>
      <c r="B3098" s="4" t="s">
        <v>14</v>
      </c>
      <c r="C3098" s="4">
        <v>1185732</v>
      </c>
      <c r="D3098" s="5">
        <v>44532</v>
      </c>
      <c r="E3098" s="4" t="s">
        <v>33</v>
      </c>
      <c r="F3098" s="4" t="s">
        <v>108</v>
      </c>
      <c r="G3098" s="4" t="s">
        <v>109</v>
      </c>
      <c r="H3098" s="4" t="s">
        <v>19</v>
      </c>
      <c r="I3098" s="6">
        <v>0.5</v>
      </c>
      <c r="J3098" s="7">
        <v>3000</v>
      </c>
      <c r="K3098" s="8">
        <f t="shared" si="24"/>
        <v>1500</v>
      </c>
      <c r="L3098" s="8">
        <f t="shared" si="25"/>
        <v>450</v>
      </c>
      <c r="M3098" s="9">
        <v>0.3</v>
      </c>
      <c r="O3098" s="14"/>
      <c r="P3098" s="12"/>
      <c r="Q3098" s="10"/>
      <c r="R3098" s="11"/>
    </row>
    <row r="3099" spans="1:18" ht="15.75" customHeight="1" x14ac:dyDescent="0.25">
      <c r="A3099" s="2"/>
      <c r="B3099" s="4" t="s">
        <v>14</v>
      </c>
      <c r="C3099" s="4">
        <v>1185732</v>
      </c>
      <c r="D3099" s="5">
        <v>44532</v>
      </c>
      <c r="E3099" s="4" t="s">
        <v>33</v>
      </c>
      <c r="F3099" s="4" t="s">
        <v>108</v>
      </c>
      <c r="G3099" s="4" t="s">
        <v>109</v>
      </c>
      <c r="H3099" s="4" t="s">
        <v>20</v>
      </c>
      <c r="I3099" s="6">
        <v>0.5</v>
      </c>
      <c r="J3099" s="7">
        <v>2500</v>
      </c>
      <c r="K3099" s="8">
        <f t="shared" si="24"/>
        <v>1250</v>
      </c>
      <c r="L3099" s="8">
        <f t="shared" si="25"/>
        <v>375</v>
      </c>
      <c r="M3099" s="9">
        <v>0.3</v>
      </c>
      <c r="O3099" s="14"/>
      <c r="P3099" s="12"/>
      <c r="Q3099" s="10"/>
      <c r="R3099" s="11"/>
    </row>
    <row r="3100" spans="1:18" ht="15.75" customHeight="1" x14ac:dyDescent="0.25">
      <c r="A3100" s="2"/>
      <c r="B3100" s="4" t="s">
        <v>14</v>
      </c>
      <c r="C3100" s="4">
        <v>1185732</v>
      </c>
      <c r="D3100" s="5">
        <v>44532</v>
      </c>
      <c r="E3100" s="4" t="s">
        <v>33</v>
      </c>
      <c r="F3100" s="4" t="s">
        <v>108</v>
      </c>
      <c r="G3100" s="4" t="s">
        <v>109</v>
      </c>
      <c r="H3100" s="4" t="s">
        <v>21</v>
      </c>
      <c r="I3100" s="6">
        <v>0.6</v>
      </c>
      <c r="J3100" s="7">
        <v>2500</v>
      </c>
      <c r="K3100" s="8">
        <f t="shared" si="24"/>
        <v>1500</v>
      </c>
      <c r="L3100" s="8">
        <f t="shared" si="25"/>
        <v>750</v>
      </c>
      <c r="M3100" s="9">
        <v>0.5</v>
      </c>
      <c r="O3100" s="14"/>
      <c r="P3100" s="12"/>
      <c r="Q3100" s="10"/>
      <c r="R3100" s="11"/>
    </row>
    <row r="3101" spans="1:18" ht="15.75" customHeight="1" x14ac:dyDescent="0.25">
      <c r="A3101" s="2"/>
      <c r="B3101" s="4" t="s">
        <v>14</v>
      </c>
      <c r="C3101" s="4">
        <v>1185732</v>
      </c>
      <c r="D3101" s="5">
        <v>44532</v>
      </c>
      <c r="E3101" s="4" t="s">
        <v>33</v>
      </c>
      <c r="F3101" s="4" t="s">
        <v>108</v>
      </c>
      <c r="G3101" s="4" t="s">
        <v>109</v>
      </c>
      <c r="H3101" s="4" t="s">
        <v>22</v>
      </c>
      <c r="I3101" s="6">
        <v>0.64999999999999991</v>
      </c>
      <c r="J3101" s="7">
        <v>3500</v>
      </c>
      <c r="K3101" s="8">
        <f t="shared" si="24"/>
        <v>2274.9999999999995</v>
      </c>
      <c r="L3101" s="8">
        <f t="shared" si="25"/>
        <v>909.99999999999989</v>
      </c>
      <c r="M3101" s="9">
        <v>0.4</v>
      </c>
      <c r="O3101" s="14"/>
      <c r="P3101" s="12"/>
      <c r="Q3101" s="10"/>
      <c r="R3101" s="11"/>
    </row>
    <row r="3102" spans="1:18" ht="15.75" customHeight="1" x14ac:dyDescent="0.25">
      <c r="A3102" s="2" t="s">
        <v>39</v>
      </c>
      <c r="B3102" s="4" t="s">
        <v>14</v>
      </c>
      <c r="C3102" s="4">
        <v>1185732</v>
      </c>
      <c r="D3102" s="5">
        <v>44206</v>
      </c>
      <c r="E3102" s="4" t="s">
        <v>33</v>
      </c>
      <c r="F3102" s="4" t="s">
        <v>110</v>
      </c>
      <c r="G3102" s="4" t="s">
        <v>111</v>
      </c>
      <c r="H3102" s="4" t="s">
        <v>17</v>
      </c>
      <c r="I3102" s="6">
        <v>0.35000000000000003</v>
      </c>
      <c r="J3102" s="7">
        <v>5000</v>
      </c>
      <c r="K3102" s="8">
        <f t="shared" si="24"/>
        <v>1750.0000000000002</v>
      </c>
      <c r="L3102" s="8">
        <f t="shared" si="25"/>
        <v>700.00000000000011</v>
      </c>
      <c r="M3102" s="9">
        <v>0.4</v>
      </c>
      <c r="O3102" s="14"/>
      <c r="P3102" s="12"/>
      <c r="Q3102" s="10"/>
      <c r="R3102" s="11"/>
    </row>
    <row r="3103" spans="1:18" ht="15.75" customHeight="1" x14ac:dyDescent="0.25">
      <c r="A3103" s="2"/>
      <c r="B3103" s="4" t="s">
        <v>14</v>
      </c>
      <c r="C3103" s="4">
        <v>1185732</v>
      </c>
      <c r="D3103" s="5">
        <v>44206</v>
      </c>
      <c r="E3103" s="4" t="s">
        <v>33</v>
      </c>
      <c r="F3103" s="4" t="s">
        <v>110</v>
      </c>
      <c r="G3103" s="4" t="s">
        <v>111</v>
      </c>
      <c r="H3103" s="4" t="s">
        <v>18</v>
      </c>
      <c r="I3103" s="6">
        <v>0.35000000000000003</v>
      </c>
      <c r="J3103" s="7">
        <v>3000</v>
      </c>
      <c r="K3103" s="8">
        <f t="shared" si="24"/>
        <v>1050</v>
      </c>
      <c r="L3103" s="8">
        <f t="shared" si="25"/>
        <v>420</v>
      </c>
      <c r="M3103" s="9">
        <v>0.4</v>
      </c>
      <c r="O3103" s="14"/>
      <c r="P3103" s="12"/>
      <c r="Q3103" s="10"/>
      <c r="R3103" s="11"/>
    </row>
    <row r="3104" spans="1:18" ht="15.75" customHeight="1" x14ac:dyDescent="0.25">
      <c r="A3104" s="2"/>
      <c r="B3104" s="4" t="s">
        <v>14</v>
      </c>
      <c r="C3104" s="4">
        <v>1185732</v>
      </c>
      <c r="D3104" s="5">
        <v>44206</v>
      </c>
      <c r="E3104" s="4" t="s">
        <v>33</v>
      </c>
      <c r="F3104" s="4" t="s">
        <v>110</v>
      </c>
      <c r="G3104" s="4" t="s">
        <v>111</v>
      </c>
      <c r="H3104" s="4" t="s">
        <v>19</v>
      </c>
      <c r="I3104" s="6">
        <v>0.25000000000000006</v>
      </c>
      <c r="J3104" s="7">
        <v>3000</v>
      </c>
      <c r="K3104" s="8">
        <f t="shared" si="24"/>
        <v>750.00000000000011</v>
      </c>
      <c r="L3104" s="8">
        <f t="shared" si="25"/>
        <v>262.5</v>
      </c>
      <c r="M3104" s="9">
        <v>0.35</v>
      </c>
      <c r="O3104" s="14"/>
      <c r="P3104" s="12"/>
      <c r="Q3104" s="10"/>
      <c r="R3104" s="11"/>
    </row>
    <row r="3105" spans="1:18" ht="15.75" customHeight="1" x14ac:dyDescent="0.25">
      <c r="A3105" s="2"/>
      <c r="B3105" s="4" t="s">
        <v>14</v>
      </c>
      <c r="C3105" s="4">
        <v>1185732</v>
      </c>
      <c r="D3105" s="5">
        <v>44206</v>
      </c>
      <c r="E3105" s="4" t="s">
        <v>33</v>
      </c>
      <c r="F3105" s="4" t="s">
        <v>110</v>
      </c>
      <c r="G3105" s="4" t="s">
        <v>111</v>
      </c>
      <c r="H3105" s="4" t="s">
        <v>20</v>
      </c>
      <c r="I3105" s="6">
        <v>0.30000000000000004</v>
      </c>
      <c r="J3105" s="7">
        <v>1500</v>
      </c>
      <c r="K3105" s="8">
        <f t="shared" si="24"/>
        <v>450.00000000000006</v>
      </c>
      <c r="L3105" s="8">
        <f t="shared" si="25"/>
        <v>157.5</v>
      </c>
      <c r="M3105" s="9">
        <v>0.35</v>
      </c>
      <c r="O3105" s="14"/>
      <c r="P3105" s="12"/>
      <c r="Q3105" s="10"/>
      <c r="R3105" s="11"/>
    </row>
    <row r="3106" spans="1:18" ht="15.75" customHeight="1" x14ac:dyDescent="0.25">
      <c r="A3106" s="2"/>
      <c r="B3106" s="4" t="s">
        <v>14</v>
      </c>
      <c r="C3106" s="4">
        <v>1185732</v>
      </c>
      <c r="D3106" s="5">
        <v>44206</v>
      </c>
      <c r="E3106" s="4" t="s">
        <v>33</v>
      </c>
      <c r="F3106" s="4" t="s">
        <v>110</v>
      </c>
      <c r="G3106" s="4" t="s">
        <v>111</v>
      </c>
      <c r="H3106" s="4" t="s">
        <v>21</v>
      </c>
      <c r="I3106" s="6">
        <v>0.44999999999999996</v>
      </c>
      <c r="J3106" s="7">
        <v>2000</v>
      </c>
      <c r="K3106" s="8">
        <f t="shared" si="24"/>
        <v>899.99999999999989</v>
      </c>
      <c r="L3106" s="8">
        <f t="shared" si="25"/>
        <v>269.99999999999994</v>
      </c>
      <c r="M3106" s="9">
        <v>0.3</v>
      </c>
      <c r="O3106" s="14"/>
      <c r="P3106" s="12"/>
      <c r="Q3106" s="10"/>
      <c r="R3106" s="11"/>
    </row>
    <row r="3107" spans="1:18" ht="15.75" customHeight="1" x14ac:dyDescent="0.25">
      <c r="A3107" s="2"/>
      <c r="B3107" s="4" t="s">
        <v>14</v>
      </c>
      <c r="C3107" s="4">
        <v>1185732</v>
      </c>
      <c r="D3107" s="5">
        <v>44206</v>
      </c>
      <c r="E3107" s="4" t="s">
        <v>33</v>
      </c>
      <c r="F3107" s="4" t="s">
        <v>110</v>
      </c>
      <c r="G3107" s="4" t="s">
        <v>111</v>
      </c>
      <c r="H3107" s="4" t="s">
        <v>22</v>
      </c>
      <c r="I3107" s="6">
        <v>0.35000000000000003</v>
      </c>
      <c r="J3107" s="7">
        <v>3000</v>
      </c>
      <c r="K3107" s="8">
        <f t="shared" si="24"/>
        <v>1050</v>
      </c>
      <c r="L3107" s="8">
        <f t="shared" si="25"/>
        <v>420</v>
      </c>
      <c r="M3107" s="9">
        <v>0.4</v>
      </c>
      <c r="O3107" s="14"/>
      <c r="P3107" s="12"/>
      <c r="Q3107" s="10"/>
      <c r="R3107" s="11"/>
    </row>
    <row r="3108" spans="1:18" ht="15.75" customHeight="1" x14ac:dyDescent="0.25">
      <c r="A3108" s="2"/>
      <c r="B3108" s="4" t="s">
        <v>14</v>
      </c>
      <c r="C3108" s="4">
        <v>1185732</v>
      </c>
      <c r="D3108" s="5">
        <v>44237</v>
      </c>
      <c r="E3108" s="4" t="s">
        <v>33</v>
      </c>
      <c r="F3108" s="4" t="s">
        <v>110</v>
      </c>
      <c r="G3108" s="4" t="s">
        <v>111</v>
      </c>
      <c r="H3108" s="4" t="s">
        <v>17</v>
      </c>
      <c r="I3108" s="6">
        <v>0.35000000000000003</v>
      </c>
      <c r="J3108" s="7">
        <v>5500</v>
      </c>
      <c r="K3108" s="8">
        <f t="shared" si="24"/>
        <v>1925.0000000000002</v>
      </c>
      <c r="L3108" s="8">
        <f t="shared" si="25"/>
        <v>770.00000000000011</v>
      </c>
      <c r="M3108" s="9">
        <v>0.4</v>
      </c>
      <c r="O3108" s="14"/>
      <c r="P3108" s="12"/>
      <c r="Q3108" s="10"/>
      <c r="R3108" s="11"/>
    </row>
    <row r="3109" spans="1:18" ht="15.75" customHeight="1" x14ac:dyDescent="0.25">
      <c r="A3109" s="2"/>
      <c r="B3109" s="4" t="s">
        <v>14</v>
      </c>
      <c r="C3109" s="4">
        <v>1185732</v>
      </c>
      <c r="D3109" s="5">
        <v>44237</v>
      </c>
      <c r="E3109" s="4" t="s">
        <v>33</v>
      </c>
      <c r="F3109" s="4" t="s">
        <v>110</v>
      </c>
      <c r="G3109" s="4" t="s">
        <v>111</v>
      </c>
      <c r="H3109" s="4" t="s">
        <v>18</v>
      </c>
      <c r="I3109" s="6">
        <v>0.35000000000000003</v>
      </c>
      <c r="J3109" s="7">
        <v>2000</v>
      </c>
      <c r="K3109" s="8">
        <f t="shared" si="24"/>
        <v>700.00000000000011</v>
      </c>
      <c r="L3109" s="8">
        <f t="shared" si="25"/>
        <v>280.00000000000006</v>
      </c>
      <c r="M3109" s="9">
        <v>0.4</v>
      </c>
      <c r="O3109" s="14"/>
      <c r="P3109" s="12"/>
      <c r="Q3109" s="10"/>
      <c r="R3109" s="11"/>
    </row>
    <row r="3110" spans="1:18" ht="15.75" customHeight="1" x14ac:dyDescent="0.25">
      <c r="A3110" s="2"/>
      <c r="B3110" s="4" t="s">
        <v>14</v>
      </c>
      <c r="C3110" s="4">
        <v>1185732</v>
      </c>
      <c r="D3110" s="5">
        <v>44237</v>
      </c>
      <c r="E3110" s="4" t="s">
        <v>33</v>
      </c>
      <c r="F3110" s="4" t="s">
        <v>110</v>
      </c>
      <c r="G3110" s="4" t="s">
        <v>111</v>
      </c>
      <c r="H3110" s="4" t="s">
        <v>19</v>
      </c>
      <c r="I3110" s="6">
        <v>0.25000000000000006</v>
      </c>
      <c r="J3110" s="7">
        <v>2500</v>
      </c>
      <c r="K3110" s="8">
        <f t="shared" si="24"/>
        <v>625.00000000000011</v>
      </c>
      <c r="L3110" s="8">
        <f t="shared" si="25"/>
        <v>218.75000000000003</v>
      </c>
      <c r="M3110" s="9">
        <v>0.35</v>
      </c>
      <c r="O3110" s="14"/>
      <c r="P3110" s="12"/>
      <c r="Q3110" s="10"/>
      <c r="R3110" s="11"/>
    </row>
    <row r="3111" spans="1:18" ht="15.75" customHeight="1" x14ac:dyDescent="0.25">
      <c r="A3111" s="2"/>
      <c r="B3111" s="4" t="s">
        <v>14</v>
      </c>
      <c r="C3111" s="4">
        <v>1185732</v>
      </c>
      <c r="D3111" s="5">
        <v>44237</v>
      </c>
      <c r="E3111" s="4" t="s">
        <v>33</v>
      </c>
      <c r="F3111" s="4" t="s">
        <v>110</v>
      </c>
      <c r="G3111" s="4" t="s">
        <v>111</v>
      </c>
      <c r="H3111" s="4" t="s">
        <v>20</v>
      </c>
      <c r="I3111" s="6">
        <v>0.30000000000000004</v>
      </c>
      <c r="J3111" s="7">
        <v>1250</v>
      </c>
      <c r="K3111" s="8">
        <f t="shared" si="24"/>
        <v>375.00000000000006</v>
      </c>
      <c r="L3111" s="8">
        <f t="shared" si="25"/>
        <v>131.25</v>
      </c>
      <c r="M3111" s="9">
        <v>0.35</v>
      </c>
      <c r="O3111" s="14"/>
      <c r="P3111" s="12"/>
      <c r="Q3111" s="10"/>
      <c r="R3111" s="11"/>
    </row>
    <row r="3112" spans="1:18" ht="15.75" customHeight="1" x14ac:dyDescent="0.25">
      <c r="A3112" s="2"/>
      <c r="B3112" s="4" t="s">
        <v>14</v>
      </c>
      <c r="C3112" s="4">
        <v>1185732</v>
      </c>
      <c r="D3112" s="5">
        <v>44237</v>
      </c>
      <c r="E3112" s="4" t="s">
        <v>33</v>
      </c>
      <c r="F3112" s="4" t="s">
        <v>110</v>
      </c>
      <c r="G3112" s="4" t="s">
        <v>111</v>
      </c>
      <c r="H3112" s="4" t="s">
        <v>21</v>
      </c>
      <c r="I3112" s="6">
        <v>0.44999999999999996</v>
      </c>
      <c r="J3112" s="7">
        <v>2000</v>
      </c>
      <c r="K3112" s="8">
        <f t="shared" si="24"/>
        <v>899.99999999999989</v>
      </c>
      <c r="L3112" s="8">
        <f t="shared" si="25"/>
        <v>269.99999999999994</v>
      </c>
      <c r="M3112" s="9">
        <v>0.3</v>
      </c>
      <c r="O3112" s="14"/>
      <c r="P3112" s="12"/>
      <c r="Q3112" s="10"/>
      <c r="R3112" s="11"/>
    </row>
    <row r="3113" spans="1:18" ht="15.75" customHeight="1" x14ac:dyDescent="0.25">
      <c r="A3113" s="2"/>
      <c r="B3113" s="4" t="s">
        <v>14</v>
      </c>
      <c r="C3113" s="4">
        <v>1185732</v>
      </c>
      <c r="D3113" s="5">
        <v>44237</v>
      </c>
      <c r="E3113" s="4" t="s">
        <v>33</v>
      </c>
      <c r="F3113" s="4" t="s">
        <v>110</v>
      </c>
      <c r="G3113" s="4" t="s">
        <v>111</v>
      </c>
      <c r="H3113" s="4" t="s">
        <v>22</v>
      </c>
      <c r="I3113" s="6">
        <v>0.19999999999999996</v>
      </c>
      <c r="J3113" s="7">
        <v>3000</v>
      </c>
      <c r="K3113" s="8">
        <f t="shared" si="24"/>
        <v>599.99999999999989</v>
      </c>
      <c r="L3113" s="8">
        <f t="shared" si="25"/>
        <v>239.99999999999997</v>
      </c>
      <c r="M3113" s="9">
        <v>0.4</v>
      </c>
      <c r="O3113" s="14"/>
      <c r="P3113" s="12"/>
      <c r="Q3113" s="10"/>
      <c r="R3113" s="11"/>
    </row>
    <row r="3114" spans="1:18" ht="15.75" customHeight="1" x14ac:dyDescent="0.25">
      <c r="A3114" s="2"/>
      <c r="B3114" s="4" t="s">
        <v>14</v>
      </c>
      <c r="C3114" s="4">
        <v>1185732</v>
      </c>
      <c r="D3114" s="5">
        <v>44264</v>
      </c>
      <c r="E3114" s="4" t="s">
        <v>33</v>
      </c>
      <c r="F3114" s="4" t="s">
        <v>110</v>
      </c>
      <c r="G3114" s="4" t="s">
        <v>111</v>
      </c>
      <c r="H3114" s="4" t="s">
        <v>17</v>
      </c>
      <c r="I3114" s="6">
        <v>0.25000000000000006</v>
      </c>
      <c r="J3114" s="7">
        <v>5200</v>
      </c>
      <c r="K3114" s="8">
        <f t="shared" si="24"/>
        <v>1300.0000000000002</v>
      </c>
      <c r="L3114" s="8">
        <f t="shared" si="25"/>
        <v>520.00000000000011</v>
      </c>
      <c r="M3114" s="9">
        <v>0.4</v>
      </c>
      <c r="O3114" s="14"/>
      <c r="P3114" s="12"/>
      <c r="Q3114" s="10"/>
      <c r="R3114" s="11"/>
    </row>
    <row r="3115" spans="1:18" ht="15.75" customHeight="1" x14ac:dyDescent="0.25">
      <c r="A3115" s="2"/>
      <c r="B3115" s="4" t="s">
        <v>14</v>
      </c>
      <c r="C3115" s="4">
        <v>1185732</v>
      </c>
      <c r="D3115" s="5">
        <v>44264</v>
      </c>
      <c r="E3115" s="4" t="s">
        <v>33</v>
      </c>
      <c r="F3115" s="4" t="s">
        <v>110</v>
      </c>
      <c r="G3115" s="4" t="s">
        <v>111</v>
      </c>
      <c r="H3115" s="4" t="s">
        <v>18</v>
      </c>
      <c r="I3115" s="6">
        <v>0.25000000000000006</v>
      </c>
      <c r="J3115" s="7">
        <v>2250</v>
      </c>
      <c r="K3115" s="8">
        <f t="shared" si="24"/>
        <v>562.50000000000011</v>
      </c>
      <c r="L3115" s="8">
        <f t="shared" si="25"/>
        <v>225.00000000000006</v>
      </c>
      <c r="M3115" s="9">
        <v>0.4</v>
      </c>
      <c r="O3115" s="14"/>
      <c r="P3115" s="12"/>
      <c r="Q3115" s="10"/>
      <c r="R3115" s="11"/>
    </row>
    <row r="3116" spans="1:18" ht="15.75" customHeight="1" x14ac:dyDescent="0.25">
      <c r="A3116" s="2"/>
      <c r="B3116" s="4" t="s">
        <v>14</v>
      </c>
      <c r="C3116" s="4">
        <v>1185732</v>
      </c>
      <c r="D3116" s="5">
        <v>44264</v>
      </c>
      <c r="E3116" s="4" t="s">
        <v>33</v>
      </c>
      <c r="F3116" s="4" t="s">
        <v>110</v>
      </c>
      <c r="G3116" s="4" t="s">
        <v>111</v>
      </c>
      <c r="H3116" s="4" t="s">
        <v>19</v>
      </c>
      <c r="I3116" s="6">
        <v>0.15000000000000002</v>
      </c>
      <c r="J3116" s="7">
        <v>2750</v>
      </c>
      <c r="K3116" s="8">
        <f t="shared" si="24"/>
        <v>412.50000000000006</v>
      </c>
      <c r="L3116" s="8">
        <f t="shared" si="25"/>
        <v>144.375</v>
      </c>
      <c r="M3116" s="9">
        <v>0.35</v>
      </c>
      <c r="O3116" s="14"/>
      <c r="P3116" s="12"/>
      <c r="Q3116" s="10"/>
      <c r="R3116" s="11"/>
    </row>
    <row r="3117" spans="1:18" ht="15.75" customHeight="1" x14ac:dyDescent="0.25">
      <c r="A3117" s="2"/>
      <c r="B3117" s="4" t="s">
        <v>14</v>
      </c>
      <c r="C3117" s="4">
        <v>1185732</v>
      </c>
      <c r="D3117" s="5">
        <v>44264</v>
      </c>
      <c r="E3117" s="4" t="s">
        <v>33</v>
      </c>
      <c r="F3117" s="4" t="s">
        <v>110</v>
      </c>
      <c r="G3117" s="4" t="s">
        <v>111</v>
      </c>
      <c r="H3117" s="4" t="s">
        <v>20</v>
      </c>
      <c r="I3117" s="6">
        <v>0.19999999999999996</v>
      </c>
      <c r="J3117" s="7">
        <v>1250</v>
      </c>
      <c r="K3117" s="8">
        <f t="shared" si="24"/>
        <v>249.99999999999994</v>
      </c>
      <c r="L3117" s="8">
        <f t="shared" si="25"/>
        <v>87.499999999999972</v>
      </c>
      <c r="M3117" s="9">
        <v>0.35</v>
      </c>
      <c r="O3117" s="14"/>
      <c r="P3117" s="12"/>
      <c r="Q3117" s="10"/>
      <c r="R3117" s="11"/>
    </row>
    <row r="3118" spans="1:18" ht="15.75" customHeight="1" x14ac:dyDescent="0.25">
      <c r="A3118" s="2"/>
      <c r="B3118" s="4" t="s">
        <v>14</v>
      </c>
      <c r="C3118" s="4">
        <v>1185732</v>
      </c>
      <c r="D3118" s="5">
        <v>44264</v>
      </c>
      <c r="E3118" s="4" t="s">
        <v>33</v>
      </c>
      <c r="F3118" s="4" t="s">
        <v>110</v>
      </c>
      <c r="G3118" s="4" t="s">
        <v>111</v>
      </c>
      <c r="H3118" s="4" t="s">
        <v>21</v>
      </c>
      <c r="I3118" s="6">
        <v>0.35000000000000003</v>
      </c>
      <c r="J3118" s="7">
        <v>1750</v>
      </c>
      <c r="K3118" s="8">
        <f t="shared" si="24"/>
        <v>612.50000000000011</v>
      </c>
      <c r="L3118" s="8">
        <f t="shared" si="25"/>
        <v>183.75000000000003</v>
      </c>
      <c r="M3118" s="9">
        <v>0.3</v>
      </c>
      <c r="O3118" s="14"/>
      <c r="P3118" s="12"/>
      <c r="Q3118" s="10"/>
      <c r="R3118" s="11"/>
    </row>
    <row r="3119" spans="1:18" ht="15.75" customHeight="1" x14ac:dyDescent="0.25">
      <c r="A3119" s="2"/>
      <c r="B3119" s="4" t="s">
        <v>14</v>
      </c>
      <c r="C3119" s="4">
        <v>1185732</v>
      </c>
      <c r="D3119" s="5">
        <v>44264</v>
      </c>
      <c r="E3119" s="4" t="s">
        <v>33</v>
      </c>
      <c r="F3119" s="4" t="s">
        <v>110</v>
      </c>
      <c r="G3119" s="4" t="s">
        <v>111</v>
      </c>
      <c r="H3119" s="4" t="s">
        <v>22</v>
      </c>
      <c r="I3119" s="6">
        <v>0.25000000000000006</v>
      </c>
      <c r="J3119" s="7">
        <v>2750</v>
      </c>
      <c r="K3119" s="8">
        <f t="shared" si="24"/>
        <v>687.50000000000011</v>
      </c>
      <c r="L3119" s="8">
        <f t="shared" si="25"/>
        <v>275.00000000000006</v>
      </c>
      <c r="M3119" s="9">
        <v>0.4</v>
      </c>
      <c r="O3119" s="14"/>
      <c r="P3119" s="12"/>
      <c r="Q3119" s="10"/>
      <c r="R3119" s="11"/>
    </row>
    <row r="3120" spans="1:18" ht="15.75" customHeight="1" x14ac:dyDescent="0.25">
      <c r="A3120" s="2"/>
      <c r="B3120" s="4" t="s">
        <v>14</v>
      </c>
      <c r="C3120" s="4">
        <v>1185732</v>
      </c>
      <c r="D3120" s="5">
        <v>44296</v>
      </c>
      <c r="E3120" s="4" t="s">
        <v>33</v>
      </c>
      <c r="F3120" s="4" t="s">
        <v>110</v>
      </c>
      <c r="G3120" s="4" t="s">
        <v>111</v>
      </c>
      <c r="H3120" s="4" t="s">
        <v>17</v>
      </c>
      <c r="I3120" s="6">
        <v>0.25000000000000006</v>
      </c>
      <c r="J3120" s="7">
        <v>5000</v>
      </c>
      <c r="K3120" s="8">
        <f t="shared" si="24"/>
        <v>1250.0000000000002</v>
      </c>
      <c r="L3120" s="8">
        <f t="shared" si="25"/>
        <v>500.00000000000011</v>
      </c>
      <c r="M3120" s="9">
        <v>0.4</v>
      </c>
      <c r="O3120" s="14"/>
      <c r="P3120" s="12"/>
      <c r="Q3120" s="10"/>
      <c r="R3120" s="11"/>
    </row>
    <row r="3121" spans="1:18" ht="15.75" customHeight="1" x14ac:dyDescent="0.25">
      <c r="A3121" s="2"/>
      <c r="B3121" s="4" t="s">
        <v>14</v>
      </c>
      <c r="C3121" s="4">
        <v>1185732</v>
      </c>
      <c r="D3121" s="5">
        <v>44296</v>
      </c>
      <c r="E3121" s="4" t="s">
        <v>33</v>
      </c>
      <c r="F3121" s="4" t="s">
        <v>110</v>
      </c>
      <c r="G3121" s="4" t="s">
        <v>111</v>
      </c>
      <c r="H3121" s="4" t="s">
        <v>18</v>
      </c>
      <c r="I3121" s="6">
        <v>0.25000000000000006</v>
      </c>
      <c r="J3121" s="7">
        <v>2000</v>
      </c>
      <c r="K3121" s="8">
        <f t="shared" si="24"/>
        <v>500.00000000000011</v>
      </c>
      <c r="L3121" s="8">
        <f t="shared" si="25"/>
        <v>200.00000000000006</v>
      </c>
      <c r="M3121" s="9">
        <v>0.4</v>
      </c>
      <c r="O3121" s="14"/>
      <c r="P3121" s="12"/>
      <c r="Q3121" s="10"/>
      <c r="R3121" s="11"/>
    </row>
    <row r="3122" spans="1:18" ht="15.75" customHeight="1" x14ac:dyDescent="0.25">
      <c r="A3122" s="2"/>
      <c r="B3122" s="4" t="s">
        <v>14</v>
      </c>
      <c r="C3122" s="4">
        <v>1185732</v>
      </c>
      <c r="D3122" s="5">
        <v>44296</v>
      </c>
      <c r="E3122" s="4" t="s">
        <v>33</v>
      </c>
      <c r="F3122" s="4" t="s">
        <v>110</v>
      </c>
      <c r="G3122" s="4" t="s">
        <v>111</v>
      </c>
      <c r="H3122" s="4" t="s">
        <v>19</v>
      </c>
      <c r="I3122" s="6">
        <v>0.15000000000000002</v>
      </c>
      <c r="J3122" s="7">
        <v>2000</v>
      </c>
      <c r="K3122" s="8">
        <f t="shared" si="24"/>
        <v>300.00000000000006</v>
      </c>
      <c r="L3122" s="8">
        <f t="shared" si="25"/>
        <v>105.00000000000001</v>
      </c>
      <c r="M3122" s="9">
        <v>0.35</v>
      </c>
      <c r="O3122" s="14"/>
      <c r="P3122" s="12"/>
      <c r="Q3122" s="10"/>
      <c r="R3122" s="11"/>
    </row>
    <row r="3123" spans="1:18" ht="15.75" customHeight="1" x14ac:dyDescent="0.25">
      <c r="A3123" s="2"/>
      <c r="B3123" s="4" t="s">
        <v>14</v>
      </c>
      <c r="C3123" s="4">
        <v>1185732</v>
      </c>
      <c r="D3123" s="5">
        <v>44296</v>
      </c>
      <c r="E3123" s="4" t="s">
        <v>33</v>
      </c>
      <c r="F3123" s="4" t="s">
        <v>110</v>
      </c>
      <c r="G3123" s="4" t="s">
        <v>111</v>
      </c>
      <c r="H3123" s="4" t="s">
        <v>20</v>
      </c>
      <c r="I3123" s="6">
        <v>0.19999999999999996</v>
      </c>
      <c r="J3123" s="7">
        <v>1250</v>
      </c>
      <c r="K3123" s="8">
        <f t="shared" si="24"/>
        <v>249.99999999999994</v>
      </c>
      <c r="L3123" s="8">
        <f t="shared" si="25"/>
        <v>87.499999999999972</v>
      </c>
      <c r="M3123" s="9">
        <v>0.35</v>
      </c>
      <c r="O3123" s="14"/>
      <c r="P3123" s="12"/>
      <c r="Q3123" s="10"/>
      <c r="R3123" s="11"/>
    </row>
    <row r="3124" spans="1:18" ht="15.75" customHeight="1" x14ac:dyDescent="0.25">
      <c r="A3124" s="2"/>
      <c r="B3124" s="4" t="s">
        <v>14</v>
      </c>
      <c r="C3124" s="4">
        <v>1185732</v>
      </c>
      <c r="D3124" s="5">
        <v>44296</v>
      </c>
      <c r="E3124" s="4" t="s">
        <v>33</v>
      </c>
      <c r="F3124" s="4" t="s">
        <v>110</v>
      </c>
      <c r="G3124" s="4" t="s">
        <v>111</v>
      </c>
      <c r="H3124" s="4" t="s">
        <v>21</v>
      </c>
      <c r="I3124" s="6">
        <v>0.65</v>
      </c>
      <c r="J3124" s="7">
        <v>1500</v>
      </c>
      <c r="K3124" s="8">
        <f t="shared" si="24"/>
        <v>975</v>
      </c>
      <c r="L3124" s="8">
        <f t="shared" si="25"/>
        <v>292.5</v>
      </c>
      <c r="M3124" s="9">
        <v>0.3</v>
      </c>
      <c r="O3124" s="14"/>
      <c r="P3124" s="12"/>
      <c r="Q3124" s="10"/>
      <c r="R3124" s="11"/>
    </row>
    <row r="3125" spans="1:18" ht="15.75" customHeight="1" x14ac:dyDescent="0.25">
      <c r="A3125" s="2"/>
      <c r="B3125" s="4" t="s">
        <v>14</v>
      </c>
      <c r="C3125" s="4">
        <v>1185732</v>
      </c>
      <c r="D3125" s="5">
        <v>44296</v>
      </c>
      <c r="E3125" s="4" t="s">
        <v>33</v>
      </c>
      <c r="F3125" s="4" t="s">
        <v>110</v>
      </c>
      <c r="G3125" s="4" t="s">
        <v>111</v>
      </c>
      <c r="H3125" s="4" t="s">
        <v>22</v>
      </c>
      <c r="I3125" s="6">
        <v>0.5</v>
      </c>
      <c r="J3125" s="7">
        <v>2750</v>
      </c>
      <c r="K3125" s="8">
        <f t="shared" si="24"/>
        <v>1375</v>
      </c>
      <c r="L3125" s="8">
        <f t="shared" si="25"/>
        <v>550</v>
      </c>
      <c r="M3125" s="9">
        <v>0.4</v>
      </c>
      <c r="O3125" s="14"/>
      <c r="P3125" s="12"/>
      <c r="Q3125" s="10"/>
      <c r="R3125" s="11"/>
    </row>
    <row r="3126" spans="1:18" ht="15.75" customHeight="1" x14ac:dyDescent="0.25">
      <c r="A3126" s="2"/>
      <c r="B3126" s="4" t="s">
        <v>14</v>
      </c>
      <c r="C3126" s="4">
        <v>1185732</v>
      </c>
      <c r="D3126" s="5">
        <v>44327</v>
      </c>
      <c r="E3126" s="4" t="s">
        <v>33</v>
      </c>
      <c r="F3126" s="4" t="s">
        <v>110</v>
      </c>
      <c r="G3126" s="4" t="s">
        <v>111</v>
      </c>
      <c r="H3126" s="4" t="s">
        <v>17</v>
      </c>
      <c r="I3126" s="6">
        <v>0.6</v>
      </c>
      <c r="J3126" s="7">
        <v>5450</v>
      </c>
      <c r="K3126" s="8">
        <f t="shared" si="24"/>
        <v>3270</v>
      </c>
      <c r="L3126" s="8">
        <f t="shared" si="25"/>
        <v>1308</v>
      </c>
      <c r="M3126" s="9">
        <v>0.4</v>
      </c>
      <c r="O3126" s="14"/>
      <c r="P3126" s="12"/>
      <c r="Q3126" s="10"/>
      <c r="R3126" s="11"/>
    </row>
    <row r="3127" spans="1:18" ht="15.75" customHeight="1" x14ac:dyDescent="0.25">
      <c r="A3127" s="2"/>
      <c r="B3127" s="4" t="s">
        <v>14</v>
      </c>
      <c r="C3127" s="4">
        <v>1185732</v>
      </c>
      <c r="D3127" s="5">
        <v>44327</v>
      </c>
      <c r="E3127" s="4" t="s">
        <v>33</v>
      </c>
      <c r="F3127" s="4" t="s">
        <v>110</v>
      </c>
      <c r="G3127" s="4" t="s">
        <v>111</v>
      </c>
      <c r="H3127" s="4" t="s">
        <v>18</v>
      </c>
      <c r="I3127" s="6">
        <v>0.4</v>
      </c>
      <c r="J3127" s="7">
        <v>2500</v>
      </c>
      <c r="K3127" s="8">
        <f t="shared" si="24"/>
        <v>1000</v>
      </c>
      <c r="L3127" s="8">
        <f t="shared" si="25"/>
        <v>400</v>
      </c>
      <c r="M3127" s="9">
        <v>0.4</v>
      </c>
      <c r="O3127" s="14"/>
      <c r="P3127" s="12"/>
      <c r="Q3127" s="10"/>
      <c r="R3127" s="11"/>
    </row>
    <row r="3128" spans="1:18" ht="15.75" customHeight="1" x14ac:dyDescent="0.25">
      <c r="A3128" s="2"/>
      <c r="B3128" s="4" t="s">
        <v>14</v>
      </c>
      <c r="C3128" s="4">
        <v>1185732</v>
      </c>
      <c r="D3128" s="5">
        <v>44327</v>
      </c>
      <c r="E3128" s="4" t="s">
        <v>33</v>
      </c>
      <c r="F3128" s="4" t="s">
        <v>110</v>
      </c>
      <c r="G3128" s="4" t="s">
        <v>111</v>
      </c>
      <c r="H3128" s="4" t="s">
        <v>19</v>
      </c>
      <c r="I3128" s="6">
        <v>0.35000000000000003</v>
      </c>
      <c r="J3128" s="7">
        <v>2250</v>
      </c>
      <c r="K3128" s="8">
        <f t="shared" si="24"/>
        <v>787.50000000000011</v>
      </c>
      <c r="L3128" s="8">
        <f t="shared" si="25"/>
        <v>275.625</v>
      </c>
      <c r="M3128" s="9">
        <v>0.35</v>
      </c>
      <c r="O3128" s="14"/>
      <c r="P3128" s="12"/>
      <c r="Q3128" s="10"/>
      <c r="R3128" s="11"/>
    </row>
    <row r="3129" spans="1:18" ht="15.75" customHeight="1" x14ac:dyDescent="0.25">
      <c r="A3129" s="2"/>
      <c r="B3129" s="4" t="s">
        <v>14</v>
      </c>
      <c r="C3129" s="4">
        <v>1185732</v>
      </c>
      <c r="D3129" s="5">
        <v>44327</v>
      </c>
      <c r="E3129" s="4" t="s">
        <v>33</v>
      </c>
      <c r="F3129" s="4" t="s">
        <v>110</v>
      </c>
      <c r="G3129" s="4" t="s">
        <v>111</v>
      </c>
      <c r="H3129" s="4" t="s">
        <v>20</v>
      </c>
      <c r="I3129" s="6">
        <v>0.35000000000000003</v>
      </c>
      <c r="J3129" s="7">
        <v>1750</v>
      </c>
      <c r="K3129" s="8">
        <f t="shared" si="24"/>
        <v>612.50000000000011</v>
      </c>
      <c r="L3129" s="8">
        <f t="shared" si="25"/>
        <v>214.37500000000003</v>
      </c>
      <c r="M3129" s="9">
        <v>0.35</v>
      </c>
      <c r="O3129" s="14"/>
      <c r="P3129" s="12"/>
      <c r="Q3129" s="10"/>
      <c r="R3129" s="11"/>
    </row>
    <row r="3130" spans="1:18" ht="15.75" customHeight="1" x14ac:dyDescent="0.25">
      <c r="A3130" s="2"/>
      <c r="B3130" s="4" t="s">
        <v>14</v>
      </c>
      <c r="C3130" s="4">
        <v>1185732</v>
      </c>
      <c r="D3130" s="5">
        <v>44327</v>
      </c>
      <c r="E3130" s="4" t="s">
        <v>33</v>
      </c>
      <c r="F3130" s="4" t="s">
        <v>110</v>
      </c>
      <c r="G3130" s="4" t="s">
        <v>111</v>
      </c>
      <c r="H3130" s="4" t="s">
        <v>21</v>
      </c>
      <c r="I3130" s="6">
        <v>0.44999999999999996</v>
      </c>
      <c r="J3130" s="7">
        <v>2000</v>
      </c>
      <c r="K3130" s="8">
        <f t="shared" si="24"/>
        <v>899.99999999999989</v>
      </c>
      <c r="L3130" s="8">
        <f t="shared" si="25"/>
        <v>269.99999999999994</v>
      </c>
      <c r="M3130" s="9">
        <v>0.3</v>
      </c>
      <c r="O3130" s="14"/>
      <c r="P3130" s="12"/>
      <c r="Q3130" s="10"/>
      <c r="R3130" s="11"/>
    </row>
    <row r="3131" spans="1:18" ht="15.75" customHeight="1" x14ac:dyDescent="0.25">
      <c r="A3131" s="2"/>
      <c r="B3131" s="4" t="s">
        <v>14</v>
      </c>
      <c r="C3131" s="4">
        <v>1185732</v>
      </c>
      <c r="D3131" s="5">
        <v>44327</v>
      </c>
      <c r="E3131" s="4" t="s">
        <v>33</v>
      </c>
      <c r="F3131" s="4" t="s">
        <v>110</v>
      </c>
      <c r="G3131" s="4" t="s">
        <v>111</v>
      </c>
      <c r="H3131" s="4" t="s">
        <v>22</v>
      </c>
      <c r="I3131" s="6">
        <v>0.54999999999999993</v>
      </c>
      <c r="J3131" s="7">
        <v>3250</v>
      </c>
      <c r="K3131" s="8">
        <f t="shared" si="24"/>
        <v>1787.4999999999998</v>
      </c>
      <c r="L3131" s="8">
        <f t="shared" si="25"/>
        <v>715</v>
      </c>
      <c r="M3131" s="9">
        <v>0.4</v>
      </c>
      <c r="O3131" s="14"/>
      <c r="P3131" s="12"/>
      <c r="Q3131" s="10"/>
      <c r="R3131" s="11"/>
    </row>
    <row r="3132" spans="1:18" ht="15.75" customHeight="1" x14ac:dyDescent="0.25">
      <c r="A3132" s="2"/>
      <c r="B3132" s="4" t="s">
        <v>14</v>
      </c>
      <c r="C3132" s="4">
        <v>1185732</v>
      </c>
      <c r="D3132" s="5">
        <v>44357</v>
      </c>
      <c r="E3132" s="4" t="s">
        <v>33</v>
      </c>
      <c r="F3132" s="4" t="s">
        <v>110</v>
      </c>
      <c r="G3132" s="4" t="s">
        <v>111</v>
      </c>
      <c r="H3132" s="4" t="s">
        <v>17</v>
      </c>
      <c r="I3132" s="6">
        <v>0.4</v>
      </c>
      <c r="J3132" s="7">
        <v>5750</v>
      </c>
      <c r="K3132" s="8">
        <f t="shared" si="24"/>
        <v>2300</v>
      </c>
      <c r="L3132" s="8">
        <f t="shared" si="25"/>
        <v>920</v>
      </c>
      <c r="M3132" s="9">
        <v>0.4</v>
      </c>
      <c r="O3132" s="14"/>
      <c r="P3132" s="12"/>
      <c r="Q3132" s="10"/>
      <c r="R3132" s="11"/>
    </row>
    <row r="3133" spans="1:18" ht="15.75" customHeight="1" x14ac:dyDescent="0.25">
      <c r="A3133" s="2"/>
      <c r="B3133" s="4" t="s">
        <v>14</v>
      </c>
      <c r="C3133" s="4">
        <v>1185732</v>
      </c>
      <c r="D3133" s="5">
        <v>44357</v>
      </c>
      <c r="E3133" s="4" t="s">
        <v>33</v>
      </c>
      <c r="F3133" s="4" t="s">
        <v>110</v>
      </c>
      <c r="G3133" s="4" t="s">
        <v>111</v>
      </c>
      <c r="H3133" s="4" t="s">
        <v>18</v>
      </c>
      <c r="I3133" s="6">
        <v>0.35000000000000009</v>
      </c>
      <c r="J3133" s="7">
        <v>3250</v>
      </c>
      <c r="K3133" s="8">
        <f t="shared" si="24"/>
        <v>1137.5000000000002</v>
      </c>
      <c r="L3133" s="8">
        <f t="shared" si="25"/>
        <v>455.00000000000011</v>
      </c>
      <c r="M3133" s="9">
        <v>0.4</v>
      </c>
      <c r="O3133" s="14"/>
      <c r="P3133" s="12"/>
      <c r="Q3133" s="10"/>
      <c r="R3133" s="11"/>
    </row>
    <row r="3134" spans="1:18" ht="15.75" customHeight="1" x14ac:dyDescent="0.25">
      <c r="A3134" s="2"/>
      <c r="B3134" s="4" t="s">
        <v>14</v>
      </c>
      <c r="C3134" s="4">
        <v>1185732</v>
      </c>
      <c r="D3134" s="5">
        <v>44357</v>
      </c>
      <c r="E3134" s="4" t="s">
        <v>33</v>
      </c>
      <c r="F3134" s="4" t="s">
        <v>110</v>
      </c>
      <c r="G3134" s="4" t="s">
        <v>111</v>
      </c>
      <c r="H3134" s="4" t="s">
        <v>19</v>
      </c>
      <c r="I3134" s="6">
        <v>0.30000000000000004</v>
      </c>
      <c r="J3134" s="7">
        <v>2000</v>
      </c>
      <c r="K3134" s="8">
        <f t="shared" si="24"/>
        <v>600.00000000000011</v>
      </c>
      <c r="L3134" s="8">
        <f t="shared" si="25"/>
        <v>210.00000000000003</v>
      </c>
      <c r="M3134" s="9">
        <v>0.35</v>
      </c>
      <c r="O3134" s="14"/>
      <c r="P3134" s="12"/>
      <c r="Q3134" s="10"/>
      <c r="R3134" s="11"/>
    </row>
    <row r="3135" spans="1:18" ht="15.75" customHeight="1" x14ac:dyDescent="0.25">
      <c r="A3135" s="2"/>
      <c r="B3135" s="4" t="s">
        <v>14</v>
      </c>
      <c r="C3135" s="4">
        <v>1185732</v>
      </c>
      <c r="D3135" s="5">
        <v>44357</v>
      </c>
      <c r="E3135" s="4" t="s">
        <v>33</v>
      </c>
      <c r="F3135" s="4" t="s">
        <v>110</v>
      </c>
      <c r="G3135" s="4" t="s">
        <v>111</v>
      </c>
      <c r="H3135" s="4" t="s">
        <v>20</v>
      </c>
      <c r="I3135" s="6">
        <v>0.30000000000000004</v>
      </c>
      <c r="J3135" s="7">
        <v>1750</v>
      </c>
      <c r="K3135" s="8">
        <f t="shared" si="24"/>
        <v>525.00000000000011</v>
      </c>
      <c r="L3135" s="8">
        <f t="shared" si="25"/>
        <v>183.75000000000003</v>
      </c>
      <c r="M3135" s="9">
        <v>0.35</v>
      </c>
      <c r="O3135" s="14"/>
      <c r="P3135" s="12"/>
      <c r="Q3135" s="10"/>
      <c r="R3135" s="11"/>
    </row>
    <row r="3136" spans="1:18" ht="15.75" customHeight="1" x14ac:dyDescent="0.25">
      <c r="A3136" s="2"/>
      <c r="B3136" s="4" t="s">
        <v>14</v>
      </c>
      <c r="C3136" s="4">
        <v>1185732</v>
      </c>
      <c r="D3136" s="5">
        <v>44357</v>
      </c>
      <c r="E3136" s="4" t="s">
        <v>33</v>
      </c>
      <c r="F3136" s="4" t="s">
        <v>110</v>
      </c>
      <c r="G3136" s="4" t="s">
        <v>111</v>
      </c>
      <c r="H3136" s="4" t="s">
        <v>21</v>
      </c>
      <c r="I3136" s="6">
        <v>0.4</v>
      </c>
      <c r="J3136" s="7">
        <v>1750</v>
      </c>
      <c r="K3136" s="8">
        <f t="shared" si="24"/>
        <v>700</v>
      </c>
      <c r="L3136" s="8">
        <f t="shared" si="25"/>
        <v>210</v>
      </c>
      <c r="M3136" s="9">
        <v>0.3</v>
      </c>
      <c r="O3136" s="14"/>
      <c r="P3136" s="12"/>
      <c r="Q3136" s="10"/>
      <c r="R3136" s="11"/>
    </row>
    <row r="3137" spans="1:18" ht="15.75" customHeight="1" x14ac:dyDescent="0.25">
      <c r="A3137" s="2"/>
      <c r="B3137" s="4" t="s">
        <v>14</v>
      </c>
      <c r="C3137" s="4">
        <v>1185732</v>
      </c>
      <c r="D3137" s="5">
        <v>44357</v>
      </c>
      <c r="E3137" s="4" t="s">
        <v>33</v>
      </c>
      <c r="F3137" s="4" t="s">
        <v>110</v>
      </c>
      <c r="G3137" s="4" t="s">
        <v>111</v>
      </c>
      <c r="H3137" s="4" t="s">
        <v>22</v>
      </c>
      <c r="I3137" s="6">
        <v>0.60000000000000009</v>
      </c>
      <c r="J3137" s="7">
        <v>3250</v>
      </c>
      <c r="K3137" s="8">
        <f t="shared" si="24"/>
        <v>1950.0000000000002</v>
      </c>
      <c r="L3137" s="8">
        <f t="shared" si="25"/>
        <v>780.00000000000011</v>
      </c>
      <c r="M3137" s="9">
        <v>0.4</v>
      </c>
      <c r="O3137" s="14"/>
      <c r="P3137" s="12"/>
      <c r="Q3137" s="10"/>
      <c r="R3137" s="11"/>
    </row>
    <row r="3138" spans="1:18" ht="15.75" customHeight="1" x14ac:dyDescent="0.25">
      <c r="A3138" s="2"/>
      <c r="B3138" s="4" t="s">
        <v>14</v>
      </c>
      <c r="C3138" s="4">
        <v>1185732</v>
      </c>
      <c r="D3138" s="5">
        <v>44386</v>
      </c>
      <c r="E3138" s="4" t="s">
        <v>33</v>
      </c>
      <c r="F3138" s="4" t="s">
        <v>110</v>
      </c>
      <c r="G3138" s="4" t="s">
        <v>111</v>
      </c>
      <c r="H3138" s="4" t="s">
        <v>17</v>
      </c>
      <c r="I3138" s="6">
        <v>0.55000000000000004</v>
      </c>
      <c r="J3138" s="7">
        <v>5500</v>
      </c>
      <c r="K3138" s="8">
        <f t="shared" si="24"/>
        <v>3025.0000000000005</v>
      </c>
      <c r="L3138" s="8">
        <f t="shared" si="25"/>
        <v>1210.0000000000002</v>
      </c>
      <c r="M3138" s="9">
        <v>0.4</v>
      </c>
      <c r="O3138" s="14"/>
      <c r="P3138" s="12"/>
      <c r="Q3138" s="10"/>
      <c r="R3138" s="11"/>
    </row>
    <row r="3139" spans="1:18" ht="15.75" customHeight="1" x14ac:dyDescent="0.25">
      <c r="A3139" s="2"/>
      <c r="B3139" s="4" t="s">
        <v>14</v>
      </c>
      <c r="C3139" s="4">
        <v>1185732</v>
      </c>
      <c r="D3139" s="5">
        <v>44386</v>
      </c>
      <c r="E3139" s="4" t="s">
        <v>33</v>
      </c>
      <c r="F3139" s="4" t="s">
        <v>110</v>
      </c>
      <c r="G3139" s="4" t="s">
        <v>111</v>
      </c>
      <c r="H3139" s="4" t="s">
        <v>18</v>
      </c>
      <c r="I3139" s="6">
        <v>0.50000000000000011</v>
      </c>
      <c r="J3139" s="7">
        <v>3000</v>
      </c>
      <c r="K3139" s="8">
        <f t="shared" si="24"/>
        <v>1500.0000000000002</v>
      </c>
      <c r="L3139" s="8">
        <f t="shared" si="25"/>
        <v>600.00000000000011</v>
      </c>
      <c r="M3139" s="9">
        <v>0.4</v>
      </c>
      <c r="O3139" s="14"/>
      <c r="P3139" s="12"/>
      <c r="Q3139" s="10"/>
      <c r="R3139" s="11"/>
    </row>
    <row r="3140" spans="1:18" ht="15.75" customHeight="1" x14ac:dyDescent="0.25">
      <c r="A3140" s="2"/>
      <c r="B3140" s="4" t="s">
        <v>14</v>
      </c>
      <c r="C3140" s="4">
        <v>1185732</v>
      </c>
      <c r="D3140" s="5">
        <v>44386</v>
      </c>
      <c r="E3140" s="4" t="s">
        <v>33</v>
      </c>
      <c r="F3140" s="4" t="s">
        <v>110</v>
      </c>
      <c r="G3140" s="4" t="s">
        <v>111</v>
      </c>
      <c r="H3140" s="4" t="s">
        <v>19</v>
      </c>
      <c r="I3140" s="6">
        <v>0.45</v>
      </c>
      <c r="J3140" s="7">
        <v>2250</v>
      </c>
      <c r="K3140" s="8">
        <f t="shared" si="24"/>
        <v>1012.5</v>
      </c>
      <c r="L3140" s="8">
        <f t="shared" si="25"/>
        <v>354.375</v>
      </c>
      <c r="M3140" s="9">
        <v>0.35</v>
      </c>
      <c r="O3140" s="14"/>
      <c r="P3140" s="12"/>
      <c r="Q3140" s="10"/>
      <c r="R3140" s="11"/>
    </row>
    <row r="3141" spans="1:18" ht="15.75" customHeight="1" x14ac:dyDescent="0.25">
      <c r="A3141" s="2"/>
      <c r="B3141" s="4" t="s">
        <v>14</v>
      </c>
      <c r="C3141" s="4">
        <v>1185732</v>
      </c>
      <c r="D3141" s="5">
        <v>44386</v>
      </c>
      <c r="E3141" s="4" t="s">
        <v>33</v>
      </c>
      <c r="F3141" s="4" t="s">
        <v>110</v>
      </c>
      <c r="G3141" s="4" t="s">
        <v>111</v>
      </c>
      <c r="H3141" s="4" t="s">
        <v>20</v>
      </c>
      <c r="I3141" s="6">
        <v>0.45</v>
      </c>
      <c r="J3141" s="7">
        <v>1750</v>
      </c>
      <c r="K3141" s="8">
        <f t="shared" si="24"/>
        <v>787.5</v>
      </c>
      <c r="L3141" s="8">
        <f t="shared" si="25"/>
        <v>275.625</v>
      </c>
      <c r="M3141" s="9">
        <v>0.35</v>
      </c>
      <c r="O3141" s="14"/>
      <c r="P3141" s="12"/>
      <c r="Q3141" s="10"/>
      <c r="R3141" s="11"/>
    </row>
    <row r="3142" spans="1:18" ht="15.75" customHeight="1" x14ac:dyDescent="0.25">
      <c r="A3142" s="2"/>
      <c r="B3142" s="4" t="s">
        <v>14</v>
      </c>
      <c r="C3142" s="4">
        <v>1185732</v>
      </c>
      <c r="D3142" s="5">
        <v>44386</v>
      </c>
      <c r="E3142" s="4" t="s">
        <v>33</v>
      </c>
      <c r="F3142" s="4" t="s">
        <v>110</v>
      </c>
      <c r="G3142" s="4" t="s">
        <v>111</v>
      </c>
      <c r="H3142" s="4" t="s">
        <v>21</v>
      </c>
      <c r="I3142" s="6">
        <v>0.55000000000000004</v>
      </c>
      <c r="J3142" s="7">
        <v>2000</v>
      </c>
      <c r="K3142" s="8">
        <f t="shared" si="24"/>
        <v>1100</v>
      </c>
      <c r="L3142" s="8">
        <f t="shared" si="25"/>
        <v>330</v>
      </c>
      <c r="M3142" s="9">
        <v>0.3</v>
      </c>
      <c r="O3142" s="14"/>
      <c r="P3142" s="12"/>
      <c r="Q3142" s="10"/>
      <c r="R3142" s="11"/>
    </row>
    <row r="3143" spans="1:18" ht="15.75" customHeight="1" x14ac:dyDescent="0.25">
      <c r="A3143" s="2"/>
      <c r="B3143" s="4" t="s">
        <v>14</v>
      </c>
      <c r="C3143" s="4">
        <v>1185732</v>
      </c>
      <c r="D3143" s="5">
        <v>44386</v>
      </c>
      <c r="E3143" s="4" t="s">
        <v>33</v>
      </c>
      <c r="F3143" s="4" t="s">
        <v>110</v>
      </c>
      <c r="G3143" s="4" t="s">
        <v>111</v>
      </c>
      <c r="H3143" s="4" t="s">
        <v>22</v>
      </c>
      <c r="I3143" s="6">
        <v>0.60000000000000009</v>
      </c>
      <c r="J3143" s="7">
        <v>3750</v>
      </c>
      <c r="K3143" s="8">
        <f t="shared" si="24"/>
        <v>2250.0000000000005</v>
      </c>
      <c r="L3143" s="8">
        <f t="shared" si="25"/>
        <v>900.00000000000023</v>
      </c>
      <c r="M3143" s="9">
        <v>0.4</v>
      </c>
      <c r="O3143" s="14"/>
      <c r="P3143" s="12"/>
      <c r="Q3143" s="10"/>
      <c r="R3143" s="11"/>
    </row>
    <row r="3144" spans="1:18" ht="15.75" customHeight="1" x14ac:dyDescent="0.25">
      <c r="A3144" s="2"/>
      <c r="B3144" s="4" t="s">
        <v>14</v>
      </c>
      <c r="C3144" s="4">
        <v>1185732</v>
      </c>
      <c r="D3144" s="5">
        <v>44418</v>
      </c>
      <c r="E3144" s="4" t="s">
        <v>33</v>
      </c>
      <c r="F3144" s="4" t="s">
        <v>110</v>
      </c>
      <c r="G3144" s="4" t="s">
        <v>111</v>
      </c>
      <c r="H3144" s="4" t="s">
        <v>17</v>
      </c>
      <c r="I3144" s="6">
        <v>0.5</v>
      </c>
      <c r="J3144" s="7">
        <v>5250</v>
      </c>
      <c r="K3144" s="8">
        <f t="shared" si="24"/>
        <v>2625</v>
      </c>
      <c r="L3144" s="8">
        <f t="shared" si="25"/>
        <v>1050</v>
      </c>
      <c r="M3144" s="9">
        <v>0.4</v>
      </c>
      <c r="O3144" s="14"/>
      <c r="P3144" s="12"/>
      <c r="Q3144" s="10"/>
      <c r="R3144" s="11"/>
    </row>
    <row r="3145" spans="1:18" ht="15.75" customHeight="1" x14ac:dyDescent="0.25">
      <c r="A3145" s="2"/>
      <c r="B3145" s="4" t="s">
        <v>14</v>
      </c>
      <c r="C3145" s="4">
        <v>1185732</v>
      </c>
      <c r="D3145" s="5">
        <v>44418</v>
      </c>
      <c r="E3145" s="4" t="s">
        <v>33</v>
      </c>
      <c r="F3145" s="4" t="s">
        <v>110</v>
      </c>
      <c r="G3145" s="4" t="s">
        <v>111</v>
      </c>
      <c r="H3145" s="4" t="s">
        <v>18</v>
      </c>
      <c r="I3145" s="6">
        <v>0.45000000000000007</v>
      </c>
      <c r="J3145" s="7">
        <v>3000</v>
      </c>
      <c r="K3145" s="8">
        <f t="shared" si="24"/>
        <v>1350.0000000000002</v>
      </c>
      <c r="L3145" s="8">
        <f t="shared" si="25"/>
        <v>540.00000000000011</v>
      </c>
      <c r="M3145" s="9">
        <v>0.4</v>
      </c>
      <c r="O3145" s="14"/>
      <c r="P3145" s="12"/>
      <c r="Q3145" s="10"/>
      <c r="R3145" s="11"/>
    </row>
    <row r="3146" spans="1:18" ht="15.75" customHeight="1" x14ac:dyDescent="0.25">
      <c r="A3146" s="2"/>
      <c r="B3146" s="4" t="s">
        <v>14</v>
      </c>
      <c r="C3146" s="4">
        <v>1185732</v>
      </c>
      <c r="D3146" s="5">
        <v>44418</v>
      </c>
      <c r="E3146" s="4" t="s">
        <v>33</v>
      </c>
      <c r="F3146" s="4" t="s">
        <v>110</v>
      </c>
      <c r="G3146" s="4" t="s">
        <v>111</v>
      </c>
      <c r="H3146" s="4" t="s">
        <v>19</v>
      </c>
      <c r="I3146" s="6">
        <v>0.4</v>
      </c>
      <c r="J3146" s="7">
        <v>2250</v>
      </c>
      <c r="K3146" s="8">
        <f t="shared" si="24"/>
        <v>900</v>
      </c>
      <c r="L3146" s="8">
        <f t="shared" si="25"/>
        <v>315</v>
      </c>
      <c r="M3146" s="9">
        <v>0.35</v>
      </c>
      <c r="O3146" s="14"/>
      <c r="P3146" s="12"/>
      <c r="Q3146" s="10"/>
      <c r="R3146" s="11"/>
    </row>
    <row r="3147" spans="1:18" ht="15.75" customHeight="1" x14ac:dyDescent="0.25">
      <c r="A3147" s="2"/>
      <c r="B3147" s="4" t="s">
        <v>14</v>
      </c>
      <c r="C3147" s="4">
        <v>1185732</v>
      </c>
      <c r="D3147" s="5">
        <v>44418</v>
      </c>
      <c r="E3147" s="4" t="s">
        <v>33</v>
      </c>
      <c r="F3147" s="4" t="s">
        <v>110</v>
      </c>
      <c r="G3147" s="4" t="s">
        <v>111</v>
      </c>
      <c r="H3147" s="4" t="s">
        <v>20</v>
      </c>
      <c r="I3147" s="6">
        <v>0.4</v>
      </c>
      <c r="J3147" s="7">
        <v>2000</v>
      </c>
      <c r="K3147" s="8">
        <f t="shared" si="24"/>
        <v>800</v>
      </c>
      <c r="L3147" s="8">
        <f t="shared" si="25"/>
        <v>280</v>
      </c>
      <c r="M3147" s="9">
        <v>0.35</v>
      </c>
      <c r="O3147" s="14"/>
      <c r="P3147" s="12"/>
      <c r="Q3147" s="10"/>
      <c r="R3147" s="11"/>
    </row>
    <row r="3148" spans="1:18" ht="15.75" customHeight="1" x14ac:dyDescent="0.25">
      <c r="A3148" s="2"/>
      <c r="B3148" s="4" t="s">
        <v>14</v>
      </c>
      <c r="C3148" s="4">
        <v>1185732</v>
      </c>
      <c r="D3148" s="5">
        <v>44418</v>
      </c>
      <c r="E3148" s="4" t="s">
        <v>33</v>
      </c>
      <c r="F3148" s="4" t="s">
        <v>110</v>
      </c>
      <c r="G3148" s="4" t="s">
        <v>111</v>
      </c>
      <c r="H3148" s="4" t="s">
        <v>21</v>
      </c>
      <c r="I3148" s="6">
        <v>0.5</v>
      </c>
      <c r="J3148" s="7">
        <v>1750</v>
      </c>
      <c r="K3148" s="8">
        <f t="shared" si="24"/>
        <v>875</v>
      </c>
      <c r="L3148" s="8">
        <f t="shared" si="25"/>
        <v>262.5</v>
      </c>
      <c r="M3148" s="9">
        <v>0.3</v>
      </c>
      <c r="O3148" s="14"/>
      <c r="P3148" s="12"/>
      <c r="Q3148" s="10"/>
      <c r="R3148" s="11"/>
    </row>
    <row r="3149" spans="1:18" ht="15.75" customHeight="1" x14ac:dyDescent="0.25">
      <c r="A3149" s="2"/>
      <c r="B3149" s="4" t="s">
        <v>14</v>
      </c>
      <c r="C3149" s="4">
        <v>1185732</v>
      </c>
      <c r="D3149" s="5">
        <v>44418</v>
      </c>
      <c r="E3149" s="4" t="s">
        <v>33</v>
      </c>
      <c r="F3149" s="4" t="s">
        <v>110</v>
      </c>
      <c r="G3149" s="4" t="s">
        <v>111</v>
      </c>
      <c r="H3149" s="4" t="s">
        <v>22</v>
      </c>
      <c r="I3149" s="6">
        <v>0.55000000000000004</v>
      </c>
      <c r="J3149" s="7">
        <v>3500</v>
      </c>
      <c r="K3149" s="8">
        <f t="shared" si="24"/>
        <v>1925.0000000000002</v>
      </c>
      <c r="L3149" s="8">
        <f t="shared" si="25"/>
        <v>770.00000000000011</v>
      </c>
      <c r="M3149" s="9">
        <v>0.4</v>
      </c>
      <c r="O3149" s="14"/>
      <c r="P3149" s="12"/>
      <c r="Q3149" s="10"/>
      <c r="R3149" s="11"/>
    </row>
    <row r="3150" spans="1:18" ht="15.75" customHeight="1" x14ac:dyDescent="0.25">
      <c r="A3150" s="2"/>
      <c r="B3150" s="4" t="s">
        <v>14</v>
      </c>
      <c r="C3150" s="4">
        <v>1185732</v>
      </c>
      <c r="D3150" s="5">
        <v>44450</v>
      </c>
      <c r="E3150" s="4" t="s">
        <v>33</v>
      </c>
      <c r="F3150" s="4" t="s">
        <v>110</v>
      </c>
      <c r="G3150" s="4" t="s">
        <v>111</v>
      </c>
      <c r="H3150" s="4" t="s">
        <v>17</v>
      </c>
      <c r="I3150" s="6">
        <v>0.35000000000000003</v>
      </c>
      <c r="J3150" s="7">
        <v>4750</v>
      </c>
      <c r="K3150" s="8">
        <f t="shared" si="24"/>
        <v>1662.5000000000002</v>
      </c>
      <c r="L3150" s="8">
        <f t="shared" si="25"/>
        <v>665.00000000000011</v>
      </c>
      <c r="M3150" s="9">
        <v>0.4</v>
      </c>
      <c r="O3150" s="14"/>
      <c r="P3150" s="12"/>
      <c r="Q3150" s="10"/>
      <c r="R3150" s="11"/>
    </row>
    <row r="3151" spans="1:18" ht="15.75" customHeight="1" x14ac:dyDescent="0.25">
      <c r="A3151" s="2"/>
      <c r="B3151" s="4" t="s">
        <v>14</v>
      </c>
      <c r="C3151" s="4">
        <v>1185732</v>
      </c>
      <c r="D3151" s="5">
        <v>44450</v>
      </c>
      <c r="E3151" s="4" t="s">
        <v>33</v>
      </c>
      <c r="F3151" s="4" t="s">
        <v>110</v>
      </c>
      <c r="G3151" s="4" t="s">
        <v>111</v>
      </c>
      <c r="H3151" s="4" t="s">
        <v>18</v>
      </c>
      <c r="I3151" s="6">
        <v>0.3000000000000001</v>
      </c>
      <c r="J3151" s="7">
        <v>2750</v>
      </c>
      <c r="K3151" s="8">
        <f t="shared" si="24"/>
        <v>825.00000000000023</v>
      </c>
      <c r="L3151" s="8">
        <f t="shared" si="25"/>
        <v>330.00000000000011</v>
      </c>
      <c r="M3151" s="9">
        <v>0.4</v>
      </c>
      <c r="O3151" s="14"/>
      <c r="P3151" s="12"/>
      <c r="Q3151" s="10"/>
      <c r="R3151" s="11"/>
    </row>
    <row r="3152" spans="1:18" ht="15.75" customHeight="1" x14ac:dyDescent="0.25">
      <c r="A3152" s="2"/>
      <c r="B3152" s="4" t="s">
        <v>14</v>
      </c>
      <c r="C3152" s="4">
        <v>1185732</v>
      </c>
      <c r="D3152" s="5">
        <v>44450</v>
      </c>
      <c r="E3152" s="4" t="s">
        <v>33</v>
      </c>
      <c r="F3152" s="4" t="s">
        <v>110</v>
      </c>
      <c r="G3152" s="4" t="s">
        <v>111</v>
      </c>
      <c r="H3152" s="4" t="s">
        <v>19</v>
      </c>
      <c r="I3152" s="6">
        <v>0.25000000000000006</v>
      </c>
      <c r="J3152" s="7">
        <v>1750</v>
      </c>
      <c r="K3152" s="8">
        <f t="shared" si="24"/>
        <v>437.50000000000011</v>
      </c>
      <c r="L3152" s="8">
        <f t="shared" si="25"/>
        <v>153.12500000000003</v>
      </c>
      <c r="M3152" s="9">
        <v>0.35</v>
      </c>
      <c r="O3152" s="14"/>
      <c r="P3152" s="12"/>
      <c r="Q3152" s="10"/>
      <c r="R3152" s="11"/>
    </row>
    <row r="3153" spans="1:18" ht="15.75" customHeight="1" x14ac:dyDescent="0.25">
      <c r="A3153" s="2"/>
      <c r="B3153" s="4" t="s">
        <v>14</v>
      </c>
      <c r="C3153" s="4">
        <v>1185732</v>
      </c>
      <c r="D3153" s="5">
        <v>44450</v>
      </c>
      <c r="E3153" s="4" t="s">
        <v>33</v>
      </c>
      <c r="F3153" s="4" t="s">
        <v>110</v>
      </c>
      <c r="G3153" s="4" t="s">
        <v>111</v>
      </c>
      <c r="H3153" s="4" t="s">
        <v>20</v>
      </c>
      <c r="I3153" s="6">
        <v>0.25000000000000006</v>
      </c>
      <c r="J3153" s="7">
        <v>1500</v>
      </c>
      <c r="K3153" s="8">
        <f t="shared" si="24"/>
        <v>375.00000000000006</v>
      </c>
      <c r="L3153" s="8">
        <f t="shared" si="25"/>
        <v>131.25</v>
      </c>
      <c r="M3153" s="9">
        <v>0.35</v>
      </c>
      <c r="O3153" s="14"/>
      <c r="P3153" s="12"/>
      <c r="Q3153" s="10"/>
      <c r="R3153" s="11"/>
    </row>
    <row r="3154" spans="1:18" ht="15.75" customHeight="1" x14ac:dyDescent="0.25">
      <c r="A3154" s="2"/>
      <c r="B3154" s="4" t="s">
        <v>14</v>
      </c>
      <c r="C3154" s="4">
        <v>1185732</v>
      </c>
      <c r="D3154" s="5">
        <v>44450</v>
      </c>
      <c r="E3154" s="4" t="s">
        <v>33</v>
      </c>
      <c r="F3154" s="4" t="s">
        <v>110</v>
      </c>
      <c r="G3154" s="4" t="s">
        <v>111</v>
      </c>
      <c r="H3154" s="4" t="s">
        <v>21</v>
      </c>
      <c r="I3154" s="6">
        <v>0.35000000000000003</v>
      </c>
      <c r="J3154" s="7">
        <v>1500</v>
      </c>
      <c r="K3154" s="8">
        <f t="shared" si="24"/>
        <v>525</v>
      </c>
      <c r="L3154" s="8">
        <f t="shared" si="25"/>
        <v>157.5</v>
      </c>
      <c r="M3154" s="9">
        <v>0.3</v>
      </c>
      <c r="O3154" s="14"/>
      <c r="P3154" s="12"/>
      <c r="Q3154" s="10"/>
      <c r="R3154" s="11"/>
    </row>
    <row r="3155" spans="1:18" ht="15.75" customHeight="1" x14ac:dyDescent="0.25">
      <c r="A3155" s="2"/>
      <c r="B3155" s="4" t="s">
        <v>14</v>
      </c>
      <c r="C3155" s="4">
        <v>1185732</v>
      </c>
      <c r="D3155" s="5">
        <v>44450</v>
      </c>
      <c r="E3155" s="4" t="s">
        <v>33</v>
      </c>
      <c r="F3155" s="4" t="s">
        <v>110</v>
      </c>
      <c r="G3155" s="4" t="s">
        <v>111</v>
      </c>
      <c r="H3155" s="4" t="s">
        <v>22</v>
      </c>
      <c r="I3155" s="6">
        <v>0.4</v>
      </c>
      <c r="J3155" s="7">
        <v>2250</v>
      </c>
      <c r="K3155" s="8">
        <f t="shared" si="24"/>
        <v>900</v>
      </c>
      <c r="L3155" s="8">
        <f t="shared" si="25"/>
        <v>360</v>
      </c>
      <c r="M3155" s="9">
        <v>0.4</v>
      </c>
      <c r="O3155" s="14"/>
      <c r="P3155" s="12"/>
      <c r="Q3155" s="10"/>
      <c r="R3155" s="11"/>
    </row>
    <row r="3156" spans="1:18" ht="15.75" customHeight="1" x14ac:dyDescent="0.25">
      <c r="A3156" s="2"/>
      <c r="B3156" s="4" t="s">
        <v>14</v>
      </c>
      <c r="C3156" s="4">
        <v>1185732</v>
      </c>
      <c r="D3156" s="5">
        <v>44479</v>
      </c>
      <c r="E3156" s="4" t="s">
        <v>33</v>
      </c>
      <c r="F3156" s="4" t="s">
        <v>110</v>
      </c>
      <c r="G3156" s="4" t="s">
        <v>111</v>
      </c>
      <c r="H3156" s="4" t="s">
        <v>17</v>
      </c>
      <c r="I3156" s="6">
        <v>0.44999999999999996</v>
      </c>
      <c r="J3156" s="7">
        <v>4000</v>
      </c>
      <c r="K3156" s="8">
        <f t="shared" si="24"/>
        <v>1799.9999999999998</v>
      </c>
      <c r="L3156" s="8">
        <f t="shared" si="25"/>
        <v>720</v>
      </c>
      <c r="M3156" s="9">
        <v>0.4</v>
      </c>
      <c r="O3156" s="14"/>
      <c r="P3156" s="12"/>
      <c r="Q3156" s="10"/>
      <c r="R3156" s="11"/>
    </row>
    <row r="3157" spans="1:18" ht="15.75" customHeight="1" x14ac:dyDescent="0.25">
      <c r="A3157" s="2"/>
      <c r="B3157" s="4" t="s">
        <v>14</v>
      </c>
      <c r="C3157" s="4">
        <v>1185732</v>
      </c>
      <c r="D3157" s="5">
        <v>44479</v>
      </c>
      <c r="E3157" s="4" t="s">
        <v>33</v>
      </c>
      <c r="F3157" s="4" t="s">
        <v>110</v>
      </c>
      <c r="G3157" s="4" t="s">
        <v>111</v>
      </c>
      <c r="H3157" s="4" t="s">
        <v>18</v>
      </c>
      <c r="I3157" s="6">
        <v>0.35000000000000003</v>
      </c>
      <c r="J3157" s="7">
        <v>2500</v>
      </c>
      <c r="K3157" s="8">
        <f t="shared" si="24"/>
        <v>875.00000000000011</v>
      </c>
      <c r="L3157" s="8">
        <f t="shared" si="25"/>
        <v>350.00000000000006</v>
      </c>
      <c r="M3157" s="9">
        <v>0.4</v>
      </c>
      <c r="O3157" s="14"/>
      <c r="P3157" s="12"/>
      <c r="Q3157" s="10"/>
      <c r="R3157" s="11"/>
    </row>
    <row r="3158" spans="1:18" ht="15.75" customHeight="1" x14ac:dyDescent="0.25">
      <c r="A3158" s="2"/>
      <c r="B3158" s="4" t="s">
        <v>14</v>
      </c>
      <c r="C3158" s="4">
        <v>1185732</v>
      </c>
      <c r="D3158" s="5">
        <v>44479</v>
      </c>
      <c r="E3158" s="4" t="s">
        <v>33</v>
      </c>
      <c r="F3158" s="4" t="s">
        <v>110</v>
      </c>
      <c r="G3158" s="4" t="s">
        <v>111</v>
      </c>
      <c r="H3158" s="4" t="s">
        <v>19</v>
      </c>
      <c r="I3158" s="6">
        <v>0.35000000000000003</v>
      </c>
      <c r="J3158" s="7">
        <v>1500</v>
      </c>
      <c r="K3158" s="8">
        <f t="shared" si="24"/>
        <v>525</v>
      </c>
      <c r="L3158" s="8">
        <f t="shared" si="25"/>
        <v>183.75</v>
      </c>
      <c r="M3158" s="9">
        <v>0.35</v>
      </c>
      <c r="O3158" s="14"/>
      <c r="P3158" s="12"/>
      <c r="Q3158" s="10"/>
      <c r="R3158" s="11"/>
    </row>
    <row r="3159" spans="1:18" ht="15.75" customHeight="1" x14ac:dyDescent="0.25">
      <c r="A3159" s="2"/>
      <c r="B3159" s="4" t="s">
        <v>14</v>
      </c>
      <c r="C3159" s="4">
        <v>1185732</v>
      </c>
      <c r="D3159" s="5">
        <v>44479</v>
      </c>
      <c r="E3159" s="4" t="s">
        <v>33</v>
      </c>
      <c r="F3159" s="4" t="s">
        <v>110</v>
      </c>
      <c r="G3159" s="4" t="s">
        <v>111</v>
      </c>
      <c r="H3159" s="4" t="s">
        <v>20</v>
      </c>
      <c r="I3159" s="6">
        <v>0.35000000000000003</v>
      </c>
      <c r="J3159" s="7">
        <v>1500</v>
      </c>
      <c r="K3159" s="8">
        <f t="shared" si="24"/>
        <v>525</v>
      </c>
      <c r="L3159" s="8">
        <f t="shared" si="25"/>
        <v>183.75</v>
      </c>
      <c r="M3159" s="9">
        <v>0.35</v>
      </c>
      <c r="O3159" s="14"/>
      <c r="P3159" s="12"/>
      <c r="Q3159" s="10"/>
      <c r="R3159" s="11"/>
    </row>
    <row r="3160" spans="1:18" ht="15.75" customHeight="1" x14ac:dyDescent="0.25">
      <c r="A3160" s="2"/>
      <c r="B3160" s="4" t="s">
        <v>14</v>
      </c>
      <c r="C3160" s="4">
        <v>1185732</v>
      </c>
      <c r="D3160" s="5">
        <v>44479</v>
      </c>
      <c r="E3160" s="4" t="s">
        <v>33</v>
      </c>
      <c r="F3160" s="4" t="s">
        <v>110</v>
      </c>
      <c r="G3160" s="4" t="s">
        <v>111</v>
      </c>
      <c r="H3160" s="4" t="s">
        <v>21</v>
      </c>
      <c r="I3160" s="6">
        <v>0.44999999999999996</v>
      </c>
      <c r="J3160" s="7">
        <v>1500</v>
      </c>
      <c r="K3160" s="8">
        <f t="shared" si="24"/>
        <v>674.99999999999989</v>
      </c>
      <c r="L3160" s="8">
        <f t="shared" si="25"/>
        <v>202.49999999999997</v>
      </c>
      <c r="M3160" s="9">
        <v>0.3</v>
      </c>
      <c r="O3160" s="14"/>
      <c r="P3160" s="12"/>
      <c r="Q3160" s="10"/>
      <c r="R3160" s="11"/>
    </row>
    <row r="3161" spans="1:18" ht="15.75" customHeight="1" x14ac:dyDescent="0.25">
      <c r="A3161" s="2"/>
      <c r="B3161" s="4" t="s">
        <v>14</v>
      </c>
      <c r="C3161" s="4">
        <v>1185732</v>
      </c>
      <c r="D3161" s="5">
        <v>44479</v>
      </c>
      <c r="E3161" s="4" t="s">
        <v>33</v>
      </c>
      <c r="F3161" s="4" t="s">
        <v>110</v>
      </c>
      <c r="G3161" s="4" t="s">
        <v>111</v>
      </c>
      <c r="H3161" s="4" t="s">
        <v>22</v>
      </c>
      <c r="I3161" s="6">
        <v>0.49999999999999983</v>
      </c>
      <c r="J3161" s="7">
        <v>2750</v>
      </c>
      <c r="K3161" s="8">
        <f t="shared" si="24"/>
        <v>1374.9999999999995</v>
      </c>
      <c r="L3161" s="8">
        <f t="shared" si="25"/>
        <v>549.99999999999989</v>
      </c>
      <c r="M3161" s="9">
        <v>0.4</v>
      </c>
      <c r="O3161" s="14"/>
      <c r="P3161" s="12"/>
      <c r="Q3161" s="10"/>
      <c r="R3161" s="11"/>
    </row>
    <row r="3162" spans="1:18" ht="15.75" customHeight="1" x14ac:dyDescent="0.25">
      <c r="A3162" s="2"/>
      <c r="B3162" s="4" t="s">
        <v>14</v>
      </c>
      <c r="C3162" s="4">
        <v>1185732</v>
      </c>
      <c r="D3162" s="5">
        <v>44510</v>
      </c>
      <c r="E3162" s="4" t="s">
        <v>33</v>
      </c>
      <c r="F3162" s="4" t="s">
        <v>110</v>
      </c>
      <c r="G3162" s="4" t="s">
        <v>111</v>
      </c>
      <c r="H3162" s="4" t="s">
        <v>17</v>
      </c>
      <c r="I3162" s="6">
        <v>0.44999999999999996</v>
      </c>
      <c r="J3162" s="7">
        <v>4250</v>
      </c>
      <c r="K3162" s="8">
        <f t="shared" si="24"/>
        <v>1912.4999999999998</v>
      </c>
      <c r="L3162" s="8">
        <f t="shared" si="25"/>
        <v>765</v>
      </c>
      <c r="M3162" s="9">
        <v>0.4</v>
      </c>
      <c r="O3162" s="14"/>
      <c r="P3162" s="12"/>
      <c r="Q3162" s="10"/>
      <c r="R3162" s="11"/>
    </row>
    <row r="3163" spans="1:18" ht="15.75" customHeight="1" x14ac:dyDescent="0.25">
      <c r="A3163" s="2"/>
      <c r="B3163" s="4" t="s">
        <v>14</v>
      </c>
      <c r="C3163" s="4">
        <v>1185732</v>
      </c>
      <c r="D3163" s="5">
        <v>44510</v>
      </c>
      <c r="E3163" s="4" t="s">
        <v>33</v>
      </c>
      <c r="F3163" s="4" t="s">
        <v>110</v>
      </c>
      <c r="G3163" s="4" t="s">
        <v>111</v>
      </c>
      <c r="H3163" s="4" t="s">
        <v>18</v>
      </c>
      <c r="I3163" s="6">
        <v>0.35000000000000003</v>
      </c>
      <c r="J3163" s="7">
        <v>3250</v>
      </c>
      <c r="K3163" s="8">
        <f t="shared" si="24"/>
        <v>1137.5</v>
      </c>
      <c r="L3163" s="8">
        <f t="shared" si="25"/>
        <v>455</v>
      </c>
      <c r="M3163" s="9">
        <v>0.4</v>
      </c>
      <c r="O3163" s="14"/>
      <c r="P3163" s="12"/>
      <c r="Q3163" s="10"/>
      <c r="R3163" s="11"/>
    </row>
    <row r="3164" spans="1:18" ht="15.75" customHeight="1" x14ac:dyDescent="0.25">
      <c r="A3164" s="2"/>
      <c r="B3164" s="4" t="s">
        <v>14</v>
      </c>
      <c r="C3164" s="4">
        <v>1185732</v>
      </c>
      <c r="D3164" s="5">
        <v>44510</v>
      </c>
      <c r="E3164" s="4" t="s">
        <v>33</v>
      </c>
      <c r="F3164" s="4" t="s">
        <v>110</v>
      </c>
      <c r="G3164" s="4" t="s">
        <v>111</v>
      </c>
      <c r="H3164" s="4" t="s">
        <v>19</v>
      </c>
      <c r="I3164" s="6">
        <v>0.35000000000000003</v>
      </c>
      <c r="J3164" s="7">
        <v>2700</v>
      </c>
      <c r="K3164" s="8">
        <f t="shared" si="24"/>
        <v>945.00000000000011</v>
      </c>
      <c r="L3164" s="8">
        <f t="shared" si="25"/>
        <v>330.75</v>
      </c>
      <c r="M3164" s="9">
        <v>0.35</v>
      </c>
      <c r="O3164" s="14"/>
      <c r="P3164" s="12"/>
      <c r="Q3164" s="10"/>
      <c r="R3164" s="11"/>
    </row>
    <row r="3165" spans="1:18" ht="15.75" customHeight="1" x14ac:dyDescent="0.25">
      <c r="A3165" s="2"/>
      <c r="B3165" s="4" t="s">
        <v>14</v>
      </c>
      <c r="C3165" s="4">
        <v>1185732</v>
      </c>
      <c r="D3165" s="5">
        <v>44510</v>
      </c>
      <c r="E3165" s="4" t="s">
        <v>33</v>
      </c>
      <c r="F3165" s="4" t="s">
        <v>110</v>
      </c>
      <c r="G3165" s="4" t="s">
        <v>111</v>
      </c>
      <c r="H3165" s="4" t="s">
        <v>20</v>
      </c>
      <c r="I3165" s="6">
        <v>0.35000000000000003</v>
      </c>
      <c r="J3165" s="7">
        <v>2750</v>
      </c>
      <c r="K3165" s="8">
        <f t="shared" si="24"/>
        <v>962.50000000000011</v>
      </c>
      <c r="L3165" s="8">
        <f t="shared" si="25"/>
        <v>336.875</v>
      </c>
      <c r="M3165" s="9">
        <v>0.35</v>
      </c>
      <c r="O3165" s="14"/>
      <c r="P3165" s="12"/>
      <c r="Q3165" s="10"/>
      <c r="R3165" s="11"/>
    </row>
    <row r="3166" spans="1:18" ht="15.75" customHeight="1" x14ac:dyDescent="0.25">
      <c r="A3166" s="2"/>
      <c r="B3166" s="4" t="s">
        <v>14</v>
      </c>
      <c r="C3166" s="4">
        <v>1185732</v>
      </c>
      <c r="D3166" s="5">
        <v>44510</v>
      </c>
      <c r="E3166" s="4" t="s">
        <v>33</v>
      </c>
      <c r="F3166" s="4" t="s">
        <v>110</v>
      </c>
      <c r="G3166" s="4" t="s">
        <v>111</v>
      </c>
      <c r="H3166" s="4" t="s">
        <v>21</v>
      </c>
      <c r="I3166" s="6">
        <v>0.6</v>
      </c>
      <c r="J3166" s="7">
        <v>2500</v>
      </c>
      <c r="K3166" s="8">
        <f t="shared" si="24"/>
        <v>1500</v>
      </c>
      <c r="L3166" s="8">
        <f t="shared" si="25"/>
        <v>450</v>
      </c>
      <c r="M3166" s="9">
        <v>0.3</v>
      </c>
      <c r="O3166" s="14"/>
      <c r="P3166" s="12"/>
      <c r="Q3166" s="10"/>
      <c r="R3166" s="11"/>
    </row>
    <row r="3167" spans="1:18" ht="15.75" customHeight="1" x14ac:dyDescent="0.25">
      <c r="A3167" s="2"/>
      <c r="B3167" s="4" t="s">
        <v>14</v>
      </c>
      <c r="C3167" s="4">
        <v>1185732</v>
      </c>
      <c r="D3167" s="5">
        <v>44510</v>
      </c>
      <c r="E3167" s="4" t="s">
        <v>33</v>
      </c>
      <c r="F3167" s="4" t="s">
        <v>110</v>
      </c>
      <c r="G3167" s="4" t="s">
        <v>111</v>
      </c>
      <c r="H3167" s="4" t="s">
        <v>22</v>
      </c>
      <c r="I3167" s="6">
        <v>0.64999999999999991</v>
      </c>
      <c r="J3167" s="7">
        <v>3500</v>
      </c>
      <c r="K3167" s="8">
        <f t="shared" si="24"/>
        <v>2274.9999999999995</v>
      </c>
      <c r="L3167" s="8">
        <f t="shared" si="25"/>
        <v>909.99999999999989</v>
      </c>
      <c r="M3167" s="9">
        <v>0.4</v>
      </c>
      <c r="O3167" s="14"/>
      <c r="P3167" s="12"/>
      <c r="Q3167" s="10"/>
      <c r="R3167" s="11"/>
    </row>
    <row r="3168" spans="1:18" ht="15.75" customHeight="1" x14ac:dyDescent="0.25">
      <c r="A3168" s="2"/>
      <c r="B3168" s="4" t="s">
        <v>14</v>
      </c>
      <c r="C3168" s="4">
        <v>1185732</v>
      </c>
      <c r="D3168" s="5">
        <v>44539</v>
      </c>
      <c r="E3168" s="4" t="s">
        <v>33</v>
      </c>
      <c r="F3168" s="4" t="s">
        <v>110</v>
      </c>
      <c r="G3168" s="4" t="s">
        <v>111</v>
      </c>
      <c r="H3168" s="4" t="s">
        <v>17</v>
      </c>
      <c r="I3168" s="6">
        <v>0.6</v>
      </c>
      <c r="J3168" s="7">
        <v>6000</v>
      </c>
      <c r="K3168" s="8">
        <f t="shared" si="24"/>
        <v>3600</v>
      </c>
      <c r="L3168" s="8">
        <f t="shared" si="25"/>
        <v>1440</v>
      </c>
      <c r="M3168" s="9">
        <v>0.4</v>
      </c>
      <c r="O3168" s="14"/>
      <c r="P3168" s="12"/>
      <c r="Q3168" s="10"/>
      <c r="R3168" s="11"/>
    </row>
    <row r="3169" spans="1:18" ht="15.75" customHeight="1" x14ac:dyDescent="0.25">
      <c r="A3169" s="2"/>
      <c r="B3169" s="4" t="s">
        <v>14</v>
      </c>
      <c r="C3169" s="4">
        <v>1185732</v>
      </c>
      <c r="D3169" s="5">
        <v>44539</v>
      </c>
      <c r="E3169" s="4" t="s">
        <v>33</v>
      </c>
      <c r="F3169" s="4" t="s">
        <v>110</v>
      </c>
      <c r="G3169" s="4" t="s">
        <v>111</v>
      </c>
      <c r="H3169" s="4" t="s">
        <v>18</v>
      </c>
      <c r="I3169" s="6">
        <v>0.5</v>
      </c>
      <c r="J3169" s="7">
        <v>4000</v>
      </c>
      <c r="K3169" s="8">
        <f t="shared" si="24"/>
        <v>2000</v>
      </c>
      <c r="L3169" s="8">
        <f t="shared" si="25"/>
        <v>800</v>
      </c>
      <c r="M3169" s="9">
        <v>0.4</v>
      </c>
      <c r="O3169" s="14"/>
      <c r="P3169" s="12"/>
      <c r="Q3169" s="10"/>
      <c r="R3169" s="11"/>
    </row>
    <row r="3170" spans="1:18" ht="15.75" customHeight="1" x14ac:dyDescent="0.25">
      <c r="A3170" s="2"/>
      <c r="B3170" s="4" t="s">
        <v>14</v>
      </c>
      <c r="C3170" s="4">
        <v>1185732</v>
      </c>
      <c r="D3170" s="5">
        <v>44539</v>
      </c>
      <c r="E3170" s="4" t="s">
        <v>33</v>
      </c>
      <c r="F3170" s="4" t="s">
        <v>110</v>
      </c>
      <c r="G3170" s="4" t="s">
        <v>111</v>
      </c>
      <c r="H3170" s="4" t="s">
        <v>19</v>
      </c>
      <c r="I3170" s="6">
        <v>0.5</v>
      </c>
      <c r="J3170" s="7">
        <v>3500</v>
      </c>
      <c r="K3170" s="8">
        <f t="shared" si="24"/>
        <v>1750</v>
      </c>
      <c r="L3170" s="8">
        <f t="shared" si="25"/>
        <v>612.5</v>
      </c>
      <c r="M3170" s="9">
        <v>0.35</v>
      </c>
      <c r="O3170" s="14"/>
      <c r="P3170" s="12"/>
      <c r="Q3170" s="10"/>
      <c r="R3170" s="11"/>
    </row>
    <row r="3171" spans="1:18" ht="15.75" customHeight="1" x14ac:dyDescent="0.25">
      <c r="A3171" s="2"/>
      <c r="B3171" s="4" t="s">
        <v>14</v>
      </c>
      <c r="C3171" s="4">
        <v>1185732</v>
      </c>
      <c r="D3171" s="5">
        <v>44539</v>
      </c>
      <c r="E3171" s="4" t="s">
        <v>33</v>
      </c>
      <c r="F3171" s="4" t="s">
        <v>110</v>
      </c>
      <c r="G3171" s="4" t="s">
        <v>111</v>
      </c>
      <c r="H3171" s="4" t="s">
        <v>20</v>
      </c>
      <c r="I3171" s="6">
        <v>0.5</v>
      </c>
      <c r="J3171" s="7">
        <v>3000</v>
      </c>
      <c r="K3171" s="8">
        <f t="shared" si="24"/>
        <v>1500</v>
      </c>
      <c r="L3171" s="8">
        <f t="shared" si="25"/>
        <v>525</v>
      </c>
      <c r="M3171" s="9">
        <v>0.35</v>
      </c>
      <c r="O3171" s="14"/>
      <c r="P3171" s="12"/>
      <c r="Q3171" s="10"/>
      <c r="R3171" s="11"/>
    </row>
    <row r="3172" spans="1:18" ht="15.75" customHeight="1" x14ac:dyDescent="0.25">
      <c r="A3172" s="2"/>
      <c r="B3172" s="4" t="s">
        <v>14</v>
      </c>
      <c r="C3172" s="4">
        <v>1185732</v>
      </c>
      <c r="D3172" s="5">
        <v>44539</v>
      </c>
      <c r="E3172" s="4" t="s">
        <v>33</v>
      </c>
      <c r="F3172" s="4" t="s">
        <v>110</v>
      </c>
      <c r="G3172" s="4" t="s">
        <v>111</v>
      </c>
      <c r="H3172" s="4" t="s">
        <v>21</v>
      </c>
      <c r="I3172" s="6">
        <v>0.6</v>
      </c>
      <c r="J3172" s="7">
        <v>3000</v>
      </c>
      <c r="K3172" s="8">
        <f t="shared" si="24"/>
        <v>1800</v>
      </c>
      <c r="L3172" s="8">
        <f t="shared" si="25"/>
        <v>540</v>
      </c>
      <c r="M3172" s="9">
        <v>0.3</v>
      </c>
      <c r="O3172" s="14"/>
      <c r="P3172" s="12"/>
      <c r="Q3172" s="10"/>
      <c r="R3172" s="11"/>
    </row>
    <row r="3173" spans="1:18" ht="15.75" customHeight="1" x14ac:dyDescent="0.25">
      <c r="A3173" s="2"/>
      <c r="B3173" s="4" t="s">
        <v>14</v>
      </c>
      <c r="C3173" s="4">
        <v>1185732</v>
      </c>
      <c r="D3173" s="5">
        <v>44539</v>
      </c>
      <c r="E3173" s="4" t="s">
        <v>33</v>
      </c>
      <c r="F3173" s="4" t="s">
        <v>110</v>
      </c>
      <c r="G3173" s="4" t="s">
        <v>111</v>
      </c>
      <c r="H3173" s="4" t="s">
        <v>22</v>
      </c>
      <c r="I3173" s="6">
        <v>0.64999999999999991</v>
      </c>
      <c r="J3173" s="7">
        <v>4000</v>
      </c>
      <c r="K3173" s="8">
        <f t="shared" si="24"/>
        <v>2599.9999999999995</v>
      </c>
      <c r="L3173" s="8">
        <f t="shared" si="25"/>
        <v>1039.9999999999998</v>
      </c>
      <c r="M3173" s="9">
        <v>0.4</v>
      </c>
      <c r="O3173" s="14"/>
      <c r="P3173" s="12"/>
      <c r="Q3173" s="10"/>
      <c r="R3173" s="11"/>
    </row>
    <row r="3174" spans="1:18" ht="15.75" customHeight="1" x14ac:dyDescent="0.25">
      <c r="A3174" s="2" t="s">
        <v>39</v>
      </c>
      <c r="B3174" s="4" t="s">
        <v>14</v>
      </c>
      <c r="C3174" s="4">
        <v>1185732</v>
      </c>
      <c r="D3174" s="5">
        <v>44213</v>
      </c>
      <c r="E3174" s="4" t="s">
        <v>33</v>
      </c>
      <c r="F3174" s="4" t="s">
        <v>112</v>
      </c>
      <c r="G3174" s="4" t="s">
        <v>113</v>
      </c>
      <c r="H3174" s="4" t="s">
        <v>17</v>
      </c>
      <c r="I3174" s="6">
        <v>0.35000000000000003</v>
      </c>
      <c r="J3174" s="7">
        <v>5000</v>
      </c>
      <c r="K3174" s="8">
        <f t="shared" si="24"/>
        <v>1750.0000000000002</v>
      </c>
      <c r="L3174" s="8">
        <f t="shared" si="25"/>
        <v>700.00000000000011</v>
      </c>
      <c r="M3174" s="9">
        <v>0.4</v>
      </c>
      <c r="O3174" s="14"/>
      <c r="P3174" s="12"/>
      <c r="Q3174" s="10"/>
      <c r="R3174" s="11"/>
    </row>
    <row r="3175" spans="1:18" ht="15.75" customHeight="1" x14ac:dyDescent="0.25">
      <c r="A3175" s="2"/>
      <c r="B3175" s="4" t="s">
        <v>14</v>
      </c>
      <c r="C3175" s="4">
        <v>1185732</v>
      </c>
      <c r="D3175" s="5">
        <v>44213</v>
      </c>
      <c r="E3175" s="4" t="s">
        <v>33</v>
      </c>
      <c r="F3175" s="4" t="s">
        <v>112</v>
      </c>
      <c r="G3175" s="4" t="s">
        <v>113</v>
      </c>
      <c r="H3175" s="4" t="s">
        <v>18</v>
      </c>
      <c r="I3175" s="6">
        <v>0.35000000000000003</v>
      </c>
      <c r="J3175" s="7">
        <v>3000</v>
      </c>
      <c r="K3175" s="8">
        <f t="shared" si="24"/>
        <v>1050</v>
      </c>
      <c r="L3175" s="8">
        <f t="shared" si="25"/>
        <v>420</v>
      </c>
      <c r="M3175" s="9">
        <v>0.4</v>
      </c>
      <c r="O3175" s="14"/>
      <c r="P3175" s="12"/>
      <c r="Q3175" s="10"/>
      <c r="R3175" s="11"/>
    </row>
    <row r="3176" spans="1:18" ht="15.75" customHeight="1" x14ac:dyDescent="0.25">
      <c r="A3176" s="2"/>
      <c r="B3176" s="4" t="s">
        <v>14</v>
      </c>
      <c r="C3176" s="4">
        <v>1185732</v>
      </c>
      <c r="D3176" s="5">
        <v>44213</v>
      </c>
      <c r="E3176" s="4" t="s">
        <v>33</v>
      </c>
      <c r="F3176" s="4" t="s">
        <v>112</v>
      </c>
      <c r="G3176" s="4" t="s">
        <v>113</v>
      </c>
      <c r="H3176" s="4" t="s">
        <v>19</v>
      </c>
      <c r="I3176" s="6">
        <v>0.25000000000000006</v>
      </c>
      <c r="J3176" s="7">
        <v>3000</v>
      </c>
      <c r="K3176" s="8">
        <f t="shared" si="24"/>
        <v>750.00000000000011</v>
      </c>
      <c r="L3176" s="8">
        <f t="shared" si="25"/>
        <v>300.00000000000006</v>
      </c>
      <c r="M3176" s="9">
        <v>0.4</v>
      </c>
      <c r="O3176" s="14"/>
      <c r="P3176" s="12"/>
      <c r="Q3176" s="10"/>
      <c r="R3176" s="11"/>
    </row>
    <row r="3177" spans="1:18" ht="15.75" customHeight="1" x14ac:dyDescent="0.25">
      <c r="A3177" s="2"/>
      <c r="B3177" s="4" t="s">
        <v>14</v>
      </c>
      <c r="C3177" s="4">
        <v>1185732</v>
      </c>
      <c r="D3177" s="5">
        <v>44213</v>
      </c>
      <c r="E3177" s="4" t="s">
        <v>33</v>
      </c>
      <c r="F3177" s="4" t="s">
        <v>112</v>
      </c>
      <c r="G3177" s="4" t="s">
        <v>113</v>
      </c>
      <c r="H3177" s="4" t="s">
        <v>20</v>
      </c>
      <c r="I3177" s="6">
        <v>0.30000000000000004</v>
      </c>
      <c r="J3177" s="7">
        <v>1500</v>
      </c>
      <c r="K3177" s="8">
        <f t="shared" si="24"/>
        <v>450.00000000000006</v>
      </c>
      <c r="L3177" s="8">
        <f t="shared" si="25"/>
        <v>180.00000000000003</v>
      </c>
      <c r="M3177" s="9">
        <v>0.4</v>
      </c>
      <c r="O3177" s="14"/>
      <c r="P3177" s="12"/>
      <c r="Q3177" s="10"/>
      <c r="R3177" s="11"/>
    </row>
    <row r="3178" spans="1:18" ht="15.75" customHeight="1" x14ac:dyDescent="0.25">
      <c r="A3178" s="2"/>
      <c r="B3178" s="4" t="s">
        <v>14</v>
      </c>
      <c r="C3178" s="4">
        <v>1185732</v>
      </c>
      <c r="D3178" s="5">
        <v>44213</v>
      </c>
      <c r="E3178" s="4" t="s">
        <v>33</v>
      </c>
      <c r="F3178" s="4" t="s">
        <v>112</v>
      </c>
      <c r="G3178" s="4" t="s">
        <v>113</v>
      </c>
      <c r="H3178" s="4" t="s">
        <v>21</v>
      </c>
      <c r="I3178" s="6">
        <v>0.44999999999999996</v>
      </c>
      <c r="J3178" s="7">
        <v>2000</v>
      </c>
      <c r="K3178" s="8">
        <f t="shared" si="24"/>
        <v>899.99999999999989</v>
      </c>
      <c r="L3178" s="8">
        <f t="shared" si="25"/>
        <v>360</v>
      </c>
      <c r="M3178" s="9">
        <v>0.4</v>
      </c>
      <c r="O3178" s="14"/>
      <c r="P3178" s="12"/>
      <c r="Q3178" s="10"/>
      <c r="R3178" s="11"/>
    </row>
    <row r="3179" spans="1:18" ht="15.75" customHeight="1" x14ac:dyDescent="0.25">
      <c r="A3179" s="2"/>
      <c r="B3179" s="4" t="s">
        <v>14</v>
      </c>
      <c r="C3179" s="4">
        <v>1185732</v>
      </c>
      <c r="D3179" s="5">
        <v>44213</v>
      </c>
      <c r="E3179" s="4" t="s">
        <v>33</v>
      </c>
      <c r="F3179" s="4" t="s">
        <v>112</v>
      </c>
      <c r="G3179" s="4" t="s">
        <v>113</v>
      </c>
      <c r="H3179" s="4" t="s">
        <v>22</v>
      </c>
      <c r="I3179" s="6">
        <v>0.35000000000000003</v>
      </c>
      <c r="J3179" s="7">
        <v>3000</v>
      </c>
      <c r="K3179" s="8">
        <f t="shared" si="24"/>
        <v>1050</v>
      </c>
      <c r="L3179" s="8">
        <f t="shared" si="25"/>
        <v>420</v>
      </c>
      <c r="M3179" s="9">
        <v>0.4</v>
      </c>
      <c r="O3179" s="14"/>
      <c r="P3179" s="12"/>
      <c r="Q3179" s="10"/>
      <c r="R3179" s="11"/>
    </row>
    <row r="3180" spans="1:18" ht="15.75" customHeight="1" x14ac:dyDescent="0.25">
      <c r="A3180" s="2"/>
      <c r="B3180" s="4" t="s">
        <v>14</v>
      </c>
      <c r="C3180" s="4">
        <v>1185732</v>
      </c>
      <c r="D3180" s="5">
        <v>44244</v>
      </c>
      <c r="E3180" s="4" t="s">
        <v>33</v>
      </c>
      <c r="F3180" s="4" t="s">
        <v>112</v>
      </c>
      <c r="G3180" s="4" t="s">
        <v>113</v>
      </c>
      <c r="H3180" s="4" t="s">
        <v>17</v>
      </c>
      <c r="I3180" s="6">
        <v>0.35000000000000003</v>
      </c>
      <c r="J3180" s="7">
        <v>5500</v>
      </c>
      <c r="K3180" s="8">
        <f t="shared" si="24"/>
        <v>1925.0000000000002</v>
      </c>
      <c r="L3180" s="8">
        <f t="shared" si="25"/>
        <v>770.00000000000011</v>
      </c>
      <c r="M3180" s="9">
        <v>0.4</v>
      </c>
      <c r="O3180" s="14"/>
      <c r="P3180" s="12"/>
      <c r="Q3180" s="10"/>
      <c r="R3180" s="11"/>
    </row>
    <row r="3181" spans="1:18" ht="15.75" customHeight="1" x14ac:dyDescent="0.25">
      <c r="A3181" s="2"/>
      <c r="B3181" s="4" t="s">
        <v>14</v>
      </c>
      <c r="C3181" s="4">
        <v>1185732</v>
      </c>
      <c r="D3181" s="5">
        <v>44244</v>
      </c>
      <c r="E3181" s="4" t="s">
        <v>33</v>
      </c>
      <c r="F3181" s="4" t="s">
        <v>112</v>
      </c>
      <c r="G3181" s="4" t="s">
        <v>113</v>
      </c>
      <c r="H3181" s="4" t="s">
        <v>18</v>
      </c>
      <c r="I3181" s="6">
        <v>0.4</v>
      </c>
      <c r="J3181" s="7">
        <v>2000</v>
      </c>
      <c r="K3181" s="8">
        <f t="shared" si="24"/>
        <v>800</v>
      </c>
      <c r="L3181" s="8">
        <f t="shared" si="25"/>
        <v>320</v>
      </c>
      <c r="M3181" s="9">
        <v>0.4</v>
      </c>
      <c r="O3181" s="14"/>
      <c r="P3181" s="12"/>
      <c r="Q3181" s="10"/>
      <c r="R3181" s="11"/>
    </row>
    <row r="3182" spans="1:18" ht="15.75" customHeight="1" x14ac:dyDescent="0.25">
      <c r="A3182" s="2"/>
      <c r="B3182" s="4" t="s">
        <v>14</v>
      </c>
      <c r="C3182" s="4">
        <v>1185732</v>
      </c>
      <c r="D3182" s="5">
        <v>44244</v>
      </c>
      <c r="E3182" s="4" t="s">
        <v>33</v>
      </c>
      <c r="F3182" s="4" t="s">
        <v>112</v>
      </c>
      <c r="G3182" s="4" t="s">
        <v>113</v>
      </c>
      <c r="H3182" s="4" t="s">
        <v>19</v>
      </c>
      <c r="I3182" s="6">
        <v>0.30000000000000004</v>
      </c>
      <c r="J3182" s="7">
        <v>3000</v>
      </c>
      <c r="K3182" s="8">
        <f t="shared" si="24"/>
        <v>900.00000000000011</v>
      </c>
      <c r="L3182" s="8">
        <f t="shared" si="25"/>
        <v>360.00000000000006</v>
      </c>
      <c r="M3182" s="9">
        <v>0.4</v>
      </c>
      <c r="O3182" s="14"/>
      <c r="P3182" s="12"/>
      <c r="Q3182" s="10"/>
      <c r="R3182" s="11"/>
    </row>
    <row r="3183" spans="1:18" ht="15.75" customHeight="1" x14ac:dyDescent="0.25">
      <c r="A3183" s="2"/>
      <c r="B3183" s="4" t="s">
        <v>14</v>
      </c>
      <c r="C3183" s="4">
        <v>1185732</v>
      </c>
      <c r="D3183" s="5">
        <v>44244</v>
      </c>
      <c r="E3183" s="4" t="s">
        <v>33</v>
      </c>
      <c r="F3183" s="4" t="s">
        <v>112</v>
      </c>
      <c r="G3183" s="4" t="s">
        <v>113</v>
      </c>
      <c r="H3183" s="4" t="s">
        <v>20</v>
      </c>
      <c r="I3183" s="6">
        <v>0.35000000000000003</v>
      </c>
      <c r="J3183" s="7">
        <v>1750</v>
      </c>
      <c r="K3183" s="8">
        <f t="shared" si="24"/>
        <v>612.50000000000011</v>
      </c>
      <c r="L3183" s="8">
        <f t="shared" si="25"/>
        <v>245.00000000000006</v>
      </c>
      <c r="M3183" s="9">
        <v>0.4</v>
      </c>
      <c r="O3183" s="14"/>
      <c r="P3183" s="12"/>
      <c r="Q3183" s="10"/>
      <c r="R3183" s="11"/>
    </row>
    <row r="3184" spans="1:18" ht="15.75" customHeight="1" x14ac:dyDescent="0.25">
      <c r="A3184" s="2"/>
      <c r="B3184" s="4" t="s">
        <v>14</v>
      </c>
      <c r="C3184" s="4">
        <v>1185732</v>
      </c>
      <c r="D3184" s="5">
        <v>44244</v>
      </c>
      <c r="E3184" s="4" t="s">
        <v>33</v>
      </c>
      <c r="F3184" s="4" t="s">
        <v>112</v>
      </c>
      <c r="G3184" s="4" t="s">
        <v>113</v>
      </c>
      <c r="H3184" s="4" t="s">
        <v>21</v>
      </c>
      <c r="I3184" s="6">
        <v>0.49999999999999994</v>
      </c>
      <c r="J3184" s="7">
        <v>2500</v>
      </c>
      <c r="K3184" s="8">
        <f t="shared" si="24"/>
        <v>1249.9999999999998</v>
      </c>
      <c r="L3184" s="8">
        <f t="shared" si="25"/>
        <v>499.99999999999994</v>
      </c>
      <c r="M3184" s="9">
        <v>0.4</v>
      </c>
      <c r="O3184" s="14"/>
      <c r="P3184" s="12"/>
      <c r="Q3184" s="10"/>
      <c r="R3184" s="11"/>
    </row>
    <row r="3185" spans="1:18" ht="15.75" customHeight="1" x14ac:dyDescent="0.25">
      <c r="A3185" s="2"/>
      <c r="B3185" s="4" t="s">
        <v>14</v>
      </c>
      <c r="C3185" s="4">
        <v>1185732</v>
      </c>
      <c r="D3185" s="5">
        <v>44244</v>
      </c>
      <c r="E3185" s="4" t="s">
        <v>33</v>
      </c>
      <c r="F3185" s="4" t="s">
        <v>112</v>
      </c>
      <c r="G3185" s="4" t="s">
        <v>113</v>
      </c>
      <c r="H3185" s="4" t="s">
        <v>22</v>
      </c>
      <c r="I3185" s="6">
        <v>0.24999999999999994</v>
      </c>
      <c r="J3185" s="7">
        <v>3500</v>
      </c>
      <c r="K3185" s="8">
        <f t="shared" si="24"/>
        <v>874.99999999999977</v>
      </c>
      <c r="L3185" s="8">
        <f t="shared" si="25"/>
        <v>349.99999999999994</v>
      </c>
      <c r="M3185" s="9">
        <v>0.4</v>
      </c>
      <c r="O3185" s="14"/>
      <c r="P3185" s="12"/>
      <c r="Q3185" s="10"/>
      <c r="R3185" s="11"/>
    </row>
    <row r="3186" spans="1:18" ht="15.75" customHeight="1" x14ac:dyDescent="0.25">
      <c r="A3186" s="2"/>
      <c r="B3186" s="4" t="s">
        <v>14</v>
      </c>
      <c r="C3186" s="4">
        <v>1185732</v>
      </c>
      <c r="D3186" s="5">
        <v>44271</v>
      </c>
      <c r="E3186" s="4" t="s">
        <v>33</v>
      </c>
      <c r="F3186" s="4" t="s">
        <v>112</v>
      </c>
      <c r="G3186" s="4" t="s">
        <v>113</v>
      </c>
      <c r="H3186" s="4" t="s">
        <v>17</v>
      </c>
      <c r="I3186" s="6">
        <v>0.30000000000000004</v>
      </c>
      <c r="J3186" s="7">
        <v>5700</v>
      </c>
      <c r="K3186" s="8">
        <f t="shared" si="24"/>
        <v>1710.0000000000002</v>
      </c>
      <c r="L3186" s="8">
        <f t="shared" si="25"/>
        <v>684.00000000000011</v>
      </c>
      <c r="M3186" s="9">
        <v>0.4</v>
      </c>
      <c r="O3186" s="14"/>
      <c r="P3186" s="12"/>
      <c r="Q3186" s="10"/>
      <c r="R3186" s="11"/>
    </row>
    <row r="3187" spans="1:18" ht="15.75" customHeight="1" x14ac:dyDescent="0.25">
      <c r="A3187" s="2"/>
      <c r="B3187" s="4" t="s">
        <v>14</v>
      </c>
      <c r="C3187" s="4">
        <v>1185732</v>
      </c>
      <c r="D3187" s="5">
        <v>44271</v>
      </c>
      <c r="E3187" s="4" t="s">
        <v>33</v>
      </c>
      <c r="F3187" s="4" t="s">
        <v>112</v>
      </c>
      <c r="G3187" s="4" t="s">
        <v>113</v>
      </c>
      <c r="H3187" s="4" t="s">
        <v>18</v>
      </c>
      <c r="I3187" s="6">
        <v>0.30000000000000004</v>
      </c>
      <c r="J3187" s="7">
        <v>2750</v>
      </c>
      <c r="K3187" s="8">
        <f t="shared" si="24"/>
        <v>825.00000000000011</v>
      </c>
      <c r="L3187" s="8">
        <f t="shared" si="25"/>
        <v>330.00000000000006</v>
      </c>
      <c r="M3187" s="9">
        <v>0.4</v>
      </c>
      <c r="O3187" s="14"/>
      <c r="P3187" s="12"/>
      <c r="Q3187" s="10"/>
      <c r="R3187" s="11"/>
    </row>
    <row r="3188" spans="1:18" ht="15.75" customHeight="1" x14ac:dyDescent="0.25">
      <c r="A3188" s="2"/>
      <c r="B3188" s="4" t="s">
        <v>14</v>
      </c>
      <c r="C3188" s="4">
        <v>1185732</v>
      </c>
      <c r="D3188" s="5">
        <v>44271</v>
      </c>
      <c r="E3188" s="4" t="s">
        <v>33</v>
      </c>
      <c r="F3188" s="4" t="s">
        <v>112</v>
      </c>
      <c r="G3188" s="4" t="s">
        <v>113</v>
      </c>
      <c r="H3188" s="4" t="s">
        <v>19</v>
      </c>
      <c r="I3188" s="6">
        <v>0.2</v>
      </c>
      <c r="J3188" s="7">
        <v>3250</v>
      </c>
      <c r="K3188" s="8">
        <f t="shared" si="24"/>
        <v>650</v>
      </c>
      <c r="L3188" s="8">
        <f t="shared" si="25"/>
        <v>260</v>
      </c>
      <c r="M3188" s="9">
        <v>0.4</v>
      </c>
      <c r="O3188" s="14"/>
      <c r="P3188" s="12"/>
      <c r="Q3188" s="10"/>
      <c r="R3188" s="11"/>
    </row>
    <row r="3189" spans="1:18" ht="15.75" customHeight="1" x14ac:dyDescent="0.25">
      <c r="A3189" s="2"/>
      <c r="B3189" s="4" t="s">
        <v>14</v>
      </c>
      <c r="C3189" s="4">
        <v>1185732</v>
      </c>
      <c r="D3189" s="5">
        <v>44271</v>
      </c>
      <c r="E3189" s="4" t="s">
        <v>33</v>
      </c>
      <c r="F3189" s="4" t="s">
        <v>112</v>
      </c>
      <c r="G3189" s="4" t="s">
        <v>113</v>
      </c>
      <c r="H3189" s="4" t="s">
        <v>20</v>
      </c>
      <c r="I3189" s="6">
        <v>0.24999999999999994</v>
      </c>
      <c r="J3189" s="7">
        <v>1750</v>
      </c>
      <c r="K3189" s="8">
        <f t="shared" si="24"/>
        <v>437.49999999999989</v>
      </c>
      <c r="L3189" s="8">
        <f t="shared" si="25"/>
        <v>174.99999999999997</v>
      </c>
      <c r="M3189" s="9">
        <v>0.4</v>
      </c>
      <c r="O3189" s="14"/>
      <c r="P3189" s="12"/>
      <c r="Q3189" s="10"/>
      <c r="R3189" s="11"/>
    </row>
    <row r="3190" spans="1:18" ht="15.75" customHeight="1" x14ac:dyDescent="0.25">
      <c r="A3190" s="2"/>
      <c r="B3190" s="4" t="s">
        <v>14</v>
      </c>
      <c r="C3190" s="4">
        <v>1185732</v>
      </c>
      <c r="D3190" s="5">
        <v>44271</v>
      </c>
      <c r="E3190" s="4" t="s">
        <v>33</v>
      </c>
      <c r="F3190" s="4" t="s">
        <v>112</v>
      </c>
      <c r="G3190" s="4" t="s">
        <v>113</v>
      </c>
      <c r="H3190" s="4" t="s">
        <v>21</v>
      </c>
      <c r="I3190" s="6">
        <v>0.4</v>
      </c>
      <c r="J3190" s="7">
        <v>2250</v>
      </c>
      <c r="K3190" s="8">
        <f t="shared" si="24"/>
        <v>900</v>
      </c>
      <c r="L3190" s="8">
        <f t="shared" si="25"/>
        <v>360</v>
      </c>
      <c r="M3190" s="9">
        <v>0.4</v>
      </c>
      <c r="O3190" s="14"/>
      <c r="P3190" s="12"/>
      <c r="Q3190" s="10"/>
      <c r="R3190" s="11"/>
    </row>
    <row r="3191" spans="1:18" ht="15.75" customHeight="1" x14ac:dyDescent="0.25">
      <c r="A3191" s="2"/>
      <c r="B3191" s="4" t="s">
        <v>14</v>
      </c>
      <c r="C3191" s="4">
        <v>1185732</v>
      </c>
      <c r="D3191" s="5">
        <v>44271</v>
      </c>
      <c r="E3191" s="4" t="s">
        <v>33</v>
      </c>
      <c r="F3191" s="4" t="s">
        <v>112</v>
      </c>
      <c r="G3191" s="4" t="s">
        <v>113</v>
      </c>
      <c r="H3191" s="4" t="s">
        <v>22</v>
      </c>
      <c r="I3191" s="6">
        <v>0.30000000000000004</v>
      </c>
      <c r="J3191" s="7">
        <v>3250</v>
      </c>
      <c r="K3191" s="8">
        <f t="shared" si="24"/>
        <v>975.00000000000011</v>
      </c>
      <c r="L3191" s="8">
        <f t="shared" si="25"/>
        <v>390.00000000000006</v>
      </c>
      <c r="M3191" s="9">
        <v>0.4</v>
      </c>
      <c r="O3191" s="14"/>
      <c r="P3191" s="12"/>
      <c r="Q3191" s="10"/>
      <c r="R3191" s="11"/>
    </row>
    <row r="3192" spans="1:18" ht="15.75" customHeight="1" x14ac:dyDescent="0.25">
      <c r="A3192" s="2"/>
      <c r="B3192" s="4" t="s">
        <v>14</v>
      </c>
      <c r="C3192" s="4">
        <v>1185732</v>
      </c>
      <c r="D3192" s="5">
        <v>44303</v>
      </c>
      <c r="E3192" s="4" t="s">
        <v>33</v>
      </c>
      <c r="F3192" s="4" t="s">
        <v>112</v>
      </c>
      <c r="G3192" s="4" t="s">
        <v>113</v>
      </c>
      <c r="H3192" s="4" t="s">
        <v>17</v>
      </c>
      <c r="I3192" s="6">
        <v>0.30000000000000004</v>
      </c>
      <c r="J3192" s="7">
        <v>5500</v>
      </c>
      <c r="K3192" s="8">
        <f t="shared" si="24"/>
        <v>1650.0000000000002</v>
      </c>
      <c r="L3192" s="8">
        <f t="shared" si="25"/>
        <v>660.00000000000011</v>
      </c>
      <c r="M3192" s="9">
        <v>0.4</v>
      </c>
      <c r="O3192" s="14"/>
      <c r="P3192" s="12"/>
      <c r="Q3192" s="10"/>
      <c r="R3192" s="11"/>
    </row>
    <row r="3193" spans="1:18" ht="15.75" customHeight="1" x14ac:dyDescent="0.25">
      <c r="A3193" s="2"/>
      <c r="B3193" s="4" t="s">
        <v>14</v>
      </c>
      <c r="C3193" s="4">
        <v>1185732</v>
      </c>
      <c r="D3193" s="5">
        <v>44303</v>
      </c>
      <c r="E3193" s="4" t="s">
        <v>33</v>
      </c>
      <c r="F3193" s="4" t="s">
        <v>112</v>
      </c>
      <c r="G3193" s="4" t="s">
        <v>113</v>
      </c>
      <c r="H3193" s="4" t="s">
        <v>18</v>
      </c>
      <c r="I3193" s="6">
        <v>0.30000000000000004</v>
      </c>
      <c r="J3193" s="7">
        <v>2500</v>
      </c>
      <c r="K3193" s="8">
        <f t="shared" si="24"/>
        <v>750.00000000000011</v>
      </c>
      <c r="L3193" s="8">
        <f t="shared" si="25"/>
        <v>300.00000000000006</v>
      </c>
      <c r="M3193" s="9">
        <v>0.4</v>
      </c>
      <c r="O3193" s="14"/>
      <c r="P3193" s="12"/>
      <c r="Q3193" s="10"/>
      <c r="R3193" s="11"/>
    </row>
    <row r="3194" spans="1:18" ht="15.75" customHeight="1" x14ac:dyDescent="0.25">
      <c r="A3194" s="2"/>
      <c r="B3194" s="4" t="s">
        <v>14</v>
      </c>
      <c r="C3194" s="4">
        <v>1185732</v>
      </c>
      <c r="D3194" s="5">
        <v>44303</v>
      </c>
      <c r="E3194" s="4" t="s">
        <v>33</v>
      </c>
      <c r="F3194" s="4" t="s">
        <v>112</v>
      </c>
      <c r="G3194" s="4" t="s">
        <v>113</v>
      </c>
      <c r="H3194" s="4" t="s">
        <v>19</v>
      </c>
      <c r="I3194" s="6">
        <v>0.2</v>
      </c>
      <c r="J3194" s="7">
        <v>2500</v>
      </c>
      <c r="K3194" s="8">
        <f t="shared" si="24"/>
        <v>500</v>
      </c>
      <c r="L3194" s="8">
        <f t="shared" si="25"/>
        <v>200</v>
      </c>
      <c r="M3194" s="9">
        <v>0.4</v>
      </c>
      <c r="O3194" s="14"/>
      <c r="P3194" s="12"/>
      <c r="Q3194" s="10"/>
      <c r="R3194" s="11"/>
    </row>
    <row r="3195" spans="1:18" ht="15.75" customHeight="1" x14ac:dyDescent="0.25">
      <c r="A3195" s="2"/>
      <c r="B3195" s="4" t="s">
        <v>14</v>
      </c>
      <c r="C3195" s="4">
        <v>1185732</v>
      </c>
      <c r="D3195" s="5">
        <v>44303</v>
      </c>
      <c r="E3195" s="4" t="s">
        <v>33</v>
      </c>
      <c r="F3195" s="4" t="s">
        <v>112</v>
      </c>
      <c r="G3195" s="4" t="s">
        <v>113</v>
      </c>
      <c r="H3195" s="4" t="s">
        <v>20</v>
      </c>
      <c r="I3195" s="6">
        <v>0.24999999999999994</v>
      </c>
      <c r="J3195" s="7">
        <v>1750</v>
      </c>
      <c r="K3195" s="8">
        <f t="shared" si="24"/>
        <v>437.49999999999989</v>
      </c>
      <c r="L3195" s="8">
        <f t="shared" si="25"/>
        <v>174.99999999999997</v>
      </c>
      <c r="M3195" s="9">
        <v>0.4</v>
      </c>
      <c r="O3195" s="14"/>
      <c r="P3195" s="12"/>
      <c r="Q3195" s="10"/>
      <c r="R3195" s="11"/>
    </row>
    <row r="3196" spans="1:18" ht="15.75" customHeight="1" x14ac:dyDescent="0.25">
      <c r="A3196" s="2"/>
      <c r="B3196" s="4" t="s">
        <v>14</v>
      </c>
      <c r="C3196" s="4">
        <v>1185732</v>
      </c>
      <c r="D3196" s="5">
        <v>44303</v>
      </c>
      <c r="E3196" s="4" t="s">
        <v>33</v>
      </c>
      <c r="F3196" s="4" t="s">
        <v>112</v>
      </c>
      <c r="G3196" s="4" t="s">
        <v>113</v>
      </c>
      <c r="H3196" s="4" t="s">
        <v>21</v>
      </c>
      <c r="I3196" s="6">
        <v>0.65</v>
      </c>
      <c r="J3196" s="7">
        <v>2000</v>
      </c>
      <c r="K3196" s="8">
        <f t="shared" si="24"/>
        <v>1300</v>
      </c>
      <c r="L3196" s="8">
        <f t="shared" si="25"/>
        <v>520</v>
      </c>
      <c r="M3196" s="9">
        <v>0.4</v>
      </c>
      <c r="O3196" s="14"/>
      <c r="P3196" s="12"/>
      <c r="Q3196" s="10"/>
      <c r="R3196" s="11"/>
    </row>
    <row r="3197" spans="1:18" ht="15.75" customHeight="1" x14ac:dyDescent="0.25">
      <c r="A3197" s="2"/>
      <c r="B3197" s="4" t="s">
        <v>14</v>
      </c>
      <c r="C3197" s="4">
        <v>1185732</v>
      </c>
      <c r="D3197" s="5">
        <v>44303</v>
      </c>
      <c r="E3197" s="4" t="s">
        <v>33</v>
      </c>
      <c r="F3197" s="4" t="s">
        <v>112</v>
      </c>
      <c r="G3197" s="4" t="s">
        <v>113</v>
      </c>
      <c r="H3197" s="4" t="s">
        <v>22</v>
      </c>
      <c r="I3197" s="6">
        <v>0.5</v>
      </c>
      <c r="J3197" s="7">
        <v>3250</v>
      </c>
      <c r="K3197" s="8">
        <f t="shared" si="24"/>
        <v>1625</v>
      </c>
      <c r="L3197" s="8">
        <f t="shared" si="25"/>
        <v>650</v>
      </c>
      <c r="M3197" s="9">
        <v>0.4</v>
      </c>
      <c r="O3197" s="14"/>
      <c r="P3197" s="12"/>
      <c r="Q3197" s="10"/>
      <c r="R3197" s="11"/>
    </row>
    <row r="3198" spans="1:18" ht="15.75" customHeight="1" x14ac:dyDescent="0.25">
      <c r="A3198" s="2"/>
      <c r="B3198" s="4" t="s">
        <v>14</v>
      </c>
      <c r="C3198" s="4">
        <v>1185732</v>
      </c>
      <c r="D3198" s="5">
        <v>44334</v>
      </c>
      <c r="E3198" s="4" t="s">
        <v>33</v>
      </c>
      <c r="F3198" s="4" t="s">
        <v>112</v>
      </c>
      <c r="G3198" s="4" t="s">
        <v>113</v>
      </c>
      <c r="H3198" s="4" t="s">
        <v>17</v>
      </c>
      <c r="I3198" s="6">
        <v>0.6</v>
      </c>
      <c r="J3198" s="7">
        <v>5950</v>
      </c>
      <c r="K3198" s="8">
        <f t="shared" si="24"/>
        <v>3570</v>
      </c>
      <c r="L3198" s="8">
        <f t="shared" si="25"/>
        <v>1428</v>
      </c>
      <c r="M3198" s="9">
        <v>0.4</v>
      </c>
      <c r="O3198" s="14"/>
      <c r="P3198" s="12"/>
      <c r="Q3198" s="10"/>
      <c r="R3198" s="11"/>
    </row>
    <row r="3199" spans="1:18" ht="15.75" customHeight="1" x14ac:dyDescent="0.25">
      <c r="A3199" s="2"/>
      <c r="B3199" s="4" t="s">
        <v>14</v>
      </c>
      <c r="C3199" s="4">
        <v>1185732</v>
      </c>
      <c r="D3199" s="5">
        <v>44334</v>
      </c>
      <c r="E3199" s="4" t="s">
        <v>33</v>
      </c>
      <c r="F3199" s="4" t="s">
        <v>112</v>
      </c>
      <c r="G3199" s="4" t="s">
        <v>113</v>
      </c>
      <c r="H3199" s="4" t="s">
        <v>18</v>
      </c>
      <c r="I3199" s="6">
        <v>0.4</v>
      </c>
      <c r="J3199" s="7">
        <v>3000</v>
      </c>
      <c r="K3199" s="8">
        <f t="shared" si="24"/>
        <v>1200</v>
      </c>
      <c r="L3199" s="8">
        <f t="shared" si="25"/>
        <v>480</v>
      </c>
      <c r="M3199" s="9">
        <v>0.4</v>
      </c>
      <c r="O3199" s="14"/>
      <c r="P3199" s="12"/>
      <c r="Q3199" s="10"/>
      <c r="R3199" s="11"/>
    </row>
    <row r="3200" spans="1:18" ht="15.75" customHeight="1" x14ac:dyDescent="0.25">
      <c r="A3200" s="2"/>
      <c r="B3200" s="4" t="s">
        <v>14</v>
      </c>
      <c r="C3200" s="4">
        <v>1185732</v>
      </c>
      <c r="D3200" s="5">
        <v>44334</v>
      </c>
      <c r="E3200" s="4" t="s">
        <v>33</v>
      </c>
      <c r="F3200" s="4" t="s">
        <v>112</v>
      </c>
      <c r="G3200" s="4" t="s">
        <v>113</v>
      </c>
      <c r="H3200" s="4" t="s">
        <v>19</v>
      </c>
      <c r="I3200" s="6">
        <v>0.35000000000000003</v>
      </c>
      <c r="J3200" s="7">
        <v>2750</v>
      </c>
      <c r="K3200" s="8">
        <f t="shared" si="24"/>
        <v>962.50000000000011</v>
      </c>
      <c r="L3200" s="8">
        <f t="shared" si="25"/>
        <v>385.00000000000006</v>
      </c>
      <c r="M3200" s="9">
        <v>0.4</v>
      </c>
      <c r="O3200" s="14"/>
      <c r="P3200" s="12"/>
      <c r="Q3200" s="10"/>
      <c r="R3200" s="11"/>
    </row>
    <row r="3201" spans="1:18" ht="15.75" customHeight="1" x14ac:dyDescent="0.25">
      <c r="A3201" s="2"/>
      <c r="B3201" s="4" t="s">
        <v>14</v>
      </c>
      <c r="C3201" s="4">
        <v>1185732</v>
      </c>
      <c r="D3201" s="5">
        <v>44334</v>
      </c>
      <c r="E3201" s="4" t="s">
        <v>33</v>
      </c>
      <c r="F3201" s="4" t="s">
        <v>112</v>
      </c>
      <c r="G3201" s="4" t="s">
        <v>113</v>
      </c>
      <c r="H3201" s="4" t="s">
        <v>20</v>
      </c>
      <c r="I3201" s="6">
        <v>0.35000000000000003</v>
      </c>
      <c r="J3201" s="7">
        <v>2000</v>
      </c>
      <c r="K3201" s="8">
        <f t="shared" si="24"/>
        <v>700.00000000000011</v>
      </c>
      <c r="L3201" s="8">
        <f t="shared" si="25"/>
        <v>280.00000000000006</v>
      </c>
      <c r="M3201" s="9">
        <v>0.4</v>
      </c>
      <c r="O3201" s="14"/>
      <c r="P3201" s="12"/>
      <c r="Q3201" s="10"/>
      <c r="R3201" s="11"/>
    </row>
    <row r="3202" spans="1:18" ht="15.75" customHeight="1" x14ac:dyDescent="0.25">
      <c r="A3202" s="2"/>
      <c r="B3202" s="4" t="s">
        <v>14</v>
      </c>
      <c r="C3202" s="4">
        <v>1185732</v>
      </c>
      <c r="D3202" s="5">
        <v>44334</v>
      </c>
      <c r="E3202" s="4" t="s">
        <v>33</v>
      </c>
      <c r="F3202" s="4" t="s">
        <v>112</v>
      </c>
      <c r="G3202" s="4" t="s">
        <v>113</v>
      </c>
      <c r="H3202" s="4" t="s">
        <v>21</v>
      </c>
      <c r="I3202" s="6">
        <v>0.44999999999999996</v>
      </c>
      <c r="J3202" s="7">
        <v>2250</v>
      </c>
      <c r="K3202" s="8">
        <f t="shared" si="24"/>
        <v>1012.4999999999999</v>
      </c>
      <c r="L3202" s="8">
        <f t="shared" si="25"/>
        <v>405</v>
      </c>
      <c r="M3202" s="9">
        <v>0.4</v>
      </c>
      <c r="O3202" s="14"/>
      <c r="P3202" s="12"/>
      <c r="Q3202" s="10"/>
      <c r="R3202" s="11"/>
    </row>
    <row r="3203" spans="1:18" ht="15.75" customHeight="1" x14ac:dyDescent="0.25">
      <c r="A3203" s="2"/>
      <c r="B3203" s="4" t="s">
        <v>14</v>
      </c>
      <c r="C3203" s="4">
        <v>1185732</v>
      </c>
      <c r="D3203" s="5">
        <v>44334</v>
      </c>
      <c r="E3203" s="4" t="s">
        <v>33</v>
      </c>
      <c r="F3203" s="4" t="s">
        <v>112</v>
      </c>
      <c r="G3203" s="4" t="s">
        <v>113</v>
      </c>
      <c r="H3203" s="4" t="s">
        <v>22</v>
      </c>
      <c r="I3203" s="6">
        <v>0.54999999999999993</v>
      </c>
      <c r="J3203" s="7">
        <v>3500</v>
      </c>
      <c r="K3203" s="8">
        <f t="shared" si="24"/>
        <v>1924.9999999999998</v>
      </c>
      <c r="L3203" s="8">
        <f t="shared" si="25"/>
        <v>770</v>
      </c>
      <c r="M3203" s="9">
        <v>0.4</v>
      </c>
      <c r="O3203" s="14"/>
      <c r="P3203" s="12"/>
      <c r="Q3203" s="10"/>
      <c r="R3203" s="11"/>
    </row>
    <row r="3204" spans="1:18" ht="15.75" customHeight="1" x14ac:dyDescent="0.25">
      <c r="A3204" s="2"/>
      <c r="B3204" s="4" t="s">
        <v>14</v>
      </c>
      <c r="C3204" s="4">
        <v>1185732</v>
      </c>
      <c r="D3204" s="5">
        <v>44364</v>
      </c>
      <c r="E3204" s="4" t="s">
        <v>33</v>
      </c>
      <c r="F3204" s="4" t="s">
        <v>112</v>
      </c>
      <c r="G3204" s="4" t="s">
        <v>113</v>
      </c>
      <c r="H3204" s="4" t="s">
        <v>17</v>
      </c>
      <c r="I3204" s="6">
        <v>0.45</v>
      </c>
      <c r="J3204" s="7">
        <v>6000</v>
      </c>
      <c r="K3204" s="8">
        <f t="shared" si="24"/>
        <v>2700</v>
      </c>
      <c r="L3204" s="8">
        <f t="shared" si="25"/>
        <v>1080</v>
      </c>
      <c r="M3204" s="9">
        <v>0.4</v>
      </c>
      <c r="O3204" s="14"/>
      <c r="P3204" s="12"/>
      <c r="Q3204" s="10"/>
      <c r="R3204" s="11"/>
    </row>
    <row r="3205" spans="1:18" ht="15.75" customHeight="1" x14ac:dyDescent="0.25">
      <c r="A3205" s="2"/>
      <c r="B3205" s="4" t="s">
        <v>14</v>
      </c>
      <c r="C3205" s="4">
        <v>1185732</v>
      </c>
      <c r="D3205" s="5">
        <v>44364</v>
      </c>
      <c r="E3205" s="4" t="s">
        <v>33</v>
      </c>
      <c r="F3205" s="4" t="s">
        <v>112</v>
      </c>
      <c r="G3205" s="4" t="s">
        <v>113</v>
      </c>
      <c r="H3205" s="4" t="s">
        <v>18</v>
      </c>
      <c r="I3205" s="6">
        <v>0.40000000000000008</v>
      </c>
      <c r="J3205" s="7">
        <v>4250</v>
      </c>
      <c r="K3205" s="8">
        <f t="shared" si="24"/>
        <v>1700.0000000000002</v>
      </c>
      <c r="L3205" s="8">
        <f t="shared" si="25"/>
        <v>680.00000000000011</v>
      </c>
      <c r="M3205" s="9">
        <v>0.4</v>
      </c>
      <c r="O3205" s="14"/>
      <c r="P3205" s="12"/>
      <c r="Q3205" s="10"/>
      <c r="R3205" s="11"/>
    </row>
    <row r="3206" spans="1:18" ht="15.75" customHeight="1" x14ac:dyDescent="0.25">
      <c r="A3206" s="2"/>
      <c r="B3206" s="4" t="s">
        <v>14</v>
      </c>
      <c r="C3206" s="4">
        <v>1185732</v>
      </c>
      <c r="D3206" s="5">
        <v>44364</v>
      </c>
      <c r="E3206" s="4" t="s">
        <v>33</v>
      </c>
      <c r="F3206" s="4" t="s">
        <v>112</v>
      </c>
      <c r="G3206" s="4" t="s">
        <v>113</v>
      </c>
      <c r="H3206" s="4" t="s">
        <v>19</v>
      </c>
      <c r="I3206" s="6">
        <v>0.35000000000000003</v>
      </c>
      <c r="J3206" s="7">
        <v>3000</v>
      </c>
      <c r="K3206" s="8">
        <f t="shared" si="24"/>
        <v>1050</v>
      </c>
      <c r="L3206" s="8">
        <f t="shared" si="25"/>
        <v>420</v>
      </c>
      <c r="M3206" s="9">
        <v>0.4</v>
      </c>
      <c r="O3206" s="14"/>
      <c r="P3206" s="12"/>
      <c r="Q3206" s="10"/>
      <c r="R3206" s="11"/>
    </row>
    <row r="3207" spans="1:18" ht="15.75" customHeight="1" x14ac:dyDescent="0.25">
      <c r="A3207" s="2"/>
      <c r="B3207" s="4" t="s">
        <v>14</v>
      </c>
      <c r="C3207" s="4">
        <v>1185732</v>
      </c>
      <c r="D3207" s="5">
        <v>44364</v>
      </c>
      <c r="E3207" s="4" t="s">
        <v>33</v>
      </c>
      <c r="F3207" s="4" t="s">
        <v>112</v>
      </c>
      <c r="G3207" s="4" t="s">
        <v>113</v>
      </c>
      <c r="H3207" s="4" t="s">
        <v>20</v>
      </c>
      <c r="I3207" s="6">
        <v>0.35000000000000003</v>
      </c>
      <c r="J3207" s="7">
        <v>2750</v>
      </c>
      <c r="K3207" s="8">
        <f t="shared" si="24"/>
        <v>962.50000000000011</v>
      </c>
      <c r="L3207" s="8">
        <f t="shared" si="25"/>
        <v>385.00000000000006</v>
      </c>
      <c r="M3207" s="9">
        <v>0.4</v>
      </c>
      <c r="O3207" s="14"/>
      <c r="P3207" s="12"/>
      <c r="Q3207" s="10"/>
      <c r="R3207" s="11"/>
    </row>
    <row r="3208" spans="1:18" ht="15.75" customHeight="1" x14ac:dyDescent="0.25">
      <c r="A3208" s="2"/>
      <c r="B3208" s="4" t="s">
        <v>14</v>
      </c>
      <c r="C3208" s="4">
        <v>1185732</v>
      </c>
      <c r="D3208" s="5">
        <v>44364</v>
      </c>
      <c r="E3208" s="4" t="s">
        <v>33</v>
      </c>
      <c r="F3208" s="4" t="s">
        <v>112</v>
      </c>
      <c r="G3208" s="4" t="s">
        <v>113</v>
      </c>
      <c r="H3208" s="4" t="s">
        <v>21</v>
      </c>
      <c r="I3208" s="6">
        <v>0.45</v>
      </c>
      <c r="J3208" s="7">
        <v>2750</v>
      </c>
      <c r="K3208" s="8">
        <f t="shared" si="24"/>
        <v>1237.5</v>
      </c>
      <c r="L3208" s="8">
        <f t="shared" si="25"/>
        <v>495</v>
      </c>
      <c r="M3208" s="9">
        <v>0.4</v>
      </c>
      <c r="O3208" s="14"/>
      <c r="P3208" s="12"/>
      <c r="Q3208" s="10"/>
      <c r="R3208" s="11"/>
    </row>
    <row r="3209" spans="1:18" ht="15.75" customHeight="1" x14ac:dyDescent="0.25">
      <c r="A3209" s="2"/>
      <c r="B3209" s="4" t="s">
        <v>14</v>
      </c>
      <c r="C3209" s="4">
        <v>1185732</v>
      </c>
      <c r="D3209" s="5">
        <v>44364</v>
      </c>
      <c r="E3209" s="4" t="s">
        <v>33</v>
      </c>
      <c r="F3209" s="4" t="s">
        <v>112</v>
      </c>
      <c r="G3209" s="4" t="s">
        <v>113</v>
      </c>
      <c r="H3209" s="4" t="s">
        <v>22</v>
      </c>
      <c r="I3209" s="6">
        <v>0.65000000000000013</v>
      </c>
      <c r="J3209" s="7">
        <v>4250</v>
      </c>
      <c r="K3209" s="8">
        <f t="shared" si="24"/>
        <v>2762.5000000000005</v>
      </c>
      <c r="L3209" s="8">
        <f t="shared" si="25"/>
        <v>1105.0000000000002</v>
      </c>
      <c r="M3209" s="9">
        <v>0.4</v>
      </c>
      <c r="O3209" s="14"/>
      <c r="P3209" s="12"/>
      <c r="Q3209" s="10"/>
      <c r="R3209" s="11"/>
    </row>
    <row r="3210" spans="1:18" ht="15.75" customHeight="1" x14ac:dyDescent="0.25">
      <c r="A3210" s="2"/>
      <c r="B3210" s="4" t="s">
        <v>14</v>
      </c>
      <c r="C3210" s="4">
        <v>1185732</v>
      </c>
      <c r="D3210" s="5">
        <v>44393</v>
      </c>
      <c r="E3210" s="4" t="s">
        <v>33</v>
      </c>
      <c r="F3210" s="4" t="s">
        <v>112</v>
      </c>
      <c r="G3210" s="4" t="s">
        <v>113</v>
      </c>
      <c r="H3210" s="4" t="s">
        <v>17</v>
      </c>
      <c r="I3210" s="6">
        <v>0.60000000000000009</v>
      </c>
      <c r="J3210" s="7">
        <v>6500</v>
      </c>
      <c r="K3210" s="8">
        <f t="shared" si="24"/>
        <v>3900.0000000000005</v>
      </c>
      <c r="L3210" s="8">
        <f t="shared" si="25"/>
        <v>1560.0000000000002</v>
      </c>
      <c r="M3210" s="9">
        <v>0.4</v>
      </c>
      <c r="O3210" s="14"/>
      <c r="P3210" s="12"/>
      <c r="Q3210" s="10"/>
      <c r="R3210" s="11"/>
    </row>
    <row r="3211" spans="1:18" ht="15.75" customHeight="1" x14ac:dyDescent="0.25">
      <c r="A3211" s="2"/>
      <c r="B3211" s="4" t="s">
        <v>14</v>
      </c>
      <c r="C3211" s="4">
        <v>1185732</v>
      </c>
      <c r="D3211" s="5">
        <v>44393</v>
      </c>
      <c r="E3211" s="4" t="s">
        <v>33</v>
      </c>
      <c r="F3211" s="4" t="s">
        <v>112</v>
      </c>
      <c r="G3211" s="4" t="s">
        <v>113</v>
      </c>
      <c r="H3211" s="4" t="s">
        <v>18</v>
      </c>
      <c r="I3211" s="6">
        <v>0.55000000000000016</v>
      </c>
      <c r="J3211" s="7">
        <v>4000</v>
      </c>
      <c r="K3211" s="8">
        <f t="shared" si="24"/>
        <v>2200.0000000000005</v>
      </c>
      <c r="L3211" s="8">
        <f t="shared" si="25"/>
        <v>880.00000000000023</v>
      </c>
      <c r="M3211" s="9">
        <v>0.4</v>
      </c>
      <c r="O3211" s="14"/>
      <c r="P3211" s="12"/>
      <c r="Q3211" s="10"/>
      <c r="R3211" s="11"/>
    </row>
    <row r="3212" spans="1:18" ht="15.75" customHeight="1" x14ac:dyDescent="0.25">
      <c r="A3212" s="2"/>
      <c r="B3212" s="4" t="s">
        <v>14</v>
      </c>
      <c r="C3212" s="4">
        <v>1185732</v>
      </c>
      <c r="D3212" s="5">
        <v>44393</v>
      </c>
      <c r="E3212" s="4" t="s">
        <v>33</v>
      </c>
      <c r="F3212" s="4" t="s">
        <v>112</v>
      </c>
      <c r="G3212" s="4" t="s">
        <v>113</v>
      </c>
      <c r="H3212" s="4" t="s">
        <v>19</v>
      </c>
      <c r="I3212" s="6">
        <v>0.5</v>
      </c>
      <c r="J3212" s="7">
        <v>3250</v>
      </c>
      <c r="K3212" s="8">
        <f t="shared" si="24"/>
        <v>1625</v>
      </c>
      <c r="L3212" s="8">
        <f t="shared" si="25"/>
        <v>650</v>
      </c>
      <c r="M3212" s="9">
        <v>0.4</v>
      </c>
      <c r="O3212" s="14"/>
      <c r="P3212" s="12"/>
      <c r="Q3212" s="10"/>
      <c r="R3212" s="11"/>
    </row>
    <row r="3213" spans="1:18" ht="15.75" customHeight="1" x14ac:dyDescent="0.25">
      <c r="A3213" s="2"/>
      <c r="B3213" s="4" t="s">
        <v>14</v>
      </c>
      <c r="C3213" s="4">
        <v>1185732</v>
      </c>
      <c r="D3213" s="5">
        <v>44393</v>
      </c>
      <c r="E3213" s="4" t="s">
        <v>33</v>
      </c>
      <c r="F3213" s="4" t="s">
        <v>112</v>
      </c>
      <c r="G3213" s="4" t="s">
        <v>113</v>
      </c>
      <c r="H3213" s="4" t="s">
        <v>20</v>
      </c>
      <c r="I3213" s="6">
        <v>0.5</v>
      </c>
      <c r="J3213" s="7">
        <v>2750</v>
      </c>
      <c r="K3213" s="8">
        <f t="shared" si="24"/>
        <v>1375</v>
      </c>
      <c r="L3213" s="8">
        <f t="shared" si="25"/>
        <v>550</v>
      </c>
      <c r="M3213" s="9">
        <v>0.4</v>
      </c>
      <c r="O3213" s="14"/>
      <c r="P3213" s="12"/>
      <c r="Q3213" s="10"/>
      <c r="R3213" s="11"/>
    </row>
    <row r="3214" spans="1:18" ht="15.75" customHeight="1" x14ac:dyDescent="0.25">
      <c r="A3214" s="2"/>
      <c r="B3214" s="4" t="s">
        <v>14</v>
      </c>
      <c r="C3214" s="4">
        <v>1185732</v>
      </c>
      <c r="D3214" s="5">
        <v>44393</v>
      </c>
      <c r="E3214" s="4" t="s">
        <v>33</v>
      </c>
      <c r="F3214" s="4" t="s">
        <v>112</v>
      </c>
      <c r="G3214" s="4" t="s">
        <v>113</v>
      </c>
      <c r="H3214" s="4" t="s">
        <v>21</v>
      </c>
      <c r="I3214" s="6">
        <v>0.60000000000000009</v>
      </c>
      <c r="J3214" s="7">
        <v>3000</v>
      </c>
      <c r="K3214" s="8">
        <f t="shared" si="24"/>
        <v>1800.0000000000002</v>
      </c>
      <c r="L3214" s="8">
        <f t="shared" si="25"/>
        <v>720.00000000000011</v>
      </c>
      <c r="M3214" s="9">
        <v>0.4</v>
      </c>
      <c r="O3214" s="14"/>
      <c r="P3214" s="12"/>
      <c r="Q3214" s="10"/>
      <c r="R3214" s="11"/>
    </row>
    <row r="3215" spans="1:18" ht="15.75" customHeight="1" x14ac:dyDescent="0.25">
      <c r="A3215" s="2"/>
      <c r="B3215" s="4" t="s">
        <v>14</v>
      </c>
      <c r="C3215" s="4">
        <v>1185732</v>
      </c>
      <c r="D3215" s="5">
        <v>44393</v>
      </c>
      <c r="E3215" s="4" t="s">
        <v>33</v>
      </c>
      <c r="F3215" s="4" t="s">
        <v>112</v>
      </c>
      <c r="G3215" s="4" t="s">
        <v>113</v>
      </c>
      <c r="H3215" s="4" t="s">
        <v>22</v>
      </c>
      <c r="I3215" s="6">
        <v>0.65000000000000013</v>
      </c>
      <c r="J3215" s="7">
        <v>4750</v>
      </c>
      <c r="K3215" s="8">
        <f t="shared" si="24"/>
        <v>3087.5000000000005</v>
      </c>
      <c r="L3215" s="8">
        <f t="shared" si="25"/>
        <v>1235.0000000000002</v>
      </c>
      <c r="M3215" s="9">
        <v>0.4</v>
      </c>
      <c r="O3215" s="14"/>
      <c r="P3215" s="12"/>
      <c r="Q3215" s="10"/>
      <c r="R3215" s="11"/>
    </row>
    <row r="3216" spans="1:18" ht="15.75" customHeight="1" x14ac:dyDescent="0.25">
      <c r="A3216" s="2"/>
      <c r="B3216" s="4" t="s">
        <v>14</v>
      </c>
      <c r="C3216" s="4">
        <v>1185732</v>
      </c>
      <c r="D3216" s="5">
        <v>44425</v>
      </c>
      <c r="E3216" s="4" t="s">
        <v>33</v>
      </c>
      <c r="F3216" s="4" t="s">
        <v>112</v>
      </c>
      <c r="G3216" s="4" t="s">
        <v>113</v>
      </c>
      <c r="H3216" s="4" t="s">
        <v>17</v>
      </c>
      <c r="I3216" s="6">
        <v>0.5</v>
      </c>
      <c r="J3216" s="7">
        <v>5250</v>
      </c>
      <c r="K3216" s="8">
        <f t="shared" si="24"/>
        <v>2625</v>
      </c>
      <c r="L3216" s="8">
        <f t="shared" si="25"/>
        <v>1050</v>
      </c>
      <c r="M3216" s="9">
        <v>0.4</v>
      </c>
      <c r="O3216" s="14"/>
      <c r="P3216" s="12"/>
      <c r="Q3216" s="10"/>
      <c r="R3216" s="11"/>
    </row>
    <row r="3217" spans="1:18" ht="15.75" customHeight="1" x14ac:dyDescent="0.25">
      <c r="A3217" s="2"/>
      <c r="B3217" s="4" t="s">
        <v>14</v>
      </c>
      <c r="C3217" s="4">
        <v>1185732</v>
      </c>
      <c r="D3217" s="5">
        <v>44425</v>
      </c>
      <c r="E3217" s="4" t="s">
        <v>33</v>
      </c>
      <c r="F3217" s="4" t="s">
        <v>112</v>
      </c>
      <c r="G3217" s="4" t="s">
        <v>113</v>
      </c>
      <c r="H3217" s="4" t="s">
        <v>18</v>
      </c>
      <c r="I3217" s="6">
        <v>0.45000000000000007</v>
      </c>
      <c r="J3217" s="7">
        <v>3000</v>
      </c>
      <c r="K3217" s="8">
        <f t="shared" si="24"/>
        <v>1350.0000000000002</v>
      </c>
      <c r="L3217" s="8">
        <f t="shared" si="25"/>
        <v>540.00000000000011</v>
      </c>
      <c r="M3217" s="9">
        <v>0.4</v>
      </c>
      <c r="O3217" s="14"/>
      <c r="P3217" s="12"/>
      <c r="Q3217" s="10"/>
      <c r="R3217" s="11"/>
    </row>
    <row r="3218" spans="1:18" ht="15.75" customHeight="1" x14ac:dyDescent="0.25">
      <c r="A3218" s="2"/>
      <c r="B3218" s="4" t="s">
        <v>14</v>
      </c>
      <c r="C3218" s="4">
        <v>1185732</v>
      </c>
      <c r="D3218" s="5">
        <v>44425</v>
      </c>
      <c r="E3218" s="4" t="s">
        <v>33</v>
      </c>
      <c r="F3218" s="4" t="s">
        <v>112</v>
      </c>
      <c r="G3218" s="4" t="s">
        <v>113</v>
      </c>
      <c r="H3218" s="4" t="s">
        <v>19</v>
      </c>
      <c r="I3218" s="6">
        <v>0.4</v>
      </c>
      <c r="J3218" s="7">
        <v>3000</v>
      </c>
      <c r="K3218" s="8">
        <f t="shared" si="24"/>
        <v>1200</v>
      </c>
      <c r="L3218" s="8">
        <f t="shared" si="25"/>
        <v>480</v>
      </c>
      <c r="M3218" s="9">
        <v>0.4</v>
      </c>
      <c r="O3218" s="14"/>
      <c r="P3218" s="12"/>
      <c r="Q3218" s="10"/>
      <c r="R3218" s="11"/>
    </row>
    <row r="3219" spans="1:18" ht="15.75" customHeight="1" x14ac:dyDescent="0.25">
      <c r="A3219" s="2"/>
      <c r="B3219" s="4" t="s">
        <v>14</v>
      </c>
      <c r="C3219" s="4">
        <v>1185732</v>
      </c>
      <c r="D3219" s="5">
        <v>44425</v>
      </c>
      <c r="E3219" s="4" t="s">
        <v>33</v>
      </c>
      <c r="F3219" s="4" t="s">
        <v>112</v>
      </c>
      <c r="G3219" s="4" t="s">
        <v>113</v>
      </c>
      <c r="H3219" s="4" t="s">
        <v>20</v>
      </c>
      <c r="I3219" s="6">
        <v>0.4</v>
      </c>
      <c r="J3219" s="7">
        <v>2750</v>
      </c>
      <c r="K3219" s="8">
        <f t="shared" si="24"/>
        <v>1100</v>
      </c>
      <c r="L3219" s="8">
        <f t="shared" si="25"/>
        <v>440</v>
      </c>
      <c r="M3219" s="9">
        <v>0.4</v>
      </c>
      <c r="O3219" s="14"/>
      <c r="P3219" s="12"/>
      <c r="Q3219" s="10"/>
      <c r="R3219" s="11"/>
    </row>
    <row r="3220" spans="1:18" ht="15.75" customHeight="1" x14ac:dyDescent="0.25">
      <c r="A3220" s="2"/>
      <c r="B3220" s="4" t="s">
        <v>14</v>
      </c>
      <c r="C3220" s="4">
        <v>1185732</v>
      </c>
      <c r="D3220" s="5">
        <v>44425</v>
      </c>
      <c r="E3220" s="4" t="s">
        <v>33</v>
      </c>
      <c r="F3220" s="4" t="s">
        <v>112</v>
      </c>
      <c r="G3220" s="4" t="s">
        <v>113</v>
      </c>
      <c r="H3220" s="4" t="s">
        <v>21</v>
      </c>
      <c r="I3220" s="6">
        <v>0.5</v>
      </c>
      <c r="J3220" s="7">
        <v>2500</v>
      </c>
      <c r="K3220" s="8">
        <f t="shared" si="24"/>
        <v>1250</v>
      </c>
      <c r="L3220" s="8">
        <f t="shared" si="25"/>
        <v>500</v>
      </c>
      <c r="M3220" s="9">
        <v>0.4</v>
      </c>
      <c r="O3220" s="14"/>
      <c r="P3220" s="12"/>
      <c r="Q3220" s="10"/>
      <c r="R3220" s="11"/>
    </row>
    <row r="3221" spans="1:18" ht="15.75" customHeight="1" x14ac:dyDescent="0.25">
      <c r="A3221" s="2"/>
      <c r="B3221" s="4" t="s">
        <v>14</v>
      </c>
      <c r="C3221" s="4">
        <v>1185732</v>
      </c>
      <c r="D3221" s="5">
        <v>44425</v>
      </c>
      <c r="E3221" s="4" t="s">
        <v>33</v>
      </c>
      <c r="F3221" s="4" t="s">
        <v>112</v>
      </c>
      <c r="G3221" s="4" t="s">
        <v>113</v>
      </c>
      <c r="H3221" s="4" t="s">
        <v>22</v>
      </c>
      <c r="I3221" s="6">
        <v>0.55000000000000004</v>
      </c>
      <c r="J3221" s="7">
        <v>4250</v>
      </c>
      <c r="K3221" s="8">
        <f t="shared" si="24"/>
        <v>2337.5</v>
      </c>
      <c r="L3221" s="8">
        <f t="shared" si="25"/>
        <v>935</v>
      </c>
      <c r="M3221" s="9">
        <v>0.4</v>
      </c>
      <c r="O3221" s="14"/>
      <c r="P3221" s="12"/>
      <c r="Q3221" s="10"/>
      <c r="R3221" s="11"/>
    </row>
    <row r="3222" spans="1:18" ht="15.75" customHeight="1" x14ac:dyDescent="0.25">
      <c r="A3222" s="2"/>
      <c r="B3222" s="4" t="s">
        <v>14</v>
      </c>
      <c r="C3222" s="4">
        <v>1185732</v>
      </c>
      <c r="D3222" s="5">
        <v>44457</v>
      </c>
      <c r="E3222" s="4" t="s">
        <v>33</v>
      </c>
      <c r="F3222" s="4" t="s">
        <v>112</v>
      </c>
      <c r="G3222" s="4" t="s">
        <v>113</v>
      </c>
      <c r="H3222" s="4" t="s">
        <v>17</v>
      </c>
      <c r="I3222" s="6">
        <v>0.35000000000000003</v>
      </c>
      <c r="J3222" s="7">
        <v>5500</v>
      </c>
      <c r="K3222" s="8">
        <f t="shared" si="24"/>
        <v>1925.0000000000002</v>
      </c>
      <c r="L3222" s="8">
        <f t="shared" si="25"/>
        <v>770.00000000000011</v>
      </c>
      <c r="M3222" s="9">
        <v>0.4</v>
      </c>
      <c r="O3222" s="14"/>
      <c r="P3222" s="12"/>
      <c r="Q3222" s="10"/>
      <c r="R3222" s="11"/>
    </row>
    <row r="3223" spans="1:18" ht="15.75" customHeight="1" x14ac:dyDescent="0.25">
      <c r="A3223" s="2"/>
      <c r="B3223" s="4" t="s">
        <v>14</v>
      </c>
      <c r="C3223" s="4">
        <v>1185732</v>
      </c>
      <c r="D3223" s="5">
        <v>44457</v>
      </c>
      <c r="E3223" s="4" t="s">
        <v>33</v>
      </c>
      <c r="F3223" s="4" t="s">
        <v>112</v>
      </c>
      <c r="G3223" s="4" t="s">
        <v>113</v>
      </c>
      <c r="H3223" s="4" t="s">
        <v>18</v>
      </c>
      <c r="I3223" s="6">
        <v>0.3000000000000001</v>
      </c>
      <c r="J3223" s="7">
        <v>3500</v>
      </c>
      <c r="K3223" s="8">
        <f t="shared" si="24"/>
        <v>1050.0000000000005</v>
      </c>
      <c r="L3223" s="8">
        <f t="shared" si="25"/>
        <v>420.00000000000023</v>
      </c>
      <c r="M3223" s="9">
        <v>0.4</v>
      </c>
      <c r="O3223" s="14"/>
      <c r="P3223" s="12"/>
      <c r="Q3223" s="10"/>
      <c r="R3223" s="11"/>
    </row>
    <row r="3224" spans="1:18" ht="15.75" customHeight="1" x14ac:dyDescent="0.25">
      <c r="A3224" s="2"/>
      <c r="B3224" s="4" t="s">
        <v>14</v>
      </c>
      <c r="C3224" s="4">
        <v>1185732</v>
      </c>
      <c r="D3224" s="5">
        <v>44457</v>
      </c>
      <c r="E3224" s="4" t="s">
        <v>33</v>
      </c>
      <c r="F3224" s="4" t="s">
        <v>112</v>
      </c>
      <c r="G3224" s="4" t="s">
        <v>113</v>
      </c>
      <c r="H3224" s="4" t="s">
        <v>19</v>
      </c>
      <c r="I3224" s="6">
        <v>0.25000000000000006</v>
      </c>
      <c r="J3224" s="7">
        <v>2500</v>
      </c>
      <c r="K3224" s="8">
        <f t="shared" si="24"/>
        <v>625.00000000000011</v>
      </c>
      <c r="L3224" s="8">
        <f t="shared" si="25"/>
        <v>250.00000000000006</v>
      </c>
      <c r="M3224" s="9">
        <v>0.4</v>
      </c>
      <c r="O3224" s="14"/>
      <c r="P3224" s="12"/>
      <c r="Q3224" s="10"/>
      <c r="R3224" s="11"/>
    </row>
    <row r="3225" spans="1:18" ht="15.75" customHeight="1" x14ac:dyDescent="0.25">
      <c r="A3225" s="2"/>
      <c r="B3225" s="4" t="s">
        <v>14</v>
      </c>
      <c r="C3225" s="4">
        <v>1185732</v>
      </c>
      <c r="D3225" s="5">
        <v>44457</v>
      </c>
      <c r="E3225" s="4" t="s">
        <v>33</v>
      </c>
      <c r="F3225" s="4" t="s">
        <v>112</v>
      </c>
      <c r="G3225" s="4" t="s">
        <v>113</v>
      </c>
      <c r="H3225" s="4" t="s">
        <v>20</v>
      </c>
      <c r="I3225" s="6">
        <v>0.25000000000000006</v>
      </c>
      <c r="J3225" s="7">
        <v>2250</v>
      </c>
      <c r="K3225" s="8">
        <f t="shared" si="24"/>
        <v>562.50000000000011</v>
      </c>
      <c r="L3225" s="8">
        <f t="shared" si="25"/>
        <v>225.00000000000006</v>
      </c>
      <c r="M3225" s="9">
        <v>0.4</v>
      </c>
      <c r="O3225" s="14"/>
      <c r="P3225" s="12"/>
      <c r="Q3225" s="10"/>
      <c r="R3225" s="11"/>
    </row>
    <row r="3226" spans="1:18" ht="15.75" customHeight="1" x14ac:dyDescent="0.25">
      <c r="A3226" s="2"/>
      <c r="B3226" s="4" t="s">
        <v>14</v>
      </c>
      <c r="C3226" s="4">
        <v>1185732</v>
      </c>
      <c r="D3226" s="5">
        <v>44457</v>
      </c>
      <c r="E3226" s="4" t="s">
        <v>33</v>
      </c>
      <c r="F3226" s="4" t="s">
        <v>112</v>
      </c>
      <c r="G3226" s="4" t="s">
        <v>113</v>
      </c>
      <c r="H3226" s="4" t="s">
        <v>21</v>
      </c>
      <c r="I3226" s="6">
        <v>0.35000000000000003</v>
      </c>
      <c r="J3226" s="7">
        <v>2250</v>
      </c>
      <c r="K3226" s="8">
        <f t="shared" si="24"/>
        <v>787.50000000000011</v>
      </c>
      <c r="L3226" s="8">
        <f t="shared" si="25"/>
        <v>315.00000000000006</v>
      </c>
      <c r="M3226" s="9">
        <v>0.4</v>
      </c>
      <c r="O3226" s="14"/>
      <c r="P3226" s="12"/>
      <c r="Q3226" s="10"/>
      <c r="R3226" s="11"/>
    </row>
    <row r="3227" spans="1:18" ht="15.75" customHeight="1" x14ac:dyDescent="0.25">
      <c r="A3227" s="2"/>
      <c r="B3227" s="4" t="s">
        <v>14</v>
      </c>
      <c r="C3227" s="4">
        <v>1185732</v>
      </c>
      <c r="D3227" s="5">
        <v>44457</v>
      </c>
      <c r="E3227" s="4" t="s">
        <v>33</v>
      </c>
      <c r="F3227" s="4" t="s">
        <v>112</v>
      </c>
      <c r="G3227" s="4" t="s">
        <v>113</v>
      </c>
      <c r="H3227" s="4" t="s">
        <v>22</v>
      </c>
      <c r="I3227" s="6">
        <v>0.4</v>
      </c>
      <c r="J3227" s="7">
        <v>3000</v>
      </c>
      <c r="K3227" s="8">
        <f t="shared" si="24"/>
        <v>1200</v>
      </c>
      <c r="L3227" s="8">
        <f t="shared" si="25"/>
        <v>480</v>
      </c>
      <c r="M3227" s="9">
        <v>0.4</v>
      </c>
      <c r="O3227" s="14"/>
      <c r="P3227" s="12"/>
      <c r="Q3227" s="10"/>
      <c r="R3227" s="11"/>
    </row>
    <row r="3228" spans="1:18" ht="15.75" customHeight="1" x14ac:dyDescent="0.25">
      <c r="A3228" s="2"/>
      <c r="B3228" s="4" t="s">
        <v>14</v>
      </c>
      <c r="C3228" s="4">
        <v>1185732</v>
      </c>
      <c r="D3228" s="5">
        <v>44486</v>
      </c>
      <c r="E3228" s="4" t="s">
        <v>33</v>
      </c>
      <c r="F3228" s="4" t="s">
        <v>112</v>
      </c>
      <c r="G3228" s="4" t="s">
        <v>113</v>
      </c>
      <c r="H3228" s="4" t="s">
        <v>17</v>
      </c>
      <c r="I3228" s="6">
        <v>0.44999999999999996</v>
      </c>
      <c r="J3228" s="7">
        <v>4250</v>
      </c>
      <c r="K3228" s="8">
        <f t="shared" si="24"/>
        <v>1912.4999999999998</v>
      </c>
      <c r="L3228" s="8">
        <f t="shared" si="25"/>
        <v>765</v>
      </c>
      <c r="M3228" s="9">
        <v>0.4</v>
      </c>
      <c r="O3228" s="14"/>
      <c r="P3228" s="12"/>
      <c r="Q3228" s="10"/>
      <c r="R3228" s="11"/>
    </row>
    <row r="3229" spans="1:18" ht="15.75" customHeight="1" x14ac:dyDescent="0.25">
      <c r="A3229" s="2"/>
      <c r="B3229" s="4" t="s">
        <v>14</v>
      </c>
      <c r="C3229" s="4">
        <v>1185732</v>
      </c>
      <c r="D3229" s="5">
        <v>44486</v>
      </c>
      <c r="E3229" s="4" t="s">
        <v>33</v>
      </c>
      <c r="F3229" s="4" t="s">
        <v>112</v>
      </c>
      <c r="G3229" s="4" t="s">
        <v>113</v>
      </c>
      <c r="H3229" s="4" t="s">
        <v>18</v>
      </c>
      <c r="I3229" s="6">
        <v>0.35000000000000003</v>
      </c>
      <c r="J3229" s="7">
        <v>2750</v>
      </c>
      <c r="K3229" s="8">
        <f t="shared" si="24"/>
        <v>962.50000000000011</v>
      </c>
      <c r="L3229" s="8">
        <f t="shared" si="25"/>
        <v>385.00000000000006</v>
      </c>
      <c r="M3229" s="9">
        <v>0.4</v>
      </c>
      <c r="O3229" s="14"/>
      <c r="P3229" s="12"/>
      <c r="Q3229" s="10"/>
      <c r="R3229" s="11"/>
    </row>
    <row r="3230" spans="1:18" ht="15.75" customHeight="1" x14ac:dyDescent="0.25">
      <c r="A3230" s="2"/>
      <c r="B3230" s="4" t="s">
        <v>14</v>
      </c>
      <c r="C3230" s="4">
        <v>1185732</v>
      </c>
      <c r="D3230" s="5">
        <v>44486</v>
      </c>
      <c r="E3230" s="4" t="s">
        <v>33</v>
      </c>
      <c r="F3230" s="4" t="s">
        <v>112</v>
      </c>
      <c r="G3230" s="4" t="s">
        <v>113</v>
      </c>
      <c r="H3230" s="4" t="s">
        <v>19</v>
      </c>
      <c r="I3230" s="6">
        <v>0.35000000000000003</v>
      </c>
      <c r="J3230" s="7">
        <v>1750</v>
      </c>
      <c r="K3230" s="8">
        <f t="shared" si="24"/>
        <v>612.50000000000011</v>
      </c>
      <c r="L3230" s="8">
        <f t="shared" si="25"/>
        <v>245.00000000000006</v>
      </c>
      <c r="M3230" s="9">
        <v>0.4</v>
      </c>
      <c r="O3230" s="14"/>
      <c r="P3230" s="12"/>
      <c r="Q3230" s="10"/>
      <c r="R3230" s="11"/>
    </row>
    <row r="3231" spans="1:18" ht="15.75" customHeight="1" x14ac:dyDescent="0.25">
      <c r="A3231" s="2"/>
      <c r="B3231" s="4" t="s">
        <v>14</v>
      </c>
      <c r="C3231" s="4">
        <v>1185732</v>
      </c>
      <c r="D3231" s="5">
        <v>44486</v>
      </c>
      <c r="E3231" s="4" t="s">
        <v>33</v>
      </c>
      <c r="F3231" s="4" t="s">
        <v>112</v>
      </c>
      <c r="G3231" s="4" t="s">
        <v>113</v>
      </c>
      <c r="H3231" s="4" t="s">
        <v>20</v>
      </c>
      <c r="I3231" s="6">
        <v>0.35000000000000003</v>
      </c>
      <c r="J3231" s="7">
        <v>1750</v>
      </c>
      <c r="K3231" s="8">
        <f t="shared" si="24"/>
        <v>612.50000000000011</v>
      </c>
      <c r="L3231" s="8">
        <f t="shared" si="25"/>
        <v>245.00000000000006</v>
      </c>
      <c r="M3231" s="9">
        <v>0.4</v>
      </c>
      <c r="O3231" s="14"/>
      <c r="P3231" s="12"/>
      <c r="Q3231" s="10"/>
      <c r="R3231" s="11"/>
    </row>
    <row r="3232" spans="1:18" ht="15.75" customHeight="1" x14ac:dyDescent="0.25">
      <c r="A3232" s="2"/>
      <c r="B3232" s="4" t="s">
        <v>14</v>
      </c>
      <c r="C3232" s="4">
        <v>1185732</v>
      </c>
      <c r="D3232" s="5">
        <v>44486</v>
      </c>
      <c r="E3232" s="4" t="s">
        <v>33</v>
      </c>
      <c r="F3232" s="4" t="s">
        <v>112</v>
      </c>
      <c r="G3232" s="4" t="s">
        <v>113</v>
      </c>
      <c r="H3232" s="4" t="s">
        <v>21</v>
      </c>
      <c r="I3232" s="6">
        <v>0.44999999999999996</v>
      </c>
      <c r="J3232" s="7">
        <v>1750</v>
      </c>
      <c r="K3232" s="8">
        <f t="shared" si="24"/>
        <v>787.49999999999989</v>
      </c>
      <c r="L3232" s="8">
        <f t="shared" si="25"/>
        <v>315</v>
      </c>
      <c r="M3232" s="9">
        <v>0.4</v>
      </c>
      <c r="O3232" s="14"/>
      <c r="P3232" s="12"/>
      <c r="Q3232" s="10"/>
      <c r="R3232" s="11"/>
    </row>
    <row r="3233" spans="1:18" ht="15.75" customHeight="1" x14ac:dyDescent="0.25">
      <c r="A3233" s="2"/>
      <c r="B3233" s="4" t="s">
        <v>14</v>
      </c>
      <c r="C3233" s="4">
        <v>1185732</v>
      </c>
      <c r="D3233" s="5">
        <v>44486</v>
      </c>
      <c r="E3233" s="4" t="s">
        <v>33</v>
      </c>
      <c r="F3233" s="4" t="s">
        <v>112</v>
      </c>
      <c r="G3233" s="4" t="s">
        <v>113</v>
      </c>
      <c r="H3233" s="4" t="s">
        <v>22</v>
      </c>
      <c r="I3233" s="6">
        <v>0.49999999999999983</v>
      </c>
      <c r="J3233" s="7">
        <v>3000</v>
      </c>
      <c r="K3233" s="8">
        <f t="shared" si="24"/>
        <v>1499.9999999999995</v>
      </c>
      <c r="L3233" s="8">
        <f t="shared" si="25"/>
        <v>599.99999999999989</v>
      </c>
      <c r="M3233" s="9">
        <v>0.4</v>
      </c>
      <c r="O3233" s="14"/>
      <c r="P3233" s="12"/>
      <c r="Q3233" s="10"/>
      <c r="R3233" s="11"/>
    </row>
    <row r="3234" spans="1:18" ht="15.75" customHeight="1" x14ac:dyDescent="0.25">
      <c r="A3234" s="2"/>
      <c r="B3234" s="4" t="s">
        <v>14</v>
      </c>
      <c r="C3234" s="4">
        <v>1185732</v>
      </c>
      <c r="D3234" s="5">
        <v>44517</v>
      </c>
      <c r="E3234" s="4" t="s">
        <v>33</v>
      </c>
      <c r="F3234" s="4" t="s">
        <v>112</v>
      </c>
      <c r="G3234" s="4" t="s">
        <v>113</v>
      </c>
      <c r="H3234" s="4" t="s">
        <v>17</v>
      </c>
      <c r="I3234" s="6">
        <v>0.44999999999999996</v>
      </c>
      <c r="J3234" s="7">
        <v>4500</v>
      </c>
      <c r="K3234" s="8">
        <f t="shared" si="24"/>
        <v>2024.9999999999998</v>
      </c>
      <c r="L3234" s="8">
        <f t="shared" si="25"/>
        <v>810</v>
      </c>
      <c r="M3234" s="9">
        <v>0.4</v>
      </c>
      <c r="O3234" s="14"/>
      <c r="P3234" s="12"/>
      <c r="Q3234" s="10"/>
      <c r="R3234" s="11"/>
    </row>
    <row r="3235" spans="1:18" ht="15.75" customHeight="1" x14ac:dyDescent="0.25">
      <c r="A3235" s="2"/>
      <c r="B3235" s="4" t="s">
        <v>14</v>
      </c>
      <c r="C3235" s="4">
        <v>1185732</v>
      </c>
      <c r="D3235" s="5">
        <v>44517</v>
      </c>
      <c r="E3235" s="4" t="s">
        <v>33</v>
      </c>
      <c r="F3235" s="4" t="s">
        <v>112</v>
      </c>
      <c r="G3235" s="4" t="s">
        <v>113</v>
      </c>
      <c r="H3235" s="4" t="s">
        <v>18</v>
      </c>
      <c r="I3235" s="6">
        <v>0.35000000000000003</v>
      </c>
      <c r="J3235" s="7">
        <v>3500</v>
      </c>
      <c r="K3235" s="8">
        <f t="shared" si="24"/>
        <v>1225.0000000000002</v>
      </c>
      <c r="L3235" s="8">
        <f t="shared" si="25"/>
        <v>490.00000000000011</v>
      </c>
      <c r="M3235" s="9">
        <v>0.4</v>
      </c>
      <c r="O3235" s="14"/>
      <c r="P3235" s="12"/>
      <c r="Q3235" s="10"/>
      <c r="R3235" s="11"/>
    </row>
    <row r="3236" spans="1:18" ht="15.75" customHeight="1" x14ac:dyDescent="0.25">
      <c r="A3236" s="2"/>
      <c r="B3236" s="4" t="s">
        <v>14</v>
      </c>
      <c r="C3236" s="4">
        <v>1185732</v>
      </c>
      <c r="D3236" s="5">
        <v>44517</v>
      </c>
      <c r="E3236" s="4" t="s">
        <v>33</v>
      </c>
      <c r="F3236" s="4" t="s">
        <v>112</v>
      </c>
      <c r="G3236" s="4" t="s">
        <v>113</v>
      </c>
      <c r="H3236" s="4" t="s">
        <v>19</v>
      </c>
      <c r="I3236" s="6">
        <v>0.35000000000000003</v>
      </c>
      <c r="J3236" s="7">
        <v>2950</v>
      </c>
      <c r="K3236" s="8">
        <f t="shared" si="24"/>
        <v>1032.5</v>
      </c>
      <c r="L3236" s="8">
        <f t="shared" si="25"/>
        <v>413</v>
      </c>
      <c r="M3236" s="9">
        <v>0.4</v>
      </c>
      <c r="O3236" s="14"/>
      <c r="P3236" s="12"/>
      <c r="Q3236" s="10"/>
      <c r="R3236" s="11"/>
    </row>
    <row r="3237" spans="1:18" ht="15.75" customHeight="1" x14ac:dyDescent="0.25">
      <c r="A3237" s="2"/>
      <c r="B3237" s="4" t="s">
        <v>14</v>
      </c>
      <c r="C3237" s="4">
        <v>1185732</v>
      </c>
      <c r="D3237" s="5">
        <v>44517</v>
      </c>
      <c r="E3237" s="4" t="s">
        <v>33</v>
      </c>
      <c r="F3237" s="4" t="s">
        <v>112</v>
      </c>
      <c r="G3237" s="4" t="s">
        <v>113</v>
      </c>
      <c r="H3237" s="4" t="s">
        <v>20</v>
      </c>
      <c r="I3237" s="6">
        <v>0.4</v>
      </c>
      <c r="J3237" s="7">
        <v>3250</v>
      </c>
      <c r="K3237" s="8">
        <f t="shared" si="24"/>
        <v>1300</v>
      </c>
      <c r="L3237" s="8">
        <f t="shared" si="25"/>
        <v>520</v>
      </c>
      <c r="M3237" s="9">
        <v>0.4</v>
      </c>
      <c r="O3237" s="14"/>
      <c r="P3237" s="12"/>
      <c r="Q3237" s="10"/>
      <c r="R3237" s="11"/>
    </row>
    <row r="3238" spans="1:18" ht="15.75" customHeight="1" x14ac:dyDescent="0.25">
      <c r="A3238" s="2"/>
      <c r="B3238" s="4" t="s">
        <v>14</v>
      </c>
      <c r="C3238" s="4">
        <v>1185732</v>
      </c>
      <c r="D3238" s="5">
        <v>44517</v>
      </c>
      <c r="E3238" s="4" t="s">
        <v>33</v>
      </c>
      <c r="F3238" s="4" t="s">
        <v>112</v>
      </c>
      <c r="G3238" s="4" t="s">
        <v>113</v>
      </c>
      <c r="H3238" s="4" t="s">
        <v>21</v>
      </c>
      <c r="I3238" s="6">
        <v>0.65</v>
      </c>
      <c r="J3238" s="7">
        <v>3000</v>
      </c>
      <c r="K3238" s="8">
        <f t="shared" si="24"/>
        <v>1950</v>
      </c>
      <c r="L3238" s="8">
        <f t="shared" si="25"/>
        <v>780</v>
      </c>
      <c r="M3238" s="9">
        <v>0.4</v>
      </c>
      <c r="O3238" s="14"/>
      <c r="P3238" s="12"/>
      <c r="Q3238" s="10"/>
      <c r="R3238" s="11"/>
    </row>
    <row r="3239" spans="1:18" ht="15.75" customHeight="1" x14ac:dyDescent="0.25">
      <c r="A3239" s="2"/>
      <c r="B3239" s="4" t="s">
        <v>14</v>
      </c>
      <c r="C3239" s="4">
        <v>1185732</v>
      </c>
      <c r="D3239" s="5">
        <v>44517</v>
      </c>
      <c r="E3239" s="4" t="s">
        <v>33</v>
      </c>
      <c r="F3239" s="4" t="s">
        <v>112</v>
      </c>
      <c r="G3239" s="4" t="s">
        <v>113</v>
      </c>
      <c r="H3239" s="4" t="s">
        <v>22</v>
      </c>
      <c r="I3239" s="6">
        <v>0.7</v>
      </c>
      <c r="J3239" s="7">
        <v>4000</v>
      </c>
      <c r="K3239" s="8">
        <f t="shared" si="24"/>
        <v>2800</v>
      </c>
      <c r="L3239" s="8">
        <f t="shared" si="25"/>
        <v>1120</v>
      </c>
      <c r="M3239" s="9">
        <v>0.4</v>
      </c>
      <c r="O3239" s="14"/>
      <c r="P3239" s="12"/>
      <c r="Q3239" s="10"/>
      <c r="R3239" s="11"/>
    </row>
    <row r="3240" spans="1:18" ht="15.75" customHeight="1" x14ac:dyDescent="0.25">
      <c r="A3240" s="2"/>
      <c r="B3240" s="4" t="s">
        <v>14</v>
      </c>
      <c r="C3240" s="4">
        <v>1185732</v>
      </c>
      <c r="D3240" s="5">
        <v>44546</v>
      </c>
      <c r="E3240" s="4" t="s">
        <v>33</v>
      </c>
      <c r="F3240" s="4" t="s">
        <v>112</v>
      </c>
      <c r="G3240" s="4" t="s">
        <v>113</v>
      </c>
      <c r="H3240" s="4" t="s">
        <v>17</v>
      </c>
      <c r="I3240" s="6">
        <v>0.65</v>
      </c>
      <c r="J3240" s="7">
        <v>6500</v>
      </c>
      <c r="K3240" s="8">
        <f t="shared" si="24"/>
        <v>4225</v>
      </c>
      <c r="L3240" s="8">
        <f t="shared" si="25"/>
        <v>1690</v>
      </c>
      <c r="M3240" s="9">
        <v>0.4</v>
      </c>
      <c r="O3240" s="14"/>
      <c r="P3240" s="12"/>
      <c r="Q3240" s="10"/>
      <c r="R3240" s="11"/>
    </row>
    <row r="3241" spans="1:18" ht="15.75" customHeight="1" x14ac:dyDescent="0.25">
      <c r="A3241" s="2"/>
      <c r="B3241" s="4" t="s">
        <v>14</v>
      </c>
      <c r="C3241" s="4">
        <v>1185732</v>
      </c>
      <c r="D3241" s="5">
        <v>44546</v>
      </c>
      <c r="E3241" s="4" t="s">
        <v>33</v>
      </c>
      <c r="F3241" s="4" t="s">
        <v>112</v>
      </c>
      <c r="G3241" s="4" t="s">
        <v>113</v>
      </c>
      <c r="H3241" s="4" t="s">
        <v>18</v>
      </c>
      <c r="I3241" s="6">
        <v>0.55000000000000004</v>
      </c>
      <c r="J3241" s="7">
        <v>4500</v>
      </c>
      <c r="K3241" s="8">
        <f t="shared" si="24"/>
        <v>2475</v>
      </c>
      <c r="L3241" s="8">
        <f t="shared" si="25"/>
        <v>990</v>
      </c>
      <c r="M3241" s="9">
        <v>0.4</v>
      </c>
      <c r="O3241" s="14"/>
      <c r="P3241" s="12"/>
      <c r="Q3241" s="10"/>
      <c r="R3241" s="11"/>
    </row>
    <row r="3242" spans="1:18" ht="15.75" customHeight="1" x14ac:dyDescent="0.25">
      <c r="A3242" s="2"/>
      <c r="B3242" s="4" t="s">
        <v>14</v>
      </c>
      <c r="C3242" s="4">
        <v>1185732</v>
      </c>
      <c r="D3242" s="5">
        <v>44546</v>
      </c>
      <c r="E3242" s="4" t="s">
        <v>33</v>
      </c>
      <c r="F3242" s="4" t="s">
        <v>112</v>
      </c>
      <c r="G3242" s="4" t="s">
        <v>113</v>
      </c>
      <c r="H3242" s="4" t="s">
        <v>19</v>
      </c>
      <c r="I3242" s="6">
        <v>0.55000000000000004</v>
      </c>
      <c r="J3242" s="7">
        <v>4000</v>
      </c>
      <c r="K3242" s="8">
        <f t="shared" si="24"/>
        <v>2200</v>
      </c>
      <c r="L3242" s="8">
        <f t="shared" si="25"/>
        <v>880</v>
      </c>
      <c r="M3242" s="9">
        <v>0.4</v>
      </c>
      <c r="O3242" s="14"/>
      <c r="P3242" s="12"/>
      <c r="Q3242" s="10"/>
      <c r="R3242" s="11"/>
    </row>
    <row r="3243" spans="1:18" ht="15.75" customHeight="1" x14ac:dyDescent="0.25">
      <c r="A3243" s="2"/>
      <c r="B3243" s="4" t="s">
        <v>14</v>
      </c>
      <c r="C3243" s="4">
        <v>1185732</v>
      </c>
      <c r="D3243" s="5">
        <v>44546</v>
      </c>
      <c r="E3243" s="4" t="s">
        <v>33</v>
      </c>
      <c r="F3243" s="4" t="s">
        <v>112</v>
      </c>
      <c r="G3243" s="4" t="s">
        <v>113</v>
      </c>
      <c r="H3243" s="4" t="s">
        <v>20</v>
      </c>
      <c r="I3243" s="6">
        <v>0.55000000000000004</v>
      </c>
      <c r="J3243" s="7">
        <v>3500</v>
      </c>
      <c r="K3243" s="8">
        <f t="shared" si="24"/>
        <v>1925.0000000000002</v>
      </c>
      <c r="L3243" s="8">
        <f t="shared" si="25"/>
        <v>770.00000000000011</v>
      </c>
      <c r="M3243" s="9">
        <v>0.4</v>
      </c>
      <c r="O3243" s="14"/>
      <c r="P3243" s="12"/>
      <c r="Q3243" s="10"/>
      <c r="R3243" s="11"/>
    </row>
    <row r="3244" spans="1:18" ht="15.75" customHeight="1" x14ac:dyDescent="0.25">
      <c r="A3244" s="2"/>
      <c r="B3244" s="4" t="s">
        <v>14</v>
      </c>
      <c r="C3244" s="4">
        <v>1185732</v>
      </c>
      <c r="D3244" s="5">
        <v>44546</v>
      </c>
      <c r="E3244" s="4" t="s">
        <v>33</v>
      </c>
      <c r="F3244" s="4" t="s">
        <v>112</v>
      </c>
      <c r="G3244" s="4" t="s">
        <v>113</v>
      </c>
      <c r="H3244" s="4" t="s">
        <v>21</v>
      </c>
      <c r="I3244" s="6">
        <v>0.65</v>
      </c>
      <c r="J3244" s="7">
        <v>3500</v>
      </c>
      <c r="K3244" s="8">
        <f t="shared" si="24"/>
        <v>2275</v>
      </c>
      <c r="L3244" s="8">
        <f t="shared" si="25"/>
        <v>910</v>
      </c>
      <c r="M3244" s="9">
        <v>0.4</v>
      </c>
      <c r="O3244" s="14"/>
      <c r="P3244" s="12"/>
      <c r="Q3244" s="10"/>
      <c r="R3244" s="11"/>
    </row>
    <row r="3245" spans="1:18" ht="15.75" customHeight="1" x14ac:dyDescent="0.25">
      <c r="A3245" s="2"/>
      <c r="B3245" s="4" t="s">
        <v>14</v>
      </c>
      <c r="C3245" s="4">
        <v>1185732</v>
      </c>
      <c r="D3245" s="5">
        <v>44546</v>
      </c>
      <c r="E3245" s="4" t="s">
        <v>33</v>
      </c>
      <c r="F3245" s="4" t="s">
        <v>112</v>
      </c>
      <c r="G3245" s="4" t="s">
        <v>113</v>
      </c>
      <c r="H3245" s="4" t="s">
        <v>22</v>
      </c>
      <c r="I3245" s="6">
        <v>0.7</v>
      </c>
      <c r="J3245" s="7">
        <v>4500</v>
      </c>
      <c r="K3245" s="8">
        <f t="shared" si="24"/>
        <v>3150</v>
      </c>
      <c r="L3245" s="8">
        <f t="shared" si="25"/>
        <v>1260</v>
      </c>
      <c r="M3245" s="9">
        <v>0.4</v>
      </c>
      <c r="O3245" s="14"/>
      <c r="P3245" s="12"/>
      <c r="Q3245" s="10"/>
      <c r="R3245" s="11"/>
    </row>
    <row r="3246" spans="1:18" ht="15.75" customHeight="1" x14ac:dyDescent="0.25">
      <c r="A3246" s="2" t="s">
        <v>39</v>
      </c>
      <c r="B3246" s="4" t="s">
        <v>14</v>
      </c>
      <c r="C3246" s="4">
        <v>1185732</v>
      </c>
      <c r="D3246" s="5">
        <v>44220</v>
      </c>
      <c r="E3246" s="4" t="s">
        <v>15</v>
      </c>
      <c r="F3246" s="4" t="s">
        <v>114</v>
      </c>
      <c r="G3246" s="4" t="s">
        <v>89</v>
      </c>
      <c r="H3246" s="4" t="s">
        <v>17</v>
      </c>
      <c r="I3246" s="6">
        <v>0.35000000000000003</v>
      </c>
      <c r="J3246" s="7">
        <v>4250</v>
      </c>
      <c r="K3246" s="8">
        <f t="shared" si="24"/>
        <v>1487.5000000000002</v>
      </c>
      <c r="L3246" s="8">
        <f t="shared" si="25"/>
        <v>595.00000000000011</v>
      </c>
      <c r="M3246" s="9">
        <v>0.4</v>
      </c>
      <c r="O3246" s="14"/>
      <c r="P3246" s="12"/>
      <c r="Q3246" s="10"/>
      <c r="R3246" s="11"/>
    </row>
    <row r="3247" spans="1:18" ht="15.75" customHeight="1" x14ac:dyDescent="0.25">
      <c r="A3247" s="2"/>
      <c r="B3247" s="4" t="s">
        <v>14</v>
      </c>
      <c r="C3247" s="4">
        <v>1185732</v>
      </c>
      <c r="D3247" s="5">
        <v>44220</v>
      </c>
      <c r="E3247" s="4" t="s">
        <v>15</v>
      </c>
      <c r="F3247" s="4" t="s">
        <v>114</v>
      </c>
      <c r="G3247" s="4" t="s">
        <v>89</v>
      </c>
      <c r="H3247" s="4" t="s">
        <v>18</v>
      </c>
      <c r="I3247" s="6">
        <v>0.35000000000000003</v>
      </c>
      <c r="J3247" s="7">
        <v>2250</v>
      </c>
      <c r="K3247" s="8">
        <f t="shared" si="24"/>
        <v>787.50000000000011</v>
      </c>
      <c r="L3247" s="8">
        <f t="shared" si="25"/>
        <v>275.625</v>
      </c>
      <c r="M3247" s="9">
        <v>0.35</v>
      </c>
      <c r="O3247" s="14"/>
      <c r="P3247" s="12"/>
      <c r="Q3247" s="10"/>
      <c r="R3247" s="11"/>
    </row>
    <row r="3248" spans="1:18" ht="15.75" customHeight="1" x14ac:dyDescent="0.25">
      <c r="A3248" s="2"/>
      <c r="B3248" s="4" t="s">
        <v>14</v>
      </c>
      <c r="C3248" s="4">
        <v>1185732</v>
      </c>
      <c r="D3248" s="5">
        <v>44220</v>
      </c>
      <c r="E3248" s="4" t="s">
        <v>15</v>
      </c>
      <c r="F3248" s="4" t="s">
        <v>114</v>
      </c>
      <c r="G3248" s="4" t="s">
        <v>89</v>
      </c>
      <c r="H3248" s="4" t="s">
        <v>19</v>
      </c>
      <c r="I3248" s="6">
        <v>0.25000000000000006</v>
      </c>
      <c r="J3248" s="7">
        <v>2250</v>
      </c>
      <c r="K3248" s="8">
        <f t="shared" si="24"/>
        <v>562.50000000000011</v>
      </c>
      <c r="L3248" s="8">
        <f t="shared" si="25"/>
        <v>196.87500000000003</v>
      </c>
      <c r="M3248" s="9">
        <v>0.35</v>
      </c>
      <c r="O3248" s="14"/>
      <c r="P3248" s="12"/>
      <c r="Q3248" s="10"/>
      <c r="R3248" s="11"/>
    </row>
    <row r="3249" spans="1:18" ht="15.75" customHeight="1" x14ac:dyDescent="0.25">
      <c r="A3249" s="2"/>
      <c r="B3249" s="4" t="s">
        <v>14</v>
      </c>
      <c r="C3249" s="4">
        <v>1185732</v>
      </c>
      <c r="D3249" s="5">
        <v>44220</v>
      </c>
      <c r="E3249" s="4" t="s">
        <v>15</v>
      </c>
      <c r="F3249" s="4" t="s">
        <v>114</v>
      </c>
      <c r="G3249" s="4" t="s">
        <v>89</v>
      </c>
      <c r="H3249" s="4" t="s">
        <v>20</v>
      </c>
      <c r="I3249" s="6">
        <v>0.3</v>
      </c>
      <c r="J3249" s="7">
        <v>750</v>
      </c>
      <c r="K3249" s="8">
        <f t="shared" si="24"/>
        <v>225</v>
      </c>
      <c r="L3249" s="8">
        <f t="shared" si="25"/>
        <v>78.75</v>
      </c>
      <c r="M3249" s="9">
        <v>0.35</v>
      </c>
      <c r="O3249" s="14"/>
      <c r="P3249" s="12"/>
      <c r="Q3249" s="10"/>
      <c r="R3249" s="11"/>
    </row>
    <row r="3250" spans="1:18" ht="15.75" customHeight="1" x14ac:dyDescent="0.25">
      <c r="A3250" s="2"/>
      <c r="B3250" s="4" t="s">
        <v>14</v>
      </c>
      <c r="C3250" s="4">
        <v>1185732</v>
      </c>
      <c r="D3250" s="5">
        <v>44220</v>
      </c>
      <c r="E3250" s="4" t="s">
        <v>15</v>
      </c>
      <c r="F3250" s="4" t="s">
        <v>114</v>
      </c>
      <c r="G3250" s="4" t="s">
        <v>89</v>
      </c>
      <c r="H3250" s="4" t="s">
        <v>21</v>
      </c>
      <c r="I3250" s="6">
        <v>0.45</v>
      </c>
      <c r="J3250" s="7">
        <v>1250</v>
      </c>
      <c r="K3250" s="8">
        <f t="shared" si="24"/>
        <v>562.5</v>
      </c>
      <c r="L3250" s="8">
        <f t="shared" si="25"/>
        <v>168.75</v>
      </c>
      <c r="M3250" s="9">
        <v>0.3</v>
      </c>
      <c r="O3250" s="14"/>
      <c r="P3250" s="12"/>
      <c r="Q3250" s="10"/>
      <c r="R3250" s="11"/>
    </row>
    <row r="3251" spans="1:18" ht="15.75" customHeight="1" x14ac:dyDescent="0.25">
      <c r="A3251" s="2"/>
      <c r="B3251" s="4" t="s">
        <v>14</v>
      </c>
      <c r="C3251" s="4">
        <v>1185732</v>
      </c>
      <c r="D3251" s="5">
        <v>44220</v>
      </c>
      <c r="E3251" s="4" t="s">
        <v>15</v>
      </c>
      <c r="F3251" s="4" t="s">
        <v>114</v>
      </c>
      <c r="G3251" s="4" t="s">
        <v>89</v>
      </c>
      <c r="H3251" s="4" t="s">
        <v>22</v>
      </c>
      <c r="I3251" s="6">
        <v>0.35000000000000003</v>
      </c>
      <c r="J3251" s="7">
        <v>2250</v>
      </c>
      <c r="K3251" s="8">
        <f t="shared" si="24"/>
        <v>787.50000000000011</v>
      </c>
      <c r="L3251" s="8">
        <f t="shared" si="25"/>
        <v>236.25000000000003</v>
      </c>
      <c r="M3251" s="9">
        <v>0.3</v>
      </c>
      <c r="O3251" s="14"/>
      <c r="P3251" s="12"/>
      <c r="Q3251" s="10"/>
      <c r="R3251" s="11"/>
    </row>
    <row r="3252" spans="1:18" ht="15.75" customHeight="1" x14ac:dyDescent="0.25">
      <c r="A3252" s="2"/>
      <c r="B3252" s="4" t="s">
        <v>14</v>
      </c>
      <c r="C3252" s="4">
        <v>1185732</v>
      </c>
      <c r="D3252" s="5">
        <v>44249</v>
      </c>
      <c r="E3252" s="4" t="s">
        <v>15</v>
      </c>
      <c r="F3252" s="4" t="s">
        <v>114</v>
      </c>
      <c r="G3252" s="4" t="s">
        <v>89</v>
      </c>
      <c r="H3252" s="4" t="s">
        <v>17</v>
      </c>
      <c r="I3252" s="6">
        <v>0.35000000000000003</v>
      </c>
      <c r="J3252" s="7">
        <v>4750</v>
      </c>
      <c r="K3252" s="8">
        <f t="shared" si="24"/>
        <v>1662.5000000000002</v>
      </c>
      <c r="L3252" s="8">
        <f t="shared" si="25"/>
        <v>665.00000000000011</v>
      </c>
      <c r="M3252" s="9">
        <v>0.4</v>
      </c>
      <c r="O3252" s="14"/>
      <c r="P3252" s="12"/>
      <c r="Q3252" s="10"/>
      <c r="R3252" s="11"/>
    </row>
    <row r="3253" spans="1:18" ht="15.75" customHeight="1" x14ac:dyDescent="0.25">
      <c r="A3253" s="2"/>
      <c r="B3253" s="4" t="s">
        <v>14</v>
      </c>
      <c r="C3253" s="4">
        <v>1185732</v>
      </c>
      <c r="D3253" s="5">
        <v>44249</v>
      </c>
      <c r="E3253" s="4" t="s">
        <v>15</v>
      </c>
      <c r="F3253" s="4" t="s">
        <v>114</v>
      </c>
      <c r="G3253" s="4" t="s">
        <v>89</v>
      </c>
      <c r="H3253" s="4" t="s">
        <v>18</v>
      </c>
      <c r="I3253" s="6">
        <v>0.35000000000000003</v>
      </c>
      <c r="J3253" s="7">
        <v>1250</v>
      </c>
      <c r="K3253" s="8">
        <f t="shared" si="24"/>
        <v>437.50000000000006</v>
      </c>
      <c r="L3253" s="8">
        <f t="shared" si="25"/>
        <v>153.125</v>
      </c>
      <c r="M3253" s="9">
        <v>0.35</v>
      </c>
      <c r="O3253" s="14"/>
      <c r="P3253" s="12"/>
      <c r="Q3253" s="10"/>
      <c r="R3253" s="11"/>
    </row>
    <row r="3254" spans="1:18" ht="15.75" customHeight="1" x14ac:dyDescent="0.25">
      <c r="A3254" s="2"/>
      <c r="B3254" s="4" t="s">
        <v>14</v>
      </c>
      <c r="C3254" s="4">
        <v>1185732</v>
      </c>
      <c r="D3254" s="5">
        <v>44249</v>
      </c>
      <c r="E3254" s="4" t="s">
        <v>15</v>
      </c>
      <c r="F3254" s="4" t="s">
        <v>114</v>
      </c>
      <c r="G3254" s="4" t="s">
        <v>89</v>
      </c>
      <c r="H3254" s="4" t="s">
        <v>19</v>
      </c>
      <c r="I3254" s="6">
        <v>0.25000000000000006</v>
      </c>
      <c r="J3254" s="7">
        <v>1750</v>
      </c>
      <c r="K3254" s="8">
        <f t="shared" si="24"/>
        <v>437.50000000000011</v>
      </c>
      <c r="L3254" s="8">
        <f t="shared" si="25"/>
        <v>153.12500000000003</v>
      </c>
      <c r="M3254" s="9">
        <v>0.35</v>
      </c>
      <c r="O3254" s="14"/>
      <c r="P3254" s="12"/>
      <c r="Q3254" s="10"/>
      <c r="R3254" s="11"/>
    </row>
    <row r="3255" spans="1:18" ht="15.75" customHeight="1" x14ac:dyDescent="0.25">
      <c r="A3255" s="2"/>
      <c r="B3255" s="4" t="s">
        <v>14</v>
      </c>
      <c r="C3255" s="4">
        <v>1185732</v>
      </c>
      <c r="D3255" s="5">
        <v>44249</v>
      </c>
      <c r="E3255" s="4" t="s">
        <v>15</v>
      </c>
      <c r="F3255" s="4" t="s">
        <v>114</v>
      </c>
      <c r="G3255" s="4" t="s">
        <v>89</v>
      </c>
      <c r="H3255" s="4" t="s">
        <v>20</v>
      </c>
      <c r="I3255" s="6">
        <v>0.3</v>
      </c>
      <c r="J3255" s="7">
        <v>500</v>
      </c>
      <c r="K3255" s="8">
        <f t="shared" si="24"/>
        <v>150</v>
      </c>
      <c r="L3255" s="8">
        <f t="shared" si="25"/>
        <v>52.5</v>
      </c>
      <c r="M3255" s="9">
        <v>0.35</v>
      </c>
      <c r="O3255" s="14"/>
      <c r="P3255" s="12"/>
      <c r="Q3255" s="10"/>
      <c r="R3255" s="11"/>
    </row>
    <row r="3256" spans="1:18" ht="15.75" customHeight="1" x14ac:dyDescent="0.25">
      <c r="A3256" s="2"/>
      <c r="B3256" s="4" t="s">
        <v>14</v>
      </c>
      <c r="C3256" s="4">
        <v>1185732</v>
      </c>
      <c r="D3256" s="5">
        <v>44249</v>
      </c>
      <c r="E3256" s="4" t="s">
        <v>15</v>
      </c>
      <c r="F3256" s="4" t="s">
        <v>114</v>
      </c>
      <c r="G3256" s="4" t="s">
        <v>89</v>
      </c>
      <c r="H3256" s="4" t="s">
        <v>21</v>
      </c>
      <c r="I3256" s="6">
        <v>0.45</v>
      </c>
      <c r="J3256" s="7">
        <v>1250</v>
      </c>
      <c r="K3256" s="8">
        <f t="shared" si="24"/>
        <v>562.5</v>
      </c>
      <c r="L3256" s="8">
        <f t="shared" si="25"/>
        <v>168.75</v>
      </c>
      <c r="M3256" s="9">
        <v>0.3</v>
      </c>
      <c r="O3256" s="14"/>
      <c r="P3256" s="12"/>
      <c r="Q3256" s="10"/>
      <c r="R3256" s="11"/>
    </row>
    <row r="3257" spans="1:18" ht="15.75" customHeight="1" x14ac:dyDescent="0.25">
      <c r="A3257" s="2"/>
      <c r="B3257" s="4" t="s">
        <v>14</v>
      </c>
      <c r="C3257" s="4">
        <v>1185732</v>
      </c>
      <c r="D3257" s="5">
        <v>44249</v>
      </c>
      <c r="E3257" s="4" t="s">
        <v>15</v>
      </c>
      <c r="F3257" s="4" t="s">
        <v>114</v>
      </c>
      <c r="G3257" s="4" t="s">
        <v>89</v>
      </c>
      <c r="H3257" s="4" t="s">
        <v>22</v>
      </c>
      <c r="I3257" s="6">
        <v>0.35000000000000003</v>
      </c>
      <c r="J3257" s="7">
        <v>2250</v>
      </c>
      <c r="K3257" s="8">
        <f t="shared" si="24"/>
        <v>787.50000000000011</v>
      </c>
      <c r="L3257" s="8">
        <f t="shared" si="25"/>
        <v>236.25000000000003</v>
      </c>
      <c r="M3257" s="9">
        <v>0.3</v>
      </c>
      <c r="O3257" s="14"/>
      <c r="P3257" s="12"/>
      <c r="Q3257" s="10"/>
      <c r="R3257" s="11"/>
    </row>
    <row r="3258" spans="1:18" ht="15.75" customHeight="1" x14ac:dyDescent="0.25">
      <c r="A3258" s="2"/>
      <c r="B3258" s="4" t="s">
        <v>14</v>
      </c>
      <c r="C3258" s="4">
        <v>1185732</v>
      </c>
      <c r="D3258" s="5">
        <v>44275</v>
      </c>
      <c r="E3258" s="4" t="s">
        <v>15</v>
      </c>
      <c r="F3258" s="4" t="s">
        <v>114</v>
      </c>
      <c r="G3258" s="4" t="s">
        <v>89</v>
      </c>
      <c r="H3258" s="4" t="s">
        <v>17</v>
      </c>
      <c r="I3258" s="6">
        <v>0.35000000000000003</v>
      </c>
      <c r="J3258" s="7">
        <v>4450</v>
      </c>
      <c r="K3258" s="8">
        <f t="shared" si="24"/>
        <v>1557.5000000000002</v>
      </c>
      <c r="L3258" s="8">
        <f t="shared" si="25"/>
        <v>623.00000000000011</v>
      </c>
      <c r="M3258" s="9">
        <v>0.4</v>
      </c>
      <c r="O3258" s="14"/>
      <c r="P3258" s="12"/>
      <c r="Q3258" s="10"/>
      <c r="R3258" s="11"/>
    </row>
    <row r="3259" spans="1:18" ht="15.75" customHeight="1" x14ac:dyDescent="0.25">
      <c r="A3259" s="2"/>
      <c r="B3259" s="4" t="s">
        <v>14</v>
      </c>
      <c r="C3259" s="4">
        <v>1185732</v>
      </c>
      <c r="D3259" s="5">
        <v>44275</v>
      </c>
      <c r="E3259" s="4" t="s">
        <v>15</v>
      </c>
      <c r="F3259" s="4" t="s">
        <v>114</v>
      </c>
      <c r="G3259" s="4" t="s">
        <v>89</v>
      </c>
      <c r="H3259" s="4" t="s">
        <v>18</v>
      </c>
      <c r="I3259" s="6">
        <v>0.35000000000000003</v>
      </c>
      <c r="J3259" s="7">
        <v>1500</v>
      </c>
      <c r="K3259" s="8">
        <f t="shared" si="24"/>
        <v>525</v>
      </c>
      <c r="L3259" s="8">
        <f t="shared" si="25"/>
        <v>183.75</v>
      </c>
      <c r="M3259" s="9">
        <v>0.35</v>
      </c>
      <c r="O3259" s="14"/>
      <c r="P3259" s="12"/>
      <c r="Q3259" s="10"/>
      <c r="R3259" s="11"/>
    </row>
    <row r="3260" spans="1:18" ht="15.75" customHeight="1" x14ac:dyDescent="0.25">
      <c r="A3260" s="2"/>
      <c r="B3260" s="4" t="s">
        <v>14</v>
      </c>
      <c r="C3260" s="4">
        <v>1185732</v>
      </c>
      <c r="D3260" s="5">
        <v>44275</v>
      </c>
      <c r="E3260" s="4" t="s">
        <v>15</v>
      </c>
      <c r="F3260" s="4" t="s">
        <v>114</v>
      </c>
      <c r="G3260" s="4" t="s">
        <v>89</v>
      </c>
      <c r="H3260" s="4" t="s">
        <v>19</v>
      </c>
      <c r="I3260" s="6">
        <v>0.25000000000000006</v>
      </c>
      <c r="J3260" s="7">
        <v>1750</v>
      </c>
      <c r="K3260" s="8">
        <f t="shared" si="24"/>
        <v>437.50000000000011</v>
      </c>
      <c r="L3260" s="8">
        <f t="shared" si="25"/>
        <v>153.12500000000003</v>
      </c>
      <c r="M3260" s="9">
        <v>0.35</v>
      </c>
      <c r="O3260" s="14"/>
      <c r="P3260" s="12"/>
      <c r="Q3260" s="10"/>
      <c r="R3260" s="11"/>
    </row>
    <row r="3261" spans="1:18" ht="15.75" customHeight="1" x14ac:dyDescent="0.25">
      <c r="A3261" s="2"/>
      <c r="B3261" s="4" t="s">
        <v>14</v>
      </c>
      <c r="C3261" s="4">
        <v>1185732</v>
      </c>
      <c r="D3261" s="5">
        <v>44275</v>
      </c>
      <c r="E3261" s="4" t="s">
        <v>15</v>
      </c>
      <c r="F3261" s="4" t="s">
        <v>114</v>
      </c>
      <c r="G3261" s="4" t="s">
        <v>89</v>
      </c>
      <c r="H3261" s="4" t="s">
        <v>20</v>
      </c>
      <c r="I3261" s="6">
        <v>0.3</v>
      </c>
      <c r="J3261" s="7">
        <v>250</v>
      </c>
      <c r="K3261" s="8">
        <f t="shared" si="24"/>
        <v>75</v>
      </c>
      <c r="L3261" s="8">
        <f t="shared" si="25"/>
        <v>26.25</v>
      </c>
      <c r="M3261" s="9">
        <v>0.35</v>
      </c>
      <c r="O3261" s="14"/>
      <c r="P3261" s="12"/>
      <c r="Q3261" s="10"/>
      <c r="R3261" s="11"/>
    </row>
    <row r="3262" spans="1:18" ht="15.75" customHeight="1" x14ac:dyDescent="0.25">
      <c r="A3262" s="2"/>
      <c r="B3262" s="4" t="s">
        <v>14</v>
      </c>
      <c r="C3262" s="4">
        <v>1185732</v>
      </c>
      <c r="D3262" s="5">
        <v>44275</v>
      </c>
      <c r="E3262" s="4" t="s">
        <v>15</v>
      </c>
      <c r="F3262" s="4" t="s">
        <v>114</v>
      </c>
      <c r="G3262" s="4" t="s">
        <v>89</v>
      </c>
      <c r="H3262" s="4" t="s">
        <v>21</v>
      </c>
      <c r="I3262" s="6">
        <v>0.45</v>
      </c>
      <c r="J3262" s="7">
        <v>750</v>
      </c>
      <c r="K3262" s="8">
        <f t="shared" si="24"/>
        <v>337.5</v>
      </c>
      <c r="L3262" s="8">
        <f t="shared" si="25"/>
        <v>101.25</v>
      </c>
      <c r="M3262" s="9">
        <v>0.3</v>
      </c>
      <c r="O3262" s="14"/>
      <c r="P3262" s="12"/>
      <c r="Q3262" s="10"/>
      <c r="R3262" s="11"/>
    </row>
    <row r="3263" spans="1:18" ht="15.75" customHeight="1" x14ac:dyDescent="0.25">
      <c r="A3263" s="2"/>
      <c r="B3263" s="4" t="s">
        <v>14</v>
      </c>
      <c r="C3263" s="4">
        <v>1185732</v>
      </c>
      <c r="D3263" s="5">
        <v>44275</v>
      </c>
      <c r="E3263" s="4" t="s">
        <v>15</v>
      </c>
      <c r="F3263" s="4" t="s">
        <v>114</v>
      </c>
      <c r="G3263" s="4" t="s">
        <v>89</v>
      </c>
      <c r="H3263" s="4" t="s">
        <v>22</v>
      </c>
      <c r="I3263" s="6">
        <v>0.35000000000000003</v>
      </c>
      <c r="J3263" s="7">
        <v>1750</v>
      </c>
      <c r="K3263" s="8">
        <f t="shared" si="24"/>
        <v>612.50000000000011</v>
      </c>
      <c r="L3263" s="8">
        <f t="shared" si="25"/>
        <v>183.75000000000003</v>
      </c>
      <c r="M3263" s="9">
        <v>0.3</v>
      </c>
      <c r="O3263" s="14"/>
      <c r="P3263" s="12"/>
      <c r="Q3263" s="10"/>
      <c r="R3263" s="11"/>
    </row>
    <row r="3264" spans="1:18" ht="15.75" customHeight="1" x14ac:dyDescent="0.25">
      <c r="A3264" s="2"/>
      <c r="B3264" s="4" t="s">
        <v>14</v>
      </c>
      <c r="C3264" s="4">
        <v>1185732</v>
      </c>
      <c r="D3264" s="5">
        <v>44307</v>
      </c>
      <c r="E3264" s="4" t="s">
        <v>15</v>
      </c>
      <c r="F3264" s="4" t="s">
        <v>114</v>
      </c>
      <c r="G3264" s="4" t="s">
        <v>89</v>
      </c>
      <c r="H3264" s="4" t="s">
        <v>17</v>
      </c>
      <c r="I3264" s="6">
        <v>0.35000000000000003</v>
      </c>
      <c r="J3264" s="7">
        <v>4250</v>
      </c>
      <c r="K3264" s="8">
        <f t="shared" si="24"/>
        <v>1487.5000000000002</v>
      </c>
      <c r="L3264" s="8">
        <f t="shared" si="25"/>
        <v>595.00000000000011</v>
      </c>
      <c r="M3264" s="9">
        <v>0.4</v>
      </c>
      <c r="O3264" s="14"/>
      <c r="P3264" s="12"/>
      <c r="Q3264" s="10"/>
      <c r="R3264" s="11"/>
    </row>
    <row r="3265" spans="1:18" ht="15.75" customHeight="1" x14ac:dyDescent="0.25">
      <c r="A3265" s="2"/>
      <c r="B3265" s="4" t="s">
        <v>14</v>
      </c>
      <c r="C3265" s="4">
        <v>1185732</v>
      </c>
      <c r="D3265" s="5">
        <v>44307</v>
      </c>
      <c r="E3265" s="4" t="s">
        <v>15</v>
      </c>
      <c r="F3265" s="4" t="s">
        <v>114</v>
      </c>
      <c r="G3265" s="4" t="s">
        <v>89</v>
      </c>
      <c r="H3265" s="4" t="s">
        <v>18</v>
      </c>
      <c r="I3265" s="6">
        <v>0.35000000000000003</v>
      </c>
      <c r="J3265" s="7">
        <v>1250</v>
      </c>
      <c r="K3265" s="8">
        <f t="shared" si="24"/>
        <v>437.50000000000006</v>
      </c>
      <c r="L3265" s="8">
        <f t="shared" si="25"/>
        <v>153.125</v>
      </c>
      <c r="M3265" s="9">
        <v>0.35</v>
      </c>
      <c r="O3265" s="14"/>
      <c r="P3265" s="12"/>
      <c r="Q3265" s="10"/>
      <c r="R3265" s="11"/>
    </row>
    <row r="3266" spans="1:18" ht="15.75" customHeight="1" x14ac:dyDescent="0.25">
      <c r="A3266" s="2"/>
      <c r="B3266" s="4" t="s">
        <v>14</v>
      </c>
      <c r="C3266" s="4">
        <v>1185732</v>
      </c>
      <c r="D3266" s="5">
        <v>44307</v>
      </c>
      <c r="E3266" s="4" t="s">
        <v>15</v>
      </c>
      <c r="F3266" s="4" t="s">
        <v>114</v>
      </c>
      <c r="G3266" s="4" t="s">
        <v>89</v>
      </c>
      <c r="H3266" s="4" t="s">
        <v>19</v>
      </c>
      <c r="I3266" s="6">
        <v>0.25000000000000006</v>
      </c>
      <c r="J3266" s="7">
        <v>1250</v>
      </c>
      <c r="K3266" s="8">
        <f t="shared" si="24"/>
        <v>312.50000000000006</v>
      </c>
      <c r="L3266" s="8">
        <f t="shared" si="25"/>
        <v>109.37500000000001</v>
      </c>
      <c r="M3266" s="9">
        <v>0.35</v>
      </c>
      <c r="O3266" s="14"/>
      <c r="P3266" s="12"/>
      <c r="Q3266" s="10"/>
      <c r="R3266" s="11"/>
    </row>
    <row r="3267" spans="1:18" ht="15.75" customHeight="1" x14ac:dyDescent="0.25">
      <c r="A3267" s="2"/>
      <c r="B3267" s="4" t="s">
        <v>14</v>
      </c>
      <c r="C3267" s="4">
        <v>1185732</v>
      </c>
      <c r="D3267" s="5">
        <v>44307</v>
      </c>
      <c r="E3267" s="4" t="s">
        <v>15</v>
      </c>
      <c r="F3267" s="4" t="s">
        <v>114</v>
      </c>
      <c r="G3267" s="4" t="s">
        <v>89</v>
      </c>
      <c r="H3267" s="4" t="s">
        <v>20</v>
      </c>
      <c r="I3267" s="6">
        <v>0.3</v>
      </c>
      <c r="J3267" s="7">
        <v>500</v>
      </c>
      <c r="K3267" s="8">
        <f t="shared" si="24"/>
        <v>150</v>
      </c>
      <c r="L3267" s="8">
        <f t="shared" si="25"/>
        <v>52.5</v>
      </c>
      <c r="M3267" s="9">
        <v>0.35</v>
      </c>
      <c r="O3267" s="14"/>
      <c r="P3267" s="12"/>
      <c r="Q3267" s="10"/>
      <c r="R3267" s="11"/>
    </row>
    <row r="3268" spans="1:18" ht="15.75" customHeight="1" x14ac:dyDescent="0.25">
      <c r="A3268" s="2"/>
      <c r="B3268" s="4" t="s">
        <v>14</v>
      </c>
      <c r="C3268" s="4">
        <v>1185732</v>
      </c>
      <c r="D3268" s="5">
        <v>44307</v>
      </c>
      <c r="E3268" s="4" t="s">
        <v>15</v>
      </c>
      <c r="F3268" s="4" t="s">
        <v>114</v>
      </c>
      <c r="G3268" s="4" t="s">
        <v>89</v>
      </c>
      <c r="H3268" s="4" t="s">
        <v>21</v>
      </c>
      <c r="I3268" s="6">
        <v>0.45</v>
      </c>
      <c r="J3268" s="7">
        <v>500</v>
      </c>
      <c r="K3268" s="8">
        <f t="shared" si="24"/>
        <v>225</v>
      </c>
      <c r="L3268" s="8">
        <f t="shared" si="25"/>
        <v>67.5</v>
      </c>
      <c r="M3268" s="9">
        <v>0.3</v>
      </c>
      <c r="O3268" s="14"/>
      <c r="P3268" s="12"/>
      <c r="Q3268" s="10"/>
      <c r="R3268" s="11"/>
    </row>
    <row r="3269" spans="1:18" ht="15.75" customHeight="1" x14ac:dyDescent="0.25">
      <c r="A3269" s="2"/>
      <c r="B3269" s="4" t="s">
        <v>14</v>
      </c>
      <c r="C3269" s="4">
        <v>1185732</v>
      </c>
      <c r="D3269" s="5">
        <v>44307</v>
      </c>
      <c r="E3269" s="4" t="s">
        <v>15</v>
      </c>
      <c r="F3269" s="4" t="s">
        <v>114</v>
      </c>
      <c r="G3269" s="4" t="s">
        <v>89</v>
      </c>
      <c r="H3269" s="4" t="s">
        <v>22</v>
      </c>
      <c r="I3269" s="6">
        <v>0.35000000000000003</v>
      </c>
      <c r="J3269" s="7">
        <v>2000</v>
      </c>
      <c r="K3269" s="8">
        <f t="shared" si="24"/>
        <v>700.00000000000011</v>
      </c>
      <c r="L3269" s="8">
        <f t="shared" si="25"/>
        <v>210.00000000000003</v>
      </c>
      <c r="M3269" s="9">
        <v>0.3</v>
      </c>
      <c r="O3269" s="14"/>
      <c r="P3269" s="12"/>
      <c r="Q3269" s="10"/>
      <c r="R3269" s="11"/>
    </row>
    <row r="3270" spans="1:18" ht="15.75" customHeight="1" x14ac:dyDescent="0.25">
      <c r="A3270" s="2"/>
      <c r="B3270" s="4" t="s">
        <v>14</v>
      </c>
      <c r="C3270" s="4">
        <v>1185732</v>
      </c>
      <c r="D3270" s="5">
        <v>44336</v>
      </c>
      <c r="E3270" s="4" t="s">
        <v>15</v>
      </c>
      <c r="F3270" s="4" t="s">
        <v>114</v>
      </c>
      <c r="G3270" s="4" t="s">
        <v>89</v>
      </c>
      <c r="H3270" s="4" t="s">
        <v>17</v>
      </c>
      <c r="I3270" s="6">
        <v>0.49999999999999994</v>
      </c>
      <c r="J3270" s="7">
        <v>4700</v>
      </c>
      <c r="K3270" s="8">
        <f t="shared" si="24"/>
        <v>2349.9999999999995</v>
      </c>
      <c r="L3270" s="8">
        <f t="shared" si="25"/>
        <v>939.99999999999989</v>
      </c>
      <c r="M3270" s="9">
        <v>0.4</v>
      </c>
      <c r="O3270" s="14"/>
      <c r="P3270" s="12"/>
      <c r="Q3270" s="10"/>
      <c r="R3270" s="11"/>
    </row>
    <row r="3271" spans="1:18" ht="15.75" customHeight="1" x14ac:dyDescent="0.25">
      <c r="A3271" s="2"/>
      <c r="B3271" s="4" t="s">
        <v>14</v>
      </c>
      <c r="C3271" s="4">
        <v>1185732</v>
      </c>
      <c r="D3271" s="5">
        <v>44336</v>
      </c>
      <c r="E3271" s="4" t="s">
        <v>15</v>
      </c>
      <c r="F3271" s="4" t="s">
        <v>114</v>
      </c>
      <c r="G3271" s="4" t="s">
        <v>89</v>
      </c>
      <c r="H3271" s="4" t="s">
        <v>18</v>
      </c>
      <c r="I3271" s="6">
        <v>0.45</v>
      </c>
      <c r="J3271" s="7">
        <v>1750</v>
      </c>
      <c r="K3271" s="8">
        <f t="shared" si="24"/>
        <v>787.5</v>
      </c>
      <c r="L3271" s="8">
        <f t="shared" si="25"/>
        <v>275.625</v>
      </c>
      <c r="M3271" s="9">
        <v>0.35</v>
      </c>
      <c r="O3271" s="14"/>
      <c r="P3271" s="12"/>
      <c r="Q3271" s="10"/>
      <c r="R3271" s="11"/>
    </row>
    <row r="3272" spans="1:18" ht="15.75" customHeight="1" x14ac:dyDescent="0.25">
      <c r="A3272" s="2"/>
      <c r="B3272" s="4" t="s">
        <v>14</v>
      </c>
      <c r="C3272" s="4">
        <v>1185732</v>
      </c>
      <c r="D3272" s="5">
        <v>44336</v>
      </c>
      <c r="E3272" s="4" t="s">
        <v>15</v>
      </c>
      <c r="F3272" s="4" t="s">
        <v>114</v>
      </c>
      <c r="G3272" s="4" t="s">
        <v>89</v>
      </c>
      <c r="H3272" s="4" t="s">
        <v>19</v>
      </c>
      <c r="I3272" s="6">
        <v>0.4</v>
      </c>
      <c r="J3272" s="7">
        <v>1500</v>
      </c>
      <c r="K3272" s="8">
        <f t="shared" si="24"/>
        <v>600</v>
      </c>
      <c r="L3272" s="8">
        <f t="shared" si="25"/>
        <v>210</v>
      </c>
      <c r="M3272" s="9">
        <v>0.35</v>
      </c>
      <c r="O3272" s="14"/>
      <c r="P3272" s="12"/>
      <c r="Q3272" s="10"/>
      <c r="R3272" s="11"/>
    </row>
    <row r="3273" spans="1:18" ht="15.75" customHeight="1" x14ac:dyDescent="0.25">
      <c r="A3273" s="2"/>
      <c r="B3273" s="4" t="s">
        <v>14</v>
      </c>
      <c r="C3273" s="4">
        <v>1185732</v>
      </c>
      <c r="D3273" s="5">
        <v>44336</v>
      </c>
      <c r="E3273" s="4" t="s">
        <v>15</v>
      </c>
      <c r="F3273" s="4" t="s">
        <v>114</v>
      </c>
      <c r="G3273" s="4" t="s">
        <v>89</v>
      </c>
      <c r="H3273" s="4" t="s">
        <v>20</v>
      </c>
      <c r="I3273" s="6">
        <v>0.4</v>
      </c>
      <c r="J3273" s="7">
        <v>1000</v>
      </c>
      <c r="K3273" s="8">
        <f t="shared" si="24"/>
        <v>400</v>
      </c>
      <c r="L3273" s="8">
        <f t="shared" si="25"/>
        <v>140</v>
      </c>
      <c r="M3273" s="9">
        <v>0.35</v>
      </c>
      <c r="O3273" s="14"/>
      <c r="P3273" s="12"/>
      <c r="Q3273" s="10"/>
      <c r="R3273" s="11"/>
    </row>
    <row r="3274" spans="1:18" ht="15.75" customHeight="1" x14ac:dyDescent="0.25">
      <c r="A3274" s="2"/>
      <c r="B3274" s="4" t="s">
        <v>14</v>
      </c>
      <c r="C3274" s="4">
        <v>1185732</v>
      </c>
      <c r="D3274" s="5">
        <v>44336</v>
      </c>
      <c r="E3274" s="4" t="s">
        <v>15</v>
      </c>
      <c r="F3274" s="4" t="s">
        <v>114</v>
      </c>
      <c r="G3274" s="4" t="s">
        <v>89</v>
      </c>
      <c r="H3274" s="4" t="s">
        <v>21</v>
      </c>
      <c r="I3274" s="6">
        <v>0.49999999999999994</v>
      </c>
      <c r="J3274" s="7">
        <v>1250</v>
      </c>
      <c r="K3274" s="8">
        <f t="shared" si="24"/>
        <v>624.99999999999989</v>
      </c>
      <c r="L3274" s="8">
        <f t="shared" si="25"/>
        <v>187.49999999999997</v>
      </c>
      <c r="M3274" s="9">
        <v>0.3</v>
      </c>
      <c r="O3274" s="14"/>
      <c r="P3274" s="12"/>
      <c r="Q3274" s="10"/>
      <c r="R3274" s="11"/>
    </row>
    <row r="3275" spans="1:18" ht="15.75" customHeight="1" x14ac:dyDescent="0.25">
      <c r="A3275" s="2"/>
      <c r="B3275" s="4" t="s">
        <v>14</v>
      </c>
      <c r="C3275" s="4">
        <v>1185732</v>
      </c>
      <c r="D3275" s="5">
        <v>44336</v>
      </c>
      <c r="E3275" s="4" t="s">
        <v>15</v>
      </c>
      <c r="F3275" s="4" t="s">
        <v>114</v>
      </c>
      <c r="G3275" s="4" t="s">
        <v>89</v>
      </c>
      <c r="H3275" s="4" t="s">
        <v>22</v>
      </c>
      <c r="I3275" s="6">
        <v>0.54999999999999993</v>
      </c>
      <c r="J3275" s="7">
        <v>2500</v>
      </c>
      <c r="K3275" s="8">
        <f t="shared" si="24"/>
        <v>1374.9999999999998</v>
      </c>
      <c r="L3275" s="8">
        <f t="shared" si="25"/>
        <v>412.49999999999994</v>
      </c>
      <c r="M3275" s="9">
        <v>0.3</v>
      </c>
      <c r="O3275" s="14"/>
      <c r="P3275" s="12"/>
      <c r="Q3275" s="10"/>
      <c r="R3275" s="11"/>
    </row>
    <row r="3276" spans="1:18" ht="15.75" customHeight="1" x14ac:dyDescent="0.25">
      <c r="A3276" s="2"/>
      <c r="B3276" s="4" t="s">
        <v>14</v>
      </c>
      <c r="C3276" s="4">
        <v>1185732</v>
      </c>
      <c r="D3276" s="5">
        <v>44369</v>
      </c>
      <c r="E3276" s="4" t="s">
        <v>15</v>
      </c>
      <c r="F3276" s="4" t="s">
        <v>114</v>
      </c>
      <c r="G3276" s="4" t="s">
        <v>89</v>
      </c>
      <c r="H3276" s="4" t="s">
        <v>17</v>
      </c>
      <c r="I3276" s="6">
        <v>0.49999999999999994</v>
      </c>
      <c r="J3276" s="7">
        <v>5000</v>
      </c>
      <c r="K3276" s="8">
        <f t="shared" si="24"/>
        <v>2499.9999999999995</v>
      </c>
      <c r="L3276" s="8">
        <f t="shared" si="25"/>
        <v>999.99999999999989</v>
      </c>
      <c r="M3276" s="9">
        <v>0.4</v>
      </c>
      <c r="O3276" s="14"/>
      <c r="P3276" s="12"/>
      <c r="Q3276" s="10"/>
      <c r="R3276" s="11"/>
    </row>
    <row r="3277" spans="1:18" ht="15.75" customHeight="1" x14ac:dyDescent="0.25">
      <c r="A3277" s="2"/>
      <c r="B3277" s="4" t="s">
        <v>14</v>
      </c>
      <c r="C3277" s="4">
        <v>1185732</v>
      </c>
      <c r="D3277" s="5">
        <v>44369</v>
      </c>
      <c r="E3277" s="4" t="s">
        <v>15</v>
      </c>
      <c r="F3277" s="4" t="s">
        <v>114</v>
      </c>
      <c r="G3277" s="4" t="s">
        <v>89</v>
      </c>
      <c r="H3277" s="4" t="s">
        <v>18</v>
      </c>
      <c r="I3277" s="6">
        <v>0.45</v>
      </c>
      <c r="J3277" s="7">
        <v>2500</v>
      </c>
      <c r="K3277" s="8">
        <f t="shared" si="24"/>
        <v>1125</v>
      </c>
      <c r="L3277" s="8">
        <f t="shared" si="25"/>
        <v>393.75</v>
      </c>
      <c r="M3277" s="9">
        <v>0.35</v>
      </c>
      <c r="O3277" s="14"/>
      <c r="P3277" s="12"/>
      <c r="Q3277" s="10"/>
      <c r="R3277" s="11"/>
    </row>
    <row r="3278" spans="1:18" ht="15.75" customHeight="1" x14ac:dyDescent="0.25">
      <c r="A3278" s="2"/>
      <c r="B3278" s="4" t="s">
        <v>14</v>
      </c>
      <c r="C3278" s="4">
        <v>1185732</v>
      </c>
      <c r="D3278" s="5">
        <v>44369</v>
      </c>
      <c r="E3278" s="4" t="s">
        <v>15</v>
      </c>
      <c r="F3278" s="4" t="s">
        <v>114</v>
      </c>
      <c r="G3278" s="4" t="s">
        <v>89</v>
      </c>
      <c r="H3278" s="4" t="s">
        <v>19</v>
      </c>
      <c r="I3278" s="6">
        <v>0.4</v>
      </c>
      <c r="J3278" s="7">
        <v>1750</v>
      </c>
      <c r="K3278" s="8">
        <f t="shared" si="24"/>
        <v>700</v>
      </c>
      <c r="L3278" s="8">
        <f t="shared" si="25"/>
        <v>244.99999999999997</v>
      </c>
      <c r="M3278" s="9">
        <v>0.35</v>
      </c>
      <c r="O3278" s="14"/>
      <c r="P3278" s="12"/>
      <c r="Q3278" s="10"/>
      <c r="R3278" s="11"/>
    </row>
    <row r="3279" spans="1:18" ht="15.75" customHeight="1" x14ac:dyDescent="0.25">
      <c r="A3279" s="2"/>
      <c r="B3279" s="4" t="s">
        <v>14</v>
      </c>
      <c r="C3279" s="4">
        <v>1185732</v>
      </c>
      <c r="D3279" s="5">
        <v>44369</v>
      </c>
      <c r="E3279" s="4" t="s">
        <v>15</v>
      </c>
      <c r="F3279" s="4" t="s">
        <v>114</v>
      </c>
      <c r="G3279" s="4" t="s">
        <v>89</v>
      </c>
      <c r="H3279" s="4" t="s">
        <v>20</v>
      </c>
      <c r="I3279" s="6">
        <v>0.4</v>
      </c>
      <c r="J3279" s="7">
        <v>1500</v>
      </c>
      <c r="K3279" s="8">
        <f t="shared" si="24"/>
        <v>600</v>
      </c>
      <c r="L3279" s="8">
        <f t="shared" si="25"/>
        <v>210</v>
      </c>
      <c r="M3279" s="9">
        <v>0.35</v>
      </c>
      <c r="O3279" s="14"/>
      <c r="P3279" s="12"/>
      <c r="Q3279" s="10"/>
      <c r="R3279" s="11"/>
    </row>
    <row r="3280" spans="1:18" ht="15.75" customHeight="1" x14ac:dyDescent="0.25">
      <c r="A3280" s="2"/>
      <c r="B3280" s="4" t="s">
        <v>14</v>
      </c>
      <c r="C3280" s="4">
        <v>1185732</v>
      </c>
      <c r="D3280" s="5">
        <v>44369</v>
      </c>
      <c r="E3280" s="4" t="s">
        <v>15</v>
      </c>
      <c r="F3280" s="4" t="s">
        <v>114</v>
      </c>
      <c r="G3280" s="4" t="s">
        <v>89</v>
      </c>
      <c r="H3280" s="4" t="s">
        <v>21</v>
      </c>
      <c r="I3280" s="6">
        <v>0.49999999999999994</v>
      </c>
      <c r="J3280" s="7">
        <v>1500</v>
      </c>
      <c r="K3280" s="8">
        <f t="shared" si="24"/>
        <v>749.99999999999989</v>
      </c>
      <c r="L3280" s="8">
        <f t="shared" si="25"/>
        <v>224.99999999999997</v>
      </c>
      <c r="M3280" s="9">
        <v>0.3</v>
      </c>
      <c r="O3280" s="14"/>
      <c r="P3280" s="12"/>
      <c r="Q3280" s="10"/>
      <c r="R3280" s="11"/>
    </row>
    <row r="3281" spans="1:18" ht="15.75" customHeight="1" x14ac:dyDescent="0.25">
      <c r="A3281" s="2"/>
      <c r="B3281" s="4" t="s">
        <v>14</v>
      </c>
      <c r="C3281" s="4">
        <v>1185732</v>
      </c>
      <c r="D3281" s="5">
        <v>44369</v>
      </c>
      <c r="E3281" s="4" t="s">
        <v>15</v>
      </c>
      <c r="F3281" s="4" t="s">
        <v>114</v>
      </c>
      <c r="G3281" s="4" t="s">
        <v>89</v>
      </c>
      <c r="H3281" s="4" t="s">
        <v>22</v>
      </c>
      <c r="I3281" s="6">
        <v>0.54999999999999993</v>
      </c>
      <c r="J3281" s="7">
        <v>3000</v>
      </c>
      <c r="K3281" s="8">
        <f t="shared" si="24"/>
        <v>1649.9999999999998</v>
      </c>
      <c r="L3281" s="8">
        <f t="shared" si="25"/>
        <v>494.99999999999989</v>
      </c>
      <c r="M3281" s="9">
        <v>0.3</v>
      </c>
      <c r="O3281" s="14"/>
      <c r="P3281" s="12"/>
      <c r="Q3281" s="10"/>
      <c r="R3281" s="11"/>
    </row>
    <row r="3282" spans="1:18" ht="15.75" customHeight="1" x14ac:dyDescent="0.25">
      <c r="A3282" s="2"/>
      <c r="B3282" s="4" t="s">
        <v>14</v>
      </c>
      <c r="C3282" s="4">
        <v>1185732</v>
      </c>
      <c r="D3282" s="5">
        <v>44397</v>
      </c>
      <c r="E3282" s="4" t="s">
        <v>15</v>
      </c>
      <c r="F3282" s="4" t="s">
        <v>114</v>
      </c>
      <c r="G3282" s="4" t="s">
        <v>89</v>
      </c>
      <c r="H3282" s="4" t="s">
        <v>17</v>
      </c>
      <c r="I3282" s="6">
        <v>0.49999999999999994</v>
      </c>
      <c r="J3282" s="7">
        <v>5250</v>
      </c>
      <c r="K3282" s="8">
        <f t="shared" si="24"/>
        <v>2624.9999999999995</v>
      </c>
      <c r="L3282" s="8">
        <f t="shared" si="25"/>
        <v>1049.9999999999998</v>
      </c>
      <c r="M3282" s="9">
        <v>0.4</v>
      </c>
      <c r="O3282" s="14"/>
      <c r="P3282" s="12"/>
      <c r="Q3282" s="10"/>
      <c r="R3282" s="11"/>
    </row>
    <row r="3283" spans="1:18" ht="15.75" customHeight="1" x14ac:dyDescent="0.25">
      <c r="A3283" s="2"/>
      <c r="B3283" s="4" t="s">
        <v>14</v>
      </c>
      <c r="C3283" s="4">
        <v>1185732</v>
      </c>
      <c r="D3283" s="5">
        <v>44397</v>
      </c>
      <c r="E3283" s="4" t="s">
        <v>15</v>
      </c>
      <c r="F3283" s="4" t="s">
        <v>114</v>
      </c>
      <c r="G3283" s="4" t="s">
        <v>89</v>
      </c>
      <c r="H3283" s="4" t="s">
        <v>18</v>
      </c>
      <c r="I3283" s="6">
        <v>0.45</v>
      </c>
      <c r="J3283" s="7">
        <v>2750</v>
      </c>
      <c r="K3283" s="8">
        <f t="shared" si="24"/>
        <v>1237.5</v>
      </c>
      <c r="L3283" s="8">
        <f t="shared" si="25"/>
        <v>433.125</v>
      </c>
      <c r="M3283" s="9">
        <v>0.35</v>
      </c>
      <c r="O3283" s="14"/>
      <c r="P3283" s="12"/>
      <c r="Q3283" s="10"/>
      <c r="R3283" s="11"/>
    </row>
    <row r="3284" spans="1:18" ht="15.75" customHeight="1" x14ac:dyDescent="0.25">
      <c r="A3284" s="2"/>
      <c r="B3284" s="4" t="s">
        <v>14</v>
      </c>
      <c r="C3284" s="4">
        <v>1185732</v>
      </c>
      <c r="D3284" s="5">
        <v>44397</v>
      </c>
      <c r="E3284" s="4" t="s">
        <v>15</v>
      </c>
      <c r="F3284" s="4" t="s">
        <v>114</v>
      </c>
      <c r="G3284" s="4" t="s">
        <v>89</v>
      </c>
      <c r="H3284" s="4" t="s">
        <v>19</v>
      </c>
      <c r="I3284" s="6">
        <v>0.4</v>
      </c>
      <c r="J3284" s="7">
        <v>2000</v>
      </c>
      <c r="K3284" s="8">
        <f t="shared" si="24"/>
        <v>800</v>
      </c>
      <c r="L3284" s="8">
        <f t="shared" si="25"/>
        <v>280</v>
      </c>
      <c r="M3284" s="9">
        <v>0.35</v>
      </c>
      <c r="O3284" s="14"/>
      <c r="P3284" s="12"/>
      <c r="Q3284" s="10"/>
      <c r="R3284" s="11"/>
    </row>
    <row r="3285" spans="1:18" ht="15.75" customHeight="1" x14ac:dyDescent="0.25">
      <c r="A3285" s="2"/>
      <c r="B3285" s="4" t="s">
        <v>14</v>
      </c>
      <c r="C3285" s="4">
        <v>1185732</v>
      </c>
      <c r="D3285" s="5">
        <v>44397</v>
      </c>
      <c r="E3285" s="4" t="s">
        <v>15</v>
      </c>
      <c r="F3285" s="4" t="s">
        <v>114</v>
      </c>
      <c r="G3285" s="4" t="s">
        <v>89</v>
      </c>
      <c r="H3285" s="4" t="s">
        <v>20</v>
      </c>
      <c r="I3285" s="6">
        <v>0.4</v>
      </c>
      <c r="J3285" s="7">
        <v>1500</v>
      </c>
      <c r="K3285" s="8">
        <f t="shared" si="24"/>
        <v>600</v>
      </c>
      <c r="L3285" s="8">
        <f t="shared" si="25"/>
        <v>210</v>
      </c>
      <c r="M3285" s="9">
        <v>0.35</v>
      </c>
      <c r="O3285" s="14"/>
      <c r="P3285" s="12"/>
      <c r="Q3285" s="10"/>
      <c r="R3285" s="11"/>
    </row>
    <row r="3286" spans="1:18" ht="15.75" customHeight="1" x14ac:dyDescent="0.25">
      <c r="A3286" s="2"/>
      <c r="B3286" s="4" t="s">
        <v>14</v>
      </c>
      <c r="C3286" s="4">
        <v>1185732</v>
      </c>
      <c r="D3286" s="5">
        <v>44397</v>
      </c>
      <c r="E3286" s="4" t="s">
        <v>15</v>
      </c>
      <c r="F3286" s="4" t="s">
        <v>114</v>
      </c>
      <c r="G3286" s="4" t="s">
        <v>89</v>
      </c>
      <c r="H3286" s="4" t="s">
        <v>21</v>
      </c>
      <c r="I3286" s="6">
        <v>0.49999999999999994</v>
      </c>
      <c r="J3286" s="7">
        <v>1750</v>
      </c>
      <c r="K3286" s="8">
        <f t="shared" si="24"/>
        <v>874.99999999999989</v>
      </c>
      <c r="L3286" s="8">
        <f t="shared" si="25"/>
        <v>262.49999999999994</v>
      </c>
      <c r="M3286" s="9">
        <v>0.3</v>
      </c>
      <c r="O3286" s="14"/>
      <c r="P3286" s="12"/>
      <c r="Q3286" s="10"/>
      <c r="R3286" s="11"/>
    </row>
    <row r="3287" spans="1:18" ht="15.75" customHeight="1" x14ac:dyDescent="0.25">
      <c r="A3287" s="2"/>
      <c r="B3287" s="4" t="s">
        <v>14</v>
      </c>
      <c r="C3287" s="4">
        <v>1185732</v>
      </c>
      <c r="D3287" s="5">
        <v>44397</v>
      </c>
      <c r="E3287" s="4" t="s">
        <v>15</v>
      </c>
      <c r="F3287" s="4" t="s">
        <v>114</v>
      </c>
      <c r="G3287" s="4" t="s">
        <v>89</v>
      </c>
      <c r="H3287" s="4" t="s">
        <v>22</v>
      </c>
      <c r="I3287" s="6">
        <v>0.54999999999999993</v>
      </c>
      <c r="J3287" s="7">
        <v>3500</v>
      </c>
      <c r="K3287" s="8">
        <f t="shared" si="24"/>
        <v>1924.9999999999998</v>
      </c>
      <c r="L3287" s="8">
        <f t="shared" si="25"/>
        <v>577.49999999999989</v>
      </c>
      <c r="M3287" s="9">
        <v>0.3</v>
      </c>
      <c r="O3287" s="14"/>
      <c r="P3287" s="12"/>
      <c r="Q3287" s="10"/>
      <c r="R3287" s="11"/>
    </row>
    <row r="3288" spans="1:18" ht="15.75" customHeight="1" x14ac:dyDescent="0.25">
      <c r="A3288" s="2"/>
      <c r="B3288" s="4" t="s">
        <v>14</v>
      </c>
      <c r="C3288" s="4">
        <v>1185732</v>
      </c>
      <c r="D3288" s="5">
        <v>44429</v>
      </c>
      <c r="E3288" s="4" t="s">
        <v>15</v>
      </c>
      <c r="F3288" s="4" t="s">
        <v>114</v>
      </c>
      <c r="G3288" s="4" t="s">
        <v>89</v>
      </c>
      <c r="H3288" s="4" t="s">
        <v>17</v>
      </c>
      <c r="I3288" s="6">
        <v>0.49999999999999994</v>
      </c>
      <c r="J3288" s="7">
        <v>5000</v>
      </c>
      <c r="K3288" s="8">
        <f t="shared" si="24"/>
        <v>2499.9999999999995</v>
      </c>
      <c r="L3288" s="8">
        <f t="shared" si="25"/>
        <v>999.99999999999989</v>
      </c>
      <c r="M3288" s="9">
        <v>0.4</v>
      </c>
      <c r="O3288" s="14"/>
      <c r="P3288" s="12"/>
      <c r="Q3288" s="10"/>
      <c r="R3288" s="11"/>
    </row>
    <row r="3289" spans="1:18" ht="15.75" customHeight="1" x14ac:dyDescent="0.25">
      <c r="A3289" s="2"/>
      <c r="B3289" s="4" t="s">
        <v>14</v>
      </c>
      <c r="C3289" s="4">
        <v>1185732</v>
      </c>
      <c r="D3289" s="5">
        <v>44429</v>
      </c>
      <c r="E3289" s="4" t="s">
        <v>15</v>
      </c>
      <c r="F3289" s="4" t="s">
        <v>114</v>
      </c>
      <c r="G3289" s="4" t="s">
        <v>89</v>
      </c>
      <c r="H3289" s="4" t="s">
        <v>18</v>
      </c>
      <c r="I3289" s="6">
        <v>0.45</v>
      </c>
      <c r="J3289" s="7">
        <v>2750</v>
      </c>
      <c r="K3289" s="8">
        <f t="shared" si="24"/>
        <v>1237.5</v>
      </c>
      <c r="L3289" s="8">
        <f t="shared" si="25"/>
        <v>433.125</v>
      </c>
      <c r="M3289" s="9">
        <v>0.35</v>
      </c>
      <c r="O3289" s="14"/>
      <c r="P3289" s="12"/>
      <c r="Q3289" s="10"/>
      <c r="R3289" s="11"/>
    </row>
    <row r="3290" spans="1:18" ht="15.75" customHeight="1" x14ac:dyDescent="0.25">
      <c r="A3290" s="2"/>
      <c r="B3290" s="4" t="s">
        <v>14</v>
      </c>
      <c r="C3290" s="4">
        <v>1185732</v>
      </c>
      <c r="D3290" s="5">
        <v>44429</v>
      </c>
      <c r="E3290" s="4" t="s">
        <v>15</v>
      </c>
      <c r="F3290" s="4" t="s">
        <v>114</v>
      </c>
      <c r="G3290" s="4" t="s">
        <v>89</v>
      </c>
      <c r="H3290" s="4" t="s">
        <v>19</v>
      </c>
      <c r="I3290" s="6">
        <v>0.4</v>
      </c>
      <c r="J3290" s="7">
        <v>2000</v>
      </c>
      <c r="K3290" s="8">
        <f t="shared" si="24"/>
        <v>800</v>
      </c>
      <c r="L3290" s="8">
        <f t="shared" si="25"/>
        <v>280</v>
      </c>
      <c r="M3290" s="9">
        <v>0.35</v>
      </c>
      <c r="O3290" s="14"/>
      <c r="P3290" s="12"/>
      <c r="Q3290" s="10"/>
      <c r="R3290" s="11"/>
    </row>
    <row r="3291" spans="1:18" ht="15.75" customHeight="1" x14ac:dyDescent="0.25">
      <c r="A3291" s="2"/>
      <c r="B3291" s="4" t="s">
        <v>14</v>
      </c>
      <c r="C3291" s="4">
        <v>1185732</v>
      </c>
      <c r="D3291" s="5">
        <v>44429</v>
      </c>
      <c r="E3291" s="4" t="s">
        <v>15</v>
      </c>
      <c r="F3291" s="4" t="s">
        <v>114</v>
      </c>
      <c r="G3291" s="4" t="s">
        <v>89</v>
      </c>
      <c r="H3291" s="4" t="s">
        <v>20</v>
      </c>
      <c r="I3291" s="6">
        <v>0.4</v>
      </c>
      <c r="J3291" s="7">
        <v>1500</v>
      </c>
      <c r="K3291" s="8">
        <f t="shared" si="24"/>
        <v>600</v>
      </c>
      <c r="L3291" s="8">
        <f t="shared" si="25"/>
        <v>210</v>
      </c>
      <c r="M3291" s="9">
        <v>0.35</v>
      </c>
      <c r="O3291" s="14"/>
      <c r="P3291" s="12"/>
      <c r="Q3291" s="10"/>
      <c r="R3291" s="11"/>
    </row>
    <row r="3292" spans="1:18" ht="15.75" customHeight="1" x14ac:dyDescent="0.25">
      <c r="A3292" s="2"/>
      <c r="B3292" s="4" t="s">
        <v>14</v>
      </c>
      <c r="C3292" s="4">
        <v>1185732</v>
      </c>
      <c r="D3292" s="5">
        <v>44429</v>
      </c>
      <c r="E3292" s="4" t="s">
        <v>15</v>
      </c>
      <c r="F3292" s="4" t="s">
        <v>114</v>
      </c>
      <c r="G3292" s="4" t="s">
        <v>89</v>
      </c>
      <c r="H3292" s="4" t="s">
        <v>21</v>
      </c>
      <c r="I3292" s="6">
        <v>0.49999999999999994</v>
      </c>
      <c r="J3292" s="7">
        <v>1250</v>
      </c>
      <c r="K3292" s="8">
        <f t="shared" si="24"/>
        <v>624.99999999999989</v>
      </c>
      <c r="L3292" s="8">
        <f t="shared" si="25"/>
        <v>187.49999999999997</v>
      </c>
      <c r="M3292" s="9">
        <v>0.3</v>
      </c>
      <c r="O3292" s="14"/>
      <c r="P3292" s="12"/>
      <c r="Q3292" s="10"/>
      <c r="R3292" s="11"/>
    </row>
    <row r="3293" spans="1:18" ht="15.75" customHeight="1" x14ac:dyDescent="0.25">
      <c r="A3293" s="2"/>
      <c r="B3293" s="4" t="s">
        <v>14</v>
      </c>
      <c r="C3293" s="4">
        <v>1185732</v>
      </c>
      <c r="D3293" s="5">
        <v>44429</v>
      </c>
      <c r="E3293" s="4" t="s">
        <v>15</v>
      </c>
      <c r="F3293" s="4" t="s">
        <v>114</v>
      </c>
      <c r="G3293" s="4" t="s">
        <v>89</v>
      </c>
      <c r="H3293" s="4" t="s">
        <v>22</v>
      </c>
      <c r="I3293" s="6">
        <v>0.54999999999999993</v>
      </c>
      <c r="J3293" s="7">
        <v>3000</v>
      </c>
      <c r="K3293" s="8">
        <f t="shared" si="24"/>
        <v>1649.9999999999998</v>
      </c>
      <c r="L3293" s="8">
        <f t="shared" si="25"/>
        <v>494.99999999999989</v>
      </c>
      <c r="M3293" s="9">
        <v>0.3</v>
      </c>
      <c r="O3293" s="14"/>
      <c r="P3293" s="12"/>
      <c r="Q3293" s="10"/>
      <c r="R3293" s="11"/>
    </row>
    <row r="3294" spans="1:18" ht="15.75" customHeight="1" x14ac:dyDescent="0.25">
      <c r="A3294" s="2"/>
      <c r="B3294" s="4" t="s">
        <v>14</v>
      </c>
      <c r="C3294" s="4">
        <v>1185732</v>
      </c>
      <c r="D3294" s="5">
        <v>44459</v>
      </c>
      <c r="E3294" s="4" t="s">
        <v>15</v>
      </c>
      <c r="F3294" s="4" t="s">
        <v>114</v>
      </c>
      <c r="G3294" s="4" t="s">
        <v>89</v>
      </c>
      <c r="H3294" s="4" t="s">
        <v>17</v>
      </c>
      <c r="I3294" s="6">
        <v>0.49999999999999994</v>
      </c>
      <c r="J3294" s="7">
        <v>4250</v>
      </c>
      <c r="K3294" s="8">
        <f t="shared" si="24"/>
        <v>2124.9999999999995</v>
      </c>
      <c r="L3294" s="8">
        <f t="shared" si="25"/>
        <v>849.99999999999989</v>
      </c>
      <c r="M3294" s="9">
        <v>0.4</v>
      </c>
      <c r="O3294" s="14"/>
      <c r="P3294" s="12"/>
      <c r="Q3294" s="10"/>
      <c r="R3294" s="11"/>
    </row>
    <row r="3295" spans="1:18" ht="15.75" customHeight="1" x14ac:dyDescent="0.25">
      <c r="A3295" s="2"/>
      <c r="B3295" s="4" t="s">
        <v>14</v>
      </c>
      <c r="C3295" s="4">
        <v>1185732</v>
      </c>
      <c r="D3295" s="5">
        <v>44459</v>
      </c>
      <c r="E3295" s="4" t="s">
        <v>15</v>
      </c>
      <c r="F3295" s="4" t="s">
        <v>114</v>
      </c>
      <c r="G3295" s="4" t="s">
        <v>89</v>
      </c>
      <c r="H3295" s="4" t="s">
        <v>18</v>
      </c>
      <c r="I3295" s="6">
        <v>0.45</v>
      </c>
      <c r="J3295" s="7">
        <v>2250</v>
      </c>
      <c r="K3295" s="8">
        <f t="shared" si="24"/>
        <v>1012.5</v>
      </c>
      <c r="L3295" s="8">
        <f t="shared" si="25"/>
        <v>354.375</v>
      </c>
      <c r="M3295" s="9">
        <v>0.35</v>
      </c>
      <c r="O3295" s="14"/>
      <c r="P3295" s="12"/>
      <c r="Q3295" s="10"/>
      <c r="R3295" s="11"/>
    </row>
    <row r="3296" spans="1:18" ht="15.75" customHeight="1" x14ac:dyDescent="0.25">
      <c r="A3296" s="2"/>
      <c r="B3296" s="4" t="s">
        <v>14</v>
      </c>
      <c r="C3296" s="4">
        <v>1185732</v>
      </c>
      <c r="D3296" s="5">
        <v>44459</v>
      </c>
      <c r="E3296" s="4" t="s">
        <v>15</v>
      </c>
      <c r="F3296" s="4" t="s">
        <v>114</v>
      </c>
      <c r="G3296" s="4" t="s">
        <v>89</v>
      </c>
      <c r="H3296" s="4" t="s">
        <v>19</v>
      </c>
      <c r="I3296" s="6">
        <v>0.4</v>
      </c>
      <c r="J3296" s="7">
        <v>1250</v>
      </c>
      <c r="K3296" s="8">
        <f t="shared" si="24"/>
        <v>500</v>
      </c>
      <c r="L3296" s="8">
        <f t="shared" si="25"/>
        <v>175</v>
      </c>
      <c r="M3296" s="9">
        <v>0.35</v>
      </c>
      <c r="O3296" s="14"/>
      <c r="P3296" s="12"/>
      <c r="Q3296" s="10"/>
      <c r="R3296" s="11"/>
    </row>
    <row r="3297" spans="1:18" ht="15.75" customHeight="1" x14ac:dyDescent="0.25">
      <c r="A3297" s="2"/>
      <c r="B3297" s="4" t="s">
        <v>14</v>
      </c>
      <c r="C3297" s="4">
        <v>1185732</v>
      </c>
      <c r="D3297" s="5">
        <v>44459</v>
      </c>
      <c r="E3297" s="4" t="s">
        <v>15</v>
      </c>
      <c r="F3297" s="4" t="s">
        <v>114</v>
      </c>
      <c r="G3297" s="4" t="s">
        <v>89</v>
      </c>
      <c r="H3297" s="4" t="s">
        <v>20</v>
      </c>
      <c r="I3297" s="6">
        <v>0.4</v>
      </c>
      <c r="J3297" s="7">
        <v>1000</v>
      </c>
      <c r="K3297" s="8">
        <f t="shared" si="24"/>
        <v>400</v>
      </c>
      <c r="L3297" s="8">
        <f t="shared" si="25"/>
        <v>140</v>
      </c>
      <c r="M3297" s="9">
        <v>0.35</v>
      </c>
      <c r="O3297" s="14"/>
      <c r="P3297" s="12"/>
      <c r="Q3297" s="10"/>
      <c r="R3297" s="11"/>
    </row>
    <row r="3298" spans="1:18" ht="15.75" customHeight="1" x14ac:dyDescent="0.25">
      <c r="A3298" s="2"/>
      <c r="B3298" s="4" t="s">
        <v>14</v>
      </c>
      <c r="C3298" s="4">
        <v>1185732</v>
      </c>
      <c r="D3298" s="5">
        <v>44459</v>
      </c>
      <c r="E3298" s="4" t="s">
        <v>15</v>
      </c>
      <c r="F3298" s="4" t="s">
        <v>114</v>
      </c>
      <c r="G3298" s="4" t="s">
        <v>89</v>
      </c>
      <c r="H3298" s="4" t="s">
        <v>21</v>
      </c>
      <c r="I3298" s="6">
        <v>0.49999999999999994</v>
      </c>
      <c r="J3298" s="7">
        <v>1000</v>
      </c>
      <c r="K3298" s="8">
        <f t="shared" si="24"/>
        <v>499.99999999999994</v>
      </c>
      <c r="L3298" s="8">
        <f t="shared" si="25"/>
        <v>149.99999999999997</v>
      </c>
      <c r="M3298" s="9">
        <v>0.3</v>
      </c>
      <c r="O3298" s="14"/>
      <c r="P3298" s="12"/>
      <c r="Q3298" s="10"/>
      <c r="R3298" s="11"/>
    </row>
    <row r="3299" spans="1:18" ht="15.75" customHeight="1" x14ac:dyDescent="0.25">
      <c r="A3299" s="2"/>
      <c r="B3299" s="4" t="s">
        <v>14</v>
      </c>
      <c r="C3299" s="4">
        <v>1185732</v>
      </c>
      <c r="D3299" s="5">
        <v>44459</v>
      </c>
      <c r="E3299" s="4" t="s">
        <v>15</v>
      </c>
      <c r="F3299" s="4" t="s">
        <v>114</v>
      </c>
      <c r="G3299" s="4" t="s">
        <v>89</v>
      </c>
      <c r="H3299" s="4" t="s">
        <v>22</v>
      </c>
      <c r="I3299" s="6">
        <v>0.54999999999999993</v>
      </c>
      <c r="J3299" s="7">
        <v>2000</v>
      </c>
      <c r="K3299" s="8">
        <f t="shared" si="24"/>
        <v>1099.9999999999998</v>
      </c>
      <c r="L3299" s="8">
        <f t="shared" si="25"/>
        <v>329.99999999999994</v>
      </c>
      <c r="M3299" s="9">
        <v>0.3</v>
      </c>
      <c r="O3299" s="14"/>
      <c r="P3299" s="12"/>
      <c r="Q3299" s="10"/>
      <c r="R3299" s="11"/>
    </row>
    <row r="3300" spans="1:18" ht="15.75" customHeight="1" x14ac:dyDescent="0.25">
      <c r="A3300" s="2"/>
      <c r="B3300" s="4" t="s">
        <v>14</v>
      </c>
      <c r="C3300" s="4">
        <v>1185732</v>
      </c>
      <c r="D3300" s="5">
        <v>44491</v>
      </c>
      <c r="E3300" s="4" t="s">
        <v>15</v>
      </c>
      <c r="F3300" s="4" t="s">
        <v>114</v>
      </c>
      <c r="G3300" s="4" t="s">
        <v>89</v>
      </c>
      <c r="H3300" s="4" t="s">
        <v>17</v>
      </c>
      <c r="I3300" s="6">
        <v>0.54999999999999993</v>
      </c>
      <c r="J3300" s="7">
        <v>3750</v>
      </c>
      <c r="K3300" s="8">
        <f t="shared" si="24"/>
        <v>2062.4999999999995</v>
      </c>
      <c r="L3300" s="8">
        <f t="shared" si="25"/>
        <v>824.99999999999989</v>
      </c>
      <c r="M3300" s="9">
        <v>0.4</v>
      </c>
      <c r="O3300" s="14"/>
      <c r="P3300" s="12"/>
      <c r="Q3300" s="10"/>
      <c r="R3300" s="11"/>
    </row>
    <row r="3301" spans="1:18" ht="15.75" customHeight="1" x14ac:dyDescent="0.25">
      <c r="A3301" s="2"/>
      <c r="B3301" s="4" t="s">
        <v>14</v>
      </c>
      <c r="C3301" s="4">
        <v>1185732</v>
      </c>
      <c r="D3301" s="5">
        <v>44491</v>
      </c>
      <c r="E3301" s="4" t="s">
        <v>15</v>
      </c>
      <c r="F3301" s="4" t="s">
        <v>114</v>
      </c>
      <c r="G3301" s="4" t="s">
        <v>89</v>
      </c>
      <c r="H3301" s="4" t="s">
        <v>18</v>
      </c>
      <c r="I3301" s="6">
        <v>0.5</v>
      </c>
      <c r="J3301" s="7">
        <v>2000</v>
      </c>
      <c r="K3301" s="8">
        <f t="shared" si="24"/>
        <v>1000</v>
      </c>
      <c r="L3301" s="8">
        <f t="shared" si="25"/>
        <v>350</v>
      </c>
      <c r="M3301" s="9">
        <v>0.35</v>
      </c>
      <c r="O3301" s="14"/>
      <c r="P3301" s="12"/>
      <c r="Q3301" s="10"/>
      <c r="R3301" s="11"/>
    </row>
    <row r="3302" spans="1:18" ht="15.75" customHeight="1" x14ac:dyDescent="0.25">
      <c r="A3302" s="2"/>
      <c r="B3302" s="4" t="s">
        <v>14</v>
      </c>
      <c r="C3302" s="4">
        <v>1185732</v>
      </c>
      <c r="D3302" s="5">
        <v>44491</v>
      </c>
      <c r="E3302" s="4" t="s">
        <v>15</v>
      </c>
      <c r="F3302" s="4" t="s">
        <v>114</v>
      </c>
      <c r="G3302" s="4" t="s">
        <v>89</v>
      </c>
      <c r="H3302" s="4" t="s">
        <v>19</v>
      </c>
      <c r="I3302" s="6">
        <v>0.5</v>
      </c>
      <c r="J3302" s="7">
        <v>1000</v>
      </c>
      <c r="K3302" s="8">
        <f t="shared" si="24"/>
        <v>500</v>
      </c>
      <c r="L3302" s="8">
        <f t="shared" si="25"/>
        <v>175</v>
      </c>
      <c r="M3302" s="9">
        <v>0.35</v>
      </c>
      <c r="O3302" s="14"/>
      <c r="P3302" s="12"/>
      <c r="Q3302" s="10"/>
      <c r="R3302" s="11"/>
    </row>
    <row r="3303" spans="1:18" ht="15.75" customHeight="1" x14ac:dyDescent="0.25">
      <c r="A3303" s="2"/>
      <c r="B3303" s="4" t="s">
        <v>14</v>
      </c>
      <c r="C3303" s="4">
        <v>1185732</v>
      </c>
      <c r="D3303" s="5">
        <v>44491</v>
      </c>
      <c r="E3303" s="4" t="s">
        <v>15</v>
      </c>
      <c r="F3303" s="4" t="s">
        <v>114</v>
      </c>
      <c r="G3303" s="4" t="s">
        <v>89</v>
      </c>
      <c r="H3303" s="4" t="s">
        <v>20</v>
      </c>
      <c r="I3303" s="6">
        <v>0.5</v>
      </c>
      <c r="J3303" s="7">
        <v>750</v>
      </c>
      <c r="K3303" s="8">
        <f t="shared" si="24"/>
        <v>375</v>
      </c>
      <c r="L3303" s="8">
        <f t="shared" si="25"/>
        <v>131.25</v>
      </c>
      <c r="M3303" s="9">
        <v>0.35</v>
      </c>
      <c r="O3303" s="14"/>
      <c r="P3303" s="12"/>
      <c r="Q3303" s="10"/>
      <c r="R3303" s="11"/>
    </row>
    <row r="3304" spans="1:18" ht="15.75" customHeight="1" x14ac:dyDescent="0.25">
      <c r="A3304" s="2"/>
      <c r="B3304" s="4" t="s">
        <v>14</v>
      </c>
      <c r="C3304" s="4">
        <v>1185732</v>
      </c>
      <c r="D3304" s="5">
        <v>44491</v>
      </c>
      <c r="E3304" s="4" t="s">
        <v>15</v>
      </c>
      <c r="F3304" s="4" t="s">
        <v>114</v>
      </c>
      <c r="G3304" s="4" t="s">
        <v>89</v>
      </c>
      <c r="H3304" s="4" t="s">
        <v>21</v>
      </c>
      <c r="I3304" s="6">
        <v>0.6</v>
      </c>
      <c r="J3304" s="7">
        <v>750</v>
      </c>
      <c r="K3304" s="8">
        <f t="shared" si="24"/>
        <v>450</v>
      </c>
      <c r="L3304" s="8">
        <f t="shared" si="25"/>
        <v>135</v>
      </c>
      <c r="M3304" s="9">
        <v>0.3</v>
      </c>
      <c r="O3304" s="14"/>
      <c r="P3304" s="12"/>
      <c r="Q3304" s="10"/>
      <c r="R3304" s="11"/>
    </row>
    <row r="3305" spans="1:18" ht="15.75" customHeight="1" x14ac:dyDescent="0.25">
      <c r="A3305" s="2"/>
      <c r="B3305" s="4" t="s">
        <v>14</v>
      </c>
      <c r="C3305" s="4">
        <v>1185732</v>
      </c>
      <c r="D3305" s="5">
        <v>44491</v>
      </c>
      <c r="E3305" s="4" t="s">
        <v>15</v>
      </c>
      <c r="F3305" s="4" t="s">
        <v>114</v>
      </c>
      <c r="G3305" s="4" t="s">
        <v>89</v>
      </c>
      <c r="H3305" s="4" t="s">
        <v>22</v>
      </c>
      <c r="I3305" s="6">
        <v>0.64999999999999991</v>
      </c>
      <c r="J3305" s="7">
        <v>2000</v>
      </c>
      <c r="K3305" s="8">
        <f t="shared" si="24"/>
        <v>1299.9999999999998</v>
      </c>
      <c r="L3305" s="8">
        <f t="shared" si="25"/>
        <v>389.99999999999994</v>
      </c>
      <c r="M3305" s="9">
        <v>0.3</v>
      </c>
      <c r="O3305" s="14"/>
      <c r="P3305" s="12"/>
      <c r="Q3305" s="10"/>
      <c r="R3305" s="11"/>
    </row>
    <row r="3306" spans="1:18" ht="15.75" customHeight="1" x14ac:dyDescent="0.25">
      <c r="A3306" s="2"/>
      <c r="B3306" s="4" t="s">
        <v>14</v>
      </c>
      <c r="C3306" s="4">
        <v>1185732</v>
      </c>
      <c r="D3306" s="5">
        <v>44521</v>
      </c>
      <c r="E3306" s="4" t="s">
        <v>15</v>
      </c>
      <c r="F3306" s="4" t="s">
        <v>114</v>
      </c>
      <c r="G3306" s="4" t="s">
        <v>89</v>
      </c>
      <c r="H3306" s="4" t="s">
        <v>17</v>
      </c>
      <c r="I3306" s="6">
        <v>0.6</v>
      </c>
      <c r="J3306" s="7">
        <v>3500</v>
      </c>
      <c r="K3306" s="8">
        <f t="shared" si="24"/>
        <v>2100</v>
      </c>
      <c r="L3306" s="8">
        <f t="shared" si="25"/>
        <v>840</v>
      </c>
      <c r="M3306" s="9">
        <v>0.4</v>
      </c>
      <c r="O3306" s="14"/>
      <c r="P3306" s="12"/>
      <c r="Q3306" s="10"/>
      <c r="R3306" s="11"/>
    </row>
    <row r="3307" spans="1:18" ht="15.75" customHeight="1" x14ac:dyDescent="0.25">
      <c r="A3307" s="2"/>
      <c r="B3307" s="4" t="s">
        <v>14</v>
      </c>
      <c r="C3307" s="4">
        <v>1185732</v>
      </c>
      <c r="D3307" s="5">
        <v>44521</v>
      </c>
      <c r="E3307" s="4" t="s">
        <v>15</v>
      </c>
      <c r="F3307" s="4" t="s">
        <v>114</v>
      </c>
      <c r="G3307" s="4" t="s">
        <v>89</v>
      </c>
      <c r="H3307" s="4" t="s">
        <v>18</v>
      </c>
      <c r="I3307" s="6">
        <v>0.5</v>
      </c>
      <c r="J3307" s="7">
        <v>1750</v>
      </c>
      <c r="K3307" s="8">
        <f t="shared" si="24"/>
        <v>875</v>
      </c>
      <c r="L3307" s="8">
        <f t="shared" si="25"/>
        <v>306.25</v>
      </c>
      <c r="M3307" s="9">
        <v>0.35</v>
      </c>
      <c r="O3307" s="14"/>
      <c r="P3307" s="12"/>
      <c r="Q3307" s="10"/>
      <c r="R3307" s="11"/>
    </row>
    <row r="3308" spans="1:18" ht="15.75" customHeight="1" x14ac:dyDescent="0.25">
      <c r="A3308" s="2"/>
      <c r="B3308" s="4" t="s">
        <v>14</v>
      </c>
      <c r="C3308" s="4">
        <v>1185732</v>
      </c>
      <c r="D3308" s="5">
        <v>44521</v>
      </c>
      <c r="E3308" s="4" t="s">
        <v>15</v>
      </c>
      <c r="F3308" s="4" t="s">
        <v>114</v>
      </c>
      <c r="G3308" s="4" t="s">
        <v>89</v>
      </c>
      <c r="H3308" s="4" t="s">
        <v>19</v>
      </c>
      <c r="I3308" s="6">
        <v>0.5</v>
      </c>
      <c r="J3308" s="7">
        <v>1700</v>
      </c>
      <c r="K3308" s="8">
        <f t="shared" si="24"/>
        <v>850</v>
      </c>
      <c r="L3308" s="8">
        <f t="shared" si="25"/>
        <v>297.5</v>
      </c>
      <c r="M3308" s="9">
        <v>0.35</v>
      </c>
      <c r="O3308" s="14"/>
      <c r="P3308" s="12"/>
      <c r="Q3308" s="10"/>
      <c r="R3308" s="11"/>
    </row>
    <row r="3309" spans="1:18" ht="15.75" customHeight="1" x14ac:dyDescent="0.25">
      <c r="A3309" s="2"/>
      <c r="B3309" s="4" t="s">
        <v>14</v>
      </c>
      <c r="C3309" s="4">
        <v>1185732</v>
      </c>
      <c r="D3309" s="5">
        <v>44521</v>
      </c>
      <c r="E3309" s="4" t="s">
        <v>15</v>
      </c>
      <c r="F3309" s="4" t="s">
        <v>114</v>
      </c>
      <c r="G3309" s="4" t="s">
        <v>89</v>
      </c>
      <c r="H3309" s="4" t="s">
        <v>20</v>
      </c>
      <c r="I3309" s="6">
        <v>0.5</v>
      </c>
      <c r="J3309" s="7">
        <v>1500</v>
      </c>
      <c r="K3309" s="8">
        <f t="shared" si="24"/>
        <v>750</v>
      </c>
      <c r="L3309" s="8">
        <f t="shared" si="25"/>
        <v>262.5</v>
      </c>
      <c r="M3309" s="9">
        <v>0.35</v>
      </c>
      <c r="O3309" s="14"/>
      <c r="P3309" s="12"/>
      <c r="Q3309" s="10"/>
      <c r="R3309" s="11"/>
    </row>
    <row r="3310" spans="1:18" ht="15.75" customHeight="1" x14ac:dyDescent="0.25">
      <c r="A3310" s="2"/>
      <c r="B3310" s="4" t="s">
        <v>14</v>
      </c>
      <c r="C3310" s="4">
        <v>1185732</v>
      </c>
      <c r="D3310" s="5">
        <v>44521</v>
      </c>
      <c r="E3310" s="4" t="s">
        <v>15</v>
      </c>
      <c r="F3310" s="4" t="s">
        <v>114</v>
      </c>
      <c r="G3310" s="4" t="s">
        <v>89</v>
      </c>
      <c r="H3310" s="4" t="s">
        <v>21</v>
      </c>
      <c r="I3310" s="6">
        <v>0.6</v>
      </c>
      <c r="J3310" s="7">
        <v>1250</v>
      </c>
      <c r="K3310" s="8">
        <f t="shared" si="24"/>
        <v>750</v>
      </c>
      <c r="L3310" s="8">
        <f t="shared" si="25"/>
        <v>225</v>
      </c>
      <c r="M3310" s="9">
        <v>0.3</v>
      </c>
      <c r="O3310" s="14"/>
      <c r="P3310" s="12"/>
      <c r="Q3310" s="10"/>
      <c r="R3310" s="11"/>
    </row>
    <row r="3311" spans="1:18" ht="15.75" customHeight="1" x14ac:dyDescent="0.25">
      <c r="A3311" s="2"/>
      <c r="B3311" s="4" t="s">
        <v>14</v>
      </c>
      <c r="C3311" s="4">
        <v>1185732</v>
      </c>
      <c r="D3311" s="5">
        <v>44521</v>
      </c>
      <c r="E3311" s="4" t="s">
        <v>15</v>
      </c>
      <c r="F3311" s="4" t="s">
        <v>114</v>
      </c>
      <c r="G3311" s="4" t="s">
        <v>89</v>
      </c>
      <c r="H3311" s="4" t="s">
        <v>22</v>
      </c>
      <c r="I3311" s="6">
        <v>0.64999999999999991</v>
      </c>
      <c r="J3311" s="7">
        <v>2250</v>
      </c>
      <c r="K3311" s="8">
        <f t="shared" si="24"/>
        <v>1462.4999999999998</v>
      </c>
      <c r="L3311" s="8">
        <f t="shared" si="25"/>
        <v>438.74999999999994</v>
      </c>
      <c r="M3311" s="9">
        <v>0.3</v>
      </c>
      <c r="O3311" s="14"/>
      <c r="P3311" s="12"/>
      <c r="Q3311" s="10"/>
      <c r="R3311" s="11"/>
    </row>
    <row r="3312" spans="1:18" ht="15.75" customHeight="1" x14ac:dyDescent="0.25">
      <c r="A3312" s="2"/>
      <c r="B3312" s="4" t="s">
        <v>14</v>
      </c>
      <c r="C3312" s="4">
        <v>1185732</v>
      </c>
      <c r="D3312" s="5">
        <v>44550</v>
      </c>
      <c r="E3312" s="4" t="s">
        <v>15</v>
      </c>
      <c r="F3312" s="4" t="s">
        <v>114</v>
      </c>
      <c r="G3312" s="4" t="s">
        <v>89</v>
      </c>
      <c r="H3312" s="4" t="s">
        <v>17</v>
      </c>
      <c r="I3312" s="6">
        <v>0.6</v>
      </c>
      <c r="J3312" s="7">
        <v>4500</v>
      </c>
      <c r="K3312" s="8">
        <f t="shared" si="24"/>
        <v>2700</v>
      </c>
      <c r="L3312" s="8">
        <f t="shared" si="25"/>
        <v>1080</v>
      </c>
      <c r="M3312" s="9">
        <v>0.4</v>
      </c>
      <c r="O3312" s="14"/>
      <c r="P3312" s="12"/>
      <c r="Q3312" s="10"/>
      <c r="R3312" s="11"/>
    </row>
    <row r="3313" spans="1:18" ht="15.75" customHeight="1" x14ac:dyDescent="0.25">
      <c r="A3313" s="2"/>
      <c r="B3313" s="4" t="s">
        <v>14</v>
      </c>
      <c r="C3313" s="4">
        <v>1185732</v>
      </c>
      <c r="D3313" s="5">
        <v>44550</v>
      </c>
      <c r="E3313" s="4" t="s">
        <v>15</v>
      </c>
      <c r="F3313" s="4" t="s">
        <v>114</v>
      </c>
      <c r="G3313" s="4" t="s">
        <v>89</v>
      </c>
      <c r="H3313" s="4" t="s">
        <v>18</v>
      </c>
      <c r="I3313" s="6">
        <v>0.5</v>
      </c>
      <c r="J3313" s="7">
        <v>2500</v>
      </c>
      <c r="K3313" s="8">
        <f t="shared" si="24"/>
        <v>1250</v>
      </c>
      <c r="L3313" s="8">
        <f t="shared" si="25"/>
        <v>437.5</v>
      </c>
      <c r="M3313" s="9">
        <v>0.35</v>
      </c>
      <c r="O3313" s="14"/>
      <c r="P3313" s="12"/>
      <c r="Q3313" s="10"/>
      <c r="R3313" s="11"/>
    </row>
    <row r="3314" spans="1:18" ht="15.75" customHeight="1" x14ac:dyDescent="0.25">
      <c r="A3314" s="2"/>
      <c r="B3314" s="4" t="s">
        <v>14</v>
      </c>
      <c r="C3314" s="4">
        <v>1185732</v>
      </c>
      <c r="D3314" s="5">
        <v>44550</v>
      </c>
      <c r="E3314" s="4" t="s">
        <v>15</v>
      </c>
      <c r="F3314" s="4" t="s">
        <v>114</v>
      </c>
      <c r="G3314" s="4" t="s">
        <v>89</v>
      </c>
      <c r="H3314" s="4" t="s">
        <v>19</v>
      </c>
      <c r="I3314" s="6">
        <v>0.5</v>
      </c>
      <c r="J3314" s="7">
        <v>2250</v>
      </c>
      <c r="K3314" s="8">
        <f t="shared" si="24"/>
        <v>1125</v>
      </c>
      <c r="L3314" s="8">
        <f t="shared" si="25"/>
        <v>393.75</v>
      </c>
      <c r="M3314" s="9">
        <v>0.35</v>
      </c>
      <c r="O3314" s="14"/>
      <c r="P3314" s="12"/>
      <c r="Q3314" s="10"/>
      <c r="R3314" s="11"/>
    </row>
    <row r="3315" spans="1:18" ht="15.75" customHeight="1" x14ac:dyDescent="0.25">
      <c r="A3315" s="2"/>
      <c r="B3315" s="4" t="s">
        <v>14</v>
      </c>
      <c r="C3315" s="4">
        <v>1185732</v>
      </c>
      <c r="D3315" s="5">
        <v>44550</v>
      </c>
      <c r="E3315" s="4" t="s">
        <v>15</v>
      </c>
      <c r="F3315" s="4" t="s">
        <v>114</v>
      </c>
      <c r="G3315" s="4" t="s">
        <v>89</v>
      </c>
      <c r="H3315" s="4" t="s">
        <v>20</v>
      </c>
      <c r="I3315" s="6">
        <v>0.5</v>
      </c>
      <c r="J3315" s="7">
        <v>1750</v>
      </c>
      <c r="K3315" s="8">
        <f t="shared" si="24"/>
        <v>875</v>
      </c>
      <c r="L3315" s="8">
        <f t="shared" si="25"/>
        <v>306.25</v>
      </c>
      <c r="M3315" s="9">
        <v>0.35</v>
      </c>
      <c r="O3315" s="14"/>
      <c r="P3315" s="12"/>
      <c r="Q3315" s="10"/>
      <c r="R3315" s="11"/>
    </row>
    <row r="3316" spans="1:18" ht="15.75" customHeight="1" x14ac:dyDescent="0.25">
      <c r="A3316" s="2"/>
      <c r="B3316" s="4" t="s">
        <v>14</v>
      </c>
      <c r="C3316" s="4">
        <v>1185732</v>
      </c>
      <c r="D3316" s="5">
        <v>44550</v>
      </c>
      <c r="E3316" s="4" t="s">
        <v>15</v>
      </c>
      <c r="F3316" s="4" t="s">
        <v>114</v>
      </c>
      <c r="G3316" s="4" t="s">
        <v>89</v>
      </c>
      <c r="H3316" s="4" t="s">
        <v>21</v>
      </c>
      <c r="I3316" s="6">
        <v>0.6</v>
      </c>
      <c r="J3316" s="7">
        <v>1750</v>
      </c>
      <c r="K3316" s="8">
        <f t="shared" si="24"/>
        <v>1050</v>
      </c>
      <c r="L3316" s="8">
        <f t="shared" si="25"/>
        <v>315</v>
      </c>
      <c r="M3316" s="9">
        <v>0.3</v>
      </c>
      <c r="O3316" s="14"/>
      <c r="P3316" s="12"/>
      <c r="Q3316" s="10"/>
      <c r="R3316" s="11"/>
    </row>
    <row r="3317" spans="1:18" ht="15.75" customHeight="1" x14ac:dyDescent="0.25">
      <c r="A3317" s="2"/>
      <c r="B3317" s="4" t="s">
        <v>14</v>
      </c>
      <c r="C3317" s="4">
        <v>1185732</v>
      </c>
      <c r="D3317" s="5">
        <v>44550</v>
      </c>
      <c r="E3317" s="4" t="s">
        <v>15</v>
      </c>
      <c r="F3317" s="4" t="s">
        <v>114</v>
      </c>
      <c r="G3317" s="4" t="s">
        <v>89</v>
      </c>
      <c r="H3317" s="4" t="s">
        <v>22</v>
      </c>
      <c r="I3317" s="6">
        <v>0.64999999999999991</v>
      </c>
      <c r="J3317" s="7">
        <v>2750</v>
      </c>
      <c r="K3317" s="8">
        <f t="shared" si="24"/>
        <v>1787.4999999999998</v>
      </c>
      <c r="L3317" s="8">
        <f t="shared" si="25"/>
        <v>536.24999999999989</v>
      </c>
      <c r="M3317" s="9">
        <v>0.3</v>
      </c>
      <c r="O3317" s="14"/>
      <c r="P3317" s="12"/>
      <c r="Q3317" s="10"/>
      <c r="R3317" s="11"/>
    </row>
    <row r="3318" spans="1:18" ht="15.75" customHeight="1" x14ac:dyDescent="0.25">
      <c r="A3318" s="2" t="s">
        <v>39</v>
      </c>
      <c r="B3318" s="4" t="s">
        <v>14</v>
      </c>
      <c r="C3318" s="4">
        <v>1185732</v>
      </c>
      <c r="D3318" s="5">
        <v>44213</v>
      </c>
      <c r="E3318" s="4" t="s">
        <v>15</v>
      </c>
      <c r="F3318" s="4" t="s">
        <v>115</v>
      </c>
      <c r="G3318" s="4" t="s">
        <v>116</v>
      </c>
      <c r="H3318" s="4" t="s">
        <v>17</v>
      </c>
      <c r="I3318" s="6">
        <v>0.4</v>
      </c>
      <c r="J3318" s="7">
        <v>5250</v>
      </c>
      <c r="K3318" s="8">
        <f t="shared" si="24"/>
        <v>2100</v>
      </c>
      <c r="L3318" s="8">
        <f t="shared" si="25"/>
        <v>735</v>
      </c>
      <c r="M3318" s="9">
        <v>0.35</v>
      </c>
      <c r="O3318" s="14"/>
      <c r="P3318" s="12"/>
      <c r="Q3318" s="10"/>
      <c r="R3318" s="11"/>
    </row>
    <row r="3319" spans="1:18" ht="15.75" customHeight="1" x14ac:dyDescent="0.25">
      <c r="A3319" s="2"/>
      <c r="B3319" s="4" t="s">
        <v>14</v>
      </c>
      <c r="C3319" s="4">
        <v>1185732</v>
      </c>
      <c r="D3319" s="5">
        <v>44213</v>
      </c>
      <c r="E3319" s="4" t="s">
        <v>15</v>
      </c>
      <c r="F3319" s="4" t="s">
        <v>115</v>
      </c>
      <c r="G3319" s="4" t="s">
        <v>116</v>
      </c>
      <c r="H3319" s="4" t="s">
        <v>18</v>
      </c>
      <c r="I3319" s="6">
        <v>0.4</v>
      </c>
      <c r="J3319" s="7">
        <v>3250</v>
      </c>
      <c r="K3319" s="8">
        <f t="shared" si="24"/>
        <v>1300</v>
      </c>
      <c r="L3319" s="8">
        <f t="shared" si="25"/>
        <v>454.99999999999994</v>
      </c>
      <c r="M3319" s="9">
        <v>0.35</v>
      </c>
      <c r="O3319" s="14"/>
      <c r="P3319" s="12"/>
      <c r="Q3319" s="10"/>
      <c r="R3319" s="11"/>
    </row>
    <row r="3320" spans="1:18" ht="15.75" customHeight="1" x14ac:dyDescent="0.25">
      <c r="A3320" s="2"/>
      <c r="B3320" s="4" t="s">
        <v>14</v>
      </c>
      <c r="C3320" s="4">
        <v>1185732</v>
      </c>
      <c r="D3320" s="5">
        <v>44213</v>
      </c>
      <c r="E3320" s="4" t="s">
        <v>15</v>
      </c>
      <c r="F3320" s="4" t="s">
        <v>115</v>
      </c>
      <c r="G3320" s="4" t="s">
        <v>116</v>
      </c>
      <c r="H3320" s="4" t="s">
        <v>19</v>
      </c>
      <c r="I3320" s="6">
        <v>0.30000000000000004</v>
      </c>
      <c r="J3320" s="7">
        <v>3250</v>
      </c>
      <c r="K3320" s="8">
        <f t="shared" si="24"/>
        <v>975.00000000000011</v>
      </c>
      <c r="L3320" s="8">
        <f t="shared" si="25"/>
        <v>390.00000000000006</v>
      </c>
      <c r="M3320" s="9">
        <v>0.4</v>
      </c>
      <c r="O3320" s="14"/>
      <c r="P3320" s="12"/>
      <c r="Q3320" s="10"/>
      <c r="R3320" s="11"/>
    </row>
    <row r="3321" spans="1:18" ht="15.75" customHeight="1" x14ac:dyDescent="0.25">
      <c r="A3321" s="2"/>
      <c r="B3321" s="4" t="s">
        <v>14</v>
      </c>
      <c r="C3321" s="4">
        <v>1185732</v>
      </c>
      <c r="D3321" s="5">
        <v>44213</v>
      </c>
      <c r="E3321" s="4" t="s">
        <v>15</v>
      </c>
      <c r="F3321" s="4" t="s">
        <v>115</v>
      </c>
      <c r="G3321" s="4" t="s">
        <v>116</v>
      </c>
      <c r="H3321" s="4" t="s">
        <v>20</v>
      </c>
      <c r="I3321" s="6">
        <v>0.35</v>
      </c>
      <c r="J3321" s="7">
        <v>1750</v>
      </c>
      <c r="K3321" s="8">
        <f t="shared" ref="K3321:K3575" si="26">I3321*J3321</f>
        <v>612.5</v>
      </c>
      <c r="L3321" s="8">
        <f t="shared" ref="L3321:L3575" si="27">K3321*M3321</f>
        <v>245</v>
      </c>
      <c r="M3321" s="9">
        <v>0.4</v>
      </c>
      <c r="O3321" s="14"/>
      <c r="P3321" s="12"/>
      <c r="Q3321" s="10"/>
      <c r="R3321" s="11"/>
    </row>
    <row r="3322" spans="1:18" ht="15.75" customHeight="1" x14ac:dyDescent="0.25">
      <c r="A3322" s="2"/>
      <c r="B3322" s="4" t="s">
        <v>14</v>
      </c>
      <c r="C3322" s="4">
        <v>1185732</v>
      </c>
      <c r="D3322" s="5">
        <v>44213</v>
      </c>
      <c r="E3322" s="4" t="s">
        <v>15</v>
      </c>
      <c r="F3322" s="4" t="s">
        <v>115</v>
      </c>
      <c r="G3322" s="4" t="s">
        <v>116</v>
      </c>
      <c r="H3322" s="4" t="s">
        <v>21</v>
      </c>
      <c r="I3322" s="6">
        <v>0.5</v>
      </c>
      <c r="J3322" s="7">
        <v>2250</v>
      </c>
      <c r="K3322" s="8">
        <f t="shared" si="26"/>
        <v>1125</v>
      </c>
      <c r="L3322" s="8">
        <f t="shared" si="27"/>
        <v>337.5</v>
      </c>
      <c r="M3322" s="9">
        <v>0.3</v>
      </c>
      <c r="O3322" s="14"/>
      <c r="P3322" s="12"/>
      <c r="Q3322" s="10"/>
      <c r="R3322" s="11"/>
    </row>
    <row r="3323" spans="1:18" ht="15.75" customHeight="1" x14ac:dyDescent="0.25">
      <c r="A3323" s="2"/>
      <c r="B3323" s="4" t="s">
        <v>14</v>
      </c>
      <c r="C3323" s="4">
        <v>1185732</v>
      </c>
      <c r="D3323" s="5">
        <v>44213</v>
      </c>
      <c r="E3323" s="4" t="s">
        <v>15</v>
      </c>
      <c r="F3323" s="4" t="s">
        <v>115</v>
      </c>
      <c r="G3323" s="4" t="s">
        <v>116</v>
      </c>
      <c r="H3323" s="4" t="s">
        <v>22</v>
      </c>
      <c r="I3323" s="6">
        <v>0.4</v>
      </c>
      <c r="J3323" s="7">
        <v>3250</v>
      </c>
      <c r="K3323" s="8">
        <f t="shared" si="26"/>
        <v>1300</v>
      </c>
      <c r="L3323" s="8">
        <f t="shared" si="27"/>
        <v>520</v>
      </c>
      <c r="M3323" s="9">
        <v>0.4</v>
      </c>
      <c r="O3323" s="14"/>
      <c r="P3323" s="12"/>
      <c r="Q3323" s="10"/>
      <c r="R3323" s="11"/>
    </row>
    <row r="3324" spans="1:18" ht="15.75" customHeight="1" x14ac:dyDescent="0.25">
      <c r="A3324" s="2"/>
      <c r="B3324" s="4" t="s">
        <v>14</v>
      </c>
      <c r="C3324" s="4">
        <v>1185732</v>
      </c>
      <c r="D3324" s="5">
        <v>44242</v>
      </c>
      <c r="E3324" s="4" t="s">
        <v>15</v>
      </c>
      <c r="F3324" s="4" t="s">
        <v>115</v>
      </c>
      <c r="G3324" s="4" t="s">
        <v>116</v>
      </c>
      <c r="H3324" s="4" t="s">
        <v>17</v>
      </c>
      <c r="I3324" s="6">
        <v>0.4</v>
      </c>
      <c r="J3324" s="7">
        <v>5750</v>
      </c>
      <c r="K3324" s="8">
        <f t="shared" si="26"/>
        <v>2300</v>
      </c>
      <c r="L3324" s="8">
        <f t="shared" si="27"/>
        <v>805</v>
      </c>
      <c r="M3324" s="9">
        <v>0.35</v>
      </c>
      <c r="O3324" s="14"/>
      <c r="P3324" s="12"/>
      <c r="Q3324" s="10"/>
      <c r="R3324" s="11"/>
    </row>
    <row r="3325" spans="1:18" ht="15.75" customHeight="1" x14ac:dyDescent="0.25">
      <c r="A3325" s="2"/>
      <c r="B3325" s="4" t="s">
        <v>14</v>
      </c>
      <c r="C3325" s="4">
        <v>1185732</v>
      </c>
      <c r="D3325" s="5">
        <v>44242</v>
      </c>
      <c r="E3325" s="4" t="s">
        <v>15</v>
      </c>
      <c r="F3325" s="4" t="s">
        <v>115</v>
      </c>
      <c r="G3325" s="4" t="s">
        <v>116</v>
      </c>
      <c r="H3325" s="4" t="s">
        <v>18</v>
      </c>
      <c r="I3325" s="6">
        <v>0.4</v>
      </c>
      <c r="J3325" s="7">
        <v>2250</v>
      </c>
      <c r="K3325" s="8">
        <f t="shared" si="26"/>
        <v>900</v>
      </c>
      <c r="L3325" s="8">
        <f t="shared" si="27"/>
        <v>315</v>
      </c>
      <c r="M3325" s="9">
        <v>0.35</v>
      </c>
      <c r="O3325" s="14"/>
      <c r="P3325" s="12"/>
      <c r="Q3325" s="10"/>
      <c r="R3325" s="11"/>
    </row>
    <row r="3326" spans="1:18" ht="15.75" customHeight="1" x14ac:dyDescent="0.25">
      <c r="A3326" s="2"/>
      <c r="B3326" s="4" t="s">
        <v>14</v>
      </c>
      <c r="C3326" s="4">
        <v>1185732</v>
      </c>
      <c r="D3326" s="5">
        <v>44242</v>
      </c>
      <c r="E3326" s="4" t="s">
        <v>15</v>
      </c>
      <c r="F3326" s="4" t="s">
        <v>115</v>
      </c>
      <c r="G3326" s="4" t="s">
        <v>116</v>
      </c>
      <c r="H3326" s="4" t="s">
        <v>19</v>
      </c>
      <c r="I3326" s="6">
        <v>0.30000000000000004</v>
      </c>
      <c r="J3326" s="7">
        <v>2750</v>
      </c>
      <c r="K3326" s="8">
        <f t="shared" si="26"/>
        <v>825.00000000000011</v>
      </c>
      <c r="L3326" s="8">
        <f t="shared" si="27"/>
        <v>330.00000000000006</v>
      </c>
      <c r="M3326" s="9">
        <v>0.4</v>
      </c>
      <c r="O3326" s="14"/>
      <c r="P3326" s="12"/>
      <c r="Q3326" s="10"/>
      <c r="R3326" s="11"/>
    </row>
    <row r="3327" spans="1:18" ht="15.75" customHeight="1" x14ac:dyDescent="0.25">
      <c r="A3327" s="2"/>
      <c r="B3327" s="4" t="s">
        <v>14</v>
      </c>
      <c r="C3327" s="4">
        <v>1185732</v>
      </c>
      <c r="D3327" s="5">
        <v>44242</v>
      </c>
      <c r="E3327" s="4" t="s">
        <v>15</v>
      </c>
      <c r="F3327" s="4" t="s">
        <v>115</v>
      </c>
      <c r="G3327" s="4" t="s">
        <v>116</v>
      </c>
      <c r="H3327" s="4" t="s">
        <v>20</v>
      </c>
      <c r="I3327" s="6">
        <v>0.35</v>
      </c>
      <c r="J3327" s="7">
        <v>1500</v>
      </c>
      <c r="K3327" s="8">
        <f t="shared" si="26"/>
        <v>525</v>
      </c>
      <c r="L3327" s="8">
        <f t="shared" si="27"/>
        <v>210</v>
      </c>
      <c r="M3327" s="9">
        <v>0.4</v>
      </c>
      <c r="O3327" s="14"/>
      <c r="P3327" s="12"/>
      <c r="Q3327" s="10"/>
      <c r="R3327" s="11"/>
    </row>
    <row r="3328" spans="1:18" ht="15.75" customHeight="1" x14ac:dyDescent="0.25">
      <c r="A3328" s="2"/>
      <c r="B3328" s="4" t="s">
        <v>14</v>
      </c>
      <c r="C3328" s="4">
        <v>1185732</v>
      </c>
      <c r="D3328" s="5">
        <v>44242</v>
      </c>
      <c r="E3328" s="4" t="s">
        <v>15</v>
      </c>
      <c r="F3328" s="4" t="s">
        <v>115</v>
      </c>
      <c r="G3328" s="4" t="s">
        <v>116</v>
      </c>
      <c r="H3328" s="4" t="s">
        <v>21</v>
      </c>
      <c r="I3328" s="6">
        <v>0.5</v>
      </c>
      <c r="J3328" s="7">
        <v>2250</v>
      </c>
      <c r="K3328" s="8">
        <f t="shared" si="26"/>
        <v>1125</v>
      </c>
      <c r="L3328" s="8">
        <f t="shared" si="27"/>
        <v>337.5</v>
      </c>
      <c r="M3328" s="9">
        <v>0.3</v>
      </c>
      <c r="O3328" s="14"/>
      <c r="P3328" s="12"/>
      <c r="Q3328" s="10"/>
      <c r="R3328" s="11"/>
    </row>
    <row r="3329" spans="1:18" ht="15.75" customHeight="1" x14ac:dyDescent="0.25">
      <c r="A3329" s="2"/>
      <c r="B3329" s="4" t="s">
        <v>14</v>
      </c>
      <c r="C3329" s="4">
        <v>1185732</v>
      </c>
      <c r="D3329" s="5">
        <v>44242</v>
      </c>
      <c r="E3329" s="4" t="s">
        <v>15</v>
      </c>
      <c r="F3329" s="4" t="s">
        <v>115</v>
      </c>
      <c r="G3329" s="4" t="s">
        <v>116</v>
      </c>
      <c r="H3329" s="4" t="s">
        <v>22</v>
      </c>
      <c r="I3329" s="6">
        <v>0.4</v>
      </c>
      <c r="J3329" s="7">
        <v>3250</v>
      </c>
      <c r="K3329" s="8">
        <f t="shared" si="26"/>
        <v>1300</v>
      </c>
      <c r="L3329" s="8">
        <f t="shared" si="27"/>
        <v>520</v>
      </c>
      <c r="M3329" s="9">
        <v>0.4</v>
      </c>
      <c r="O3329" s="14"/>
      <c r="P3329" s="12"/>
      <c r="Q3329" s="10"/>
      <c r="R3329" s="11"/>
    </row>
    <row r="3330" spans="1:18" ht="15.75" customHeight="1" x14ac:dyDescent="0.25">
      <c r="A3330" s="2"/>
      <c r="B3330" s="4" t="s">
        <v>14</v>
      </c>
      <c r="C3330" s="4">
        <v>1185732</v>
      </c>
      <c r="D3330" s="5">
        <v>44268</v>
      </c>
      <c r="E3330" s="4" t="s">
        <v>15</v>
      </c>
      <c r="F3330" s="4" t="s">
        <v>115</v>
      </c>
      <c r="G3330" s="4" t="s">
        <v>116</v>
      </c>
      <c r="H3330" s="4" t="s">
        <v>17</v>
      </c>
      <c r="I3330" s="6">
        <v>0.4</v>
      </c>
      <c r="J3330" s="7">
        <v>5450</v>
      </c>
      <c r="K3330" s="8">
        <f t="shared" si="26"/>
        <v>2180</v>
      </c>
      <c r="L3330" s="8">
        <f t="shared" si="27"/>
        <v>763</v>
      </c>
      <c r="M3330" s="9">
        <v>0.35</v>
      </c>
      <c r="O3330" s="14"/>
      <c r="P3330" s="12"/>
      <c r="Q3330" s="10"/>
      <c r="R3330" s="11"/>
    </row>
    <row r="3331" spans="1:18" ht="15.75" customHeight="1" x14ac:dyDescent="0.25">
      <c r="A3331" s="2"/>
      <c r="B3331" s="4" t="s">
        <v>14</v>
      </c>
      <c r="C3331" s="4">
        <v>1185732</v>
      </c>
      <c r="D3331" s="5">
        <v>44268</v>
      </c>
      <c r="E3331" s="4" t="s">
        <v>15</v>
      </c>
      <c r="F3331" s="4" t="s">
        <v>115</v>
      </c>
      <c r="G3331" s="4" t="s">
        <v>116</v>
      </c>
      <c r="H3331" s="4" t="s">
        <v>18</v>
      </c>
      <c r="I3331" s="6">
        <v>0.4</v>
      </c>
      <c r="J3331" s="7">
        <v>2500</v>
      </c>
      <c r="K3331" s="8">
        <f t="shared" si="26"/>
        <v>1000</v>
      </c>
      <c r="L3331" s="8">
        <f t="shared" si="27"/>
        <v>350</v>
      </c>
      <c r="M3331" s="9">
        <v>0.35</v>
      </c>
      <c r="O3331" s="14"/>
      <c r="P3331" s="12"/>
      <c r="Q3331" s="10"/>
      <c r="R3331" s="11"/>
    </row>
    <row r="3332" spans="1:18" ht="15.75" customHeight="1" x14ac:dyDescent="0.25">
      <c r="A3332" s="2"/>
      <c r="B3332" s="4" t="s">
        <v>14</v>
      </c>
      <c r="C3332" s="4">
        <v>1185732</v>
      </c>
      <c r="D3332" s="5">
        <v>44268</v>
      </c>
      <c r="E3332" s="4" t="s">
        <v>15</v>
      </c>
      <c r="F3332" s="4" t="s">
        <v>115</v>
      </c>
      <c r="G3332" s="4" t="s">
        <v>116</v>
      </c>
      <c r="H3332" s="4" t="s">
        <v>19</v>
      </c>
      <c r="I3332" s="6">
        <v>0.30000000000000004</v>
      </c>
      <c r="J3332" s="7">
        <v>2750</v>
      </c>
      <c r="K3332" s="8">
        <f t="shared" si="26"/>
        <v>825.00000000000011</v>
      </c>
      <c r="L3332" s="8">
        <f t="shared" si="27"/>
        <v>330.00000000000006</v>
      </c>
      <c r="M3332" s="9">
        <v>0.4</v>
      </c>
      <c r="O3332" s="14"/>
      <c r="P3332" s="12"/>
      <c r="Q3332" s="10"/>
      <c r="R3332" s="11"/>
    </row>
    <row r="3333" spans="1:18" ht="15.75" customHeight="1" x14ac:dyDescent="0.25">
      <c r="A3333" s="2"/>
      <c r="B3333" s="4" t="s">
        <v>14</v>
      </c>
      <c r="C3333" s="4">
        <v>1185732</v>
      </c>
      <c r="D3333" s="5">
        <v>44268</v>
      </c>
      <c r="E3333" s="4" t="s">
        <v>15</v>
      </c>
      <c r="F3333" s="4" t="s">
        <v>115</v>
      </c>
      <c r="G3333" s="4" t="s">
        <v>116</v>
      </c>
      <c r="H3333" s="4" t="s">
        <v>20</v>
      </c>
      <c r="I3333" s="6">
        <v>0.35</v>
      </c>
      <c r="J3333" s="7">
        <v>1250</v>
      </c>
      <c r="K3333" s="8">
        <f t="shared" si="26"/>
        <v>437.5</v>
      </c>
      <c r="L3333" s="8">
        <f t="shared" si="27"/>
        <v>175</v>
      </c>
      <c r="M3333" s="9">
        <v>0.4</v>
      </c>
      <c r="O3333" s="14"/>
      <c r="P3333" s="12"/>
      <c r="Q3333" s="10"/>
      <c r="R3333" s="11"/>
    </row>
    <row r="3334" spans="1:18" ht="15.75" customHeight="1" x14ac:dyDescent="0.25">
      <c r="A3334" s="2"/>
      <c r="B3334" s="4" t="s">
        <v>14</v>
      </c>
      <c r="C3334" s="4">
        <v>1185732</v>
      </c>
      <c r="D3334" s="5">
        <v>44268</v>
      </c>
      <c r="E3334" s="4" t="s">
        <v>15</v>
      </c>
      <c r="F3334" s="4" t="s">
        <v>115</v>
      </c>
      <c r="G3334" s="4" t="s">
        <v>116</v>
      </c>
      <c r="H3334" s="4" t="s">
        <v>21</v>
      </c>
      <c r="I3334" s="6">
        <v>0.5</v>
      </c>
      <c r="J3334" s="7">
        <v>1750</v>
      </c>
      <c r="K3334" s="8">
        <f t="shared" si="26"/>
        <v>875</v>
      </c>
      <c r="L3334" s="8">
        <f t="shared" si="27"/>
        <v>262.5</v>
      </c>
      <c r="M3334" s="9">
        <v>0.3</v>
      </c>
      <c r="O3334" s="14"/>
      <c r="P3334" s="12"/>
      <c r="Q3334" s="10"/>
      <c r="R3334" s="11"/>
    </row>
    <row r="3335" spans="1:18" ht="15.75" customHeight="1" x14ac:dyDescent="0.25">
      <c r="A3335" s="2"/>
      <c r="B3335" s="4" t="s">
        <v>14</v>
      </c>
      <c r="C3335" s="4">
        <v>1185732</v>
      </c>
      <c r="D3335" s="5">
        <v>44268</v>
      </c>
      <c r="E3335" s="4" t="s">
        <v>15</v>
      </c>
      <c r="F3335" s="4" t="s">
        <v>115</v>
      </c>
      <c r="G3335" s="4" t="s">
        <v>116</v>
      </c>
      <c r="H3335" s="4" t="s">
        <v>22</v>
      </c>
      <c r="I3335" s="6">
        <v>0.4</v>
      </c>
      <c r="J3335" s="7">
        <v>2750</v>
      </c>
      <c r="K3335" s="8">
        <f t="shared" si="26"/>
        <v>1100</v>
      </c>
      <c r="L3335" s="8">
        <f t="shared" si="27"/>
        <v>440</v>
      </c>
      <c r="M3335" s="9">
        <v>0.4</v>
      </c>
      <c r="O3335" s="14"/>
      <c r="P3335" s="12"/>
      <c r="Q3335" s="10"/>
      <c r="R3335" s="11"/>
    </row>
    <row r="3336" spans="1:18" ht="15.75" customHeight="1" x14ac:dyDescent="0.25">
      <c r="A3336" s="2"/>
      <c r="B3336" s="4" t="s">
        <v>14</v>
      </c>
      <c r="C3336" s="4">
        <v>1185732</v>
      </c>
      <c r="D3336" s="5">
        <v>44300</v>
      </c>
      <c r="E3336" s="4" t="s">
        <v>15</v>
      </c>
      <c r="F3336" s="4" t="s">
        <v>115</v>
      </c>
      <c r="G3336" s="4" t="s">
        <v>116</v>
      </c>
      <c r="H3336" s="4" t="s">
        <v>17</v>
      </c>
      <c r="I3336" s="6">
        <v>0.4</v>
      </c>
      <c r="J3336" s="7">
        <v>5250</v>
      </c>
      <c r="K3336" s="8">
        <f t="shared" si="26"/>
        <v>2100</v>
      </c>
      <c r="L3336" s="8">
        <f t="shared" si="27"/>
        <v>735</v>
      </c>
      <c r="M3336" s="9">
        <v>0.35</v>
      </c>
      <c r="O3336" s="14"/>
      <c r="P3336" s="12"/>
      <c r="Q3336" s="10"/>
      <c r="R3336" s="11"/>
    </row>
    <row r="3337" spans="1:18" ht="15.75" customHeight="1" x14ac:dyDescent="0.25">
      <c r="A3337" s="2"/>
      <c r="B3337" s="4" t="s">
        <v>14</v>
      </c>
      <c r="C3337" s="4">
        <v>1185732</v>
      </c>
      <c r="D3337" s="5">
        <v>44300</v>
      </c>
      <c r="E3337" s="4" t="s">
        <v>15</v>
      </c>
      <c r="F3337" s="4" t="s">
        <v>115</v>
      </c>
      <c r="G3337" s="4" t="s">
        <v>116</v>
      </c>
      <c r="H3337" s="4" t="s">
        <v>18</v>
      </c>
      <c r="I3337" s="6">
        <v>0.4</v>
      </c>
      <c r="J3337" s="7">
        <v>2250</v>
      </c>
      <c r="K3337" s="8">
        <f t="shared" si="26"/>
        <v>900</v>
      </c>
      <c r="L3337" s="8">
        <f t="shared" si="27"/>
        <v>315</v>
      </c>
      <c r="M3337" s="9">
        <v>0.35</v>
      </c>
      <c r="O3337" s="14"/>
      <c r="P3337" s="12"/>
      <c r="Q3337" s="10"/>
      <c r="R3337" s="11"/>
    </row>
    <row r="3338" spans="1:18" ht="15.75" customHeight="1" x14ac:dyDescent="0.25">
      <c r="A3338" s="2"/>
      <c r="B3338" s="4" t="s">
        <v>14</v>
      </c>
      <c r="C3338" s="4">
        <v>1185732</v>
      </c>
      <c r="D3338" s="5">
        <v>44300</v>
      </c>
      <c r="E3338" s="4" t="s">
        <v>15</v>
      </c>
      <c r="F3338" s="4" t="s">
        <v>115</v>
      </c>
      <c r="G3338" s="4" t="s">
        <v>116</v>
      </c>
      <c r="H3338" s="4" t="s">
        <v>19</v>
      </c>
      <c r="I3338" s="6">
        <v>0.30000000000000004</v>
      </c>
      <c r="J3338" s="7">
        <v>2250</v>
      </c>
      <c r="K3338" s="8">
        <f t="shared" si="26"/>
        <v>675.00000000000011</v>
      </c>
      <c r="L3338" s="8">
        <f t="shared" si="27"/>
        <v>270.00000000000006</v>
      </c>
      <c r="M3338" s="9">
        <v>0.4</v>
      </c>
      <c r="O3338" s="14"/>
      <c r="P3338" s="12"/>
      <c r="Q3338" s="10"/>
      <c r="R3338" s="11"/>
    </row>
    <row r="3339" spans="1:18" ht="15.75" customHeight="1" x14ac:dyDescent="0.25">
      <c r="A3339" s="2"/>
      <c r="B3339" s="4" t="s">
        <v>14</v>
      </c>
      <c r="C3339" s="4">
        <v>1185732</v>
      </c>
      <c r="D3339" s="5">
        <v>44300</v>
      </c>
      <c r="E3339" s="4" t="s">
        <v>15</v>
      </c>
      <c r="F3339" s="4" t="s">
        <v>115</v>
      </c>
      <c r="G3339" s="4" t="s">
        <v>116</v>
      </c>
      <c r="H3339" s="4" t="s">
        <v>20</v>
      </c>
      <c r="I3339" s="6">
        <v>0.35</v>
      </c>
      <c r="J3339" s="7">
        <v>1500</v>
      </c>
      <c r="K3339" s="8">
        <f t="shared" si="26"/>
        <v>525</v>
      </c>
      <c r="L3339" s="8">
        <f t="shared" si="27"/>
        <v>210</v>
      </c>
      <c r="M3339" s="9">
        <v>0.4</v>
      </c>
      <c r="O3339" s="14"/>
      <c r="P3339" s="12"/>
      <c r="Q3339" s="10"/>
      <c r="R3339" s="11"/>
    </row>
    <row r="3340" spans="1:18" ht="15.75" customHeight="1" x14ac:dyDescent="0.25">
      <c r="A3340" s="2"/>
      <c r="B3340" s="4" t="s">
        <v>14</v>
      </c>
      <c r="C3340" s="4">
        <v>1185732</v>
      </c>
      <c r="D3340" s="5">
        <v>44300</v>
      </c>
      <c r="E3340" s="4" t="s">
        <v>15</v>
      </c>
      <c r="F3340" s="4" t="s">
        <v>115</v>
      </c>
      <c r="G3340" s="4" t="s">
        <v>116</v>
      </c>
      <c r="H3340" s="4" t="s">
        <v>21</v>
      </c>
      <c r="I3340" s="6">
        <v>0.5</v>
      </c>
      <c r="J3340" s="7">
        <v>1500</v>
      </c>
      <c r="K3340" s="8">
        <f t="shared" si="26"/>
        <v>750</v>
      </c>
      <c r="L3340" s="8">
        <f t="shared" si="27"/>
        <v>225</v>
      </c>
      <c r="M3340" s="9">
        <v>0.3</v>
      </c>
      <c r="O3340" s="14"/>
      <c r="P3340" s="12"/>
      <c r="Q3340" s="10"/>
      <c r="R3340" s="11"/>
    </row>
    <row r="3341" spans="1:18" ht="15.75" customHeight="1" x14ac:dyDescent="0.25">
      <c r="A3341" s="2"/>
      <c r="B3341" s="4" t="s">
        <v>14</v>
      </c>
      <c r="C3341" s="4">
        <v>1185732</v>
      </c>
      <c r="D3341" s="5">
        <v>44300</v>
      </c>
      <c r="E3341" s="4" t="s">
        <v>15</v>
      </c>
      <c r="F3341" s="4" t="s">
        <v>115</v>
      </c>
      <c r="G3341" s="4" t="s">
        <v>116</v>
      </c>
      <c r="H3341" s="4" t="s">
        <v>22</v>
      </c>
      <c r="I3341" s="6">
        <v>0.4</v>
      </c>
      <c r="J3341" s="7">
        <v>3000</v>
      </c>
      <c r="K3341" s="8">
        <f t="shared" si="26"/>
        <v>1200</v>
      </c>
      <c r="L3341" s="8">
        <f t="shared" si="27"/>
        <v>480</v>
      </c>
      <c r="M3341" s="9">
        <v>0.4</v>
      </c>
      <c r="O3341" s="14"/>
      <c r="P3341" s="12"/>
      <c r="Q3341" s="10"/>
      <c r="R3341" s="11"/>
    </row>
    <row r="3342" spans="1:18" ht="15.75" customHeight="1" x14ac:dyDescent="0.25">
      <c r="A3342" s="2"/>
      <c r="B3342" s="4" t="s">
        <v>14</v>
      </c>
      <c r="C3342" s="4">
        <v>1185732</v>
      </c>
      <c r="D3342" s="5">
        <v>44329</v>
      </c>
      <c r="E3342" s="4" t="s">
        <v>15</v>
      </c>
      <c r="F3342" s="4" t="s">
        <v>115</v>
      </c>
      <c r="G3342" s="4" t="s">
        <v>116</v>
      </c>
      <c r="H3342" s="4" t="s">
        <v>17</v>
      </c>
      <c r="I3342" s="6">
        <v>0.54999999999999993</v>
      </c>
      <c r="J3342" s="7">
        <v>5700</v>
      </c>
      <c r="K3342" s="8">
        <f t="shared" si="26"/>
        <v>3134.9999999999995</v>
      </c>
      <c r="L3342" s="8">
        <f t="shared" si="27"/>
        <v>1097.2499999999998</v>
      </c>
      <c r="M3342" s="9">
        <v>0.35</v>
      </c>
      <c r="O3342" s="14"/>
      <c r="P3342" s="12"/>
      <c r="Q3342" s="10"/>
      <c r="R3342" s="11"/>
    </row>
    <row r="3343" spans="1:18" ht="15.75" customHeight="1" x14ac:dyDescent="0.25">
      <c r="A3343" s="2"/>
      <c r="B3343" s="4" t="s">
        <v>14</v>
      </c>
      <c r="C3343" s="4">
        <v>1185732</v>
      </c>
      <c r="D3343" s="5">
        <v>44329</v>
      </c>
      <c r="E3343" s="4" t="s">
        <v>15</v>
      </c>
      <c r="F3343" s="4" t="s">
        <v>115</v>
      </c>
      <c r="G3343" s="4" t="s">
        <v>116</v>
      </c>
      <c r="H3343" s="4" t="s">
        <v>18</v>
      </c>
      <c r="I3343" s="6">
        <v>0.5</v>
      </c>
      <c r="J3343" s="7">
        <v>2750</v>
      </c>
      <c r="K3343" s="8">
        <f t="shared" si="26"/>
        <v>1375</v>
      </c>
      <c r="L3343" s="8">
        <f t="shared" si="27"/>
        <v>481.24999999999994</v>
      </c>
      <c r="M3343" s="9">
        <v>0.35</v>
      </c>
      <c r="O3343" s="14"/>
      <c r="P3343" s="12"/>
      <c r="Q3343" s="10"/>
      <c r="R3343" s="11"/>
    </row>
    <row r="3344" spans="1:18" ht="15.75" customHeight="1" x14ac:dyDescent="0.25">
      <c r="A3344" s="2"/>
      <c r="B3344" s="4" t="s">
        <v>14</v>
      </c>
      <c r="C3344" s="4">
        <v>1185732</v>
      </c>
      <c r="D3344" s="5">
        <v>44329</v>
      </c>
      <c r="E3344" s="4" t="s">
        <v>15</v>
      </c>
      <c r="F3344" s="4" t="s">
        <v>115</v>
      </c>
      <c r="G3344" s="4" t="s">
        <v>116</v>
      </c>
      <c r="H3344" s="4" t="s">
        <v>19</v>
      </c>
      <c r="I3344" s="6">
        <v>0.45</v>
      </c>
      <c r="J3344" s="7">
        <v>3000</v>
      </c>
      <c r="K3344" s="8">
        <f t="shared" si="26"/>
        <v>1350</v>
      </c>
      <c r="L3344" s="8">
        <f t="shared" si="27"/>
        <v>540</v>
      </c>
      <c r="M3344" s="9">
        <v>0.4</v>
      </c>
      <c r="O3344" s="14"/>
      <c r="P3344" s="12"/>
      <c r="Q3344" s="10"/>
      <c r="R3344" s="11"/>
    </row>
    <row r="3345" spans="1:18" ht="15.75" customHeight="1" x14ac:dyDescent="0.25">
      <c r="A3345" s="2"/>
      <c r="B3345" s="4" t="s">
        <v>14</v>
      </c>
      <c r="C3345" s="4">
        <v>1185732</v>
      </c>
      <c r="D3345" s="5">
        <v>44329</v>
      </c>
      <c r="E3345" s="4" t="s">
        <v>15</v>
      </c>
      <c r="F3345" s="4" t="s">
        <v>115</v>
      </c>
      <c r="G3345" s="4" t="s">
        <v>116</v>
      </c>
      <c r="H3345" s="4" t="s">
        <v>20</v>
      </c>
      <c r="I3345" s="6">
        <v>0.45</v>
      </c>
      <c r="J3345" s="7">
        <v>2500</v>
      </c>
      <c r="K3345" s="8">
        <f t="shared" si="26"/>
        <v>1125</v>
      </c>
      <c r="L3345" s="8">
        <f t="shared" si="27"/>
        <v>450</v>
      </c>
      <c r="M3345" s="9">
        <v>0.4</v>
      </c>
      <c r="O3345" s="14"/>
      <c r="P3345" s="12"/>
      <c r="Q3345" s="10"/>
      <c r="R3345" s="11"/>
    </row>
    <row r="3346" spans="1:18" ht="15.75" customHeight="1" x14ac:dyDescent="0.25">
      <c r="A3346" s="2"/>
      <c r="B3346" s="4" t="s">
        <v>14</v>
      </c>
      <c r="C3346" s="4">
        <v>1185732</v>
      </c>
      <c r="D3346" s="5">
        <v>44329</v>
      </c>
      <c r="E3346" s="4" t="s">
        <v>15</v>
      </c>
      <c r="F3346" s="4" t="s">
        <v>115</v>
      </c>
      <c r="G3346" s="4" t="s">
        <v>116</v>
      </c>
      <c r="H3346" s="4" t="s">
        <v>21</v>
      </c>
      <c r="I3346" s="6">
        <v>0.54999999999999993</v>
      </c>
      <c r="J3346" s="7">
        <v>2750</v>
      </c>
      <c r="K3346" s="8">
        <f t="shared" si="26"/>
        <v>1512.4999999999998</v>
      </c>
      <c r="L3346" s="8">
        <f t="shared" si="27"/>
        <v>453.74999999999994</v>
      </c>
      <c r="M3346" s="9">
        <v>0.3</v>
      </c>
      <c r="O3346" s="14"/>
      <c r="P3346" s="12"/>
      <c r="Q3346" s="10"/>
      <c r="R3346" s="11"/>
    </row>
    <row r="3347" spans="1:18" ht="15.75" customHeight="1" x14ac:dyDescent="0.25">
      <c r="A3347" s="2"/>
      <c r="B3347" s="4" t="s">
        <v>14</v>
      </c>
      <c r="C3347" s="4">
        <v>1185732</v>
      </c>
      <c r="D3347" s="5">
        <v>44329</v>
      </c>
      <c r="E3347" s="4" t="s">
        <v>15</v>
      </c>
      <c r="F3347" s="4" t="s">
        <v>115</v>
      </c>
      <c r="G3347" s="4" t="s">
        <v>116</v>
      </c>
      <c r="H3347" s="4" t="s">
        <v>22</v>
      </c>
      <c r="I3347" s="6">
        <v>0.6</v>
      </c>
      <c r="J3347" s="7">
        <v>4000</v>
      </c>
      <c r="K3347" s="8">
        <f t="shared" si="26"/>
        <v>2400</v>
      </c>
      <c r="L3347" s="8">
        <f t="shared" si="27"/>
        <v>960</v>
      </c>
      <c r="M3347" s="9">
        <v>0.4</v>
      </c>
      <c r="O3347" s="14"/>
      <c r="P3347" s="12"/>
      <c r="Q3347" s="10"/>
      <c r="R3347" s="11"/>
    </row>
    <row r="3348" spans="1:18" ht="15.75" customHeight="1" x14ac:dyDescent="0.25">
      <c r="A3348" s="2"/>
      <c r="B3348" s="4" t="s">
        <v>14</v>
      </c>
      <c r="C3348" s="4">
        <v>1185732</v>
      </c>
      <c r="D3348" s="5">
        <v>44362</v>
      </c>
      <c r="E3348" s="4" t="s">
        <v>15</v>
      </c>
      <c r="F3348" s="4" t="s">
        <v>115</v>
      </c>
      <c r="G3348" s="4" t="s">
        <v>116</v>
      </c>
      <c r="H3348" s="4" t="s">
        <v>17</v>
      </c>
      <c r="I3348" s="6">
        <v>0.54999999999999993</v>
      </c>
      <c r="J3348" s="7">
        <v>6500</v>
      </c>
      <c r="K3348" s="8">
        <f t="shared" si="26"/>
        <v>3574.9999999999995</v>
      </c>
      <c r="L3348" s="8">
        <f t="shared" si="27"/>
        <v>1251.2499999999998</v>
      </c>
      <c r="M3348" s="9">
        <v>0.35</v>
      </c>
      <c r="O3348" s="14"/>
      <c r="P3348" s="12"/>
      <c r="Q3348" s="10"/>
      <c r="R3348" s="11"/>
    </row>
    <row r="3349" spans="1:18" ht="15.75" customHeight="1" x14ac:dyDescent="0.25">
      <c r="A3349" s="2"/>
      <c r="B3349" s="4" t="s">
        <v>14</v>
      </c>
      <c r="C3349" s="4">
        <v>1185732</v>
      </c>
      <c r="D3349" s="5">
        <v>44362</v>
      </c>
      <c r="E3349" s="4" t="s">
        <v>15</v>
      </c>
      <c r="F3349" s="4" t="s">
        <v>115</v>
      </c>
      <c r="G3349" s="4" t="s">
        <v>116</v>
      </c>
      <c r="H3349" s="4" t="s">
        <v>18</v>
      </c>
      <c r="I3349" s="6">
        <v>0.5</v>
      </c>
      <c r="J3349" s="7">
        <v>4000</v>
      </c>
      <c r="K3349" s="8">
        <f t="shared" si="26"/>
        <v>2000</v>
      </c>
      <c r="L3349" s="8">
        <f t="shared" si="27"/>
        <v>700</v>
      </c>
      <c r="M3349" s="9">
        <v>0.35</v>
      </c>
      <c r="O3349" s="14"/>
      <c r="P3349" s="12"/>
      <c r="Q3349" s="10"/>
      <c r="R3349" s="11"/>
    </row>
    <row r="3350" spans="1:18" ht="15.75" customHeight="1" x14ac:dyDescent="0.25">
      <c r="A3350" s="2"/>
      <c r="B3350" s="4" t="s">
        <v>14</v>
      </c>
      <c r="C3350" s="4">
        <v>1185732</v>
      </c>
      <c r="D3350" s="5">
        <v>44362</v>
      </c>
      <c r="E3350" s="4" t="s">
        <v>15</v>
      </c>
      <c r="F3350" s="4" t="s">
        <v>115</v>
      </c>
      <c r="G3350" s="4" t="s">
        <v>116</v>
      </c>
      <c r="H3350" s="4" t="s">
        <v>19</v>
      </c>
      <c r="I3350" s="6">
        <v>0.45</v>
      </c>
      <c r="J3350" s="7">
        <v>3250</v>
      </c>
      <c r="K3350" s="8">
        <f t="shared" si="26"/>
        <v>1462.5</v>
      </c>
      <c r="L3350" s="8">
        <f t="shared" si="27"/>
        <v>585</v>
      </c>
      <c r="M3350" s="9">
        <v>0.4</v>
      </c>
      <c r="O3350" s="14"/>
      <c r="P3350" s="12"/>
      <c r="Q3350" s="10"/>
      <c r="R3350" s="11"/>
    </row>
    <row r="3351" spans="1:18" ht="15.75" customHeight="1" x14ac:dyDescent="0.25">
      <c r="A3351" s="2"/>
      <c r="B3351" s="4" t="s">
        <v>14</v>
      </c>
      <c r="C3351" s="4">
        <v>1185732</v>
      </c>
      <c r="D3351" s="5">
        <v>44362</v>
      </c>
      <c r="E3351" s="4" t="s">
        <v>15</v>
      </c>
      <c r="F3351" s="4" t="s">
        <v>115</v>
      </c>
      <c r="G3351" s="4" t="s">
        <v>116</v>
      </c>
      <c r="H3351" s="4" t="s">
        <v>20</v>
      </c>
      <c r="I3351" s="6">
        <v>0.45</v>
      </c>
      <c r="J3351" s="7">
        <v>3000</v>
      </c>
      <c r="K3351" s="8">
        <f t="shared" si="26"/>
        <v>1350</v>
      </c>
      <c r="L3351" s="8">
        <f t="shared" si="27"/>
        <v>540</v>
      </c>
      <c r="M3351" s="9">
        <v>0.4</v>
      </c>
      <c r="O3351" s="14"/>
      <c r="P3351" s="12"/>
      <c r="Q3351" s="10"/>
      <c r="R3351" s="11"/>
    </row>
    <row r="3352" spans="1:18" ht="15.75" customHeight="1" x14ac:dyDescent="0.25">
      <c r="A3352" s="2"/>
      <c r="B3352" s="4" t="s">
        <v>14</v>
      </c>
      <c r="C3352" s="4">
        <v>1185732</v>
      </c>
      <c r="D3352" s="5">
        <v>44362</v>
      </c>
      <c r="E3352" s="4" t="s">
        <v>15</v>
      </c>
      <c r="F3352" s="4" t="s">
        <v>115</v>
      </c>
      <c r="G3352" s="4" t="s">
        <v>116</v>
      </c>
      <c r="H3352" s="4" t="s">
        <v>21</v>
      </c>
      <c r="I3352" s="6">
        <v>0.54999999999999993</v>
      </c>
      <c r="J3352" s="7">
        <v>3000</v>
      </c>
      <c r="K3352" s="8">
        <f t="shared" si="26"/>
        <v>1649.9999999999998</v>
      </c>
      <c r="L3352" s="8">
        <f t="shared" si="27"/>
        <v>494.99999999999989</v>
      </c>
      <c r="M3352" s="9">
        <v>0.3</v>
      </c>
      <c r="O3352" s="14"/>
      <c r="P3352" s="12"/>
      <c r="Q3352" s="10"/>
      <c r="R3352" s="11"/>
    </row>
    <row r="3353" spans="1:18" ht="15.75" customHeight="1" x14ac:dyDescent="0.25">
      <c r="A3353" s="2"/>
      <c r="B3353" s="4" t="s">
        <v>14</v>
      </c>
      <c r="C3353" s="4">
        <v>1185732</v>
      </c>
      <c r="D3353" s="5">
        <v>44362</v>
      </c>
      <c r="E3353" s="4" t="s">
        <v>15</v>
      </c>
      <c r="F3353" s="4" t="s">
        <v>115</v>
      </c>
      <c r="G3353" s="4" t="s">
        <v>116</v>
      </c>
      <c r="H3353" s="4" t="s">
        <v>22</v>
      </c>
      <c r="I3353" s="6">
        <v>0.6</v>
      </c>
      <c r="J3353" s="7">
        <v>4500</v>
      </c>
      <c r="K3353" s="8">
        <f t="shared" si="26"/>
        <v>2700</v>
      </c>
      <c r="L3353" s="8">
        <f t="shared" si="27"/>
        <v>1080</v>
      </c>
      <c r="M3353" s="9">
        <v>0.4</v>
      </c>
      <c r="O3353" s="14"/>
      <c r="P3353" s="12"/>
      <c r="Q3353" s="10"/>
      <c r="R3353" s="11"/>
    </row>
    <row r="3354" spans="1:18" ht="15.75" customHeight="1" x14ac:dyDescent="0.25">
      <c r="A3354" s="2"/>
      <c r="B3354" s="4" t="s">
        <v>14</v>
      </c>
      <c r="C3354" s="4">
        <v>1185732</v>
      </c>
      <c r="D3354" s="5">
        <v>44390</v>
      </c>
      <c r="E3354" s="4" t="s">
        <v>15</v>
      </c>
      <c r="F3354" s="4" t="s">
        <v>115</v>
      </c>
      <c r="G3354" s="4" t="s">
        <v>116</v>
      </c>
      <c r="H3354" s="4" t="s">
        <v>17</v>
      </c>
      <c r="I3354" s="6">
        <v>0.54999999999999993</v>
      </c>
      <c r="J3354" s="7">
        <v>6750</v>
      </c>
      <c r="K3354" s="8">
        <f t="shared" si="26"/>
        <v>3712.4999999999995</v>
      </c>
      <c r="L3354" s="8">
        <f t="shared" si="27"/>
        <v>1299.3749999999998</v>
      </c>
      <c r="M3354" s="9">
        <v>0.35</v>
      </c>
      <c r="O3354" s="14"/>
      <c r="P3354" s="12"/>
      <c r="Q3354" s="10"/>
      <c r="R3354" s="11"/>
    </row>
    <row r="3355" spans="1:18" ht="15.75" customHeight="1" x14ac:dyDescent="0.25">
      <c r="A3355" s="2"/>
      <c r="B3355" s="4" t="s">
        <v>14</v>
      </c>
      <c r="C3355" s="4">
        <v>1185732</v>
      </c>
      <c r="D3355" s="5">
        <v>44390</v>
      </c>
      <c r="E3355" s="4" t="s">
        <v>15</v>
      </c>
      <c r="F3355" s="4" t="s">
        <v>115</v>
      </c>
      <c r="G3355" s="4" t="s">
        <v>116</v>
      </c>
      <c r="H3355" s="4" t="s">
        <v>18</v>
      </c>
      <c r="I3355" s="6">
        <v>0.5</v>
      </c>
      <c r="J3355" s="7">
        <v>4250</v>
      </c>
      <c r="K3355" s="8">
        <f t="shared" si="26"/>
        <v>2125</v>
      </c>
      <c r="L3355" s="8">
        <f t="shared" si="27"/>
        <v>743.75</v>
      </c>
      <c r="M3355" s="9">
        <v>0.35</v>
      </c>
      <c r="O3355" s="14"/>
      <c r="P3355" s="12"/>
      <c r="Q3355" s="10"/>
      <c r="R3355" s="11"/>
    </row>
    <row r="3356" spans="1:18" ht="15.75" customHeight="1" x14ac:dyDescent="0.25">
      <c r="A3356" s="2"/>
      <c r="B3356" s="4" t="s">
        <v>14</v>
      </c>
      <c r="C3356" s="4">
        <v>1185732</v>
      </c>
      <c r="D3356" s="5">
        <v>44390</v>
      </c>
      <c r="E3356" s="4" t="s">
        <v>15</v>
      </c>
      <c r="F3356" s="4" t="s">
        <v>115</v>
      </c>
      <c r="G3356" s="4" t="s">
        <v>116</v>
      </c>
      <c r="H3356" s="4" t="s">
        <v>19</v>
      </c>
      <c r="I3356" s="6">
        <v>0.45</v>
      </c>
      <c r="J3356" s="7">
        <v>3500</v>
      </c>
      <c r="K3356" s="8">
        <f t="shared" si="26"/>
        <v>1575</v>
      </c>
      <c r="L3356" s="8">
        <f t="shared" si="27"/>
        <v>630</v>
      </c>
      <c r="M3356" s="9">
        <v>0.4</v>
      </c>
      <c r="O3356" s="14"/>
      <c r="P3356" s="12"/>
      <c r="Q3356" s="10"/>
      <c r="R3356" s="11"/>
    </row>
    <row r="3357" spans="1:18" ht="15.75" customHeight="1" x14ac:dyDescent="0.25">
      <c r="A3357" s="2"/>
      <c r="B3357" s="4" t="s">
        <v>14</v>
      </c>
      <c r="C3357" s="4">
        <v>1185732</v>
      </c>
      <c r="D3357" s="5">
        <v>44390</v>
      </c>
      <c r="E3357" s="4" t="s">
        <v>15</v>
      </c>
      <c r="F3357" s="4" t="s">
        <v>115</v>
      </c>
      <c r="G3357" s="4" t="s">
        <v>116</v>
      </c>
      <c r="H3357" s="4" t="s">
        <v>20</v>
      </c>
      <c r="I3357" s="6">
        <v>0.45</v>
      </c>
      <c r="J3357" s="7">
        <v>3000</v>
      </c>
      <c r="K3357" s="8">
        <f t="shared" si="26"/>
        <v>1350</v>
      </c>
      <c r="L3357" s="8">
        <f t="shared" si="27"/>
        <v>540</v>
      </c>
      <c r="M3357" s="9">
        <v>0.4</v>
      </c>
      <c r="O3357" s="14"/>
      <c r="P3357" s="12"/>
      <c r="Q3357" s="10"/>
      <c r="R3357" s="11"/>
    </row>
    <row r="3358" spans="1:18" ht="15.75" customHeight="1" x14ac:dyDescent="0.25">
      <c r="A3358" s="2"/>
      <c r="B3358" s="4" t="s">
        <v>14</v>
      </c>
      <c r="C3358" s="4">
        <v>1185732</v>
      </c>
      <c r="D3358" s="5">
        <v>44390</v>
      </c>
      <c r="E3358" s="4" t="s">
        <v>15</v>
      </c>
      <c r="F3358" s="4" t="s">
        <v>115</v>
      </c>
      <c r="G3358" s="4" t="s">
        <v>116</v>
      </c>
      <c r="H3358" s="4" t="s">
        <v>21</v>
      </c>
      <c r="I3358" s="6">
        <v>0.54999999999999993</v>
      </c>
      <c r="J3358" s="7">
        <v>3250</v>
      </c>
      <c r="K3358" s="8">
        <f t="shared" si="26"/>
        <v>1787.4999999999998</v>
      </c>
      <c r="L3358" s="8">
        <f t="shared" si="27"/>
        <v>536.24999999999989</v>
      </c>
      <c r="M3358" s="9">
        <v>0.3</v>
      </c>
      <c r="O3358" s="14"/>
      <c r="P3358" s="12"/>
      <c r="Q3358" s="10"/>
      <c r="R3358" s="11"/>
    </row>
    <row r="3359" spans="1:18" ht="15.75" customHeight="1" x14ac:dyDescent="0.25">
      <c r="A3359" s="2"/>
      <c r="B3359" s="4" t="s">
        <v>14</v>
      </c>
      <c r="C3359" s="4">
        <v>1185732</v>
      </c>
      <c r="D3359" s="5">
        <v>44390</v>
      </c>
      <c r="E3359" s="4" t="s">
        <v>15</v>
      </c>
      <c r="F3359" s="4" t="s">
        <v>115</v>
      </c>
      <c r="G3359" s="4" t="s">
        <v>116</v>
      </c>
      <c r="H3359" s="4" t="s">
        <v>22</v>
      </c>
      <c r="I3359" s="6">
        <v>0.6</v>
      </c>
      <c r="J3359" s="7">
        <v>5000</v>
      </c>
      <c r="K3359" s="8">
        <f t="shared" si="26"/>
        <v>3000</v>
      </c>
      <c r="L3359" s="8">
        <f t="shared" si="27"/>
        <v>1200</v>
      </c>
      <c r="M3359" s="9">
        <v>0.4</v>
      </c>
      <c r="O3359" s="14"/>
      <c r="P3359" s="12"/>
      <c r="Q3359" s="10"/>
      <c r="R3359" s="11"/>
    </row>
    <row r="3360" spans="1:18" ht="15.75" customHeight="1" x14ac:dyDescent="0.25">
      <c r="A3360" s="2"/>
      <c r="B3360" s="4" t="s">
        <v>14</v>
      </c>
      <c r="C3360" s="4">
        <v>1185732</v>
      </c>
      <c r="D3360" s="5">
        <v>44422</v>
      </c>
      <c r="E3360" s="4" t="s">
        <v>15</v>
      </c>
      <c r="F3360" s="4" t="s">
        <v>115</v>
      </c>
      <c r="G3360" s="4" t="s">
        <v>116</v>
      </c>
      <c r="H3360" s="4" t="s">
        <v>17</v>
      </c>
      <c r="I3360" s="6">
        <v>0.54999999999999993</v>
      </c>
      <c r="J3360" s="7">
        <v>6500</v>
      </c>
      <c r="K3360" s="8">
        <f t="shared" si="26"/>
        <v>3574.9999999999995</v>
      </c>
      <c r="L3360" s="8">
        <f t="shared" si="27"/>
        <v>1251.2499999999998</v>
      </c>
      <c r="M3360" s="9">
        <v>0.35</v>
      </c>
      <c r="O3360" s="14"/>
      <c r="P3360" s="12"/>
      <c r="Q3360" s="10"/>
      <c r="R3360" s="11"/>
    </row>
    <row r="3361" spans="1:18" ht="15.75" customHeight="1" x14ac:dyDescent="0.25">
      <c r="A3361" s="2"/>
      <c r="B3361" s="4" t="s">
        <v>14</v>
      </c>
      <c r="C3361" s="4">
        <v>1185732</v>
      </c>
      <c r="D3361" s="5">
        <v>44422</v>
      </c>
      <c r="E3361" s="4" t="s">
        <v>15</v>
      </c>
      <c r="F3361" s="4" t="s">
        <v>115</v>
      </c>
      <c r="G3361" s="4" t="s">
        <v>116</v>
      </c>
      <c r="H3361" s="4" t="s">
        <v>18</v>
      </c>
      <c r="I3361" s="6">
        <v>0.5</v>
      </c>
      <c r="J3361" s="7">
        <v>4250</v>
      </c>
      <c r="K3361" s="8">
        <f t="shared" si="26"/>
        <v>2125</v>
      </c>
      <c r="L3361" s="8">
        <f t="shared" si="27"/>
        <v>743.75</v>
      </c>
      <c r="M3361" s="9">
        <v>0.35</v>
      </c>
      <c r="O3361" s="14"/>
      <c r="P3361" s="12"/>
      <c r="Q3361" s="10"/>
      <c r="R3361" s="11"/>
    </row>
    <row r="3362" spans="1:18" ht="15.75" customHeight="1" x14ac:dyDescent="0.25">
      <c r="A3362" s="2"/>
      <c r="B3362" s="4" t="s">
        <v>14</v>
      </c>
      <c r="C3362" s="4">
        <v>1185732</v>
      </c>
      <c r="D3362" s="5">
        <v>44422</v>
      </c>
      <c r="E3362" s="4" t="s">
        <v>15</v>
      </c>
      <c r="F3362" s="4" t="s">
        <v>115</v>
      </c>
      <c r="G3362" s="4" t="s">
        <v>116</v>
      </c>
      <c r="H3362" s="4" t="s">
        <v>19</v>
      </c>
      <c r="I3362" s="6">
        <v>0.45</v>
      </c>
      <c r="J3362" s="7">
        <v>3500</v>
      </c>
      <c r="K3362" s="8">
        <f t="shared" si="26"/>
        <v>1575</v>
      </c>
      <c r="L3362" s="8">
        <f t="shared" si="27"/>
        <v>630</v>
      </c>
      <c r="M3362" s="9">
        <v>0.4</v>
      </c>
      <c r="O3362" s="14"/>
      <c r="P3362" s="12"/>
      <c r="Q3362" s="10"/>
      <c r="R3362" s="11"/>
    </row>
    <row r="3363" spans="1:18" ht="15.75" customHeight="1" x14ac:dyDescent="0.25">
      <c r="A3363" s="2"/>
      <c r="B3363" s="4" t="s">
        <v>14</v>
      </c>
      <c r="C3363" s="4">
        <v>1185732</v>
      </c>
      <c r="D3363" s="5">
        <v>44422</v>
      </c>
      <c r="E3363" s="4" t="s">
        <v>15</v>
      </c>
      <c r="F3363" s="4" t="s">
        <v>115</v>
      </c>
      <c r="G3363" s="4" t="s">
        <v>116</v>
      </c>
      <c r="H3363" s="4" t="s">
        <v>20</v>
      </c>
      <c r="I3363" s="6">
        <v>0.45</v>
      </c>
      <c r="J3363" s="7">
        <v>2500</v>
      </c>
      <c r="K3363" s="8">
        <f t="shared" si="26"/>
        <v>1125</v>
      </c>
      <c r="L3363" s="8">
        <f t="shared" si="27"/>
        <v>450</v>
      </c>
      <c r="M3363" s="9">
        <v>0.4</v>
      </c>
      <c r="O3363" s="14"/>
      <c r="P3363" s="12"/>
      <c r="Q3363" s="10"/>
      <c r="R3363" s="11"/>
    </row>
    <row r="3364" spans="1:18" ht="15.75" customHeight="1" x14ac:dyDescent="0.25">
      <c r="A3364" s="2"/>
      <c r="B3364" s="4" t="s">
        <v>14</v>
      </c>
      <c r="C3364" s="4">
        <v>1185732</v>
      </c>
      <c r="D3364" s="5">
        <v>44422</v>
      </c>
      <c r="E3364" s="4" t="s">
        <v>15</v>
      </c>
      <c r="F3364" s="4" t="s">
        <v>115</v>
      </c>
      <c r="G3364" s="4" t="s">
        <v>116</v>
      </c>
      <c r="H3364" s="4" t="s">
        <v>21</v>
      </c>
      <c r="I3364" s="6">
        <v>0.54999999999999993</v>
      </c>
      <c r="J3364" s="7">
        <v>2250</v>
      </c>
      <c r="K3364" s="8">
        <f t="shared" si="26"/>
        <v>1237.4999999999998</v>
      </c>
      <c r="L3364" s="8">
        <f t="shared" si="27"/>
        <v>371.24999999999994</v>
      </c>
      <c r="M3364" s="9">
        <v>0.3</v>
      </c>
      <c r="O3364" s="14"/>
      <c r="P3364" s="12"/>
      <c r="Q3364" s="10"/>
      <c r="R3364" s="11"/>
    </row>
    <row r="3365" spans="1:18" ht="15.75" customHeight="1" x14ac:dyDescent="0.25">
      <c r="A3365" s="2"/>
      <c r="B3365" s="4" t="s">
        <v>14</v>
      </c>
      <c r="C3365" s="4">
        <v>1185732</v>
      </c>
      <c r="D3365" s="5">
        <v>44422</v>
      </c>
      <c r="E3365" s="4" t="s">
        <v>15</v>
      </c>
      <c r="F3365" s="4" t="s">
        <v>115</v>
      </c>
      <c r="G3365" s="4" t="s">
        <v>116</v>
      </c>
      <c r="H3365" s="4" t="s">
        <v>22</v>
      </c>
      <c r="I3365" s="6">
        <v>0.6</v>
      </c>
      <c r="J3365" s="7">
        <v>4000</v>
      </c>
      <c r="K3365" s="8">
        <f t="shared" si="26"/>
        <v>2400</v>
      </c>
      <c r="L3365" s="8">
        <f t="shared" si="27"/>
        <v>960</v>
      </c>
      <c r="M3365" s="9">
        <v>0.4</v>
      </c>
      <c r="O3365" s="14"/>
      <c r="P3365" s="12"/>
      <c r="Q3365" s="10"/>
      <c r="R3365" s="11"/>
    </row>
    <row r="3366" spans="1:18" ht="15.75" customHeight="1" x14ac:dyDescent="0.25">
      <c r="A3366" s="2"/>
      <c r="B3366" s="4" t="s">
        <v>14</v>
      </c>
      <c r="C3366" s="4">
        <v>1185732</v>
      </c>
      <c r="D3366" s="5">
        <v>44452</v>
      </c>
      <c r="E3366" s="4" t="s">
        <v>15</v>
      </c>
      <c r="F3366" s="4" t="s">
        <v>115</v>
      </c>
      <c r="G3366" s="4" t="s">
        <v>116</v>
      </c>
      <c r="H3366" s="4" t="s">
        <v>17</v>
      </c>
      <c r="I3366" s="6">
        <v>0.54999999999999993</v>
      </c>
      <c r="J3366" s="7">
        <v>5250</v>
      </c>
      <c r="K3366" s="8">
        <f t="shared" si="26"/>
        <v>2887.4999999999995</v>
      </c>
      <c r="L3366" s="8">
        <f t="shared" si="27"/>
        <v>1010.6249999999998</v>
      </c>
      <c r="M3366" s="9">
        <v>0.35</v>
      </c>
      <c r="O3366" s="14"/>
      <c r="P3366" s="12"/>
      <c r="Q3366" s="10"/>
      <c r="R3366" s="11"/>
    </row>
    <row r="3367" spans="1:18" ht="15.75" customHeight="1" x14ac:dyDescent="0.25">
      <c r="A3367" s="2"/>
      <c r="B3367" s="4" t="s">
        <v>14</v>
      </c>
      <c r="C3367" s="4">
        <v>1185732</v>
      </c>
      <c r="D3367" s="5">
        <v>44452</v>
      </c>
      <c r="E3367" s="4" t="s">
        <v>15</v>
      </c>
      <c r="F3367" s="4" t="s">
        <v>115</v>
      </c>
      <c r="G3367" s="4" t="s">
        <v>116</v>
      </c>
      <c r="H3367" s="4" t="s">
        <v>18</v>
      </c>
      <c r="I3367" s="6">
        <v>0.5</v>
      </c>
      <c r="J3367" s="7">
        <v>3250</v>
      </c>
      <c r="K3367" s="8">
        <f t="shared" si="26"/>
        <v>1625</v>
      </c>
      <c r="L3367" s="8">
        <f t="shared" si="27"/>
        <v>568.75</v>
      </c>
      <c r="M3367" s="9">
        <v>0.35</v>
      </c>
      <c r="O3367" s="14"/>
      <c r="P3367" s="12"/>
      <c r="Q3367" s="10"/>
      <c r="R3367" s="11"/>
    </row>
    <row r="3368" spans="1:18" ht="15.75" customHeight="1" x14ac:dyDescent="0.25">
      <c r="A3368" s="2"/>
      <c r="B3368" s="4" t="s">
        <v>14</v>
      </c>
      <c r="C3368" s="4">
        <v>1185732</v>
      </c>
      <c r="D3368" s="5">
        <v>44452</v>
      </c>
      <c r="E3368" s="4" t="s">
        <v>15</v>
      </c>
      <c r="F3368" s="4" t="s">
        <v>115</v>
      </c>
      <c r="G3368" s="4" t="s">
        <v>116</v>
      </c>
      <c r="H3368" s="4" t="s">
        <v>19</v>
      </c>
      <c r="I3368" s="6">
        <v>0.45</v>
      </c>
      <c r="J3368" s="7">
        <v>2250</v>
      </c>
      <c r="K3368" s="8">
        <f t="shared" si="26"/>
        <v>1012.5</v>
      </c>
      <c r="L3368" s="8">
        <f t="shared" si="27"/>
        <v>405</v>
      </c>
      <c r="M3368" s="9">
        <v>0.4</v>
      </c>
      <c r="O3368" s="14"/>
      <c r="P3368" s="12"/>
      <c r="Q3368" s="10"/>
      <c r="R3368" s="11"/>
    </row>
    <row r="3369" spans="1:18" ht="15.75" customHeight="1" x14ac:dyDescent="0.25">
      <c r="A3369" s="2"/>
      <c r="B3369" s="4" t="s">
        <v>14</v>
      </c>
      <c r="C3369" s="4">
        <v>1185732</v>
      </c>
      <c r="D3369" s="5">
        <v>44452</v>
      </c>
      <c r="E3369" s="4" t="s">
        <v>15</v>
      </c>
      <c r="F3369" s="4" t="s">
        <v>115</v>
      </c>
      <c r="G3369" s="4" t="s">
        <v>116</v>
      </c>
      <c r="H3369" s="4" t="s">
        <v>20</v>
      </c>
      <c r="I3369" s="6">
        <v>0.45</v>
      </c>
      <c r="J3369" s="7">
        <v>2000</v>
      </c>
      <c r="K3369" s="8">
        <f t="shared" si="26"/>
        <v>900</v>
      </c>
      <c r="L3369" s="8">
        <f t="shared" si="27"/>
        <v>360</v>
      </c>
      <c r="M3369" s="9">
        <v>0.4</v>
      </c>
      <c r="O3369" s="14"/>
      <c r="P3369" s="12"/>
      <c r="Q3369" s="10"/>
      <c r="R3369" s="11"/>
    </row>
    <row r="3370" spans="1:18" ht="15.75" customHeight="1" x14ac:dyDescent="0.25">
      <c r="A3370" s="2"/>
      <c r="B3370" s="4" t="s">
        <v>14</v>
      </c>
      <c r="C3370" s="4">
        <v>1185732</v>
      </c>
      <c r="D3370" s="5">
        <v>44452</v>
      </c>
      <c r="E3370" s="4" t="s">
        <v>15</v>
      </c>
      <c r="F3370" s="4" t="s">
        <v>115</v>
      </c>
      <c r="G3370" s="4" t="s">
        <v>116</v>
      </c>
      <c r="H3370" s="4" t="s">
        <v>21</v>
      </c>
      <c r="I3370" s="6">
        <v>0.54999999999999993</v>
      </c>
      <c r="J3370" s="7">
        <v>2000</v>
      </c>
      <c r="K3370" s="8">
        <f t="shared" si="26"/>
        <v>1099.9999999999998</v>
      </c>
      <c r="L3370" s="8">
        <f t="shared" si="27"/>
        <v>329.99999999999994</v>
      </c>
      <c r="M3370" s="9">
        <v>0.3</v>
      </c>
      <c r="O3370" s="14"/>
      <c r="P3370" s="12"/>
      <c r="Q3370" s="10"/>
      <c r="R3370" s="11"/>
    </row>
    <row r="3371" spans="1:18" ht="15.75" customHeight="1" x14ac:dyDescent="0.25">
      <c r="A3371" s="2"/>
      <c r="B3371" s="4" t="s">
        <v>14</v>
      </c>
      <c r="C3371" s="4">
        <v>1185732</v>
      </c>
      <c r="D3371" s="5">
        <v>44452</v>
      </c>
      <c r="E3371" s="4" t="s">
        <v>15</v>
      </c>
      <c r="F3371" s="4" t="s">
        <v>115</v>
      </c>
      <c r="G3371" s="4" t="s">
        <v>116</v>
      </c>
      <c r="H3371" s="4" t="s">
        <v>22</v>
      </c>
      <c r="I3371" s="6">
        <v>0.6</v>
      </c>
      <c r="J3371" s="7">
        <v>3000</v>
      </c>
      <c r="K3371" s="8">
        <f t="shared" si="26"/>
        <v>1800</v>
      </c>
      <c r="L3371" s="8">
        <f t="shared" si="27"/>
        <v>720</v>
      </c>
      <c r="M3371" s="9">
        <v>0.4</v>
      </c>
      <c r="O3371" s="14"/>
      <c r="P3371" s="12"/>
      <c r="Q3371" s="10"/>
      <c r="R3371" s="11"/>
    </row>
    <row r="3372" spans="1:18" ht="15.75" customHeight="1" x14ac:dyDescent="0.25">
      <c r="A3372" s="2"/>
      <c r="B3372" s="4" t="s">
        <v>14</v>
      </c>
      <c r="C3372" s="4">
        <v>1185732</v>
      </c>
      <c r="D3372" s="5">
        <v>44484</v>
      </c>
      <c r="E3372" s="4" t="s">
        <v>15</v>
      </c>
      <c r="F3372" s="4" t="s">
        <v>115</v>
      </c>
      <c r="G3372" s="4" t="s">
        <v>116</v>
      </c>
      <c r="H3372" s="4" t="s">
        <v>17</v>
      </c>
      <c r="I3372" s="6">
        <v>0.6</v>
      </c>
      <c r="J3372" s="7">
        <v>4750</v>
      </c>
      <c r="K3372" s="8">
        <f t="shared" si="26"/>
        <v>2850</v>
      </c>
      <c r="L3372" s="8">
        <f t="shared" si="27"/>
        <v>997.49999999999989</v>
      </c>
      <c r="M3372" s="9">
        <v>0.35</v>
      </c>
      <c r="O3372" s="14"/>
      <c r="P3372" s="12"/>
      <c r="Q3372" s="10"/>
      <c r="R3372" s="11"/>
    </row>
    <row r="3373" spans="1:18" ht="15.75" customHeight="1" x14ac:dyDescent="0.25">
      <c r="A3373" s="2"/>
      <c r="B3373" s="4" t="s">
        <v>14</v>
      </c>
      <c r="C3373" s="4">
        <v>1185732</v>
      </c>
      <c r="D3373" s="5">
        <v>44484</v>
      </c>
      <c r="E3373" s="4" t="s">
        <v>15</v>
      </c>
      <c r="F3373" s="4" t="s">
        <v>115</v>
      </c>
      <c r="G3373" s="4" t="s">
        <v>116</v>
      </c>
      <c r="H3373" s="4" t="s">
        <v>18</v>
      </c>
      <c r="I3373" s="6">
        <v>0.55000000000000004</v>
      </c>
      <c r="J3373" s="7">
        <v>3000</v>
      </c>
      <c r="K3373" s="8">
        <f t="shared" si="26"/>
        <v>1650.0000000000002</v>
      </c>
      <c r="L3373" s="8">
        <f t="shared" si="27"/>
        <v>577.5</v>
      </c>
      <c r="M3373" s="9">
        <v>0.35</v>
      </c>
      <c r="O3373" s="14"/>
      <c r="P3373" s="12"/>
      <c r="Q3373" s="10"/>
      <c r="R3373" s="11"/>
    </row>
    <row r="3374" spans="1:18" ht="15.75" customHeight="1" x14ac:dyDescent="0.25">
      <c r="A3374" s="2"/>
      <c r="B3374" s="4" t="s">
        <v>14</v>
      </c>
      <c r="C3374" s="4">
        <v>1185732</v>
      </c>
      <c r="D3374" s="5">
        <v>44484</v>
      </c>
      <c r="E3374" s="4" t="s">
        <v>15</v>
      </c>
      <c r="F3374" s="4" t="s">
        <v>115</v>
      </c>
      <c r="G3374" s="4" t="s">
        <v>116</v>
      </c>
      <c r="H3374" s="4" t="s">
        <v>19</v>
      </c>
      <c r="I3374" s="6">
        <v>0.55000000000000004</v>
      </c>
      <c r="J3374" s="7">
        <v>2000</v>
      </c>
      <c r="K3374" s="8">
        <f t="shared" si="26"/>
        <v>1100</v>
      </c>
      <c r="L3374" s="8">
        <f t="shared" si="27"/>
        <v>440</v>
      </c>
      <c r="M3374" s="9">
        <v>0.4</v>
      </c>
      <c r="O3374" s="14"/>
      <c r="P3374" s="12"/>
      <c r="Q3374" s="10"/>
      <c r="R3374" s="11"/>
    </row>
    <row r="3375" spans="1:18" ht="15.75" customHeight="1" x14ac:dyDescent="0.25">
      <c r="A3375" s="2"/>
      <c r="B3375" s="4" t="s">
        <v>14</v>
      </c>
      <c r="C3375" s="4">
        <v>1185732</v>
      </c>
      <c r="D3375" s="5">
        <v>44484</v>
      </c>
      <c r="E3375" s="4" t="s">
        <v>15</v>
      </c>
      <c r="F3375" s="4" t="s">
        <v>115</v>
      </c>
      <c r="G3375" s="4" t="s">
        <v>116</v>
      </c>
      <c r="H3375" s="4" t="s">
        <v>20</v>
      </c>
      <c r="I3375" s="6">
        <v>0.55000000000000004</v>
      </c>
      <c r="J3375" s="7">
        <v>1750</v>
      </c>
      <c r="K3375" s="8">
        <f t="shared" si="26"/>
        <v>962.50000000000011</v>
      </c>
      <c r="L3375" s="8">
        <f t="shared" si="27"/>
        <v>385.00000000000006</v>
      </c>
      <c r="M3375" s="9">
        <v>0.4</v>
      </c>
      <c r="O3375" s="14"/>
      <c r="P3375" s="12"/>
      <c r="Q3375" s="10"/>
      <c r="R3375" s="11"/>
    </row>
    <row r="3376" spans="1:18" ht="15.75" customHeight="1" x14ac:dyDescent="0.25">
      <c r="A3376" s="2"/>
      <c r="B3376" s="4" t="s">
        <v>14</v>
      </c>
      <c r="C3376" s="4">
        <v>1185732</v>
      </c>
      <c r="D3376" s="5">
        <v>44484</v>
      </c>
      <c r="E3376" s="4" t="s">
        <v>15</v>
      </c>
      <c r="F3376" s="4" t="s">
        <v>115</v>
      </c>
      <c r="G3376" s="4" t="s">
        <v>116</v>
      </c>
      <c r="H3376" s="4" t="s">
        <v>21</v>
      </c>
      <c r="I3376" s="6">
        <v>0.65</v>
      </c>
      <c r="J3376" s="7">
        <v>1750</v>
      </c>
      <c r="K3376" s="8">
        <f t="shared" si="26"/>
        <v>1137.5</v>
      </c>
      <c r="L3376" s="8">
        <f t="shared" si="27"/>
        <v>341.25</v>
      </c>
      <c r="M3376" s="9">
        <v>0.3</v>
      </c>
      <c r="O3376" s="14"/>
      <c r="P3376" s="12"/>
      <c r="Q3376" s="10"/>
      <c r="R3376" s="11"/>
    </row>
    <row r="3377" spans="1:18" ht="15.75" customHeight="1" x14ac:dyDescent="0.25">
      <c r="A3377" s="2"/>
      <c r="B3377" s="4" t="s">
        <v>14</v>
      </c>
      <c r="C3377" s="4">
        <v>1185732</v>
      </c>
      <c r="D3377" s="5">
        <v>44484</v>
      </c>
      <c r="E3377" s="4" t="s">
        <v>15</v>
      </c>
      <c r="F3377" s="4" t="s">
        <v>115</v>
      </c>
      <c r="G3377" s="4" t="s">
        <v>116</v>
      </c>
      <c r="H3377" s="4" t="s">
        <v>22</v>
      </c>
      <c r="I3377" s="6">
        <v>0.7</v>
      </c>
      <c r="J3377" s="7">
        <v>3000</v>
      </c>
      <c r="K3377" s="8">
        <f t="shared" si="26"/>
        <v>2100</v>
      </c>
      <c r="L3377" s="8">
        <f t="shared" si="27"/>
        <v>840</v>
      </c>
      <c r="M3377" s="9">
        <v>0.4</v>
      </c>
      <c r="O3377" s="14"/>
      <c r="P3377" s="12"/>
      <c r="Q3377" s="10"/>
      <c r="R3377" s="11"/>
    </row>
    <row r="3378" spans="1:18" ht="15.75" customHeight="1" x14ac:dyDescent="0.25">
      <c r="A3378" s="2"/>
      <c r="B3378" s="4" t="s">
        <v>14</v>
      </c>
      <c r="C3378" s="4">
        <v>1185732</v>
      </c>
      <c r="D3378" s="5">
        <v>44514</v>
      </c>
      <c r="E3378" s="4" t="s">
        <v>15</v>
      </c>
      <c r="F3378" s="4" t="s">
        <v>115</v>
      </c>
      <c r="G3378" s="4" t="s">
        <v>116</v>
      </c>
      <c r="H3378" s="4" t="s">
        <v>17</v>
      </c>
      <c r="I3378" s="6">
        <v>0.65</v>
      </c>
      <c r="J3378" s="7">
        <v>4500</v>
      </c>
      <c r="K3378" s="8">
        <f t="shared" si="26"/>
        <v>2925</v>
      </c>
      <c r="L3378" s="8">
        <f t="shared" si="27"/>
        <v>1023.7499999999999</v>
      </c>
      <c r="M3378" s="9">
        <v>0.35</v>
      </c>
      <c r="O3378" s="14"/>
      <c r="P3378" s="12"/>
      <c r="Q3378" s="10"/>
      <c r="R3378" s="11"/>
    </row>
    <row r="3379" spans="1:18" ht="15.75" customHeight="1" x14ac:dyDescent="0.25">
      <c r="A3379" s="2"/>
      <c r="B3379" s="4" t="s">
        <v>14</v>
      </c>
      <c r="C3379" s="4">
        <v>1185732</v>
      </c>
      <c r="D3379" s="5">
        <v>44514</v>
      </c>
      <c r="E3379" s="4" t="s">
        <v>15</v>
      </c>
      <c r="F3379" s="4" t="s">
        <v>115</v>
      </c>
      <c r="G3379" s="4" t="s">
        <v>116</v>
      </c>
      <c r="H3379" s="4" t="s">
        <v>18</v>
      </c>
      <c r="I3379" s="6">
        <v>0.55000000000000004</v>
      </c>
      <c r="J3379" s="7">
        <v>3250</v>
      </c>
      <c r="K3379" s="8">
        <f t="shared" si="26"/>
        <v>1787.5000000000002</v>
      </c>
      <c r="L3379" s="8">
        <f t="shared" si="27"/>
        <v>625.625</v>
      </c>
      <c r="M3379" s="9">
        <v>0.35</v>
      </c>
      <c r="O3379" s="14"/>
      <c r="P3379" s="12"/>
      <c r="Q3379" s="10"/>
      <c r="R3379" s="11"/>
    </row>
    <row r="3380" spans="1:18" ht="15.75" customHeight="1" x14ac:dyDescent="0.25">
      <c r="A3380" s="2"/>
      <c r="B3380" s="4" t="s">
        <v>14</v>
      </c>
      <c r="C3380" s="4">
        <v>1185732</v>
      </c>
      <c r="D3380" s="5">
        <v>44514</v>
      </c>
      <c r="E3380" s="4" t="s">
        <v>15</v>
      </c>
      <c r="F3380" s="4" t="s">
        <v>115</v>
      </c>
      <c r="G3380" s="4" t="s">
        <v>116</v>
      </c>
      <c r="H3380" s="4" t="s">
        <v>19</v>
      </c>
      <c r="I3380" s="6">
        <v>0.55000000000000004</v>
      </c>
      <c r="J3380" s="7">
        <v>3200</v>
      </c>
      <c r="K3380" s="8">
        <f t="shared" si="26"/>
        <v>1760.0000000000002</v>
      </c>
      <c r="L3380" s="8">
        <f t="shared" si="27"/>
        <v>704.00000000000011</v>
      </c>
      <c r="M3380" s="9">
        <v>0.4</v>
      </c>
      <c r="O3380" s="14"/>
      <c r="P3380" s="12"/>
      <c r="Q3380" s="10"/>
      <c r="R3380" s="11"/>
    </row>
    <row r="3381" spans="1:18" ht="15.75" customHeight="1" x14ac:dyDescent="0.25">
      <c r="A3381" s="2"/>
      <c r="B3381" s="4" t="s">
        <v>14</v>
      </c>
      <c r="C3381" s="4">
        <v>1185732</v>
      </c>
      <c r="D3381" s="5">
        <v>44514</v>
      </c>
      <c r="E3381" s="4" t="s">
        <v>15</v>
      </c>
      <c r="F3381" s="4" t="s">
        <v>115</v>
      </c>
      <c r="G3381" s="4" t="s">
        <v>116</v>
      </c>
      <c r="H3381" s="4" t="s">
        <v>20</v>
      </c>
      <c r="I3381" s="6">
        <v>0.55000000000000004</v>
      </c>
      <c r="J3381" s="7">
        <v>3000</v>
      </c>
      <c r="K3381" s="8">
        <f t="shared" si="26"/>
        <v>1650.0000000000002</v>
      </c>
      <c r="L3381" s="8">
        <f t="shared" si="27"/>
        <v>660.00000000000011</v>
      </c>
      <c r="M3381" s="9">
        <v>0.4</v>
      </c>
      <c r="O3381" s="14"/>
      <c r="P3381" s="12"/>
      <c r="Q3381" s="10"/>
      <c r="R3381" s="11"/>
    </row>
    <row r="3382" spans="1:18" ht="15.75" customHeight="1" x14ac:dyDescent="0.25">
      <c r="A3382" s="2"/>
      <c r="B3382" s="4" t="s">
        <v>14</v>
      </c>
      <c r="C3382" s="4">
        <v>1185732</v>
      </c>
      <c r="D3382" s="5">
        <v>44514</v>
      </c>
      <c r="E3382" s="4" t="s">
        <v>15</v>
      </c>
      <c r="F3382" s="4" t="s">
        <v>115</v>
      </c>
      <c r="G3382" s="4" t="s">
        <v>116</v>
      </c>
      <c r="H3382" s="4" t="s">
        <v>21</v>
      </c>
      <c r="I3382" s="6">
        <v>0.65</v>
      </c>
      <c r="J3382" s="7">
        <v>2750</v>
      </c>
      <c r="K3382" s="8">
        <f t="shared" si="26"/>
        <v>1787.5</v>
      </c>
      <c r="L3382" s="8">
        <f t="shared" si="27"/>
        <v>536.25</v>
      </c>
      <c r="M3382" s="9">
        <v>0.3</v>
      </c>
      <c r="O3382" s="14"/>
      <c r="P3382" s="12"/>
      <c r="Q3382" s="10"/>
      <c r="R3382" s="11"/>
    </row>
    <row r="3383" spans="1:18" ht="15.75" customHeight="1" x14ac:dyDescent="0.25">
      <c r="A3383" s="2"/>
      <c r="B3383" s="4" t="s">
        <v>14</v>
      </c>
      <c r="C3383" s="4">
        <v>1185732</v>
      </c>
      <c r="D3383" s="5">
        <v>44514</v>
      </c>
      <c r="E3383" s="4" t="s">
        <v>15</v>
      </c>
      <c r="F3383" s="4" t="s">
        <v>115</v>
      </c>
      <c r="G3383" s="4" t="s">
        <v>116</v>
      </c>
      <c r="H3383" s="4" t="s">
        <v>22</v>
      </c>
      <c r="I3383" s="6">
        <v>0.7</v>
      </c>
      <c r="J3383" s="7">
        <v>3750</v>
      </c>
      <c r="K3383" s="8">
        <f t="shared" si="26"/>
        <v>2625</v>
      </c>
      <c r="L3383" s="8">
        <f t="shared" si="27"/>
        <v>1050</v>
      </c>
      <c r="M3383" s="9">
        <v>0.4</v>
      </c>
      <c r="O3383" s="14"/>
      <c r="P3383" s="12"/>
      <c r="Q3383" s="10"/>
      <c r="R3383" s="11"/>
    </row>
    <row r="3384" spans="1:18" ht="15.75" customHeight="1" x14ac:dyDescent="0.25">
      <c r="A3384" s="2"/>
      <c r="B3384" s="4" t="s">
        <v>14</v>
      </c>
      <c r="C3384" s="4">
        <v>1185732</v>
      </c>
      <c r="D3384" s="5">
        <v>44543</v>
      </c>
      <c r="E3384" s="4" t="s">
        <v>15</v>
      </c>
      <c r="F3384" s="4" t="s">
        <v>115</v>
      </c>
      <c r="G3384" s="4" t="s">
        <v>116</v>
      </c>
      <c r="H3384" s="4" t="s">
        <v>17</v>
      </c>
      <c r="I3384" s="6">
        <v>0.65</v>
      </c>
      <c r="J3384" s="7">
        <v>6000</v>
      </c>
      <c r="K3384" s="8">
        <f t="shared" si="26"/>
        <v>3900</v>
      </c>
      <c r="L3384" s="8">
        <f t="shared" si="27"/>
        <v>1365</v>
      </c>
      <c r="M3384" s="9">
        <v>0.35</v>
      </c>
      <c r="O3384" s="14"/>
      <c r="P3384" s="12"/>
      <c r="Q3384" s="10"/>
      <c r="R3384" s="11"/>
    </row>
    <row r="3385" spans="1:18" ht="15.75" customHeight="1" x14ac:dyDescent="0.25">
      <c r="A3385" s="2"/>
      <c r="B3385" s="4" t="s">
        <v>14</v>
      </c>
      <c r="C3385" s="4">
        <v>1185732</v>
      </c>
      <c r="D3385" s="5">
        <v>44543</v>
      </c>
      <c r="E3385" s="4" t="s">
        <v>15</v>
      </c>
      <c r="F3385" s="4" t="s">
        <v>115</v>
      </c>
      <c r="G3385" s="4" t="s">
        <v>116</v>
      </c>
      <c r="H3385" s="4" t="s">
        <v>18</v>
      </c>
      <c r="I3385" s="6">
        <v>0.55000000000000004</v>
      </c>
      <c r="J3385" s="7">
        <v>4000</v>
      </c>
      <c r="K3385" s="8">
        <f t="shared" si="26"/>
        <v>2200</v>
      </c>
      <c r="L3385" s="8">
        <f t="shared" si="27"/>
        <v>770</v>
      </c>
      <c r="M3385" s="9">
        <v>0.35</v>
      </c>
      <c r="O3385" s="14"/>
      <c r="P3385" s="12"/>
      <c r="Q3385" s="10"/>
      <c r="R3385" s="11"/>
    </row>
    <row r="3386" spans="1:18" ht="15.75" customHeight="1" x14ac:dyDescent="0.25">
      <c r="A3386" s="2"/>
      <c r="B3386" s="4" t="s">
        <v>14</v>
      </c>
      <c r="C3386" s="4">
        <v>1185732</v>
      </c>
      <c r="D3386" s="5">
        <v>44543</v>
      </c>
      <c r="E3386" s="4" t="s">
        <v>15</v>
      </c>
      <c r="F3386" s="4" t="s">
        <v>115</v>
      </c>
      <c r="G3386" s="4" t="s">
        <v>116</v>
      </c>
      <c r="H3386" s="4" t="s">
        <v>19</v>
      </c>
      <c r="I3386" s="6">
        <v>0.55000000000000004</v>
      </c>
      <c r="J3386" s="7">
        <v>3750</v>
      </c>
      <c r="K3386" s="8">
        <f t="shared" si="26"/>
        <v>2062.5</v>
      </c>
      <c r="L3386" s="8">
        <f t="shared" si="27"/>
        <v>825</v>
      </c>
      <c r="M3386" s="9">
        <v>0.4</v>
      </c>
      <c r="O3386" s="14"/>
      <c r="P3386" s="12"/>
      <c r="Q3386" s="10"/>
      <c r="R3386" s="11"/>
    </row>
    <row r="3387" spans="1:18" ht="15.75" customHeight="1" x14ac:dyDescent="0.25">
      <c r="A3387" s="2"/>
      <c r="B3387" s="4" t="s">
        <v>14</v>
      </c>
      <c r="C3387" s="4">
        <v>1185732</v>
      </c>
      <c r="D3387" s="5">
        <v>44543</v>
      </c>
      <c r="E3387" s="4" t="s">
        <v>15</v>
      </c>
      <c r="F3387" s="4" t="s">
        <v>115</v>
      </c>
      <c r="G3387" s="4" t="s">
        <v>116</v>
      </c>
      <c r="H3387" s="4" t="s">
        <v>20</v>
      </c>
      <c r="I3387" s="6">
        <v>0.55000000000000004</v>
      </c>
      <c r="J3387" s="7">
        <v>3250</v>
      </c>
      <c r="K3387" s="8">
        <f t="shared" si="26"/>
        <v>1787.5000000000002</v>
      </c>
      <c r="L3387" s="8">
        <f t="shared" si="27"/>
        <v>715.00000000000011</v>
      </c>
      <c r="M3387" s="9">
        <v>0.4</v>
      </c>
      <c r="O3387" s="14"/>
      <c r="P3387" s="12"/>
      <c r="Q3387" s="10"/>
      <c r="R3387" s="11"/>
    </row>
    <row r="3388" spans="1:18" ht="15.75" customHeight="1" x14ac:dyDescent="0.25">
      <c r="A3388" s="2"/>
      <c r="B3388" s="4" t="s">
        <v>14</v>
      </c>
      <c r="C3388" s="4">
        <v>1185732</v>
      </c>
      <c r="D3388" s="5">
        <v>44543</v>
      </c>
      <c r="E3388" s="4" t="s">
        <v>15</v>
      </c>
      <c r="F3388" s="4" t="s">
        <v>115</v>
      </c>
      <c r="G3388" s="4" t="s">
        <v>116</v>
      </c>
      <c r="H3388" s="4" t="s">
        <v>21</v>
      </c>
      <c r="I3388" s="6">
        <v>0.65</v>
      </c>
      <c r="J3388" s="7">
        <v>3250</v>
      </c>
      <c r="K3388" s="8">
        <f t="shared" si="26"/>
        <v>2112.5</v>
      </c>
      <c r="L3388" s="8">
        <f t="shared" si="27"/>
        <v>633.75</v>
      </c>
      <c r="M3388" s="9">
        <v>0.3</v>
      </c>
      <c r="O3388" s="14"/>
      <c r="P3388" s="12"/>
      <c r="Q3388" s="10"/>
      <c r="R3388" s="11"/>
    </row>
    <row r="3389" spans="1:18" ht="15.75" customHeight="1" x14ac:dyDescent="0.25">
      <c r="A3389" s="2"/>
      <c r="B3389" s="4" t="s">
        <v>14</v>
      </c>
      <c r="C3389" s="4">
        <v>1185732</v>
      </c>
      <c r="D3389" s="5">
        <v>44543</v>
      </c>
      <c r="E3389" s="4" t="s">
        <v>15</v>
      </c>
      <c r="F3389" s="4" t="s">
        <v>115</v>
      </c>
      <c r="G3389" s="4" t="s">
        <v>116</v>
      </c>
      <c r="H3389" s="4" t="s">
        <v>22</v>
      </c>
      <c r="I3389" s="6">
        <v>0.7</v>
      </c>
      <c r="J3389" s="7">
        <v>4250</v>
      </c>
      <c r="K3389" s="8">
        <f t="shared" si="26"/>
        <v>2975</v>
      </c>
      <c r="L3389" s="8">
        <f t="shared" si="27"/>
        <v>1190</v>
      </c>
      <c r="M3389" s="9">
        <v>0.4</v>
      </c>
      <c r="O3389" s="14"/>
      <c r="P3389" s="12"/>
      <c r="Q3389" s="10"/>
      <c r="R3389" s="11"/>
    </row>
    <row r="3390" spans="1:18" ht="15.75" customHeight="1" x14ac:dyDescent="0.25">
      <c r="A3390" s="2" t="s">
        <v>39</v>
      </c>
      <c r="B3390" s="4" t="s">
        <v>14</v>
      </c>
      <c r="C3390" s="4">
        <v>1185732</v>
      </c>
      <c r="D3390" s="5">
        <v>44206</v>
      </c>
      <c r="E3390" s="4" t="s">
        <v>15</v>
      </c>
      <c r="F3390" s="4" t="s">
        <v>117</v>
      </c>
      <c r="G3390" s="4" t="s">
        <v>118</v>
      </c>
      <c r="H3390" s="4" t="s">
        <v>17</v>
      </c>
      <c r="I3390" s="6">
        <v>0.35000000000000003</v>
      </c>
      <c r="J3390" s="7">
        <v>4750</v>
      </c>
      <c r="K3390" s="8">
        <f t="shared" si="26"/>
        <v>1662.5000000000002</v>
      </c>
      <c r="L3390" s="8">
        <f t="shared" si="27"/>
        <v>581.875</v>
      </c>
      <c r="M3390" s="9">
        <v>0.35</v>
      </c>
      <c r="O3390" s="14"/>
      <c r="P3390" s="12"/>
      <c r="Q3390" s="10"/>
      <c r="R3390" s="11"/>
    </row>
    <row r="3391" spans="1:18" ht="15.75" customHeight="1" x14ac:dyDescent="0.25">
      <c r="A3391" s="2"/>
      <c r="B3391" s="4" t="s">
        <v>14</v>
      </c>
      <c r="C3391" s="4">
        <v>1185732</v>
      </c>
      <c r="D3391" s="5">
        <v>44206</v>
      </c>
      <c r="E3391" s="4" t="s">
        <v>15</v>
      </c>
      <c r="F3391" s="4" t="s">
        <v>117</v>
      </c>
      <c r="G3391" s="4" t="s">
        <v>118</v>
      </c>
      <c r="H3391" s="4" t="s">
        <v>18</v>
      </c>
      <c r="I3391" s="6">
        <v>0.35000000000000003</v>
      </c>
      <c r="J3391" s="7">
        <v>2750</v>
      </c>
      <c r="K3391" s="8">
        <f t="shared" si="26"/>
        <v>962.50000000000011</v>
      </c>
      <c r="L3391" s="8">
        <f t="shared" si="27"/>
        <v>336.875</v>
      </c>
      <c r="M3391" s="9">
        <v>0.35</v>
      </c>
      <c r="O3391" s="14"/>
      <c r="P3391" s="12"/>
      <c r="Q3391" s="10"/>
      <c r="R3391" s="11"/>
    </row>
    <row r="3392" spans="1:18" ht="15.75" customHeight="1" x14ac:dyDescent="0.25">
      <c r="A3392" s="2"/>
      <c r="B3392" s="4" t="s">
        <v>14</v>
      </c>
      <c r="C3392" s="4">
        <v>1185732</v>
      </c>
      <c r="D3392" s="5">
        <v>44206</v>
      </c>
      <c r="E3392" s="4" t="s">
        <v>15</v>
      </c>
      <c r="F3392" s="4" t="s">
        <v>117</v>
      </c>
      <c r="G3392" s="4" t="s">
        <v>118</v>
      </c>
      <c r="H3392" s="4" t="s">
        <v>19</v>
      </c>
      <c r="I3392" s="6">
        <v>0.25000000000000006</v>
      </c>
      <c r="J3392" s="7">
        <v>2750</v>
      </c>
      <c r="K3392" s="8">
        <f t="shared" si="26"/>
        <v>687.50000000000011</v>
      </c>
      <c r="L3392" s="8">
        <f t="shared" si="27"/>
        <v>275.00000000000006</v>
      </c>
      <c r="M3392" s="9">
        <v>0.4</v>
      </c>
      <c r="O3392" s="14"/>
      <c r="P3392" s="12"/>
      <c r="Q3392" s="10"/>
      <c r="R3392" s="11"/>
    </row>
    <row r="3393" spans="1:18" ht="15.75" customHeight="1" x14ac:dyDescent="0.25">
      <c r="A3393" s="2"/>
      <c r="B3393" s="4" t="s">
        <v>14</v>
      </c>
      <c r="C3393" s="4">
        <v>1185732</v>
      </c>
      <c r="D3393" s="5">
        <v>44206</v>
      </c>
      <c r="E3393" s="4" t="s">
        <v>15</v>
      </c>
      <c r="F3393" s="4" t="s">
        <v>117</v>
      </c>
      <c r="G3393" s="4" t="s">
        <v>118</v>
      </c>
      <c r="H3393" s="4" t="s">
        <v>20</v>
      </c>
      <c r="I3393" s="6">
        <v>0.3</v>
      </c>
      <c r="J3393" s="7">
        <v>1250</v>
      </c>
      <c r="K3393" s="8">
        <f t="shared" si="26"/>
        <v>375</v>
      </c>
      <c r="L3393" s="8">
        <f t="shared" si="27"/>
        <v>150</v>
      </c>
      <c r="M3393" s="9">
        <v>0.4</v>
      </c>
      <c r="O3393" s="14"/>
      <c r="P3393" s="12"/>
      <c r="Q3393" s="10"/>
      <c r="R3393" s="11"/>
    </row>
    <row r="3394" spans="1:18" ht="15.75" customHeight="1" x14ac:dyDescent="0.25">
      <c r="A3394" s="2"/>
      <c r="B3394" s="4" t="s">
        <v>14</v>
      </c>
      <c r="C3394" s="4">
        <v>1185732</v>
      </c>
      <c r="D3394" s="5">
        <v>44206</v>
      </c>
      <c r="E3394" s="4" t="s">
        <v>15</v>
      </c>
      <c r="F3394" s="4" t="s">
        <v>117</v>
      </c>
      <c r="G3394" s="4" t="s">
        <v>118</v>
      </c>
      <c r="H3394" s="4" t="s">
        <v>21</v>
      </c>
      <c r="I3394" s="6">
        <v>0.45</v>
      </c>
      <c r="J3394" s="7">
        <v>1750</v>
      </c>
      <c r="K3394" s="8">
        <f t="shared" si="26"/>
        <v>787.5</v>
      </c>
      <c r="L3394" s="8">
        <f t="shared" si="27"/>
        <v>236.25</v>
      </c>
      <c r="M3394" s="9">
        <v>0.3</v>
      </c>
      <c r="O3394" s="14"/>
      <c r="P3394" s="12"/>
      <c r="Q3394" s="10"/>
      <c r="R3394" s="11"/>
    </row>
    <row r="3395" spans="1:18" ht="15.75" customHeight="1" x14ac:dyDescent="0.25">
      <c r="A3395" s="2"/>
      <c r="B3395" s="4" t="s">
        <v>14</v>
      </c>
      <c r="C3395" s="4">
        <v>1185732</v>
      </c>
      <c r="D3395" s="5">
        <v>44206</v>
      </c>
      <c r="E3395" s="4" t="s">
        <v>15</v>
      </c>
      <c r="F3395" s="4" t="s">
        <v>117</v>
      </c>
      <c r="G3395" s="4" t="s">
        <v>118</v>
      </c>
      <c r="H3395" s="4" t="s">
        <v>22</v>
      </c>
      <c r="I3395" s="6">
        <v>0.35000000000000003</v>
      </c>
      <c r="J3395" s="7">
        <v>2750</v>
      </c>
      <c r="K3395" s="8">
        <f t="shared" si="26"/>
        <v>962.50000000000011</v>
      </c>
      <c r="L3395" s="8">
        <f t="shared" si="27"/>
        <v>385.00000000000006</v>
      </c>
      <c r="M3395" s="9">
        <v>0.4</v>
      </c>
      <c r="O3395" s="14"/>
      <c r="P3395" s="12"/>
      <c r="Q3395" s="10"/>
      <c r="R3395" s="11"/>
    </row>
    <row r="3396" spans="1:18" ht="15.75" customHeight="1" x14ac:dyDescent="0.25">
      <c r="A3396" s="2"/>
      <c r="B3396" s="4" t="s">
        <v>14</v>
      </c>
      <c r="C3396" s="4">
        <v>1185732</v>
      </c>
      <c r="D3396" s="5">
        <v>44235</v>
      </c>
      <c r="E3396" s="4" t="s">
        <v>15</v>
      </c>
      <c r="F3396" s="4" t="s">
        <v>117</v>
      </c>
      <c r="G3396" s="4" t="s">
        <v>118</v>
      </c>
      <c r="H3396" s="4" t="s">
        <v>17</v>
      </c>
      <c r="I3396" s="6">
        <v>0.35000000000000003</v>
      </c>
      <c r="J3396" s="7">
        <v>5250</v>
      </c>
      <c r="K3396" s="8">
        <f t="shared" si="26"/>
        <v>1837.5000000000002</v>
      </c>
      <c r="L3396" s="8">
        <f t="shared" si="27"/>
        <v>643.125</v>
      </c>
      <c r="M3396" s="9">
        <v>0.35</v>
      </c>
      <c r="O3396" s="14"/>
      <c r="P3396" s="12"/>
      <c r="Q3396" s="10"/>
      <c r="R3396" s="11"/>
    </row>
    <row r="3397" spans="1:18" ht="15.75" customHeight="1" x14ac:dyDescent="0.25">
      <c r="A3397" s="2"/>
      <c r="B3397" s="4" t="s">
        <v>14</v>
      </c>
      <c r="C3397" s="4">
        <v>1185732</v>
      </c>
      <c r="D3397" s="5">
        <v>44235</v>
      </c>
      <c r="E3397" s="4" t="s">
        <v>15</v>
      </c>
      <c r="F3397" s="4" t="s">
        <v>117</v>
      </c>
      <c r="G3397" s="4" t="s">
        <v>118</v>
      </c>
      <c r="H3397" s="4" t="s">
        <v>18</v>
      </c>
      <c r="I3397" s="6">
        <v>0.35000000000000003</v>
      </c>
      <c r="J3397" s="7">
        <v>1750</v>
      </c>
      <c r="K3397" s="8">
        <f t="shared" si="26"/>
        <v>612.50000000000011</v>
      </c>
      <c r="L3397" s="8">
        <f t="shared" si="27"/>
        <v>214.37500000000003</v>
      </c>
      <c r="M3397" s="9">
        <v>0.35</v>
      </c>
      <c r="O3397" s="14"/>
      <c r="P3397" s="12"/>
      <c r="Q3397" s="10"/>
      <c r="R3397" s="11"/>
    </row>
    <row r="3398" spans="1:18" ht="15.75" customHeight="1" x14ac:dyDescent="0.25">
      <c r="A3398" s="2"/>
      <c r="B3398" s="4" t="s">
        <v>14</v>
      </c>
      <c r="C3398" s="4">
        <v>1185732</v>
      </c>
      <c r="D3398" s="5">
        <v>44235</v>
      </c>
      <c r="E3398" s="4" t="s">
        <v>15</v>
      </c>
      <c r="F3398" s="4" t="s">
        <v>117</v>
      </c>
      <c r="G3398" s="4" t="s">
        <v>118</v>
      </c>
      <c r="H3398" s="4" t="s">
        <v>19</v>
      </c>
      <c r="I3398" s="6">
        <v>0.25000000000000006</v>
      </c>
      <c r="J3398" s="7">
        <v>2250</v>
      </c>
      <c r="K3398" s="8">
        <f t="shared" si="26"/>
        <v>562.50000000000011</v>
      </c>
      <c r="L3398" s="8">
        <f t="shared" si="27"/>
        <v>225.00000000000006</v>
      </c>
      <c r="M3398" s="9">
        <v>0.4</v>
      </c>
      <c r="O3398" s="14"/>
      <c r="P3398" s="12"/>
      <c r="Q3398" s="10"/>
      <c r="R3398" s="11"/>
    </row>
    <row r="3399" spans="1:18" ht="15.75" customHeight="1" x14ac:dyDescent="0.25">
      <c r="A3399" s="2"/>
      <c r="B3399" s="4" t="s">
        <v>14</v>
      </c>
      <c r="C3399" s="4">
        <v>1185732</v>
      </c>
      <c r="D3399" s="5">
        <v>44235</v>
      </c>
      <c r="E3399" s="4" t="s">
        <v>15</v>
      </c>
      <c r="F3399" s="4" t="s">
        <v>117</v>
      </c>
      <c r="G3399" s="4" t="s">
        <v>118</v>
      </c>
      <c r="H3399" s="4" t="s">
        <v>20</v>
      </c>
      <c r="I3399" s="6">
        <v>0.3</v>
      </c>
      <c r="J3399" s="7">
        <v>1000</v>
      </c>
      <c r="K3399" s="8">
        <f t="shared" si="26"/>
        <v>300</v>
      </c>
      <c r="L3399" s="8">
        <f t="shared" si="27"/>
        <v>120</v>
      </c>
      <c r="M3399" s="9">
        <v>0.4</v>
      </c>
      <c r="O3399" s="14"/>
      <c r="P3399" s="12"/>
      <c r="Q3399" s="10"/>
      <c r="R3399" s="11"/>
    </row>
    <row r="3400" spans="1:18" ht="15.75" customHeight="1" x14ac:dyDescent="0.25">
      <c r="A3400" s="2"/>
      <c r="B3400" s="4" t="s">
        <v>14</v>
      </c>
      <c r="C3400" s="4">
        <v>1185732</v>
      </c>
      <c r="D3400" s="5">
        <v>44235</v>
      </c>
      <c r="E3400" s="4" t="s">
        <v>15</v>
      </c>
      <c r="F3400" s="4" t="s">
        <v>117</v>
      </c>
      <c r="G3400" s="4" t="s">
        <v>118</v>
      </c>
      <c r="H3400" s="4" t="s">
        <v>21</v>
      </c>
      <c r="I3400" s="6">
        <v>0.45</v>
      </c>
      <c r="J3400" s="7">
        <v>1750</v>
      </c>
      <c r="K3400" s="8">
        <f t="shared" si="26"/>
        <v>787.5</v>
      </c>
      <c r="L3400" s="8">
        <f t="shared" si="27"/>
        <v>236.25</v>
      </c>
      <c r="M3400" s="9">
        <v>0.3</v>
      </c>
      <c r="O3400" s="14"/>
      <c r="P3400" s="12"/>
      <c r="Q3400" s="10"/>
      <c r="R3400" s="11"/>
    </row>
    <row r="3401" spans="1:18" ht="15.75" customHeight="1" x14ac:dyDescent="0.25">
      <c r="A3401" s="2"/>
      <c r="B3401" s="4" t="s">
        <v>14</v>
      </c>
      <c r="C3401" s="4">
        <v>1185732</v>
      </c>
      <c r="D3401" s="5">
        <v>44235</v>
      </c>
      <c r="E3401" s="4" t="s">
        <v>15</v>
      </c>
      <c r="F3401" s="4" t="s">
        <v>117</v>
      </c>
      <c r="G3401" s="4" t="s">
        <v>118</v>
      </c>
      <c r="H3401" s="4" t="s">
        <v>22</v>
      </c>
      <c r="I3401" s="6">
        <v>0.35000000000000003</v>
      </c>
      <c r="J3401" s="7">
        <v>2750</v>
      </c>
      <c r="K3401" s="8">
        <f t="shared" si="26"/>
        <v>962.50000000000011</v>
      </c>
      <c r="L3401" s="8">
        <f t="shared" si="27"/>
        <v>385.00000000000006</v>
      </c>
      <c r="M3401" s="9">
        <v>0.4</v>
      </c>
      <c r="O3401" s="14"/>
      <c r="P3401" s="12"/>
      <c r="Q3401" s="10"/>
      <c r="R3401" s="11"/>
    </row>
    <row r="3402" spans="1:18" ht="15.75" customHeight="1" x14ac:dyDescent="0.25">
      <c r="A3402" s="2"/>
      <c r="B3402" s="4" t="s">
        <v>14</v>
      </c>
      <c r="C3402" s="4">
        <v>1185732</v>
      </c>
      <c r="D3402" s="5">
        <v>44261</v>
      </c>
      <c r="E3402" s="4" t="s">
        <v>15</v>
      </c>
      <c r="F3402" s="4" t="s">
        <v>117</v>
      </c>
      <c r="G3402" s="4" t="s">
        <v>118</v>
      </c>
      <c r="H3402" s="4" t="s">
        <v>17</v>
      </c>
      <c r="I3402" s="6">
        <v>0.35000000000000003</v>
      </c>
      <c r="J3402" s="7">
        <v>4950</v>
      </c>
      <c r="K3402" s="8">
        <f t="shared" si="26"/>
        <v>1732.5000000000002</v>
      </c>
      <c r="L3402" s="8">
        <f t="shared" si="27"/>
        <v>606.375</v>
      </c>
      <c r="M3402" s="9">
        <v>0.35</v>
      </c>
      <c r="O3402" s="14"/>
      <c r="P3402" s="12"/>
      <c r="Q3402" s="10"/>
      <c r="R3402" s="11"/>
    </row>
    <row r="3403" spans="1:18" ht="15.75" customHeight="1" x14ac:dyDescent="0.25">
      <c r="A3403" s="2"/>
      <c r="B3403" s="4" t="s">
        <v>14</v>
      </c>
      <c r="C3403" s="4">
        <v>1185732</v>
      </c>
      <c r="D3403" s="5">
        <v>44261</v>
      </c>
      <c r="E3403" s="4" t="s">
        <v>15</v>
      </c>
      <c r="F3403" s="4" t="s">
        <v>117</v>
      </c>
      <c r="G3403" s="4" t="s">
        <v>118</v>
      </c>
      <c r="H3403" s="4" t="s">
        <v>18</v>
      </c>
      <c r="I3403" s="6">
        <v>0.35000000000000003</v>
      </c>
      <c r="J3403" s="7">
        <v>2000</v>
      </c>
      <c r="K3403" s="8">
        <f t="shared" si="26"/>
        <v>700.00000000000011</v>
      </c>
      <c r="L3403" s="8">
        <f t="shared" si="27"/>
        <v>245.00000000000003</v>
      </c>
      <c r="M3403" s="9">
        <v>0.35</v>
      </c>
      <c r="O3403" s="14"/>
      <c r="P3403" s="12"/>
      <c r="Q3403" s="10"/>
      <c r="R3403" s="11"/>
    </row>
    <row r="3404" spans="1:18" ht="15.75" customHeight="1" x14ac:dyDescent="0.25">
      <c r="A3404" s="2"/>
      <c r="B3404" s="4" t="s">
        <v>14</v>
      </c>
      <c r="C3404" s="4">
        <v>1185732</v>
      </c>
      <c r="D3404" s="5">
        <v>44261</v>
      </c>
      <c r="E3404" s="4" t="s">
        <v>15</v>
      </c>
      <c r="F3404" s="4" t="s">
        <v>117</v>
      </c>
      <c r="G3404" s="4" t="s">
        <v>118</v>
      </c>
      <c r="H3404" s="4" t="s">
        <v>19</v>
      </c>
      <c r="I3404" s="6">
        <v>0.25000000000000006</v>
      </c>
      <c r="J3404" s="7">
        <v>2250</v>
      </c>
      <c r="K3404" s="8">
        <f t="shared" si="26"/>
        <v>562.50000000000011</v>
      </c>
      <c r="L3404" s="8">
        <f t="shared" si="27"/>
        <v>225.00000000000006</v>
      </c>
      <c r="M3404" s="9">
        <v>0.4</v>
      </c>
      <c r="O3404" s="14"/>
      <c r="P3404" s="12"/>
      <c r="Q3404" s="10"/>
      <c r="R3404" s="11"/>
    </row>
    <row r="3405" spans="1:18" ht="15.75" customHeight="1" x14ac:dyDescent="0.25">
      <c r="A3405" s="2"/>
      <c r="B3405" s="4" t="s">
        <v>14</v>
      </c>
      <c r="C3405" s="4">
        <v>1185732</v>
      </c>
      <c r="D3405" s="5">
        <v>44261</v>
      </c>
      <c r="E3405" s="4" t="s">
        <v>15</v>
      </c>
      <c r="F3405" s="4" t="s">
        <v>117</v>
      </c>
      <c r="G3405" s="4" t="s">
        <v>118</v>
      </c>
      <c r="H3405" s="4" t="s">
        <v>20</v>
      </c>
      <c r="I3405" s="6">
        <v>0.3</v>
      </c>
      <c r="J3405" s="7">
        <v>750</v>
      </c>
      <c r="K3405" s="8">
        <f t="shared" si="26"/>
        <v>225</v>
      </c>
      <c r="L3405" s="8">
        <f t="shared" si="27"/>
        <v>90</v>
      </c>
      <c r="M3405" s="9">
        <v>0.4</v>
      </c>
      <c r="O3405" s="14"/>
      <c r="P3405" s="12"/>
      <c r="Q3405" s="10"/>
      <c r="R3405" s="11"/>
    </row>
    <row r="3406" spans="1:18" ht="15.75" customHeight="1" x14ac:dyDescent="0.25">
      <c r="A3406" s="2"/>
      <c r="B3406" s="4" t="s">
        <v>14</v>
      </c>
      <c r="C3406" s="4">
        <v>1185732</v>
      </c>
      <c r="D3406" s="5">
        <v>44261</v>
      </c>
      <c r="E3406" s="4" t="s">
        <v>15</v>
      </c>
      <c r="F3406" s="4" t="s">
        <v>117</v>
      </c>
      <c r="G3406" s="4" t="s">
        <v>118</v>
      </c>
      <c r="H3406" s="4" t="s">
        <v>21</v>
      </c>
      <c r="I3406" s="6">
        <v>0.45</v>
      </c>
      <c r="J3406" s="7">
        <v>1250</v>
      </c>
      <c r="K3406" s="8">
        <f t="shared" si="26"/>
        <v>562.5</v>
      </c>
      <c r="L3406" s="8">
        <f t="shared" si="27"/>
        <v>168.75</v>
      </c>
      <c r="M3406" s="9">
        <v>0.3</v>
      </c>
      <c r="O3406" s="14"/>
      <c r="P3406" s="12"/>
      <c r="Q3406" s="10"/>
      <c r="R3406" s="11"/>
    </row>
    <row r="3407" spans="1:18" ht="15.75" customHeight="1" x14ac:dyDescent="0.25">
      <c r="A3407" s="2"/>
      <c r="B3407" s="4" t="s">
        <v>14</v>
      </c>
      <c r="C3407" s="4">
        <v>1185732</v>
      </c>
      <c r="D3407" s="5">
        <v>44261</v>
      </c>
      <c r="E3407" s="4" t="s">
        <v>15</v>
      </c>
      <c r="F3407" s="4" t="s">
        <v>117</v>
      </c>
      <c r="G3407" s="4" t="s">
        <v>118</v>
      </c>
      <c r="H3407" s="4" t="s">
        <v>22</v>
      </c>
      <c r="I3407" s="6">
        <v>0.35000000000000003</v>
      </c>
      <c r="J3407" s="7">
        <v>2250</v>
      </c>
      <c r="K3407" s="8">
        <f t="shared" si="26"/>
        <v>787.50000000000011</v>
      </c>
      <c r="L3407" s="8">
        <f t="shared" si="27"/>
        <v>315.00000000000006</v>
      </c>
      <c r="M3407" s="9">
        <v>0.4</v>
      </c>
      <c r="O3407" s="14"/>
      <c r="P3407" s="12"/>
      <c r="Q3407" s="10"/>
      <c r="R3407" s="11"/>
    </row>
    <row r="3408" spans="1:18" ht="15.75" customHeight="1" x14ac:dyDescent="0.25">
      <c r="A3408" s="2"/>
      <c r="B3408" s="4" t="s">
        <v>14</v>
      </c>
      <c r="C3408" s="4">
        <v>1185732</v>
      </c>
      <c r="D3408" s="5">
        <v>44293</v>
      </c>
      <c r="E3408" s="4" t="s">
        <v>15</v>
      </c>
      <c r="F3408" s="4" t="s">
        <v>117</v>
      </c>
      <c r="G3408" s="4" t="s">
        <v>118</v>
      </c>
      <c r="H3408" s="4" t="s">
        <v>17</v>
      </c>
      <c r="I3408" s="6">
        <v>0.35000000000000003</v>
      </c>
      <c r="J3408" s="7">
        <v>4750</v>
      </c>
      <c r="K3408" s="8">
        <f t="shared" si="26"/>
        <v>1662.5000000000002</v>
      </c>
      <c r="L3408" s="8">
        <f t="shared" si="27"/>
        <v>581.875</v>
      </c>
      <c r="M3408" s="9">
        <v>0.35</v>
      </c>
      <c r="O3408" s="14"/>
      <c r="P3408" s="12"/>
      <c r="Q3408" s="10"/>
      <c r="R3408" s="11"/>
    </row>
    <row r="3409" spans="1:18" ht="15.75" customHeight="1" x14ac:dyDescent="0.25">
      <c r="A3409" s="2"/>
      <c r="B3409" s="4" t="s">
        <v>14</v>
      </c>
      <c r="C3409" s="4">
        <v>1185732</v>
      </c>
      <c r="D3409" s="5">
        <v>44293</v>
      </c>
      <c r="E3409" s="4" t="s">
        <v>15</v>
      </c>
      <c r="F3409" s="4" t="s">
        <v>117</v>
      </c>
      <c r="G3409" s="4" t="s">
        <v>118</v>
      </c>
      <c r="H3409" s="4" t="s">
        <v>18</v>
      </c>
      <c r="I3409" s="6">
        <v>0.35000000000000003</v>
      </c>
      <c r="J3409" s="7">
        <v>1750</v>
      </c>
      <c r="K3409" s="8">
        <f t="shared" si="26"/>
        <v>612.50000000000011</v>
      </c>
      <c r="L3409" s="8">
        <f t="shared" si="27"/>
        <v>214.37500000000003</v>
      </c>
      <c r="M3409" s="9">
        <v>0.35</v>
      </c>
      <c r="O3409" s="14"/>
      <c r="P3409" s="12"/>
      <c r="Q3409" s="10"/>
      <c r="R3409" s="11"/>
    </row>
    <row r="3410" spans="1:18" ht="15.75" customHeight="1" x14ac:dyDescent="0.25">
      <c r="A3410" s="2"/>
      <c r="B3410" s="4" t="s">
        <v>14</v>
      </c>
      <c r="C3410" s="4">
        <v>1185732</v>
      </c>
      <c r="D3410" s="5">
        <v>44293</v>
      </c>
      <c r="E3410" s="4" t="s">
        <v>15</v>
      </c>
      <c r="F3410" s="4" t="s">
        <v>117</v>
      </c>
      <c r="G3410" s="4" t="s">
        <v>118</v>
      </c>
      <c r="H3410" s="4" t="s">
        <v>19</v>
      </c>
      <c r="I3410" s="6">
        <v>0.25000000000000006</v>
      </c>
      <c r="J3410" s="7">
        <v>1750</v>
      </c>
      <c r="K3410" s="8">
        <f t="shared" si="26"/>
        <v>437.50000000000011</v>
      </c>
      <c r="L3410" s="8">
        <f t="shared" si="27"/>
        <v>175.00000000000006</v>
      </c>
      <c r="M3410" s="9">
        <v>0.4</v>
      </c>
      <c r="O3410" s="14"/>
      <c r="P3410" s="12"/>
      <c r="Q3410" s="10"/>
      <c r="R3410" s="11"/>
    </row>
    <row r="3411" spans="1:18" ht="15.75" customHeight="1" x14ac:dyDescent="0.25">
      <c r="A3411" s="2"/>
      <c r="B3411" s="4" t="s">
        <v>14</v>
      </c>
      <c r="C3411" s="4">
        <v>1185732</v>
      </c>
      <c r="D3411" s="5">
        <v>44293</v>
      </c>
      <c r="E3411" s="4" t="s">
        <v>15</v>
      </c>
      <c r="F3411" s="4" t="s">
        <v>117</v>
      </c>
      <c r="G3411" s="4" t="s">
        <v>118</v>
      </c>
      <c r="H3411" s="4" t="s">
        <v>20</v>
      </c>
      <c r="I3411" s="6">
        <v>0.3</v>
      </c>
      <c r="J3411" s="7">
        <v>1000</v>
      </c>
      <c r="K3411" s="8">
        <f t="shared" si="26"/>
        <v>300</v>
      </c>
      <c r="L3411" s="8">
        <f t="shared" si="27"/>
        <v>120</v>
      </c>
      <c r="M3411" s="9">
        <v>0.4</v>
      </c>
      <c r="O3411" s="14"/>
      <c r="P3411" s="12"/>
      <c r="Q3411" s="10"/>
      <c r="R3411" s="11"/>
    </row>
    <row r="3412" spans="1:18" ht="15.75" customHeight="1" x14ac:dyDescent="0.25">
      <c r="A3412" s="2"/>
      <c r="B3412" s="4" t="s">
        <v>14</v>
      </c>
      <c r="C3412" s="4">
        <v>1185732</v>
      </c>
      <c r="D3412" s="5">
        <v>44293</v>
      </c>
      <c r="E3412" s="4" t="s">
        <v>15</v>
      </c>
      <c r="F3412" s="4" t="s">
        <v>117</v>
      </c>
      <c r="G3412" s="4" t="s">
        <v>118</v>
      </c>
      <c r="H3412" s="4" t="s">
        <v>21</v>
      </c>
      <c r="I3412" s="6">
        <v>0.45</v>
      </c>
      <c r="J3412" s="7">
        <v>1000</v>
      </c>
      <c r="K3412" s="8">
        <f t="shared" si="26"/>
        <v>450</v>
      </c>
      <c r="L3412" s="8">
        <f t="shared" si="27"/>
        <v>135</v>
      </c>
      <c r="M3412" s="9">
        <v>0.3</v>
      </c>
      <c r="O3412" s="14"/>
      <c r="P3412" s="12"/>
      <c r="Q3412" s="10"/>
      <c r="R3412" s="11"/>
    </row>
    <row r="3413" spans="1:18" ht="15.75" customHeight="1" x14ac:dyDescent="0.25">
      <c r="A3413" s="2"/>
      <c r="B3413" s="4" t="s">
        <v>14</v>
      </c>
      <c r="C3413" s="4">
        <v>1185732</v>
      </c>
      <c r="D3413" s="5">
        <v>44293</v>
      </c>
      <c r="E3413" s="4" t="s">
        <v>15</v>
      </c>
      <c r="F3413" s="4" t="s">
        <v>117</v>
      </c>
      <c r="G3413" s="4" t="s">
        <v>118</v>
      </c>
      <c r="H3413" s="4" t="s">
        <v>22</v>
      </c>
      <c r="I3413" s="6">
        <v>0.35000000000000003</v>
      </c>
      <c r="J3413" s="7">
        <v>2500</v>
      </c>
      <c r="K3413" s="8">
        <f t="shared" si="26"/>
        <v>875.00000000000011</v>
      </c>
      <c r="L3413" s="8">
        <f t="shared" si="27"/>
        <v>350.00000000000006</v>
      </c>
      <c r="M3413" s="9">
        <v>0.4</v>
      </c>
      <c r="O3413" s="14"/>
      <c r="P3413" s="12"/>
      <c r="Q3413" s="10"/>
      <c r="R3413" s="11"/>
    </row>
    <row r="3414" spans="1:18" ht="15.75" customHeight="1" x14ac:dyDescent="0.25">
      <c r="A3414" s="2"/>
      <c r="B3414" s="4" t="s">
        <v>14</v>
      </c>
      <c r="C3414" s="4">
        <v>1185732</v>
      </c>
      <c r="D3414" s="5">
        <v>44322</v>
      </c>
      <c r="E3414" s="4" t="s">
        <v>15</v>
      </c>
      <c r="F3414" s="4" t="s">
        <v>117</v>
      </c>
      <c r="G3414" s="4" t="s">
        <v>118</v>
      </c>
      <c r="H3414" s="4" t="s">
        <v>17</v>
      </c>
      <c r="I3414" s="6">
        <v>0.49999999999999994</v>
      </c>
      <c r="J3414" s="7">
        <v>5200</v>
      </c>
      <c r="K3414" s="8">
        <f t="shared" si="26"/>
        <v>2599.9999999999995</v>
      </c>
      <c r="L3414" s="8">
        <f t="shared" si="27"/>
        <v>909.99999999999977</v>
      </c>
      <c r="M3414" s="9">
        <v>0.35</v>
      </c>
      <c r="O3414" s="14"/>
      <c r="P3414" s="12"/>
      <c r="Q3414" s="10"/>
      <c r="R3414" s="11"/>
    </row>
    <row r="3415" spans="1:18" ht="15.75" customHeight="1" x14ac:dyDescent="0.25">
      <c r="A3415" s="2"/>
      <c r="B3415" s="4" t="s">
        <v>14</v>
      </c>
      <c r="C3415" s="4">
        <v>1185732</v>
      </c>
      <c r="D3415" s="5">
        <v>44322</v>
      </c>
      <c r="E3415" s="4" t="s">
        <v>15</v>
      </c>
      <c r="F3415" s="4" t="s">
        <v>117</v>
      </c>
      <c r="G3415" s="4" t="s">
        <v>118</v>
      </c>
      <c r="H3415" s="4" t="s">
        <v>18</v>
      </c>
      <c r="I3415" s="6">
        <v>0.45</v>
      </c>
      <c r="J3415" s="7">
        <v>2250</v>
      </c>
      <c r="K3415" s="8">
        <f t="shared" si="26"/>
        <v>1012.5</v>
      </c>
      <c r="L3415" s="8">
        <f t="shared" si="27"/>
        <v>354.375</v>
      </c>
      <c r="M3415" s="9">
        <v>0.35</v>
      </c>
      <c r="O3415" s="14"/>
      <c r="P3415" s="12"/>
      <c r="Q3415" s="10"/>
      <c r="R3415" s="11"/>
    </row>
    <row r="3416" spans="1:18" ht="15.75" customHeight="1" x14ac:dyDescent="0.25">
      <c r="A3416" s="2"/>
      <c r="B3416" s="4" t="s">
        <v>14</v>
      </c>
      <c r="C3416" s="4">
        <v>1185732</v>
      </c>
      <c r="D3416" s="5">
        <v>44322</v>
      </c>
      <c r="E3416" s="4" t="s">
        <v>15</v>
      </c>
      <c r="F3416" s="4" t="s">
        <v>117</v>
      </c>
      <c r="G3416" s="4" t="s">
        <v>118</v>
      </c>
      <c r="H3416" s="4" t="s">
        <v>19</v>
      </c>
      <c r="I3416" s="6">
        <v>0.4</v>
      </c>
      <c r="J3416" s="7">
        <v>2500</v>
      </c>
      <c r="K3416" s="8">
        <f t="shared" si="26"/>
        <v>1000</v>
      </c>
      <c r="L3416" s="8">
        <f t="shared" si="27"/>
        <v>400</v>
      </c>
      <c r="M3416" s="9">
        <v>0.4</v>
      </c>
      <c r="O3416" s="14"/>
      <c r="P3416" s="12"/>
      <c r="Q3416" s="10"/>
      <c r="R3416" s="11"/>
    </row>
    <row r="3417" spans="1:18" ht="15.75" customHeight="1" x14ac:dyDescent="0.25">
      <c r="A3417" s="2"/>
      <c r="B3417" s="4" t="s">
        <v>14</v>
      </c>
      <c r="C3417" s="4">
        <v>1185732</v>
      </c>
      <c r="D3417" s="5">
        <v>44322</v>
      </c>
      <c r="E3417" s="4" t="s">
        <v>15</v>
      </c>
      <c r="F3417" s="4" t="s">
        <v>117</v>
      </c>
      <c r="G3417" s="4" t="s">
        <v>118</v>
      </c>
      <c r="H3417" s="4" t="s">
        <v>20</v>
      </c>
      <c r="I3417" s="6">
        <v>0.4</v>
      </c>
      <c r="J3417" s="7">
        <v>2000</v>
      </c>
      <c r="K3417" s="8">
        <f t="shared" si="26"/>
        <v>800</v>
      </c>
      <c r="L3417" s="8">
        <f t="shared" si="27"/>
        <v>320</v>
      </c>
      <c r="M3417" s="9">
        <v>0.4</v>
      </c>
      <c r="O3417" s="14"/>
      <c r="P3417" s="12"/>
      <c r="Q3417" s="10"/>
      <c r="R3417" s="11"/>
    </row>
    <row r="3418" spans="1:18" ht="15.75" customHeight="1" x14ac:dyDescent="0.25">
      <c r="A3418" s="2"/>
      <c r="B3418" s="4" t="s">
        <v>14</v>
      </c>
      <c r="C3418" s="4">
        <v>1185732</v>
      </c>
      <c r="D3418" s="5">
        <v>44322</v>
      </c>
      <c r="E3418" s="4" t="s">
        <v>15</v>
      </c>
      <c r="F3418" s="4" t="s">
        <v>117</v>
      </c>
      <c r="G3418" s="4" t="s">
        <v>118</v>
      </c>
      <c r="H3418" s="4" t="s">
        <v>21</v>
      </c>
      <c r="I3418" s="6">
        <v>0.49999999999999994</v>
      </c>
      <c r="J3418" s="7">
        <v>2250</v>
      </c>
      <c r="K3418" s="8">
        <f t="shared" si="26"/>
        <v>1124.9999999999998</v>
      </c>
      <c r="L3418" s="8">
        <f t="shared" si="27"/>
        <v>337.49999999999994</v>
      </c>
      <c r="M3418" s="9">
        <v>0.3</v>
      </c>
      <c r="O3418" s="14"/>
      <c r="P3418" s="12"/>
      <c r="Q3418" s="10"/>
      <c r="R3418" s="11"/>
    </row>
    <row r="3419" spans="1:18" ht="15.75" customHeight="1" x14ac:dyDescent="0.25">
      <c r="A3419" s="2"/>
      <c r="B3419" s="4" t="s">
        <v>14</v>
      </c>
      <c r="C3419" s="4">
        <v>1185732</v>
      </c>
      <c r="D3419" s="5">
        <v>44322</v>
      </c>
      <c r="E3419" s="4" t="s">
        <v>15</v>
      </c>
      <c r="F3419" s="4" t="s">
        <v>117</v>
      </c>
      <c r="G3419" s="4" t="s">
        <v>118</v>
      </c>
      <c r="H3419" s="4" t="s">
        <v>22</v>
      </c>
      <c r="I3419" s="6">
        <v>0.54999999999999993</v>
      </c>
      <c r="J3419" s="7">
        <v>3500</v>
      </c>
      <c r="K3419" s="8">
        <f t="shared" si="26"/>
        <v>1924.9999999999998</v>
      </c>
      <c r="L3419" s="8">
        <f t="shared" si="27"/>
        <v>770</v>
      </c>
      <c r="M3419" s="9">
        <v>0.4</v>
      </c>
      <c r="O3419" s="14"/>
      <c r="P3419" s="12"/>
      <c r="Q3419" s="10"/>
      <c r="R3419" s="11"/>
    </row>
    <row r="3420" spans="1:18" ht="15.75" customHeight="1" x14ac:dyDescent="0.25">
      <c r="A3420" s="2"/>
      <c r="B3420" s="4" t="s">
        <v>14</v>
      </c>
      <c r="C3420" s="4">
        <v>1185732</v>
      </c>
      <c r="D3420" s="5">
        <v>44355</v>
      </c>
      <c r="E3420" s="4" t="s">
        <v>15</v>
      </c>
      <c r="F3420" s="4" t="s">
        <v>117</v>
      </c>
      <c r="G3420" s="4" t="s">
        <v>118</v>
      </c>
      <c r="H3420" s="4" t="s">
        <v>17</v>
      </c>
      <c r="I3420" s="6">
        <v>0.49999999999999994</v>
      </c>
      <c r="J3420" s="7">
        <v>6000</v>
      </c>
      <c r="K3420" s="8">
        <f t="shared" si="26"/>
        <v>2999.9999999999995</v>
      </c>
      <c r="L3420" s="8">
        <f t="shared" si="27"/>
        <v>1049.9999999999998</v>
      </c>
      <c r="M3420" s="9">
        <v>0.35</v>
      </c>
      <c r="O3420" s="14"/>
      <c r="P3420" s="12"/>
      <c r="Q3420" s="10"/>
      <c r="R3420" s="11"/>
    </row>
    <row r="3421" spans="1:18" ht="15.75" customHeight="1" x14ac:dyDescent="0.25">
      <c r="A3421" s="2"/>
      <c r="B3421" s="4" t="s">
        <v>14</v>
      </c>
      <c r="C3421" s="4">
        <v>1185732</v>
      </c>
      <c r="D3421" s="5">
        <v>44355</v>
      </c>
      <c r="E3421" s="4" t="s">
        <v>15</v>
      </c>
      <c r="F3421" s="4" t="s">
        <v>117</v>
      </c>
      <c r="G3421" s="4" t="s">
        <v>118</v>
      </c>
      <c r="H3421" s="4" t="s">
        <v>18</v>
      </c>
      <c r="I3421" s="6">
        <v>0.45</v>
      </c>
      <c r="J3421" s="7">
        <v>3500</v>
      </c>
      <c r="K3421" s="8">
        <f t="shared" si="26"/>
        <v>1575</v>
      </c>
      <c r="L3421" s="8">
        <f t="shared" si="27"/>
        <v>551.25</v>
      </c>
      <c r="M3421" s="9">
        <v>0.35</v>
      </c>
      <c r="O3421" s="14"/>
      <c r="P3421" s="12"/>
      <c r="Q3421" s="10"/>
      <c r="R3421" s="11"/>
    </row>
    <row r="3422" spans="1:18" ht="15.75" customHeight="1" x14ac:dyDescent="0.25">
      <c r="A3422" s="2"/>
      <c r="B3422" s="4" t="s">
        <v>14</v>
      </c>
      <c r="C3422" s="4">
        <v>1185732</v>
      </c>
      <c r="D3422" s="5">
        <v>44355</v>
      </c>
      <c r="E3422" s="4" t="s">
        <v>15</v>
      </c>
      <c r="F3422" s="4" t="s">
        <v>117</v>
      </c>
      <c r="G3422" s="4" t="s">
        <v>118</v>
      </c>
      <c r="H3422" s="4" t="s">
        <v>19</v>
      </c>
      <c r="I3422" s="6">
        <v>0.4</v>
      </c>
      <c r="J3422" s="7">
        <v>2750</v>
      </c>
      <c r="K3422" s="8">
        <f t="shared" si="26"/>
        <v>1100</v>
      </c>
      <c r="L3422" s="8">
        <f t="shared" si="27"/>
        <v>440</v>
      </c>
      <c r="M3422" s="9">
        <v>0.4</v>
      </c>
      <c r="O3422" s="14"/>
      <c r="P3422" s="12"/>
      <c r="Q3422" s="10"/>
      <c r="R3422" s="11"/>
    </row>
    <row r="3423" spans="1:18" ht="15.75" customHeight="1" x14ac:dyDescent="0.25">
      <c r="A3423" s="2"/>
      <c r="B3423" s="4" t="s">
        <v>14</v>
      </c>
      <c r="C3423" s="4">
        <v>1185732</v>
      </c>
      <c r="D3423" s="5">
        <v>44355</v>
      </c>
      <c r="E3423" s="4" t="s">
        <v>15</v>
      </c>
      <c r="F3423" s="4" t="s">
        <v>117</v>
      </c>
      <c r="G3423" s="4" t="s">
        <v>118</v>
      </c>
      <c r="H3423" s="4" t="s">
        <v>20</v>
      </c>
      <c r="I3423" s="6">
        <v>0.4</v>
      </c>
      <c r="J3423" s="7">
        <v>2500</v>
      </c>
      <c r="K3423" s="8">
        <f t="shared" si="26"/>
        <v>1000</v>
      </c>
      <c r="L3423" s="8">
        <f t="shared" si="27"/>
        <v>400</v>
      </c>
      <c r="M3423" s="9">
        <v>0.4</v>
      </c>
      <c r="O3423" s="14"/>
      <c r="P3423" s="12"/>
      <c r="Q3423" s="10"/>
      <c r="R3423" s="11"/>
    </row>
    <row r="3424" spans="1:18" ht="15.75" customHeight="1" x14ac:dyDescent="0.25">
      <c r="A3424" s="2"/>
      <c r="B3424" s="4" t="s">
        <v>14</v>
      </c>
      <c r="C3424" s="4">
        <v>1185732</v>
      </c>
      <c r="D3424" s="5">
        <v>44355</v>
      </c>
      <c r="E3424" s="4" t="s">
        <v>15</v>
      </c>
      <c r="F3424" s="4" t="s">
        <v>117</v>
      </c>
      <c r="G3424" s="4" t="s">
        <v>118</v>
      </c>
      <c r="H3424" s="4" t="s">
        <v>21</v>
      </c>
      <c r="I3424" s="6">
        <v>0.49999999999999994</v>
      </c>
      <c r="J3424" s="7">
        <v>2500</v>
      </c>
      <c r="K3424" s="8">
        <f t="shared" si="26"/>
        <v>1249.9999999999998</v>
      </c>
      <c r="L3424" s="8">
        <f t="shared" si="27"/>
        <v>374.99999999999994</v>
      </c>
      <c r="M3424" s="9">
        <v>0.3</v>
      </c>
      <c r="O3424" s="14"/>
      <c r="P3424" s="12"/>
      <c r="Q3424" s="10"/>
      <c r="R3424" s="11"/>
    </row>
    <row r="3425" spans="1:18" ht="15.75" customHeight="1" x14ac:dyDescent="0.25">
      <c r="A3425" s="2"/>
      <c r="B3425" s="4" t="s">
        <v>14</v>
      </c>
      <c r="C3425" s="4">
        <v>1185732</v>
      </c>
      <c r="D3425" s="5">
        <v>44355</v>
      </c>
      <c r="E3425" s="4" t="s">
        <v>15</v>
      </c>
      <c r="F3425" s="4" t="s">
        <v>117</v>
      </c>
      <c r="G3425" s="4" t="s">
        <v>118</v>
      </c>
      <c r="H3425" s="4" t="s">
        <v>22</v>
      </c>
      <c r="I3425" s="6">
        <v>0.54999999999999993</v>
      </c>
      <c r="J3425" s="7">
        <v>4000</v>
      </c>
      <c r="K3425" s="8">
        <f t="shared" si="26"/>
        <v>2199.9999999999995</v>
      </c>
      <c r="L3425" s="8">
        <f t="shared" si="27"/>
        <v>879.99999999999989</v>
      </c>
      <c r="M3425" s="9">
        <v>0.4</v>
      </c>
      <c r="O3425" s="14"/>
      <c r="P3425" s="12"/>
      <c r="Q3425" s="10"/>
      <c r="R3425" s="11"/>
    </row>
    <row r="3426" spans="1:18" ht="15.75" customHeight="1" x14ac:dyDescent="0.25">
      <c r="A3426" s="2"/>
      <c r="B3426" s="4" t="s">
        <v>14</v>
      </c>
      <c r="C3426" s="4">
        <v>1185732</v>
      </c>
      <c r="D3426" s="5">
        <v>44383</v>
      </c>
      <c r="E3426" s="4" t="s">
        <v>15</v>
      </c>
      <c r="F3426" s="4" t="s">
        <v>117</v>
      </c>
      <c r="G3426" s="4" t="s">
        <v>118</v>
      </c>
      <c r="H3426" s="4" t="s">
        <v>17</v>
      </c>
      <c r="I3426" s="6">
        <v>0.49999999999999994</v>
      </c>
      <c r="J3426" s="7">
        <v>6250</v>
      </c>
      <c r="K3426" s="8">
        <f t="shared" si="26"/>
        <v>3124.9999999999995</v>
      </c>
      <c r="L3426" s="8">
        <f t="shared" si="27"/>
        <v>1093.7499999999998</v>
      </c>
      <c r="M3426" s="9">
        <v>0.35</v>
      </c>
      <c r="O3426" s="14"/>
      <c r="P3426" s="12"/>
      <c r="Q3426" s="10"/>
      <c r="R3426" s="11"/>
    </row>
    <row r="3427" spans="1:18" ht="15.75" customHeight="1" x14ac:dyDescent="0.25">
      <c r="A3427" s="2"/>
      <c r="B3427" s="4" t="s">
        <v>14</v>
      </c>
      <c r="C3427" s="4">
        <v>1185732</v>
      </c>
      <c r="D3427" s="5">
        <v>44383</v>
      </c>
      <c r="E3427" s="4" t="s">
        <v>15</v>
      </c>
      <c r="F3427" s="4" t="s">
        <v>117</v>
      </c>
      <c r="G3427" s="4" t="s">
        <v>118</v>
      </c>
      <c r="H3427" s="4" t="s">
        <v>18</v>
      </c>
      <c r="I3427" s="6">
        <v>0.45</v>
      </c>
      <c r="J3427" s="7">
        <v>3750</v>
      </c>
      <c r="K3427" s="8">
        <f t="shared" si="26"/>
        <v>1687.5</v>
      </c>
      <c r="L3427" s="8">
        <f t="shared" si="27"/>
        <v>590.625</v>
      </c>
      <c r="M3427" s="9">
        <v>0.35</v>
      </c>
      <c r="O3427" s="14"/>
      <c r="P3427" s="12"/>
      <c r="Q3427" s="10"/>
      <c r="R3427" s="11"/>
    </row>
    <row r="3428" spans="1:18" ht="15.75" customHeight="1" x14ac:dyDescent="0.25">
      <c r="A3428" s="2"/>
      <c r="B3428" s="4" t="s">
        <v>14</v>
      </c>
      <c r="C3428" s="4">
        <v>1185732</v>
      </c>
      <c r="D3428" s="5">
        <v>44383</v>
      </c>
      <c r="E3428" s="4" t="s">
        <v>15</v>
      </c>
      <c r="F3428" s="4" t="s">
        <v>117</v>
      </c>
      <c r="G3428" s="4" t="s">
        <v>118</v>
      </c>
      <c r="H3428" s="4" t="s">
        <v>19</v>
      </c>
      <c r="I3428" s="6">
        <v>0.4</v>
      </c>
      <c r="J3428" s="7">
        <v>3000</v>
      </c>
      <c r="K3428" s="8">
        <f t="shared" si="26"/>
        <v>1200</v>
      </c>
      <c r="L3428" s="8">
        <f t="shared" si="27"/>
        <v>480</v>
      </c>
      <c r="M3428" s="9">
        <v>0.4</v>
      </c>
      <c r="O3428" s="14"/>
      <c r="P3428" s="12"/>
      <c r="Q3428" s="10"/>
      <c r="R3428" s="11"/>
    </row>
    <row r="3429" spans="1:18" ht="15.75" customHeight="1" x14ac:dyDescent="0.25">
      <c r="A3429" s="2"/>
      <c r="B3429" s="4" t="s">
        <v>14</v>
      </c>
      <c r="C3429" s="4">
        <v>1185732</v>
      </c>
      <c r="D3429" s="5">
        <v>44383</v>
      </c>
      <c r="E3429" s="4" t="s">
        <v>15</v>
      </c>
      <c r="F3429" s="4" t="s">
        <v>117</v>
      </c>
      <c r="G3429" s="4" t="s">
        <v>118</v>
      </c>
      <c r="H3429" s="4" t="s">
        <v>20</v>
      </c>
      <c r="I3429" s="6">
        <v>0.4</v>
      </c>
      <c r="J3429" s="7">
        <v>2500</v>
      </c>
      <c r="K3429" s="8">
        <f t="shared" si="26"/>
        <v>1000</v>
      </c>
      <c r="L3429" s="8">
        <f t="shared" si="27"/>
        <v>400</v>
      </c>
      <c r="M3429" s="9">
        <v>0.4</v>
      </c>
      <c r="O3429" s="14"/>
      <c r="P3429" s="12"/>
      <c r="Q3429" s="10"/>
      <c r="R3429" s="11"/>
    </row>
    <row r="3430" spans="1:18" ht="15.75" customHeight="1" x14ac:dyDescent="0.25">
      <c r="A3430" s="2"/>
      <c r="B3430" s="4" t="s">
        <v>14</v>
      </c>
      <c r="C3430" s="4">
        <v>1185732</v>
      </c>
      <c r="D3430" s="5">
        <v>44383</v>
      </c>
      <c r="E3430" s="4" t="s">
        <v>15</v>
      </c>
      <c r="F3430" s="4" t="s">
        <v>117</v>
      </c>
      <c r="G3430" s="4" t="s">
        <v>118</v>
      </c>
      <c r="H3430" s="4" t="s">
        <v>21</v>
      </c>
      <c r="I3430" s="6">
        <v>0.49999999999999994</v>
      </c>
      <c r="J3430" s="7">
        <v>2750</v>
      </c>
      <c r="K3430" s="8">
        <f t="shared" si="26"/>
        <v>1374.9999999999998</v>
      </c>
      <c r="L3430" s="8">
        <f t="shared" si="27"/>
        <v>412.49999999999994</v>
      </c>
      <c r="M3430" s="9">
        <v>0.3</v>
      </c>
      <c r="O3430" s="14"/>
      <c r="P3430" s="12"/>
      <c r="Q3430" s="10"/>
      <c r="R3430" s="11"/>
    </row>
    <row r="3431" spans="1:18" ht="15.75" customHeight="1" x14ac:dyDescent="0.25">
      <c r="A3431" s="2"/>
      <c r="B3431" s="4" t="s">
        <v>14</v>
      </c>
      <c r="C3431" s="4">
        <v>1185732</v>
      </c>
      <c r="D3431" s="5">
        <v>44383</v>
      </c>
      <c r="E3431" s="4" t="s">
        <v>15</v>
      </c>
      <c r="F3431" s="4" t="s">
        <v>117</v>
      </c>
      <c r="G3431" s="4" t="s">
        <v>118</v>
      </c>
      <c r="H3431" s="4" t="s">
        <v>22</v>
      </c>
      <c r="I3431" s="6">
        <v>0.54999999999999993</v>
      </c>
      <c r="J3431" s="7">
        <v>4500</v>
      </c>
      <c r="K3431" s="8">
        <f t="shared" si="26"/>
        <v>2474.9999999999995</v>
      </c>
      <c r="L3431" s="8">
        <f t="shared" si="27"/>
        <v>989.99999999999989</v>
      </c>
      <c r="M3431" s="9">
        <v>0.4</v>
      </c>
      <c r="O3431" s="14"/>
      <c r="P3431" s="12"/>
      <c r="Q3431" s="10"/>
      <c r="R3431" s="11"/>
    </row>
    <row r="3432" spans="1:18" ht="15.75" customHeight="1" x14ac:dyDescent="0.25">
      <c r="A3432" s="2"/>
      <c r="B3432" s="4" t="s">
        <v>14</v>
      </c>
      <c r="C3432" s="4">
        <v>1185732</v>
      </c>
      <c r="D3432" s="5">
        <v>44415</v>
      </c>
      <c r="E3432" s="4" t="s">
        <v>15</v>
      </c>
      <c r="F3432" s="4" t="s">
        <v>117</v>
      </c>
      <c r="G3432" s="4" t="s">
        <v>118</v>
      </c>
      <c r="H3432" s="4" t="s">
        <v>17</v>
      </c>
      <c r="I3432" s="6">
        <v>0.49999999999999994</v>
      </c>
      <c r="J3432" s="7">
        <v>6000</v>
      </c>
      <c r="K3432" s="8">
        <f t="shared" si="26"/>
        <v>2999.9999999999995</v>
      </c>
      <c r="L3432" s="8">
        <f t="shared" si="27"/>
        <v>1049.9999999999998</v>
      </c>
      <c r="M3432" s="9">
        <v>0.35</v>
      </c>
      <c r="O3432" s="14"/>
      <c r="P3432" s="12"/>
      <c r="Q3432" s="10"/>
      <c r="R3432" s="11"/>
    </row>
    <row r="3433" spans="1:18" ht="15.75" customHeight="1" x14ac:dyDescent="0.25">
      <c r="A3433" s="2"/>
      <c r="B3433" s="4" t="s">
        <v>14</v>
      </c>
      <c r="C3433" s="4">
        <v>1185732</v>
      </c>
      <c r="D3433" s="5">
        <v>44415</v>
      </c>
      <c r="E3433" s="4" t="s">
        <v>15</v>
      </c>
      <c r="F3433" s="4" t="s">
        <v>117</v>
      </c>
      <c r="G3433" s="4" t="s">
        <v>118</v>
      </c>
      <c r="H3433" s="4" t="s">
        <v>18</v>
      </c>
      <c r="I3433" s="6">
        <v>0.45</v>
      </c>
      <c r="J3433" s="7">
        <v>3750</v>
      </c>
      <c r="K3433" s="8">
        <f t="shared" si="26"/>
        <v>1687.5</v>
      </c>
      <c r="L3433" s="8">
        <f t="shared" si="27"/>
        <v>590.625</v>
      </c>
      <c r="M3433" s="9">
        <v>0.35</v>
      </c>
      <c r="O3433" s="14"/>
      <c r="P3433" s="12"/>
      <c r="Q3433" s="10"/>
      <c r="R3433" s="11"/>
    </row>
    <row r="3434" spans="1:18" ht="15.75" customHeight="1" x14ac:dyDescent="0.25">
      <c r="A3434" s="2"/>
      <c r="B3434" s="4" t="s">
        <v>14</v>
      </c>
      <c r="C3434" s="4">
        <v>1185732</v>
      </c>
      <c r="D3434" s="5">
        <v>44415</v>
      </c>
      <c r="E3434" s="4" t="s">
        <v>15</v>
      </c>
      <c r="F3434" s="4" t="s">
        <v>117</v>
      </c>
      <c r="G3434" s="4" t="s">
        <v>118</v>
      </c>
      <c r="H3434" s="4" t="s">
        <v>19</v>
      </c>
      <c r="I3434" s="6">
        <v>0.4</v>
      </c>
      <c r="J3434" s="7">
        <v>3000</v>
      </c>
      <c r="K3434" s="8">
        <f t="shared" si="26"/>
        <v>1200</v>
      </c>
      <c r="L3434" s="8">
        <f t="shared" si="27"/>
        <v>480</v>
      </c>
      <c r="M3434" s="9">
        <v>0.4</v>
      </c>
      <c r="O3434" s="14"/>
      <c r="P3434" s="12"/>
      <c r="Q3434" s="10"/>
      <c r="R3434" s="11"/>
    </row>
    <row r="3435" spans="1:18" ht="15.75" customHeight="1" x14ac:dyDescent="0.25">
      <c r="A3435" s="2"/>
      <c r="B3435" s="4" t="s">
        <v>14</v>
      </c>
      <c r="C3435" s="4">
        <v>1185732</v>
      </c>
      <c r="D3435" s="5">
        <v>44415</v>
      </c>
      <c r="E3435" s="4" t="s">
        <v>15</v>
      </c>
      <c r="F3435" s="4" t="s">
        <v>117</v>
      </c>
      <c r="G3435" s="4" t="s">
        <v>118</v>
      </c>
      <c r="H3435" s="4" t="s">
        <v>20</v>
      </c>
      <c r="I3435" s="6">
        <v>0.4</v>
      </c>
      <c r="J3435" s="7">
        <v>2000</v>
      </c>
      <c r="K3435" s="8">
        <f t="shared" si="26"/>
        <v>800</v>
      </c>
      <c r="L3435" s="8">
        <f t="shared" si="27"/>
        <v>320</v>
      </c>
      <c r="M3435" s="9">
        <v>0.4</v>
      </c>
      <c r="O3435" s="14"/>
      <c r="P3435" s="12"/>
      <c r="Q3435" s="10"/>
      <c r="R3435" s="11"/>
    </row>
    <row r="3436" spans="1:18" ht="15.75" customHeight="1" x14ac:dyDescent="0.25">
      <c r="A3436" s="2"/>
      <c r="B3436" s="4" t="s">
        <v>14</v>
      </c>
      <c r="C3436" s="4">
        <v>1185732</v>
      </c>
      <c r="D3436" s="5">
        <v>44415</v>
      </c>
      <c r="E3436" s="4" t="s">
        <v>15</v>
      </c>
      <c r="F3436" s="4" t="s">
        <v>117</v>
      </c>
      <c r="G3436" s="4" t="s">
        <v>118</v>
      </c>
      <c r="H3436" s="4" t="s">
        <v>21</v>
      </c>
      <c r="I3436" s="6">
        <v>0.49999999999999994</v>
      </c>
      <c r="J3436" s="7">
        <v>1750</v>
      </c>
      <c r="K3436" s="8">
        <f t="shared" si="26"/>
        <v>874.99999999999989</v>
      </c>
      <c r="L3436" s="8">
        <f t="shared" si="27"/>
        <v>262.49999999999994</v>
      </c>
      <c r="M3436" s="9">
        <v>0.3</v>
      </c>
      <c r="O3436" s="14"/>
      <c r="P3436" s="12"/>
      <c r="Q3436" s="10"/>
      <c r="R3436" s="11"/>
    </row>
    <row r="3437" spans="1:18" ht="15.75" customHeight="1" x14ac:dyDescent="0.25">
      <c r="A3437" s="2"/>
      <c r="B3437" s="4" t="s">
        <v>14</v>
      </c>
      <c r="C3437" s="4">
        <v>1185732</v>
      </c>
      <c r="D3437" s="5">
        <v>44415</v>
      </c>
      <c r="E3437" s="4" t="s">
        <v>15</v>
      </c>
      <c r="F3437" s="4" t="s">
        <v>117</v>
      </c>
      <c r="G3437" s="4" t="s">
        <v>118</v>
      </c>
      <c r="H3437" s="4" t="s">
        <v>22</v>
      </c>
      <c r="I3437" s="6">
        <v>0.54999999999999993</v>
      </c>
      <c r="J3437" s="7">
        <v>3500</v>
      </c>
      <c r="K3437" s="8">
        <f t="shared" si="26"/>
        <v>1924.9999999999998</v>
      </c>
      <c r="L3437" s="8">
        <f t="shared" si="27"/>
        <v>770</v>
      </c>
      <c r="M3437" s="9">
        <v>0.4</v>
      </c>
      <c r="O3437" s="14"/>
      <c r="P3437" s="12"/>
      <c r="Q3437" s="10"/>
      <c r="R3437" s="11"/>
    </row>
    <row r="3438" spans="1:18" ht="15.75" customHeight="1" x14ac:dyDescent="0.25">
      <c r="A3438" s="2"/>
      <c r="B3438" s="4" t="s">
        <v>14</v>
      </c>
      <c r="C3438" s="4">
        <v>1185732</v>
      </c>
      <c r="D3438" s="5">
        <v>44445</v>
      </c>
      <c r="E3438" s="4" t="s">
        <v>15</v>
      </c>
      <c r="F3438" s="4" t="s">
        <v>117</v>
      </c>
      <c r="G3438" s="4" t="s">
        <v>118</v>
      </c>
      <c r="H3438" s="4" t="s">
        <v>17</v>
      </c>
      <c r="I3438" s="6">
        <v>0.49999999999999994</v>
      </c>
      <c r="J3438" s="7">
        <v>4750</v>
      </c>
      <c r="K3438" s="8">
        <f t="shared" si="26"/>
        <v>2374.9999999999995</v>
      </c>
      <c r="L3438" s="8">
        <f t="shared" si="27"/>
        <v>831.24999999999977</v>
      </c>
      <c r="M3438" s="9">
        <v>0.35</v>
      </c>
      <c r="O3438" s="14"/>
      <c r="P3438" s="12"/>
      <c r="Q3438" s="10"/>
      <c r="R3438" s="11"/>
    </row>
    <row r="3439" spans="1:18" ht="15.75" customHeight="1" x14ac:dyDescent="0.25">
      <c r="A3439" s="2"/>
      <c r="B3439" s="4" t="s">
        <v>14</v>
      </c>
      <c r="C3439" s="4">
        <v>1185732</v>
      </c>
      <c r="D3439" s="5">
        <v>44445</v>
      </c>
      <c r="E3439" s="4" t="s">
        <v>15</v>
      </c>
      <c r="F3439" s="4" t="s">
        <v>117</v>
      </c>
      <c r="G3439" s="4" t="s">
        <v>118</v>
      </c>
      <c r="H3439" s="4" t="s">
        <v>18</v>
      </c>
      <c r="I3439" s="6">
        <v>0.45</v>
      </c>
      <c r="J3439" s="7">
        <v>2750</v>
      </c>
      <c r="K3439" s="8">
        <f t="shared" si="26"/>
        <v>1237.5</v>
      </c>
      <c r="L3439" s="8">
        <f t="shared" si="27"/>
        <v>433.125</v>
      </c>
      <c r="M3439" s="9">
        <v>0.35</v>
      </c>
      <c r="O3439" s="14"/>
      <c r="P3439" s="12"/>
      <c r="Q3439" s="10"/>
      <c r="R3439" s="11"/>
    </row>
    <row r="3440" spans="1:18" ht="15.75" customHeight="1" x14ac:dyDescent="0.25">
      <c r="A3440" s="2"/>
      <c r="B3440" s="4" t="s">
        <v>14</v>
      </c>
      <c r="C3440" s="4">
        <v>1185732</v>
      </c>
      <c r="D3440" s="5">
        <v>44445</v>
      </c>
      <c r="E3440" s="4" t="s">
        <v>15</v>
      </c>
      <c r="F3440" s="4" t="s">
        <v>117</v>
      </c>
      <c r="G3440" s="4" t="s">
        <v>118</v>
      </c>
      <c r="H3440" s="4" t="s">
        <v>19</v>
      </c>
      <c r="I3440" s="6">
        <v>0.4</v>
      </c>
      <c r="J3440" s="7">
        <v>1750</v>
      </c>
      <c r="K3440" s="8">
        <f t="shared" si="26"/>
        <v>700</v>
      </c>
      <c r="L3440" s="8">
        <f t="shared" si="27"/>
        <v>280</v>
      </c>
      <c r="M3440" s="9">
        <v>0.4</v>
      </c>
      <c r="O3440" s="14"/>
      <c r="P3440" s="12"/>
      <c r="Q3440" s="10"/>
      <c r="R3440" s="11"/>
    </row>
    <row r="3441" spans="1:18" ht="15.75" customHeight="1" x14ac:dyDescent="0.25">
      <c r="A3441" s="2"/>
      <c r="B3441" s="4" t="s">
        <v>14</v>
      </c>
      <c r="C3441" s="4">
        <v>1185732</v>
      </c>
      <c r="D3441" s="5">
        <v>44445</v>
      </c>
      <c r="E3441" s="4" t="s">
        <v>15</v>
      </c>
      <c r="F3441" s="4" t="s">
        <v>117</v>
      </c>
      <c r="G3441" s="4" t="s">
        <v>118</v>
      </c>
      <c r="H3441" s="4" t="s">
        <v>20</v>
      </c>
      <c r="I3441" s="6">
        <v>0.4</v>
      </c>
      <c r="J3441" s="7">
        <v>1500</v>
      </c>
      <c r="K3441" s="8">
        <f t="shared" si="26"/>
        <v>600</v>
      </c>
      <c r="L3441" s="8">
        <f t="shared" si="27"/>
        <v>240</v>
      </c>
      <c r="M3441" s="9">
        <v>0.4</v>
      </c>
      <c r="O3441" s="14"/>
      <c r="P3441" s="12"/>
      <c r="Q3441" s="10"/>
      <c r="R3441" s="11"/>
    </row>
    <row r="3442" spans="1:18" ht="15.75" customHeight="1" x14ac:dyDescent="0.25">
      <c r="A3442" s="2"/>
      <c r="B3442" s="4" t="s">
        <v>14</v>
      </c>
      <c r="C3442" s="4">
        <v>1185732</v>
      </c>
      <c r="D3442" s="5">
        <v>44445</v>
      </c>
      <c r="E3442" s="4" t="s">
        <v>15</v>
      </c>
      <c r="F3442" s="4" t="s">
        <v>117</v>
      </c>
      <c r="G3442" s="4" t="s">
        <v>118</v>
      </c>
      <c r="H3442" s="4" t="s">
        <v>21</v>
      </c>
      <c r="I3442" s="6">
        <v>0.49999999999999994</v>
      </c>
      <c r="J3442" s="7">
        <v>1500</v>
      </c>
      <c r="K3442" s="8">
        <f t="shared" si="26"/>
        <v>749.99999999999989</v>
      </c>
      <c r="L3442" s="8">
        <f t="shared" si="27"/>
        <v>224.99999999999997</v>
      </c>
      <c r="M3442" s="9">
        <v>0.3</v>
      </c>
      <c r="O3442" s="14"/>
      <c r="P3442" s="12"/>
      <c r="Q3442" s="10"/>
      <c r="R3442" s="11"/>
    </row>
    <row r="3443" spans="1:18" ht="15.75" customHeight="1" x14ac:dyDescent="0.25">
      <c r="A3443" s="2"/>
      <c r="B3443" s="4" t="s">
        <v>14</v>
      </c>
      <c r="C3443" s="4">
        <v>1185732</v>
      </c>
      <c r="D3443" s="5">
        <v>44445</v>
      </c>
      <c r="E3443" s="4" t="s">
        <v>15</v>
      </c>
      <c r="F3443" s="4" t="s">
        <v>117</v>
      </c>
      <c r="G3443" s="4" t="s">
        <v>118</v>
      </c>
      <c r="H3443" s="4" t="s">
        <v>22</v>
      </c>
      <c r="I3443" s="6">
        <v>0.54999999999999993</v>
      </c>
      <c r="J3443" s="7">
        <v>2500</v>
      </c>
      <c r="K3443" s="8">
        <f t="shared" si="26"/>
        <v>1374.9999999999998</v>
      </c>
      <c r="L3443" s="8">
        <f t="shared" si="27"/>
        <v>549.99999999999989</v>
      </c>
      <c r="M3443" s="9">
        <v>0.4</v>
      </c>
      <c r="O3443" s="14"/>
      <c r="P3443" s="12"/>
      <c r="Q3443" s="10"/>
      <c r="R3443" s="11"/>
    </row>
    <row r="3444" spans="1:18" ht="15.75" customHeight="1" x14ac:dyDescent="0.25">
      <c r="A3444" s="2"/>
      <c r="B3444" s="4" t="s">
        <v>14</v>
      </c>
      <c r="C3444" s="4">
        <v>1185732</v>
      </c>
      <c r="D3444" s="5">
        <v>44477</v>
      </c>
      <c r="E3444" s="4" t="s">
        <v>15</v>
      </c>
      <c r="F3444" s="4" t="s">
        <v>117</v>
      </c>
      <c r="G3444" s="4" t="s">
        <v>118</v>
      </c>
      <c r="H3444" s="4" t="s">
        <v>17</v>
      </c>
      <c r="I3444" s="6">
        <v>0.54999999999999993</v>
      </c>
      <c r="J3444" s="7">
        <v>4250</v>
      </c>
      <c r="K3444" s="8">
        <f t="shared" si="26"/>
        <v>2337.4999999999995</v>
      </c>
      <c r="L3444" s="8">
        <f t="shared" si="27"/>
        <v>818.12499999999977</v>
      </c>
      <c r="M3444" s="9">
        <v>0.35</v>
      </c>
      <c r="O3444" s="14"/>
      <c r="P3444" s="12"/>
      <c r="Q3444" s="10"/>
      <c r="R3444" s="11"/>
    </row>
    <row r="3445" spans="1:18" ht="15.75" customHeight="1" x14ac:dyDescent="0.25">
      <c r="A3445" s="2"/>
      <c r="B3445" s="4" t="s">
        <v>14</v>
      </c>
      <c r="C3445" s="4">
        <v>1185732</v>
      </c>
      <c r="D3445" s="5">
        <v>44477</v>
      </c>
      <c r="E3445" s="4" t="s">
        <v>15</v>
      </c>
      <c r="F3445" s="4" t="s">
        <v>117</v>
      </c>
      <c r="G3445" s="4" t="s">
        <v>118</v>
      </c>
      <c r="H3445" s="4" t="s">
        <v>18</v>
      </c>
      <c r="I3445" s="6">
        <v>0.5</v>
      </c>
      <c r="J3445" s="7">
        <v>2500</v>
      </c>
      <c r="K3445" s="8">
        <f t="shared" si="26"/>
        <v>1250</v>
      </c>
      <c r="L3445" s="8">
        <f t="shared" si="27"/>
        <v>437.5</v>
      </c>
      <c r="M3445" s="9">
        <v>0.35</v>
      </c>
      <c r="O3445" s="14"/>
      <c r="P3445" s="12"/>
      <c r="Q3445" s="10"/>
      <c r="R3445" s="11"/>
    </row>
    <row r="3446" spans="1:18" ht="15.75" customHeight="1" x14ac:dyDescent="0.25">
      <c r="A3446" s="2"/>
      <c r="B3446" s="4" t="s">
        <v>14</v>
      </c>
      <c r="C3446" s="4">
        <v>1185732</v>
      </c>
      <c r="D3446" s="5">
        <v>44477</v>
      </c>
      <c r="E3446" s="4" t="s">
        <v>15</v>
      </c>
      <c r="F3446" s="4" t="s">
        <v>117</v>
      </c>
      <c r="G3446" s="4" t="s">
        <v>118</v>
      </c>
      <c r="H3446" s="4" t="s">
        <v>19</v>
      </c>
      <c r="I3446" s="6">
        <v>0.5</v>
      </c>
      <c r="J3446" s="7">
        <v>1500</v>
      </c>
      <c r="K3446" s="8">
        <f t="shared" si="26"/>
        <v>750</v>
      </c>
      <c r="L3446" s="8">
        <f t="shared" si="27"/>
        <v>300</v>
      </c>
      <c r="M3446" s="9">
        <v>0.4</v>
      </c>
      <c r="O3446" s="14"/>
      <c r="P3446" s="12"/>
      <c r="Q3446" s="10"/>
      <c r="R3446" s="11"/>
    </row>
    <row r="3447" spans="1:18" ht="15.75" customHeight="1" x14ac:dyDescent="0.25">
      <c r="A3447" s="2"/>
      <c r="B3447" s="4" t="s">
        <v>14</v>
      </c>
      <c r="C3447" s="4">
        <v>1185732</v>
      </c>
      <c r="D3447" s="5">
        <v>44477</v>
      </c>
      <c r="E3447" s="4" t="s">
        <v>15</v>
      </c>
      <c r="F3447" s="4" t="s">
        <v>117</v>
      </c>
      <c r="G3447" s="4" t="s">
        <v>118</v>
      </c>
      <c r="H3447" s="4" t="s">
        <v>20</v>
      </c>
      <c r="I3447" s="6">
        <v>0.5</v>
      </c>
      <c r="J3447" s="7">
        <v>1250</v>
      </c>
      <c r="K3447" s="8">
        <f t="shared" si="26"/>
        <v>625</v>
      </c>
      <c r="L3447" s="8">
        <f t="shared" si="27"/>
        <v>250</v>
      </c>
      <c r="M3447" s="9">
        <v>0.4</v>
      </c>
      <c r="O3447" s="14"/>
      <c r="P3447" s="12"/>
      <c r="Q3447" s="10"/>
      <c r="R3447" s="11"/>
    </row>
    <row r="3448" spans="1:18" ht="15.75" customHeight="1" x14ac:dyDescent="0.25">
      <c r="A3448" s="2"/>
      <c r="B3448" s="4" t="s">
        <v>14</v>
      </c>
      <c r="C3448" s="4">
        <v>1185732</v>
      </c>
      <c r="D3448" s="5">
        <v>44477</v>
      </c>
      <c r="E3448" s="4" t="s">
        <v>15</v>
      </c>
      <c r="F3448" s="4" t="s">
        <v>117</v>
      </c>
      <c r="G3448" s="4" t="s">
        <v>118</v>
      </c>
      <c r="H3448" s="4" t="s">
        <v>21</v>
      </c>
      <c r="I3448" s="6">
        <v>0.6</v>
      </c>
      <c r="J3448" s="7">
        <v>1250</v>
      </c>
      <c r="K3448" s="8">
        <f t="shared" si="26"/>
        <v>750</v>
      </c>
      <c r="L3448" s="8">
        <f t="shared" si="27"/>
        <v>225</v>
      </c>
      <c r="M3448" s="9">
        <v>0.3</v>
      </c>
      <c r="O3448" s="14"/>
      <c r="P3448" s="12"/>
      <c r="Q3448" s="10"/>
      <c r="R3448" s="11"/>
    </row>
    <row r="3449" spans="1:18" ht="15.75" customHeight="1" x14ac:dyDescent="0.25">
      <c r="A3449" s="2"/>
      <c r="B3449" s="4" t="s">
        <v>14</v>
      </c>
      <c r="C3449" s="4">
        <v>1185732</v>
      </c>
      <c r="D3449" s="5">
        <v>44477</v>
      </c>
      <c r="E3449" s="4" t="s">
        <v>15</v>
      </c>
      <c r="F3449" s="4" t="s">
        <v>117</v>
      </c>
      <c r="G3449" s="4" t="s">
        <v>118</v>
      </c>
      <c r="H3449" s="4" t="s">
        <v>22</v>
      </c>
      <c r="I3449" s="6">
        <v>0.64999999999999991</v>
      </c>
      <c r="J3449" s="7">
        <v>2500</v>
      </c>
      <c r="K3449" s="8">
        <f t="shared" si="26"/>
        <v>1624.9999999999998</v>
      </c>
      <c r="L3449" s="8">
        <f t="shared" si="27"/>
        <v>650</v>
      </c>
      <c r="M3449" s="9">
        <v>0.4</v>
      </c>
      <c r="O3449" s="14"/>
      <c r="P3449" s="12"/>
      <c r="Q3449" s="10"/>
      <c r="R3449" s="11"/>
    </row>
    <row r="3450" spans="1:18" ht="15.75" customHeight="1" x14ac:dyDescent="0.25">
      <c r="A3450" s="2"/>
      <c r="B3450" s="4" t="s">
        <v>14</v>
      </c>
      <c r="C3450" s="4">
        <v>1185732</v>
      </c>
      <c r="D3450" s="5">
        <v>44507</v>
      </c>
      <c r="E3450" s="4" t="s">
        <v>15</v>
      </c>
      <c r="F3450" s="4" t="s">
        <v>117</v>
      </c>
      <c r="G3450" s="4" t="s">
        <v>118</v>
      </c>
      <c r="H3450" s="4" t="s">
        <v>17</v>
      </c>
      <c r="I3450" s="6">
        <v>0.6</v>
      </c>
      <c r="J3450" s="7">
        <v>4000</v>
      </c>
      <c r="K3450" s="8">
        <f t="shared" si="26"/>
        <v>2400</v>
      </c>
      <c r="L3450" s="8">
        <f t="shared" si="27"/>
        <v>840</v>
      </c>
      <c r="M3450" s="9">
        <v>0.35</v>
      </c>
      <c r="O3450" s="14"/>
      <c r="P3450" s="12"/>
      <c r="Q3450" s="10"/>
      <c r="R3450" s="11"/>
    </row>
    <row r="3451" spans="1:18" ht="15.75" customHeight="1" x14ac:dyDescent="0.25">
      <c r="A3451" s="2"/>
      <c r="B3451" s="4" t="s">
        <v>14</v>
      </c>
      <c r="C3451" s="4">
        <v>1185732</v>
      </c>
      <c r="D3451" s="5">
        <v>44507</v>
      </c>
      <c r="E3451" s="4" t="s">
        <v>15</v>
      </c>
      <c r="F3451" s="4" t="s">
        <v>117</v>
      </c>
      <c r="G3451" s="4" t="s">
        <v>118</v>
      </c>
      <c r="H3451" s="4" t="s">
        <v>18</v>
      </c>
      <c r="I3451" s="6">
        <v>0.5</v>
      </c>
      <c r="J3451" s="7">
        <v>2750</v>
      </c>
      <c r="K3451" s="8">
        <f t="shared" si="26"/>
        <v>1375</v>
      </c>
      <c r="L3451" s="8">
        <f t="shared" si="27"/>
        <v>481.24999999999994</v>
      </c>
      <c r="M3451" s="9">
        <v>0.35</v>
      </c>
      <c r="O3451" s="14"/>
      <c r="P3451" s="12"/>
      <c r="Q3451" s="10"/>
      <c r="R3451" s="11"/>
    </row>
    <row r="3452" spans="1:18" ht="15.75" customHeight="1" x14ac:dyDescent="0.25">
      <c r="A3452" s="2"/>
      <c r="B3452" s="4" t="s">
        <v>14</v>
      </c>
      <c r="C3452" s="4">
        <v>1185732</v>
      </c>
      <c r="D3452" s="5">
        <v>44507</v>
      </c>
      <c r="E3452" s="4" t="s">
        <v>15</v>
      </c>
      <c r="F3452" s="4" t="s">
        <v>117</v>
      </c>
      <c r="G3452" s="4" t="s">
        <v>118</v>
      </c>
      <c r="H3452" s="4" t="s">
        <v>19</v>
      </c>
      <c r="I3452" s="6">
        <v>0.5</v>
      </c>
      <c r="J3452" s="7">
        <v>2700</v>
      </c>
      <c r="K3452" s="8">
        <f t="shared" si="26"/>
        <v>1350</v>
      </c>
      <c r="L3452" s="8">
        <f t="shared" si="27"/>
        <v>540</v>
      </c>
      <c r="M3452" s="9">
        <v>0.4</v>
      </c>
      <c r="O3452" s="14"/>
      <c r="P3452" s="12"/>
      <c r="Q3452" s="10"/>
      <c r="R3452" s="11"/>
    </row>
    <row r="3453" spans="1:18" ht="15.75" customHeight="1" x14ac:dyDescent="0.25">
      <c r="A3453" s="2"/>
      <c r="B3453" s="4" t="s">
        <v>14</v>
      </c>
      <c r="C3453" s="4">
        <v>1185732</v>
      </c>
      <c r="D3453" s="5">
        <v>44507</v>
      </c>
      <c r="E3453" s="4" t="s">
        <v>15</v>
      </c>
      <c r="F3453" s="4" t="s">
        <v>117</v>
      </c>
      <c r="G3453" s="4" t="s">
        <v>118</v>
      </c>
      <c r="H3453" s="4" t="s">
        <v>20</v>
      </c>
      <c r="I3453" s="6">
        <v>0.5</v>
      </c>
      <c r="J3453" s="7">
        <v>2500</v>
      </c>
      <c r="K3453" s="8">
        <f t="shared" si="26"/>
        <v>1250</v>
      </c>
      <c r="L3453" s="8">
        <f t="shared" si="27"/>
        <v>500</v>
      </c>
      <c r="M3453" s="9">
        <v>0.4</v>
      </c>
      <c r="O3453" s="14"/>
      <c r="P3453" s="12"/>
      <c r="Q3453" s="10"/>
      <c r="R3453" s="11"/>
    </row>
    <row r="3454" spans="1:18" ht="15.75" customHeight="1" x14ac:dyDescent="0.25">
      <c r="A3454" s="2"/>
      <c r="B3454" s="4" t="s">
        <v>14</v>
      </c>
      <c r="C3454" s="4">
        <v>1185732</v>
      </c>
      <c r="D3454" s="5">
        <v>44507</v>
      </c>
      <c r="E3454" s="4" t="s">
        <v>15</v>
      </c>
      <c r="F3454" s="4" t="s">
        <v>117</v>
      </c>
      <c r="G3454" s="4" t="s">
        <v>118</v>
      </c>
      <c r="H3454" s="4" t="s">
        <v>21</v>
      </c>
      <c r="I3454" s="6">
        <v>0.6</v>
      </c>
      <c r="J3454" s="7">
        <v>2250</v>
      </c>
      <c r="K3454" s="8">
        <f t="shared" si="26"/>
        <v>1350</v>
      </c>
      <c r="L3454" s="8">
        <f t="shared" si="27"/>
        <v>405</v>
      </c>
      <c r="M3454" s="9">
        <v>0.3</v>
      </c>
      <c r="O3454" s="14"/>
      <c r="P3454" s="12"/>
      <c r="Q3454" s="10"/>
      <c r="R3454" s="11"/>
    </row>
    <row r="3455" spans="1:18" ht="15.75" customHeight="1" x14ac:dyDescent="0.25">
      <c r="A3455" s="2"/>
      <c r="B3455" s="4" t="s">
        <v>14</v>
      </c>
      <c r="C3455" s="4">
        <v>1185732</v>
      </c>
      <c r="D3455" s="5">
        <v>44507</v>
      </c>
      <c r="E3455" s="4" t="s">
        <v>15</v>
      </c>
      <c r="F3455" s="4" t="s">
        <v>117</v>
      </c>
      <c r="G3455" s="4" t="s">
        <v>118</v>
      </c>
      <c r="H3455" s="4" t="s">
        <v>22</v>
      </c>
      <c r="I3455" s="6">
        <v>0.64999999999999991</v>
      </c>
      <c r="J3455" s="7">
        <v>3250</v>
      </c>
      <c r="K3455" s="8">
        <f t="shared" si="26"/>
        <v>2112.4999999999995</v>
      </c>
      <c r="L3455" s="8">
        <f t="shared" si="27"/>
        <v>844.99999999999989</v>
      </c>
      <c r="M3455" s="9">
        <v>0.4</v>
      </c>
      <c r="O3455" s="14"/>
      <c r="P3455" s="12"/>
      <c r="Q3455" s="10"/>
      <c r="R3455" s="11"/>
    </row>
    <row r="3456" spans="1:18" ht="15.75" customHeight="1" x14ac:dyDescent="0.25">
      <c r="A3456" s="2"/>
      <c r="B3456" s="4" t="s">
        <v>14</v>
      </c>
      <c r="C3456" s="4">
        <v>1185732</v>
      </c>
      <c r="D3456" s="5">
        <v>44536</v>
      </c>
      <c r="E3456" s="4" t="s">
        <v>15</v>
      </c>
      <c r="F3456" s="4" t="s">
        <v>117</v>
      </c>
      <c r="G3456" s="4" t="s">
        <v>118</v>
      </c>
      <c r="H3456" s="4" t="s">
        <v>17</v>
      </c>
      <c r="I3456" s="6">
        <v>0.6</v>
      </c>
      <c r="J3456" s="7">
        <v>5500</v>
      </c>
      <c r="K3456" s="8">
        <f t="shared" si="26"/>
        <v>3300</v>
      </c>
      <c r="L3456" s="8">
        <f t="shared" si="27"/>
        <v>1155</v>
      </c>
      <c r="M3456" s="9">
        <v>0.35</v>
      </c>
      <c r="O3456" s="14"/>
      <c r="P3456" s="12"/>
      <c r="Q3456" s="10"/>
      <c r="R3456" s="11"/>
    </row>
    <row r="3457" spans="1:18" ht="15.75" customHeight="1" x14ac:dyDescent="0.25">
      <c r="A3457" s="2"/>
      <c r="B3457" s="4" t="s">
        <v>14</v>
      </c>
      <c r="C3457" s="4">
        <v>1185732</v>
      </c>
      <c r="D3457" s="5">
        <v>44536</v>
      </c>
      <c r="E3457" s="4" t="s">
        <v>15</v>
      </c>
      <c r="F3457" s="4" t="s">
        <v>117</v>
      </c>
      <c r="G3457" s="4" t="s">
        <v>118</v>
      </c>
      <c r="H3457" s="4" t="s">
        <v>18</v>
      </c>
      <c r="I3457" s="6">
        <v>0.5</v>
      </c>
      <c r="J3457" s="7">
        <v>3500</v>
      </c>
      <c r="K3457" s="8">
        <f t="shared" si="26"/>
        <v>1750</v>
      </c>
      <c r="L3457" s="8">
        <f t="shared" si="27"/>
        <v>612.5</v>
      </c>
      <c r="M3457" s="9">
        <v>0.35</v>
      </c>
      <c r="O3457" s="14"/>
      <c r="P3457" s="12"/>
      <c r="Q3457" s="10"/>
      <c r="R3457" s="11"/>
    </row>
    <row r="3458" spans="1:18" ht="15.75" customHeight="1" x14ac:dyDescent="0.25">
      <c r="A3458" s="2"/>
      <c r="B3458" s="4" t="s">
        <v>14</v>
      </c>
      <c r="C3458" s="4">
        <v>1185732</v>
      </c>
      <c r="D3458" s="5">
        <v>44536</v>
      </c>
      <c r="E3458" s="4" t="s">
        <v>15</v>
      </c>
      <c r="F3458" s="4" t="s">
        <v>117</v>
      </c>
      <c r="G3458" s="4" t="s">
        <v>118</v>
      </c>
      <c r="H3458" s="4" t="s">
        <v>19</v>
      </c>
      <c r="I3458" s="6">
        <v>0.5</v>
      </c>
      <c r="J3458" s="7">
        <v>3250</v>
      </c>
      <c r="K3458" s="8">
        <f t="shared" si="26"/>
        <v>1625</v>
      </c>
      <c r="L3458" s="8">
        <f t="shared" si="27"/>
        <v>650</v>
      </c>
      <c r="M3458" s="9">
        <v>0.4</v>
      </c>
      <c r="O3458" s="14"/>
      <c r="P3458" s="12"/>
      <c r="Q3458" s="10"/>
      <c r="R3458" s="11"/>
    </row>
    <row r="3459" spans="1:18" ht="15.75" customHeight="1" x14ac:dyDescent="0.25">
      <c r="A3459" s="2"/>
      <c r="B3459" s="4" t="s">
        <v>14</v>
      </c>
      <c r="C3459" s="4">
        <v>1185732</v>
      </c>
      <c r="D3459" s="5">
        <v>44536</v>
      </c>
      <c r="E3459" s="4" t="s">
        <v>15</v>
      </c>
      <c r="F3459" s="4" t="s">
        <v>117</v>
      </c>
      <c r="G3459" s="4" t="s">
        <v>118</v>
      </c>
      <c r="H3459" s="4" t="s">
        <v>20</v>
      </c>
      <c r="I3459" s="6">
        <v>0.5</v>
      </c>
      <c r="J3459" s="7">
        <v>2750</v>
      </c>
      <c r="K3459" s="8">
        <f t="shared" si="26"/>
        <v>1375</v>
      </c>
      <c r="L3459" s="8">
        <f t="shared" si="27"/>
        <v>550</v>
      </c>
      <c r="M3459" s="9">
        <v>0.4</v>
      </c>
      <c r="O3459" s="14"/>
      <c r="P3459" s="12"/>
      <c r="Q3459" s="10"/>
      <c r="R3459" s="11"/>
    </row>
    <row r="3460" spans="1:18" ht="15.75" customHeight="1" x14ac:dyDescent="0.25">
      <c r="A3460" s="2"/>
      <c r="B3460" s="4" t="s">
        <v>14</v>
      </c>
      <c r="C3460" s="4">
        <v>1185732</v>
      </c>
      <c r="D3460" s="5">
        <v>44536</v>
      </c>
      <c r="E3460" s="4" t="s">
        <v>15</v>
      </c>
      <c r="F3460" s="4" t="s">
        <v>117</v>
      </c>
      <c r="G3460" s="4" t="s">
        <v>118</v>
      </c>
      <c r="H3460" s="4" t="s">
        <v>21</v>
      </c>
      <c r="I3460" s="6">
        <v>0.6</v>
      </c>
      <c r="J3460" s="7">
        <v>2750</v>
      </c>
      <c r="K3460" s="8">
        <f t="shared" si="26"/>
        <v>1650</v>
      </c>
      <c r="L3460" s="8">
        <f t="shared" si="27"/>
        <v>495</v>
      </c>
      <c r="M3460" s="9">
        <v>0.3</v>
      </c>
      <c r="O3460" s="14"/>
      <c r="P3460" s="12"/>
      <c r="Q3460" s="10"/>
      <c r="R3460" s="11"/>
    </row>
    <row r="3461" spans="1:18" ht="15.75" customHeight="1" x14ac:dyDescent="0.25">
      <c r="A3461" s="2"/>
      <c r="B3461" s="4" t="s">
        <v>14</v>
      </c>
      <c r="C3461" s="4">
        <v>1185732</v>
      </c>
      <c r="D3461" s="5">
        <v>44536</v>
      </c>
      <c r="E3461" s="4" t="s">
        <v>15</v>
      </c>
      <c r="F3461" s="4" t="s">
        <v>117</v>
      </c>
      <c r="G3461" s="4" t="s">
        <v>118</v>
      </c>
      <c r="H3461" s="4" t="s">
        <v>22</v>
      </c>
      <c r="I3461" s="6">
        <v>0.64999999999999991</v>
      </c>
      <c r="J3461" s="7">
        <v>3750</v>
      </c>
      <c r="K3461" s="8">
        <f t="shared" si="26"/>
        <v>2437.4999999999995</v>
      </c>
      <c r="L3461" s="8">
        <f t="shared" si="27"/>
        <v>974.99999999999989</v>
      </c>
      <c r="M3461" s="9">
        <v>0.4</v>
      </c>
      <c r="O3461" s="14"/>
      <c r="P3461" s="12"/>
      <c r="Q3461" s="10"/>
      <c r="R3461" s="11"/>
    </row>
    <row r="3462" spans="1:18" ht="15.75" customHeight="1" x14ac:dyDescent="0.25">
      <c r="A3462" s="2" t="s">
        <v>39</v>
      </c>
      <c r="B3462" s="4" t="s">
        <v>14</v>
      </c>
      <c r="C3462" s="4">
        <v>1185732</v>
      </c>
      <c r="D3462" s="5">
        <v>44203</v>
      </c>
      <c r="E3462" s="4" t="s">
        <v>15</v>
      </c>
      <c r="F3462" s="4" t="s">
        <v>119</v>
      </c>
      <c r="G3462" s="4" t="s">
        <v>120</v>
      </c>
      <c r="H3462" s="4" t="s">
        <v>17</v>
      </c>
      <c r="I3462" s="6">
        <v>0.4</v>
      </c>
      <c r="J3462" s="7">
        <v>5000</v>
      </c>
      <c r="K3462" s="8">
        <f t="shared" si="26"/>
        <v>2000</v>
      </c>
      <c r="L3462" s="8">
        <f t="shared" si="27"/>
        <v>800</v>
      </c>
      <c r="M3462" s="9">
        <v>0.4</v>
      </c>
      <c r="O3462" s="14"/>
      <c r="P3462" s="12"/>
      <c r="Q3462" s="10"/>
      <c r="R3462" s="11"/>
    </row>
    <row r="3463" spans="1:18" ht="15.75" customHeight="1" x14ac:dyDescent="0.25">
      <c r="A3463" s="2"/>
      <c r="B3463" s="4" t="s">
        <v>14</v>
      </c>
      <c r="C3463" s="4">
        <v>1185732</v>
      </c>
      <c r="D3463" s="5">
        <v>44203</v>
      </c>
      <c r="E3463" s="4" t="s">
        <v>15</v>
      </c>
      <c r="F3463" s="4" t="s">
        <v>119</v>
      </c>
      <c r="G3463" s="4" t="s">
        <v>120</v>
      </c>
      <c r="H3463" s="4" t="s">
        <v>18</v>
      </c>
      <c r="I3463" s="6">
        <v>0.4</v>
      </c>
      <c r="J3463" s="7">
        <v>3000</v>
      </c>
      <c r="K3463" s="8">
        <f t="shared" si="26"/>
        <v>1200</v>
      </c>
      <c r="L3463" s="8">
        <f t="shared" si="27"/>
        <v>480</v>
      </c>
      <c r="M3463" s="9">
        <v>0.4</v>
      </c>
      <c r="O3463" s="14"/>
      <c r="P3463" s="12"/>
      <c r="Q3463" s="10"/>
      <c r="R3463" s="11"/>
    </row>
    <row r="3464" spans="1:18" ht="15.75" customHeight="1" x14ac:dyDescent="0.25">
      <c r="A3464" s="2"/>
      <c r="B3464" s="4" t="s">
        <v>14</v>
      </c>
      <c r="C3464" s="4">
        <v>1185732</v>
      </c>
      <c r="D3464" s="5">
        <v>44203</v>
      </c>
      <c r="E3464" s="4" t="s">
        <v>15</v>
      </c>
      <c r="F3464" s="4" t="s">
        <v>119</v>
      </c>
      <c r="G3464" s="4" t="s">
        <v>120</v>
      </c>
      <c r="H3464" s="4" t="s">
        <v>19</v>
      </c>
      <c r="I3464" s="6">
        <v>0.30000000000000004</v>
      </c>
      <c r="J3464" s="7">
        <v>3000</v>
      </c>
      <c r="K3464" s="8">
        <f t="shared" si="26"/>
        <v>900.00000000000011</v>
      </c>
      <c r="L3464" s="8">
        <f t="shared" si="27"/>
        <v>270</v>
      </c>
      <c r="M3464" s="9">
        <v>0.3</v>
      </c>
      <c r="O3464" s="14"/>
      <c r="P3464" s="12"/>
      <c r="Q3464" s="10"/>
      <c r="R3464" s="11"/>
    </row>
    <row r="3465" spans="1:18" ht="15.75" customHeight="1" x14ac:dyDescent="0.25">
      <c r="A3465" s="2"/>
      <c r="B3465" s="4" t="s">
        <v>14</v>
      </c>
      <c r="C3465" s="4">
        <v>1185732</v>
      </c>
      <c r="D3465" s="5">
        <v>44203</v>
      </c>
      <c r="E3465" s="4" t="s">
        <v>15</v>
      </c>
      <c r="F3465" s="4" t="s">
        <v>119</v>
      </c>
      <c r="G3465" s="4" t="s">
        <v>120</v>
      </c>
      <c r="H3465" s="4" t="s">
        <v>20</v>
      </c>
      <c r="I3465" s="6">
        <v>0.35</v>
      </c>
      <c r="J3465" s="7">
        <v>1500</v>
      </c>
      <c r="K3465" s="8">
        <f t="shared" si="26"/>
        <v>525</v>
      </c>
      <c r="L3465" s="8">
        <f t="shared" si="27"/>
        <v>157.5</v>
      </c>
      <c r="M3465" s="9">
        <v>0.3</v>
      </c>
      <c r="O3465" s="14"/>
      <c r="P3465" s="12"/>
      <c r="Q3465" s="10"/>
      <c r="R3465" s="11"/>
    </row>
    <row r="3466" spans="1:18" ht="15.75" customHeight="1" x14ac:dyDescent="0.25">
      <c r="A3466" s="2"/>
      <c r="B3466" s="4" t="s">
        <v>14</v>
      </c>
      <c r="C3466" s="4">
        <v>1185732</v>
      </c>
      <c r="D3466" s="5">
        <v>44203</v>
      </c>
      <c r="E3466" s="4" t="s">
        <v>15</v>
      </c>
      <c r="F3466" s="4" t="s">
        <v>119</v>
      </c>
      <c r="G3466" s="4" t="s">
        <v>120</v>
      </c>
      <c r="H3466" s="4" t="s">
        <v>21</v>
      </c>
      <c r="I3466" s="6">
        <v>0.5</v>
      </c>
      <c r="J3466" s="7">
        <v>2000</v>
      </c>
      <c r="K3466" s="8">
        <f t="shared" si="26"/>
        <v>1000</v>
      </c>
      <c r="L3466" s="8">
        <f t="shared" si="27"/>
        <v>300</v>
      </c>
      <c r="M3466" s="9">
        <v>0.3</v>
      </c>
      <c r="O3466" s="14"/>
      <c r="P3466" s="12"/>
      <c r="Q3466" s="10"/>
      <c r="R3466" s="11"/>
    </row>
    <row r="3467" spans="1:18" ht="15.75" customHeight="1" x14ac:dyDescent="0.25">
      <c r="A3467" s="2"/>
      <c r="B3467" s="4" t="s">
        <v>14</v>
      </c>
      <c r="C3467" s="4">
        <v>1185732</v>
      </c>
      <c r="D3467" s="5">
        <v>44203</v>
      </c>
      <c r="E3467" s="4" t="s">
        <v>15</v>
      </c>
      <c r="F3467" s="4" t="s">
        <v>119</v>
      </c>
      <c r="G3467" s="4" t="s">
        <v>120</v>
      </c>
      <c r="H3467" s="4" t="s">
        <v>22</v>
      </c>
      <c r="I3467" s="6">
        <v>0.4</v>
      </c>
      <c r="J3467" s="7">
        <v>3000</v>
      </c>
      <c r="K3467" s="8">
        <f t="shared" si="26"/>
        <v>1200</v>
      </c>
      <c r="L3467" s="8">
        <f t="shared" si="27"/>
        <v>420</v>
      </c>
      <c r="M3467" s="9">
        <v>0.35</v>
      </c>
      <c r="O3467" s="14"/>
      <c r="P3467" s="12"/>
      <c r="Q3467" s="10"/>
      <c r="R3467" s="11"/>
    </row>
    <row r="3468" spans="1:18" ht="15.75" customHeight="1" x14ac:dyDescent="0.25">
      <c r="A3468" s="2"/>
      <c r="B3468" s="4" t="s">
        <v>14</v>
      </c>
      <c r="C3468" s="4">
        <v>1185732</v>
      </c>
      <c r="D3468" s="5">
        <v>44232</v>
      </c>
      <c r="E3468" s="4" t="s">
        <v>15</v>
      </c>
      <c r="F3468" s="4" t="s">
        <v>119</v>
      </c>
      <c r="G3468" s="4" t="s">
        <v>120</v>
      </c>
      <c r="H3468" s="4" t="s">
        <v>17</v>
      </c>
      <c r="I3468" s="6">
        <v>0.4</v>
      </c>
      <c r="J3468" s="7">
        <v>5500</v>
      </c>
      <c r="K3468" s="8">
        <f t="shared" si="26"/>
        <v>2200</v>
      </c>
      <c r="L3468" s="8">
        <f t="shared" si="27"/>
        <v>880</v>
      </c>
      <c r="M3468" s="9">
        <v>0.4</v>
      </c>
      <c r="O3468" s="14"/>
      <c r="P3468" s="12"/>
      <c r="Q3468" s="10"/>
      <c r="R3468" s="11"/>
    </row>
    <row r="3469" spans="1:18" ht="15.75" customHeight="1" x14ac:dyDescent="0.25">
      <c r="A3469" s="2"/>
      <c r="B3469" s="4" t="s">
        <v>14</v>
      </c>
      <c r="C3469" s="4">
        <v>1185732</v>
      </c>
      <c r="D3469" s="5">
        <v>44232</v>
      </c>
      <c r="E3469" s="4" t="s">
        <v>15</v>
      </c>
      <c r="F3469" s="4" t="s">
        <v>119</v>
      </c>
      <c r="G3469" s="4" t="s">
        <v>120</v>
      </c>
      <c r="H3469" s="4" t="s">
        <v>18</v>
      </c>
      <c r="I3469" s="6">
        <v>0.4</v>
      </c>
      <c r="J3469" s="7">
        <v>2000</v>
      </c>
      <c r="K3469" s="8">
        <f t="shared" si="26"/>
        <v>800</v>
      </c>
      <c r="L3469" s="8">
        <f t="shared" si="27"/>
        <v>320</v>
      </c>
      <c r="M3469" s="9">
        <v>0.4</v>
      </c>
      <c r="O3469" s="14"/>
      <c r="P3469" s="12"/>
      <c r="Q3469" s="10"/>
      <c r="R3469" s="11"/>
    </row>
    <row r="3470" spans="1:18" ht="15.75" customHeight="1" x14ac:dyDescent="0.25">
      <c r="A3470" s="2"/>
      <c r="B3470" s="4" t="s">
        <v>14</v>
      </c>
      <c r="C3470" s="4">
        <v>1185732</v>
      </c>
      <c r="D3470" s="5">
        <v>44232</v>
      </c>
      <c r="E3470" s="4" t="s">
        <v>15</v>
      </c>
      <c r="F3470" s="4" t="s">
        <v>119</v>
      </c>
      <c r="G3470" s="4" t="s">
        <v>120</v>
      </c>
      <c r="H3470" s="4" t="s">
        <v>19</v>
      </c>
      <c r="I3470" s="6">
        <v>0.30000000000000004</v>
      </c>
      <c r="J3470" s="7">
        <v>2500</v>
      </c>
      <c r="K3470" s="8">
        <f t="shared" si="26"/>
        <v>750.00000000000011</v>
      </c>
      <c r="L3470" s="8">
        <f t="shared" si="27"/>
        <v>225.00000000000003</v>
      </c>
      <c r="M3470" s="9">
        <v>0.3</v>
      </c>
      <c r="O3470" s="14"/>
      <c r="P3470" s="12"/>
      <c r="Q3470" s="10"/>
      <c r="R3470" s="11"/>
    </row>
    <row r="3471" spans="1:18" ht="15.75" customHeight="1" x14ac:dyDescent="0.25">
      <c r="A3471" s="2"/>
      <c r="B3471" s="4" t="s">
        <v>14</v>
      </c>
      <c r="C3471" s="4">
        <v>1185732</v>
      </c>
      <c r="D3471" s="5">
        <v>44232</v>
      </c>
      <c r="E3471" s="4" t="s">
        <v>15</v>
      </c>
      <c r="F3471" s="4" t="s">
        <v>119</v>
      </c>
      <c r="G3471" s="4" t="s">
        <v>120</v>
      </c>
      <c r="H3471" s="4" t="s">
        <v>20</v>
      </c>
      <c r="I3471" s="6">
        <v>0.35</v>
      </c>
      <c r="J3471" s="7">
        <v>1250</v>
      </c>
      <c r="K3471" s="8">
        <f t="shared" si="26"/>
        <v>437.5</v>
      </c>
      <c r="L3471" s="8">
        <f t="shared" si="27"/>
        <v>131.25</v>
      </c>
      <c r="M3471" s="9">
        <v>0.3</v>
      </c>
      <c r="O3471" s="14"/>
      <c r="P3471" s="12"/>
      <c r="Q3471" s="10"/>
      <c r="R3471" s="11"/>
    </row>
    <row r="3472" spans="1:18" ht="15.75" customHeight="1" x14ac:dyDescent="0.25">
      <c r="A3472" s="2"/>
      <c r="B3472" s="4" t="s">
        <v>14</v>
      </c>
      <c r="C3472" s="4">
        <v>1185732</v>
      </c>
      <c r="D3472" s="5">
        <v>44232</v>
      </c>
      <c r="E3472" s="4" t="s">
        <v>15</v>
      </c>
      <c r="F3472" s="4" t="s">
        <v>119</v>
      </c>
      <c r="G3472" s="4" t="s">
        <v>120</v>
      </c>
      <c r="H3472" s="4" t="s">
        <v>21</v>
      </c>
      <c r="I3472" s="6">
        <v>0.5</v>
      </c>
      <c r="J3472" s="7">
        <v>2000</v>
      </c>
      <c r="K3472" s="8">
        <f t="shared" si="26"/>
        <v>1000</v>
      </c>
      <c r="L3472" s="8">
        <f t="shared" si="27"/>
        <v>300</v>
      </c>
      <c r="M3472" s="9">
        <v>0.3</v>
      </c>
      <c r="O3472" s="14"/>
      <c r="P3472" s="12"/>
      <c r="Q3472" s="10"/>
      <c r="R3472" s="11"/>
    </row>
    <row r="3473" spans="1:18" ht="15.75" customHeight="1" x14ac:dyDescent="0.25">
      <c r="A3473" s="2"/>
      <c r="B3473" s="4" t="s">
        <v>14</v>
      </c>
      <c r="C3473" s="4">
        <v>1185732</v>
      </c>
      <c r="D3473" s="5">
        <v>44232</v>
      </c>
      <c r="E3473" s="4" t="s">
        <v>15</v>
      </c>
      <c r="F3473" s="4" t="s">
        <v>119</v>
      </c>
      <c r="G3473" s="4" t="s">
        <v>120</v>
      </c>
      <c r="H3473" s="4" t="s">
        <v>22</v>
      </c>
      <c r="I3473" s="6">
        <v>0.4</v>
      </c>
      <c r="J3473" s="7">
        <v>3000</v>
      </c>
      <c r="K3473" s="8">
        <f t="shared" si="26"/>
        <v>1200</v>
      </c>
      <c r="L3473" s="8">
        <f t="shared" si="27"/>
        <v>420</v>
      </c>
      <c r="M3473" s="9">
        <v>0.35</v>
      </c>
      <c r="O3473" s="14"/>
      <c r="P3473" s="12"/>
      <c r="Q3473" s="10"/>
      <c r="R3473" s="11"/>
    </row>
    <row r="3474" spans="1:18" ht="15.75" customHeight="1" x14ac:dyDescent="0.25">
      <c r="A3474" s="2"/>
      <c r="B3474" s="4" t="s">
        <v>14</v>
      </c>
      <c r="C3474" s="4">
        <v>1185732</v>
      </c>
      <c r="D3474" s="5">
        <v>44258</v>
      </c>
      <c r="E3474" s="4" t="s">
        <v>15</v>
      </c>
      <c r="F3474" s="4" t="s">
        <v>119</v>
      </c>
      <c r="G3474" s="4" t="s">
        <v>120</v>
      </c>
      <c r="H3474" s="4" t="s">
        <v>17</v>
      </c>
      <c r="I3474" s="6">
        <v>0.4</v>
      </c>
      <c r="J3474" s="7">
        <v>5200</v>
      </c>
      <c r="K3474" s="8">
        <f t="shared" si="26"/>
        <v>2080</v>
      </c>
      <c r="L3474" s="8">
        <f t="shared" si="27"/>
        <v>832</v>
      </c>
      <c r="M3474" s="9">
        <v>0.4</v>
      </c>
      <c r="O3474" s="14"/>
      <c r="P3474" s="12"/>
      <c r="Q3474" s="10"/>
      <c r="R3474" s="11"/>
    </row>
    <row r="3475" spans="1:18" ht="15.75" customHeight="1" x14ac:dyDescent="0.25">
      <c r="A3475" s="2"/>
      <c r="B3475" s="4" t="s">
        <v>14</v>
      </c>
      <c r="C3475" s="4">
        <v>1185732</v>
      </c>
      <c r="D3475" s="5">
        <v>44258</v>
      </c>
      <c r="E3475" s="4" t="s">
        <v>15</v>
      </c>
      <c r="F3475" s="4" t="s">
        <v>119</v>
      </c>
      <c r="G3475" s="4" t="s">
        <v>120</v>
      </c>
      <c r="H3475" s="4" t="s">
        <v>18</v>
      </c>
      <c r="I3475" s="6">
        <v>0.4</v>
      </c>
      <c r="J3475" s="7">
        <v>2250</v>
      </c>
      <c r="K3475" s="8">
        <f t="shared" si="26"/>
        <v>900</v>
      </c>
      <c r="L3475" s="8">
        <f t="shared" si="27"/>
        <v>360</v>
      </c>
      <c r="M3475" s="9">
        <v>0.4</v>
      </c>
      <c r="O3475" s="14"/>
      <c r="P3475" s="12"/>
      <c r="Q3475" s="10"/>
      <c r="R3475" s="11"/>
    </row>
    <row r="3476" spans="1:18" ht="15.75" customHeight="1" x14ac:dyDescent="0.25">
      <c r="A3476" s="2"/>
      <c r="B3476" s="4" t="s">
        <v>14</v>
      </c>
      <c r="C3476" s="4">
        <v>1185732</v>
      </c>
      <c r="D3476" s="5">
        <v>44258</v>
      </c>
      <c r="E3476" s="4" t="s">
        <v>15</v>
      </c>
      <c r="F3476" s="4" t="s">
        <v>119</v>
      </c>
      <c r="G3476" s="4" t="s">
        <v>120</v>
      </c>
      <c r="H3476" s="4" t="s">
        <v>19</v>
      </c>
      <c r="I3476" s="6">
        <v>0.30000000000000004</v>
      </c>
      <c r="J3476" s="7">
        <v>2500</v>
      </c>
      <c r="K3476" s="8">
        <f t="shared" si="26"/>
        <v>750.00000000000011</v>
      </c>
      <c r="L3476" s="8">
        <f t="shared" si="27"/>
        <v>225.00000000000003</v>
      </c>
      <c r="M3476" s="9">
        <v>0.3</v>
      </c>
      <c r="O3476" s="14"/>
      <c r="P3476" s="12"/>
      <c r="Q3476" s="10"/>
      <c r="R3476" s="11"/>
    </row>
    <row r="3477" spans="1:18" ht="15.75" customHeight="1" x14ac:dyDescent="0.25">
      <c r="A3477" s="2"/>
      <c r="B3477" s="4" t="s">
        <v>14</v>
      </c>
      <c r="C3477" s="4">
        <v>1185732</v>
      </c>
      <c r="D3477" s="5">
        <v>44258</v>
      </c>
      <c r="E3477" s="4" t="s">
        <v>15</v>
      </c>
      <c r="F3477" s="4" t="s">
        <v>119</v>
      </c>
      <c r="G3477" s="4" t="s">
        <v>120</v>
      </c>
      <c r="H3477" s="4" t="s">
        <v>20</v>
      </c>
      <c r="I3477" s="6">
        <v>0.35</v>
      </c>
      <c r="J3477" s="7">
        <v>1000</v>
      </c>
      <c r="K3477" s="8">
        <f t="shared" si="26"/>
        <v>350</v>
      </c>
      <c r="L3477" s="8">
        <f t="shared" si="27"/>
        <v>105</v>
      </c>
      <c r="M3477" s="9">
        <v>0.3</v>
      </c>
      <c r="O3477" s="14"/>
      <c r="P3477" s="12"/>
      <c r="Q3477" s="10"/>
      <c r="R3477" s="11"/>
    </row>
    <row r="3478" spans="1:18" ht="15.75" customHeight="1" x14ac:dyDescent="0.25">
      <c r="A3478" s="2"/>
      <c r="B3478" s="4" t="s">
        <v>14</v>
      </c>
      <c r="C3478" s="4">
        <v>1185732</v>
      </c>
      <c r="D3478" s="5">
        <v>44258</v>
      </c>
      <c r="E3478" s="4" t="s">
        <v>15</v>
      </c>
      <c r="F3478" s="4" t="s">
        <v>119</v>
      </c>
      <c r="G3478" s="4" t="s">
        <v>120</v>
      </c>
      <c r="H3478" s="4" t="s">
        <v>21</v>
      </c>
      <c r="I3478" s="6">
        <v>0.5</v>
      </c>
      <c r="J3478" s="7">
        <v>1500</v>
      </c>
      <c r="K3478" s="8">
        <f t="shared" si="26"/>
        <v>750</v>
      </c>
      <c r="L3478" s="8">
        <f t="shared" si="27"/>
        <v>225</v>
      </c>
      <c r="M3478" s="9">
        <v>0.3</v>
      </c>
      <c r="O3478" s="14"/>
      <c r="P3478" s="12"/>
      <c r="Q3478" s="10"/>
      <c r="R3478" s="11"/>
    </row>
    <row r="3479" spans="1:18" ht="15.75" customHeight="1" x14ac:dyDescent="0.25">
      <c r="A3479" s="2"/>
      <c r="B3479" s="4" t="s">
        <v>14</v>
      </c>
      <c r="C3479" s="4">
        <v>1185732</v>
      </c>
      <c r="D3479" s="5">
        <v>44258</v>
      </c>
      <c r="E3479" s="4" t="s">
        <v>15</v>
      </c>
      <c r="F3479" s="4" t="s">
        <v>119</v>
      </c>
      <c r="G3479" s="4" t="s">
        <v>120</v>
      </c>
      <c r="H3479" s="4" t="s">
        <v>22</v>
      </c>
      <c r="I3479" s="6">
        <v>0.4</v>
      </c>
      <c r="J3479" s="7">
        <v>2500</v>
      </c>
      <c r="K3479" s="8">
        <f t="shared" si="26"/>
        <v>1000</v>
      </c>
      <c r="L3479" s="8">
        <f t="shared" si="27"/>
        <v>350</v>
      </c>
      <c r="M3479" s="9">
        <v>0.35</v>
      </c>
      <c r="O3479" s="14"/>
      <c r="P3479" s="12"/>
      <c r="Q3479" s="10"/>
      <c r="R3479" s="11"/>
    </row>
    <row r="3480" spans="1:18" ht="15.75" customHeight="1" x14ac:dyDescent="0.25">
      <c r="A3480" s="2"/>
      <c r="B3480" s="4" t="s">
        <v>14</v>
      </c>
      <c r="C3480" s="4">
        <v>1185732</v>
      </c>
      <c r="D3480" s="5">
        <v>44290</v>
      </c>
      <c r="E3480" s="4" t="s">
        <v>15</v>
      </c>
      <c r="F3480" s="4" t="s">
        <v>119</v>
      </c>
      <c r="G3480" s="4" t="s">
        <v>120</v>
      </c>
      <c r="H3480" s="4" t="s">
        <v>17</v>
      </c>
      <c r="I3480" s="6">
        <v>0.4</v>
      </c>
      <c r="J3480" s="7">
        <v>5000</v>
      </c>
      <c r="K3480" s="8">
        <f t="shared" si="26"/>
        <v>2000</v>
      </c>
      <c r="L3480" s="8">
        <f t="shared" si="27"/>
        <v>800</v>
      </c>
      <c r="M3480" s="9">
        <v>0.4</v>
      </c>
      <c r="O3480" s="14"/>
      <c r="P3480" s="12"/>
      <c r="Q3480" s="10"/>
      <c r="R3480" s="11"/>
    </row>
    <row r="3481" spans="1:18" ht="15.75" customHeight="1" x14ac:dyDescent="0.25">
      <c r="A3481" s="2"/>
      <c r="B3481" s="4" t="s">
        <v>14</v>
      </c>
      <c r="C3481" s="4">
        <v>1185732</v>
      </c>
      <c r="D3481" s="5">
        <v>44290</v>
      </c>
      <c r="E3481" s="4" t="s">
        <v>15</v>
      </c>
      <c r="F3481" s="4" t="s">
        <v>119</v>
      </c>
      <c r="G3481" s="4" t="s">
        <v>120</v>
      </c>
      <c r="H3481" s="4" t="s">
        <v>18</v>
      </c>
      <c r="I3481" s="6">
        <v>0.4</v>
      </c>
      <c r="J3481" s="7">
        <v>2000</v>
      </c>
      <c r="K3481" s="8">
        <f t="shared" si="26"/>
        <v>800</v>
      </c>
      <c r="L3481" s="8">
        <f t="shared" si="27"/>
        <v>320</v>
      </c>
      <c r="M3481" s="9">
        <v>0.4</v>
      </c>
      <c r="O3481" s="14"/>
      <c r="P3481" s="12"/>
      <c r="Q3481" s="10"/>
      <c r="R3481" s="11"/>
    </row>
    <row r="3482" spans="1:18" ht="15.75" customHeight="1" x14ac:dyDescent="0.25">
      <c r="A3482" s="2"/>
      <c r="B3482" s="4" t="s">
        <v>14</v>
      </c>
      <c r="C3482" s="4">
        <v>1185732</v>
      </c>
      <c r="D3482" s="5">
        <v>44290</v>
      </c>
      <c r="E3482" s="4" t="s">
        <v>15</v>
      </c>
      <c r="F3482" s="4" t="s">
        <v>119</v>
      </c>
      <c r="G3482" s="4" t="s">
        <v>120</v>
      </c>
      <c r="H3482" s="4" t="s">
        <v>19</v>
      </c>
      <c r="I3482" s="6">
        <v>0.30000000000000004</v>
      </c>
      <c r="J3482" s="7">
        <v>2000</v>
      </c>
      <c r="K3482" s="8">
        <f t="shared" si="26"/>
        <v>600.00000000000011</v>
      </c>
      <c r="L3482" s="8">
        <f t="shared" si="27"/>
        <v>180.00000000000003</v>
      </c>
      <c r="M3482" s="9">
        <v>0.3</v>
      </c>
      <c r="O3482" s="14"/>
      <c r="P3482" s="12"/>
      <c r="Q3482" s="10"/>
      <c r="R3482" s="11"/>
    </row>
    <row r="3483" spans="1:18" ht="15.75" customHeight="1" x14ac:dyDescent="0.25">
      <c r="A3483" s="2"/>
      <c r="B3483" s="4" t="s">
        <v>14</v>
      </c>
      <c r="C3483" s="4">
        <v>1185732</v>
      </c>
      <c r="D3483" s="5">
        <v>44290</v>
      </c>
      <c r="E3483" s="4" t="s">
        <v>15</v>
      </c>
      <c r="F3483" s="4" t="s">
        <v>119</v>
      </c>
      <c r="G3483" s="4" t="s">
        <v>120</v>
      </c>
      <c r="H3483" s="4" t="s">
        <v>20</v>
      </c>
      <c r="I3483" s="6">
        <v>0.35</v>
      </c>
      <c r="J3483" s="7">
        <v>1250</v>
      </c>
      <c r="K3483" s="8">
        <f t="shared" si="26"/>
        <v>437.5</v>
      </c>
      <c r="L3483" s="8">
        <f t="shared" si="27"/>
        <v>131.25</v>
      </c>
      <c r="M3483" s="9">
        <v>0.3</v>
      </c>
      <c r="O3483" s="14"/>
      <c r="P3483" s="12"/>
      <c r="Q3483" s="10"/>
      <c r="R3483" s="11"/>
    </row>
    <row r="3484" spans="1:18" ht="15.75" customHeight="1" x14ac:dyDescent="0.25">
      <c r="A3484" s="2"/>
      <c r="B3484" s="4" t="s">
        <v>14</v>
      </c>
      <c r="C3484" s="4">
        <v>1185732</v>
      </c>
      <c r="D3484" s="5">
        <v>44290</v>
      </c>
      <c r="E3484" s="4" t="s">
        <v>15</v>
      </c>
      <c r="F3484" s="4" t="s">
        <v>119</v>
      </c>
      <c r="G3484" s="4" t="s">
        <v>120</v>
      </c>
      <c r="H3484" s="4" t="s">
        <v>21</v>
      </c>
      <c r="I3484" s="6">
        <v>0.5</v>
      </c>
      <c r="J3484" s="7">
        <v>1250</v>
      </c>
      <c r="K3484" s="8">
        <f t="shared" si="26"/>
        <v>625</v>
      </c>
      <c r="L3484" s="8">
        <f t="shared" si="27"/>
        <v>187.5</v>
      </c>
      <c r="M3484" s="9">
        <v>0.3</v>
      </c>
      <c r="O3484" s="14"/>
      <c r="P3484" s="12"/>
      <c r="Q3484" s="10"/>
      <c r="R3484" s="11"/>
    </row>
    <row r="3485" spans="1:18" ht="15.75" customHeight="1" x14ac:dyDescent="0.25">
      <c r="A3485" s="2"/>
      <c r="B3485" s="4" t="s">
        <v>14</v>
      </c>
      <c r="C3485" s="4">
        <v>1185732</v>
      </c>
      <c r="D3485" s="5">
        <v>44290</v>
      </c>
      <c r="E3485" s="4" t="s">
        <v>15</v>
      </c>
      <c r="F3485" s="4" t="s">
        <v>119</v>
      </c>
      <c r="G3485" s="4" t="s">
        <v>120</v>
      </c>
      <c r="H3485" s="4" t="s">
        <v>22</v>
      </c>
      <c r="I3485" s="6">
        <v>0.4</v>
      </c>
      <c r="J3485" s="7">
        <v>2750</v>
      </c>
      <c r="K3485" s="8">
        <f t="shared" si="26"/>
        <v>1100</v>
      </c>
      <c r="L3485" s="8">
        <f t="shared" si="27"/>
        <v>385</v>
      </c>
      <c r="M3485" s="9">
        <v>0.35</v>
      </c>
      <c r="O3485" s="14"/>
      <c r="P3485" s="12"/>
      <c r="Q3485" s="10"/>
      <c r="R3485" s="11"/>
    </row>
    <row r="3486" spans="1:18" ht="15.75" customHeight="1" x14ac:dyDescent="0.25">
      <c r="A3486" s="2"/>
      <c r="B3486" s="4" t="s">
        <v>14</v>
      </c>
      <c r="C3486" s="4">
        <v>1185732</v>
      </c>
      <c r="D3486" s="5">
        <v>44319</v>
      </c>
      <c r="E3486" s="4" t="s">
        <v>15</v>
      </c>
      <c r="F3486" s="4" t="s">
        <v>119</v>
      </c>
      <c r="G3486" s="4" t="s">
        <v>120</v>
      </c>
      <c r="H3486" s="4" t="s">
        <v>17</v>
      </c>
      <c r="I3486" s="6">
        <v>0.54999999999999993</v>
      </c>
      <c r="J3486" s="7">
        <v>5450</v>
      </c>
      <c r="K3486" s="8">
        <f t="shared" si="26"/>
        <v>2997.4999999999995</v>
      </c>
      <c r="L3486" s="8">
        <f t="shared" si="27"/>
        <v>1198.9999999999998</v>
      </c>
      <c r="M3486" s="9">
        <v>0.4</v>
      </c>
      <c r="O3486" s="14"/>
      <c r="P3486" s="12"/>
      <c r="Q3486" s="10"/>
      <c r="R3486" s="11"/>
    </row>
    <row r="3487" spans="1:18" ht="15.75" customHeight="1" x14ac:dyDescent="0.25">
      <c r="A3487" s="2"/>
      <c r="B3487" s="4" t="s">
        <v>14</v>
      </c>
      <c r="C3487" s="4">
        <v>1185732</v>
      </c>
      <c r="D3487" s="5">
        <v>44319</v>
      </c>
      <c r="E3487" s="4" t="s">
        <v>15</v>
      </c>
      <c r="F3487" s="4" t="s">
        <v>119</v>
      </c>
      <c r="G3487" s="4" t="s">
        <v>120</v>
      </c>
      <c r="H3487" s="4" t="s">
        <v>18</v>
      </c>
      <c r="I3487" s="6">
        <v>0.5</v>
      </c>
      <c r="J3487" s="7">
        <v>2500</v>
      </c>
      <c r="K3487" s="8">
        <f t="shared" si="26"/>
        <v>1250</v>
      </c>
      <c r="L3487" s="8">
        <f t="shared" si="27"/>
        <v>500</v>
      </c>
      <c r="M3487" s="9">
        <v>0.4</v>
      </c>
      <c r="O3487" s="14"/>
      <c r="P3487" s="12"/>
      <c r="Q3487" s="10"/>
      <c r="R3487" s="11"/>
    </row>
    <row r="3488" spans="1:18" ht="15.75" customHeight="1" x14ac:dyDescent="0.25">
      <c r="A3488" s="2"/>
      <c r="B3488" s="4" t="s">
        <v>14</v>
      </c>
      <c r="C3488" s="4">
        <v>1185732</v>
      </c>
      <c r="D3488" s="5">
        <v>44319</v>
      </c>
      <c r="E3488" s="4" t="s">
        <v>15</v>
      </c>
      <c r="F3488" s="4" t="s">
        <v>119</v>
      </c>
      <c r="G3488" s="4" t="s">
        <v>120</v>
      </c>
      <c r="H3488" s="4" t="s">
        <v>19</v>
      </c>
      <c r="I3488" s="6">
        <v>0.45</v>
      </c>
      <c r="J3488" s="7">
        <v>2750</v>
      </c>
      <c r="K3488" s="8">
        <f t="shared" si="26"/>
        <v>1237.5</v>
      </c>
      <c r="L3488" s="8">
        <f t="shared" si="27"/>
        <v>371.25</v>
      </c>
      <c r="M3488" s="9">
        <v>0.3</v>
      </c>
      <c r="O3488" s="14"/>
      <c r="P3488" s="12"/>
      <c r="Q3488" s="10"/>
      <c r="R3488" s="11"/>
    </row>
    <row r="3489" spans="1:18" ht="15.75" customHeight="1" x14ac:dyDescent="0.25">
      <c r="A3489" s="2"/>
      <c r="B3489" s="4" t="s">
        <v>14</v>
      </c>
      <c r="C3489" s="4">
        <v>1185732</v>
      </c>
      <c r="D3489" s="5">
        <v>44319</v>
      </c>
      <c r="E3489" s="4" t="s">
        <v>15</v>
      </c>
      <c r="F3489" s="4" t="s">
        <v>119</v>
      </c>
      <c r="G3489" s="4" t="s">
        <v>120</v>
      </c>
      <c r="H3489" s="4" t="s">
        <v>20</v>
      </c>
      <c r="I3489" s="6">
        <v>0.45</v>
      </c>
      <c r="J3489" s="7">
        <v>2250</v>
      </c>
      <c r="K3489" s="8">
        <f t="shared" si="26"/>
        <v>1012.5</v>
      </c>
      <c r="L3489" s="8">
        <f t="shared" si="27"/>
        <v>303.75</v>
      </c>
      <c r="M3489" s="9">
        <v>0.3</v>
      </c>
      <c r="O3489" s="14"/>
      <c r="P3489" s="12"/>
      <c r="Q3489" s="10"/>
      <c r="R3489" s="11"/>
    </row>
    <row r="3490" spans="1:18" ht="15.75" customHeight="1" x14ac:dyDescent="0.25">
      <c r="A3490" s="2"/>
      <c r="B3490" s="4" t="s">
        <v>14</v>
      </c>
      <c r="C3490" s="4">
        <v>1185732</v>
      </c>
      <c r="D3490" s="5">
        <v>44319</v>
      </c>
      <c r="E3490" s="4" t="s">
        <v>15</v>
      </c>
      <c r="F3490" s="4" t="s">
        <v>119</v>
      </c>
      <c r="G3490" s="4" t="s">
        <v>120</v>
      </c>
      <c r="H3490" s="4" t="s">
        <v>21</v>
      </c>
      <c r="I3490" s="6">
        <v>0.54999999999999993</v>
      </c>
      <c r="J3490" s="7">
        <v>2500</v>
      </c>
      <c r="K3490" s="8">
        <f t="shared" si="26"/>
        <v>1374.9999999999998</v>
      </c>
      <c r="L3490" s="8">
        <f t="shared" si="27"/>
        <v>412.49999999999994</v>
      </c>
      <c r="M3490" s="9">
        <v>0.3</v>
      </c>
      <c r="O3490" s="14"/>
      <c r="P3490" s="12"/>
      <c r="Q3490" s="10"/>
      <c r="R3490" s="11"/>
    </row>
    <row r="3491" spans="1:18" ht="15.75" customHeight="1" x14ac:dyDescent="0.25">
      <c r="A3491" s="2"/>
      <c r="B3491" s="4" t="s">
        <v>14</v>
      </c>
      <c r="C3491" s="4">
        <v>1185732</v>
      </c>
      <c r="D3491" s="5">
        <v>44319</v>
      </c>
      <c r="E3491" s="4" t="s">
        <v>15</v>
      </c>
      <c r="F3491" s="4" t="s">
        <v>119</v>
      </c>
      <c r="G3491" s="4" t="s">
        <v>120</v>
      </c>
      <c r="H3491" s="4" t="s">
        <v>22</v>
      </c>
      <c r="I3491" s="6">
        <v>0.6</v>
      </c>
      <c r="J3491" s="7">
        <v>3750</v>
      </c>
      <c r="K3491" s="8">
        <f t="shared" si="26"/>
        <v>2250</v>
      </c>
      <c r="L3491" s="8">
        <f t="shared" si="27"/>
        <v>787.5</v>
      </c>
      <c r="M3491" s="9">
        <v>0.35</v>
      </c>
      <c r="O3491" s="14"/>
      <c r="P3491" s="12"/>
      <c r="Q3491" s="10"/>
      <c r="R3491" s="11"/>
    </row>
    <row r="3492" spans="1:18" ht="15.75" customHeight="1" x14ac:dyDescent="0.25">
      <c r="A3492" s="2"/>
      <c r="B3492" s="4" t="s">
        <v>14</v>
      </c>
      <c r="C3492" s="4">
        <v>1185732</v>
      </c>
      <c r="D3492" s="5">
        <v>44352</v>
      </c>
      <c r="E3492" s="4" t="s">
        <v>15</v>
      </c>
      <c r="F3492" s="4" t="s">
        <v>119</v>
      </c>
      <c r="G3492" s="4" t="s">
        <v>120</v>
      </c>
      <c r="H3492" s="4" t="s">
        <v>17</v>
      </c>
      <c r="I3492" s="6">
        <v>0.54999999999999993</v>
      </c>
      <c r="J3492" s="7">
        <v>6250</v>
      </c>
      <c r="K3492" s="8">
        <f t="shared" si="26"/>
        <v>3437.4999999999995</v>
      </c>
      <c r="L3492" s="8">
        <f t="shared" si="27"/>
        <v>1375</v>
      </c>
      <c r="M3492" s="9">
        <v>0.4</v>
      </c>
      <c r="O3492" s="14"/>
      <c r="P3492" s="12"/>
      <c r="Q3492" s="10"/>
      <c r="R3492" s="11"/>
    </row>
    <row r="3493" spans="1:18" ht="15.75" customHeight="1" x14ac:dyDescent="0.25">
      <c r="A3493" s="2"/>
      <c r="B3493" s="4" t="s">
        <v>14</v>
      </c>
      <c r="C3493" s="4">
        <v>1185732</v>
      </c>
      <c r="D3493" s="5">
        <v>44352</v>
      </c>
      <c r="E3493" s="4" t="s">
        <v>15</v>
      </c>
      <c r="F3493" s="4" t="s">
        <v>119</v>
      </c>
      <c r="G3493" s="4" t="s">
        <v>120</v>
      </c>
      <c r="H3493" s="4" t="s">
        <v>18</v>
      </c>
      <c r="I3493" s="6">
        <v>0.5</v>
      </c>
      <c r="J3493" s="7">
        <v>3750</v>
      </c>
      <c r="K3493" s="8">
        <f t="shared" si="26"/>
        <v>1875</v>
      </c>
      <c r="L3493" s="8">
        <f t="shared" si="27"/>
        <v>750</v>
      </c>
      <c r="M3493" s="9">
        <v>0.4</v>
      </c>
      <c r="O3493" s="14"/>
      <c r="P3493" s="12"/>
      <c r="Q3493" s="10"/>
      <c r="R3493" s="11"/>
    </row>
    <row r="3494" spans="1:18" ht="15.75" customHeight="1" x14ac:dyDescent="0.25">
      <c r="A3494" s="2"/>
      <c r="B3494" s="4" t="s">
        <v>14</v>
      </c>
      <c r="C3494" s="4">
        <v>1185732</v>
      </c>
      <c r="D3494" s="5">
        <v>44352</v>
      </c>
      <c r="E3494" s="4" t="s">
        <v>15</v>
      </c>
      <c r="F3494" s="4" t="s">
        <v>119</v>
      </c>
      <c r="G3494" s="4" t="s">
        <v>120</v>
      </c>
      <c r="H3494" s="4" t="s">
        <v>19</v>
      </c>
      <c r="I3494" s="6">
        <v>0.45</v>
      </c>
      <c r="J3494" s="7">
        <v>3000</v>
      </c>
      <c r="K3494" s="8">
        <f t="shared" si="26"/>
        <v>1350</v>
      </c>
      <c r="L3494" s="8">
        <f t="shared" si="27"/>
        <v>405</v>
      </c>
      <c r="M3494" s="9">
        <v>0.3</v>
      </c>
      <c r="O3494" s="14"/>
      <c r="P3494" s="12"/>
      <c r="Q3494" s="10"/>
      <c r="R3494" s="11"/>
    </row>
    <row r="3495" spans="1:18" ht="15.75" customHeight="1" x14ac:dyDescent="0.25">
      <c r="A3495" s="2"/>
      <c r="B3495" s="4" t="s">
        <v>14</v>
      </c>
      <c r="C3495" s="4">
        <v>1185732</v>
      </c>
      <c r="D3495" s="5">
        <v>44352</v>
      </c>
      <c r="E3495" s="4" t="s">
        <v>15</v>
      </c>
      <c r="F3495" s="4" t="s">
        <v>119</v>
      </c>
      <c r="G3495" s="4" t="s">
        <v>120</v>
      </c>
      <c r="H3495" s="4" t="s">
        <v>20</v>
      </c>
      <c r="I3495" s="6">
        <v>0.45</v>
      </c>
      <c r="J3495" s="7">
        <v>2750</v>
      </c>
      <c r="K3495" s="8">
        <f t="shared" si="26"/>
        <v>1237.5</v>
      </c>
      <c r="L3495" s="8">
        <f t="shared" si="27"/>
        <v>371.25</v>
      </c>
      <c r="M3495" s="9">
        <v>0.3</v>
      </c>
      <c r="O3495" s="14"/>
      <c r="P3495" s="12"/>
      <c r="Q3495" s="10"/>
      <c r="R3495" s="11"/>
    </row>
    <row r="3496" spans="1:18" ht="15.75" customHeight="1" x14ac:dyDescent="0.25">
      <c r="A3496" s="2"/>
      <c r="B3496" s="4" t="s">
        <v>14</v>
      </c>
      <c r="C3496" s="4">
        <v>1185732</v>
      </c>
      <c r="D3496" s="5">
        <v>44352</v>
      </c>
      <c r="E3496" s="4" t="s">
        <v>15</v>
      </c>
      <c r="F3496" s="4" t="s">
        <v>119</v>
      </c>
      <c r="G3496" s="4" t="s">
        <v>120</v>
      </c>
      <c r="H3496" s="4" t="s">
        <v>21</v>
      </c>
      <c r="I3496" s="6">
        <v>0.54999999999999993</v>
      </c>
      <c r="J3496" s="7">
        <v>2750</v>
      </c>
      <c r="K3496" s="8">
        <f t="shared" si="26"/>
        <v>1512.4999999999998</v>
      </c>
      <c r="L3496" s="8">
        <f t="shared" si="27"/>
        <v>453.74999999999994</v>
      </c>
      <c r="M3496" s="9">
        <v>0.3</v>
      </c>
      <c r="O3496" s="14"/>
      <c r="P3496" s="12"/>
      <c r="Q3496" s="10"/>
      <c r="R3496" s="11"/>
    </row>
    <row r="3497" spans="1:18" ht="15.75" customHeight="1" x14ac:dyDescent="0.25">
      <c r="A3497" s="2"/>
      <c r="B3497" s="4" t="s">
        <v>14</v>
      </c>
      <c r="C3497" s="4">
        <v>1185732</v>
      </c>
      <c r="D3497" s="5">
        <v>44352</v>
      </c>
      <c r="E3497" s="4" t="s">
        <v>15</v>
      </c>
      <c r="F3497" s="4" t="s">
        <v>119</v>
      </c>
      <c r="G3497" s="4" t="s">
        <v>120</v>
      </c>
      <c r="H3497" s="4" t="s">
        <v>22</v>
      </c>
      <c r="I3497" s="6">
        <v>0.6</v>
      </c>
      <c r="J3497" s="7">
        <v>4250</v>
      </c>
      <c r="K3497" s="8">
        <f t="shared" si="26"/>
        <v>2550</v>
      </c>
      <c r="L3497" s="8">
        <f t="shared" si="27"/>
        <v>892.5</v>
      </c>
      <c r="M3497" s="9">
        <v>0.35</v>
      </c>
      <c r="O3497" s="14"/>
      <c r="P3497" s="12"/>
      <c r="Q3497" s="10"/>
      <c r="R3497" s="11"/>
    </row>
    <row r="3498" spans="1:18" ht="15.75" customHeight="1" x14ac:dyDescent="0.25">
      <c r="A3498" s="2"/>
      <c r="B3498" s="4" t="s">
        <v>14</v>
      </c>
      <c r="C3498" s="4">
        <v>1185732</v>
      </c>
      <c r="D3498" s="5">
        <v>44380</v>
      </c>
      <c r="E3498" s="4" t="s">
        <v>15</v>
      </c>
      <c r="F3498" s="4" t="s">
        <v>119</v>
      </c>
      <c r="G3498" s="4" t="s">
        <v>120</v>
      </c>
      <c r="H3498" s="4" t="s">
        <v>17</v>
      </c>
      <c r="I3498" s="6">
        <v>0.54999999999999993</v>
      </c>
      <c r="J3498" s="7">
        <v>6500</v>
      </c>
      <c r="K3498" s="8">
        <f t="shared" si="26"/>
        <v>3574.9999999999995</v>
      </c>
      <c r="L3498" s="8">
        <f t="shared" si="27"/>
        <v>1430</v>
      </c>
      <c r="M3498" s="9">
        <v>0.4</v>
      </c>
      <c r="O3498" s="14"/>
      <c r="P3498" s="12"/>
      <c r="Q3498" s="10"/>
      <c r="R3498" s="11"/>
    </row>
    <row r="3499" spans="1:18" ht="15.75" customHeight="1" x14ac:dyDescent="0.25">
      <c r="A3499" s="2"/>
      <c r="B3499" s="4" t="s">
        <v>14</v>
      </c>
      <c r="C3499" s="4">
        <v>1185732</v>
      </c>
      <c r="D3499" s="5">
        <v>44380</v>
      </c>
      <c r="E3499" s="4" t="s">
        <v>15</v>
      </c>
      <c r="F3499" s="4" t="s">
        <v>119</v>
      </c>
      <c r="G3499" s="4" t="s">
        <v>120</v>
      </c>
      <c r="H3499" s="4" t="s">
        <v>18</v>
      </c>
      <c r="I3499" s="6">
        <v>0.5</v>
      </c>
      <c r="J3499" s="7">
        <v>4000</v>
      </c>
      <c r="K3499" s="8">
        <f t="shared" si="26"/>
        <v>2000</v>
      </c>
      <c r="L3499" s="8">
        <f t="shared" si="27"/>
        <v>800</v>
      </c>
      <c r="M3499" s="9">
        <v>0.4</v>
      </c>
      <c r="O3499" s="14"/>
      <c r="P3499" s="12"/>
      <c r="Q3499" s="10"/>
      <c r="R3499" s="11"/>
    </row>
    <row r="3500" spans="1:18" ht="15.75" customHeight="1" x14ac:dyDescent="0.25">
      <c r="A3500" s="2"/>
      <c r="B3500" s="4" t="s">
        <v>14</v>
      </c>
      <c r="C3500" s="4">
        <v>1185732</v>
      </c>
      <c r="D3500" s="5">
        <v>44380</v>
      </c>
      <c r="E3500" s="4" t="s">
        <v>15</v>
      </c>
      <c r="F3500" s="4" t="s">
        <v>119</v>
      </c>
      <c r="G3500" s="4" t="s">
        <v>120</v>
      </c>
      <c r="H3500" s="4" t="s">
        <v>19</v>
      </c>
      <c r="I3500" s="6">
        <v>0.45</v>
      </c>
      <c r="J3500" s="7">
        <v>3250</v>
      </c>
      <c r="K3500" s="8">
        <f t="shared" si="26"/>
        <v>1462.5</v>
      </c>
      <c r="L3500" s="8">
        <f t="shared" si="27"/>
        <v>438.75</v>
      </c>
      <c r="M3500" s="9">
        <v>0.3</v>
      </c>
      <c r="O3500" s="14"/>
      <c r="P3500" s="12"/>
      <c r="Q3500" s="10"/>
      <c r="R3500" s="11"/>
    </row>
    <row r="3501" spans="1:18" ht="15.75" customHeight="1" x14ac:dyDescent="0.25">
      <c r="A3501" s="2"/>
      <c r="B3501" s="4" t="s">
        <v>14</v>
      </c>
      <c r="C3501" s="4">
        <v>1185732</v>
      </c>
      <c r="D3501" s="5">
        <v>44380</v>
      </c>
      <c r="E3501" s="4" t="s">
        <v>15</v>
      </c>
      <c r="F3501" s="4" t="s">
        <v>119</v>
      </c>
      <c r="G3501" s="4" t="s">
        <v>120</v>
      </c>
      <c r="H3501" s="4" t="s">
        <v>20</v>
      </c>
      <c r="I3501" s="6">
        <v>0.45</v>
      </c>
      <c r="J3501" s="7">
        <v>2750</v>
      </c>
      <c r="K3501" s="8">
        <f t="shared" si="26"/>
        <v>1237.5</v>
      </c>
      <c r="L3501" s="8">
        <f t="shared" si="27"/>
        <v>371.25</v>
      </c>
      <c r="M3501" s="9">
        <v>0.3</v>
      </c>
      <c r="O3501" s="14"/>
      <c r="P3501" s="12"/>
      <c r="Q3501" s="10"/>
      <c r="R3501" s="11"/>
    </row>
    <row r="3502" spans="1:18" ht="15.75" customHeight="1" x14ac:dyDescent="0.25">
      <c r="A3502" s="2"/>
      <c r="B3502" s="4" t="s">
        <v>14</v>
      </c>
      <c r="C3502" s="4">
        <v>1185732</v>
      </c>
      <c r="D3502" s="5">
        <v>44380</v>
      </c>
      <c r="E3502" s="4" t="s">
        <v>15</v>
      </c>
      <c r="F3502" s="4" t="s">
        <v>119</v>
      </c>
      <c r="G3502" s="4" t="s">
        <v>120</v>
      </c>
      <c r="H3502" s="4" t="s">
        <v>21</v>
      </c>
      <c r="I3502" s="6">
        <v>0.54999999999999993</v>
      </c>
      <c r="J3502" s="7">
        <v>3000</v>
      </c>
      <c r="K3502" s="8">
        <f t="shared" si="26"/>
        <v>1649.9999999999998</v>
      </c>
      <c r="L3502" s="8">
        <f t="shared" si="27"/>
        <v>494.99999999999989</v>
      </c>
      <c r="M3502" s="9">
        <v>0.3</v>
      </c>
      <c r="O3502" s="14"/>
      <c r="P3502" s="12"/>
      <c r="Q3502" s="10"/>
      <c r="R3502" s="11"/>
    </row>
    <row r="3503" spans="1:18" ht="15.75" customHeight="1" x14ac:dyDescent="0.25">
      <c r="A3503" s="2"/>
      <c r="B3503" s="4" t="s">
        <v>14</v>
      </c>
      <c r="C3503" s="4">
        <v>1185732</v>
      </c>
      <c r="D3503" s="5">
        <v>44380</v>
      </c>
      <c r="E3503" s="4" t="s">
        <v>15</v>
      </c>
      <c r="F3503" s="4" t="s">
        <v>119</v>
      </c>
      <c r="G3503" s="4" t="s">
        <v>120</v>
      </c>
      <c r="H3503" s="4" t="s">
        <v>22</v>
      </c>
      <c r="I3503" s="6">
        <v>0.6</v>
      </c>
      <c r="J3503" s="7">
        <v>4750</v>
      </c>
      <c r="K3503" s="8">
        <f t="shared" si="26"/>
        <v>2850</v>
      </c>
      <c r="L3503" s="8">
        <f t="shared" si="27"/>
        <v>997.49999999999989</v>
      </c>
      <c r="M3503" s="9">
        <v>0.35</v>
      </c>
      <c r="O3503" s="14"/>
      <c r="P3503" s="12"/>
      <c r="Q3503" s="10"/>
      <c r="R3503" s="11"/>
    </row>
    <row r="3504" spans="1:18" ht="15.75" customHeight="1" x14ac:dyDescent="0.25">
      <c r="A3504" s="2"/>
      <c r="B3504" s="4" t="s">
        <v>14</v>
      </c>
      <c r="C3504" s="4">
        <v>1185732</v>
      </c>
      <c r="D3504" s="5">
        <v>44412</v>
      </c>
      <c r="E3504" s="4" t="s">
        <v>15</v>
      </c>
      <c r="F3504" s="4" t="s">
        <v>119</v>
      </c>
      <c r="G3504" s="4" t="s">
        <v>120</v>
      </c>
      <c r="H3504" s="4" t="s">
        <v>17</v>
      </c>
      <c r="I3504" s="6">
        <v>0.54999999999999993</v>
      </c>
      <c r="J3504" s="7">
        <v>6250</v>
      </c>
      <c r="K3504" s="8">
        <f t="shared" si="26"/>
        <v>3437.4999999999995</v>
      </c>
      <c r="L3504" s="8">
        <f t="shared" si="27"/>
        <v>1375</v>
      </c>
      <c r="M3504" s="9">
        <v>0.4</v>
      </c>
      <c r="O3504" s="14"/>
      <c r="P3504" s="12"/>
      <c r="Q3504" s="10"/>
      <c r="R3504" s="11"/>
    </row>
    <row r="3505" spans="1:18" ht="15.75" customHeight="1" x14ac:dyDescent="0.25">
      <c r="A3505" s="2"/>
      <c r="B3505" s="4" t="s">
        <v>14</v>
      </c>
      <c r="C3505" s="4">
        <v>1185732</v>
      </c>
      <c r="D3505" s="5">
        <v>44412</v>
      </c>
      <c r="E3505" s="4" t="s">
        <v>15</v>
      </c>
      <c r="F3505" s="4" t="s">
        <v>119</v>
      </c>
      <c r="G3505" s="4" t="s">
        <v>120</v>
      </c>
      <c r="H3505" s="4" t="s">
        <v>18</v>
      </c>
      <c r="I3505" s="6">
        <v>0.5</v>
      </c>
      <c r="J3505" s="7">
        <v>4000</v>
      </c>
      <c r="K3505" s="8">
        <f t="shared" si="26"/>
        <v>2000</v>
      </c>
      <c r="L3505" s="8">
        <f t="shared" si="27"/>
        <v>800</v>
      </c>
      <c r="M3505" s="9">
        <v>0.4</v>
      </c>
      <c r="O3505" s="14"/>
      <c r="P3505" s="12"/>
      <c r="Q3505" s="10"/>
      <c r="R3505" s="11"/>
    </row>
    <row r="3506" spans="1:18" ht="15.75" customHeight="1" x14ac:dyDescent="0.25">
      <c r="A3506" s="2"/>
      <c r="B3506" s="4" t="s">
        <v>14</v>
      </c>
      <c r="C3506" s="4">
        <v>1185732</v>
      </c>
      <c r="D3506" s="5">
        <v>44412</v>
      </c>
      <c r="E3506" s="4" t="s">
        <v>15</v>
      </c>
      <c r="F3506" s="4" t="s">
        <v>119</v>
      </c>
      <c r="G3506" s="4" t="s">
        <v>120</v>
      </c>
      <c r="H3506" s="4" t="s">
        <v>19</v>
      </c>
      <c r="I3506" s="6">
        <v>0.45</v>
      </c>
      <c r="J3506" s="7">
        <v>3250</v>
      </c>
      <c r="K3506" s="8">
        <f t="shared" si="26"/>
        <v>1462.5</v>
      </c>
      <c r="L3506" s="8">
        <f t="shared" si="27"/>
        <v>438.75</v>
      </c>
      <c r="M3506" s="9">
        <v>0.3</v>
      </c>
      <c r="O3506" s="14"/>
      <c r="P3506" s="12"/>
      <c r="Q3506" s="10"/>
      <c r="R3506" s="11"/>
    </row>
    <row r="3507" spans="1:18" ht="15.75" customHeight="1" x14ac:dyDescent="0.25">
      <c r="A3507" s="2"/>
      <c r="B3507" s="4" t="s">
        <v>14</v>
      </c>
      <c r="C3507" s="4">
        <v>1185732</v>
      </c>
      <c r="D3507" s="5">
        <v>44412</v>
      </c>
      <c r="E3507" s="4" t="s">
        <v>15</v>
      </c>
      <c r="F3507" s="4" t="s">
        <v>119</v>
      </c>
      <c r="G3507" s="4" t="s">
        <v>120</v>
      </c>
      <c r="H3507" s="4" t="s">
        <v>20</v>
      </c>
      <c r="I3507" s="6">
        <v>0.45</v>
      </c>
      <c r="J3507" s="7">
        <v>2250</v>
      </c>
      <c r="K3507" s="8">
        <f t="shared" si="26"/>
        <v>1012.5</v>
      </c>
      <c r="L3507" s="8">
        <f t="shared" si="27"/>
        <v>303.75</v>
      </c>
      <c r="M3507" s="9">
        <v>0.3</v>
      </c>
      <c r="O3507" s="14"/>
      <c r="P3507" s="12"/>
      <c r="Q3507" s="10"/>
      <c r="R3507" s="11"/>
    </row>
    <row r="3508" spans="1:18" ht="15.75" customHeight="1" x14ac:dyDescent="0.25">
      <c r="A3508" s="2"/>
      <c r="B3508" s="4" t="s">
        <v>14</v>
      </c>
      <c r="C3508" s="4">
        <v>1185732</v>
      </c>
      <c r="D3508" s="5">
        <v>44412</v>
      </c>
      <c r="E3508" s="4" t="s">
        <v>15</v>
      </c>
      <c r="F3508" s="4" t="s">
        <v>119</v>
      </c>
      <c r="G3508" s="4" t="s">
        <v>120</v>
      </c>
      <c r="H3508" s="4" t="s">
        <v>21</v>
      </c>
      <c r="I3508" s="6">
        <v>0.54999999999999993</v>
      </c>
      <c r="J3508" s="7">
        <v>2000</v>
      </c>
      <c r="K3508" s="8">
        <f t="shared" si="26"/>
        <v>1099.9999999999998</v>
      </c>
      <c r="L3508" s="8">
        <f t="shared" si="27"/>
        <v>329.99999999999994</v>
      </c>
      <c r="M3508" s="9">
        <v>0.3</v>
      </c>
      <c r="O3508" s="14"/>
      <c r="P3508" s="12"/>
      <c r="Q3508" s="10"/>
      <c r="R3508" s="11"/>
    </row>
    <row r="3509" spans="1:18" ht="15.75" customHeight="1" x14ac:dyDescent="0.25">
      <c r="A3509" s="2"/>
      <c r="B3509" s="4" t="s">
        <v>14</v>
      </c>
      <c r="C3509" s="4">
        <v>1185732</v>
      </c>
      <c r="D3509" s="5">
        <v>44412</v>
      </c>
      <c r="E3509" s="4" t="s">
        <v>15</v>
      </c>
      <c r="F3509" s="4" t="s">
        <v>119</v>
      </c>
      <c r="G3509" s="4" t="s">
        <v>120</v>
      </c>
      <c r="H3509" s="4" t="s">
        <v>22</v>
      </c>
      <c r="I3509" s="6">
        <v>0.6</v>
      </c>
      <c r="J3509" s="7">
        <v>3750</v>
      </c>
      <c r="K3509" s="8">
        <f t="shared" si="26"/>
        <v>2250</v>
      </c>
      <c r="L3509" s="8">
        <f t="shared" si="27"/>
        <v>787.5</v>
      </c>
      <c r="M3509" s="9">
        <v>0.35</v>
      </c>
      <c r="O3509" s="14"/>
      <c r="P3509" s="12"/>
      <c r="Q3509" s="10"/>
      <c r="R3509" s="11"/>
    </row>
    <row r="3510" spans="1:18" ht="15.75" customHeight="1" x14ac:dyDescent="0.25">
      <c r="A3510" s="2"/>
      <c r="B3510" s="4" t="s">
        <v>14</v>
      </c>
      <c r="C3510" s="4">
        <v>1185732</v>
      </c>
      <c r="D3510" s="5">
        <v>44442</v>
      </c>
      <c r="E3510" s="4" t="s">
        <v>15</v>
      </c>
      <c r="F3510" s="4" t="s">
        <v>119</v>
      </c>
      <c r="G3510" s="4" t="s">
        <v>120</v>
      </c>
      <c r="H3510" s="4" t="s">
        <v>17</v>
      </c>
      <c r="I3510" s="6">
        <v>0.54999999999999993</v>
      </c>
      <c r="J3510" s="7">
        <v>5000</v>
      </c>
      <c r="K3510" s="8">
        <f t="shared" si="26"/>
        <v>2749.9999999999995</v>
      </c>
      <c r="L3510" s="8">
        <f t="shared" si="27"/>
        <v>1099.9999999999998</v>
      </c>
      <c r="M3510" s="9">
        <v>0.4</v>
      </c>
      <c r="O3510" s="14"/>
      <c r="P3510" s="12"/>
      <c r="Q3510" s="10"/>
      <c r="R3510" s="11"/>
    </row>
    <row r="3511" spans="1:18" ht="15.75" customHeight="1" x14ac:dyDescent="0.25">
      <c r="A3511" s="2"/>
      <c r="B3511" s="4" t="s">
        <v>14</v>
      </c>
      <c r="C3511" s="4">
        <v>1185732</v>
      </c>
      <c r="D3511" s="5">
        <v>44442</v>
      </c>
      <c r="E3511" s="4" t="s">
        <v>15</v>
      </c>
      <c r="F3511" s="4" t="s">
        <v>119</v>
      </c>
      <c r="G3511" s="4" t="s">
        <v>120</v>
      </c>
      <c r="H3511" s="4" t="s">
        <v>18</v>
      </c>
      <c r="I3511" s="6">
        <v>0.5</v>
      </c>
      <c r="J3511" s="7">
        <v>3000</v>
      </c>
      <c r="K3511" s="8">
        <f t="shared" si="26"/>
        <v>1500</v>
      </c>
      <c r="L3511" s="8">
        <f t="shared" si="27"/>
        <v>600</v>
      </c>
      <c r="M3511" s="9">
        <v>0.4</v>
      </c>
      <c r="O3511" s="14"/>
      <c r="P3511" s="12"/>
      <c r="Q3511" s="10"/>
      <c r="R3511" s="11"/>
    </row>
    <row r="3512" spans="1:18" ht="15.75" customHeight="1" x14ac:dyDescent="0.25">
      <c r="A3512" s="2"/>
      <c r="B3512" s="4" t="s">
        <v>14</v>
      </c>
      <c r="C3512" s="4">
        <v>1185732</v>
      </c>
      <c r="D3512" s="5">
        <v>44442</v>
      </c>
      <c r="E3512" s="4" t="s">
        <v>15</v>
      </c>
      <c r="F3512" s="4" t="s">
        <v>119</v>
      </c>
      <c r="G3512" s="4" t="s">
        <v>120</v>
      </c>
      <c r="H3512" s="4" t="s">
        <v>19</v>
      </c>
      <c r="I3512" s="6">
        <v>0.45</v>
      </c>
      <c r="J3512" s="7">
        <v>2000</v>
      </c>
      <c r="K3512" s="8">
        <f t="shared" si="26"/>
        <v>900</v>
      </c>
      <c r="L3512" s="8">
        <f t="shared" si="27"/>
        <v>270</v>
      </c>
      <c r="M3512" s="9">
        <v>0.3</v>
      </c>
      <c r="O3512" s="14"/>
      <c r="P3512" s="12"/>
      <c r="Q3512" s="10"/>
      <c r="R3512" s="11"/>
    </row>
    <row r="3513" spans="1:18" ht="15.75" customHeight="1" x14ac:dyDescent="0.25">
      <c r="A3513" s="2"/>
      <c r="B3513" s="4" t="s">
        <v>14</v>
      </c>
      <c r="C3513" s="4">
        <v>1185732</v>
      </c>
      <c r="D3513" s="5">
        <v>44442</v>
      </c>
      <c r="E3513" s="4" t="s">
        <v>15</v>
      </c>
      <c r="F3513" s="4" t="s">
        <v>119</v>
      </c>
      <c r="G3513" s="4" t="s">
        <v>120</v>
      </c>
      <c r="H3513" s="4" t="s">
        <v>20</v>
      </c>
      <c r="I3513" s="6">
        <v>0.45</v>
      </c>
      <c r="J3513" s="7">
        <v>1750</v>
      </c>
      <c r="K3513" s="8">
        <f t="shared" si="26"/>
        <v>787.5</v>
      </c>
      <c r="L3513" s="8">
        <f t="shared" si="27"/>
        <v>236.25</v>
      </c>
      <c r="M3513" s="9">
        <v>0.3</v>
      </c>
      <c r="O3513" s="14"/>
      <c r="P3513" s="12"/>
      <c r="Q3513" s="10"/>
      <c r="R3513" s="11"/>
    </row>
    <row r="3514" spans="1:18" ht="15.75" customHeight="1" x14ac:dyDescent="0.25">
      <c r="A3514" s="2"/>
      <c r="B3514" s="4" t="s">
        <v>14</v>
      </c>
      <c r="C3514" s="4">
        <v>1185732</v>
      </c>
      <c r="D3514" s="5">
        <v>44442</v>
      </c>
      <c r="E3514" s="4" t="s">
        <v>15</v>
      </c>
      <c r="F3514" s="4" t="s">
        <v>119</v>
      </c>
      <c r="G3514" s="4" t="s">
        <v>120</v>
      </c>
      <c r="H3514" s="4" t="s">
        <v>21</v>
      </c>
      <c r="I3514" s="6">
        <v>0.54999999999999993</v>
      </c>
      <c r="J3514" s="7">
        <v>1750</v>
      </c>
      <c r="K3514" s="8">
        <f t="shared" si="26"/>
        <v>962.49999999999989</v>
      </c>
      <c r="L3514" s="8">
        <f t="shared" si="27"/>
        <v>288.74999999999994</v>
      </c>
      <c r="M3514" s="9">
        <v>0.3</v>
      </c>
      <c r="O3514" s="14"/>
      <c r="P3514" s="12"/>
      <c r="Q3514" s="10"/>
      <c r="R3514" s="11"/>
    </row>
    <row r="3515" spans="1:18" ht="15.75" customHeight="1" x14ac:dyDescent="0.25">
      <c r="A3515" s="2"/>
      <c r="B3515" s="4" t="s">
        <v>14</v>
      </c>
      <c r="C3515" s="4">
        <v>1185732</v>
      </c>
      <c r="D3515" s="5">
        <v>44442</v>
      </c>
      <c r="E3515" s="4" t="s">
        <v>15</v>
      </c>
      <c r="F3515" s="4" t="s">
        <v>119</v>
      </c>
      <c r="G3515" s="4" t="s">
        <v>120</v>
      </c>
      <c r="H3515" s="4" t="s">
        <v>22</v>
      </c>
      <c r="I3515" s="6">
        <v>0.6</v>
      </c>
      <c r="J3515" s="7">
        <v>2750</v>
      </c>
      <c r="K3515" s="8">
        <f t="shared" si="26"/>
        <v>1650</v>
      </c>
      <c r="L3515" s="8">
        <f t="shared" si="27"/>
        <v>577.5</v>
      </c>
      <c r="M3515" s="9">
        <v>0.35</v>
      </c>
      <c r="O3515" s="14"/>
      <c r="P3515" s="12"/>
      <c r="Q3515" s="10"/>
      <c r="R3515" s="11"/>
    </row>
    <row r="3516" spans="1:18" ht="15.75" customHeight="1" x14ac:dyDescent="0.25">
      <c r="A3516" s="2"/>
      <c r="B3516" s="4" t="s">
        <v>14</v>
      </c>
      <c r="C3516" s="4">
        <v>1185732</v>
      </c>
      <c r="D3516" s="5">
        <v>44474</v>
      </c>
      <c r="E3516" s="4" t="s">
        <v>15</v>
      </c>
      <c r="F3516" s="4" t="s">
        <v>119</v>
      </c>
      <c r="G3516" s="4" t="s">
        <v>120</v>
      </c>
      <c r="H3516" s="4" t="s">
        <v>17</v>
      </c>
      <c r="I3516" s="6">
        <v>0.6</v>
      </c>
      <c r="J3516" s="7">
        <v>4500</v>
      </c>
      <c r="K3516" s="8">
        <f t="shared" si="26"/>
        <v>2700</v>
      </c>
      <c r="L3516" s="8">
        <f t="shared" si="27"/>
        <v>1080</v>
      </c>
      <c r="M3516" s="9">
        <v>0.4</v>
      </c>
      <c r="O3516" s="14"/>
      <c r="P3516" s="12"/>
      <c r="Q3516" s="10"/>
      <c r="R3516" s="11"/>
    </row>
    <row r="3517" spans="1:18" ht="15.75" customHeight="1" x14ac:dyDescent="0.25">
      <c r="A3517" s="2"/>
      <c r="B3517" s="4" t="s">
        <v>14</v>
      </c>
      <c r="C3517" s="4">
        <v>1185732</v>
      </c>
      <c r="D3517" s="5">
        <v>44474</v>
      </c>
      <c r="E3517" s="4" t="s">
        <v>15</v>
      </c>
      <c r="F3517" s="4" t="s">
        <v>119</v>
      </c>
      <c r="G3517" s="4" t="s">
        <v>120</v>
      </c>
      <c r="H3517" s="4" t="s">
        <v>18</v>
      </c>
      <c r="I3517" s="6">
        <v>0.55000000000000004</v>
      </c>
      <c r="J3517" s="7">
        <v>2750</v>
      </c>
      <c r="K3517" s="8">
        <f t="shared" si="26"/>
        <v>1512.5000000000002</v>
      </c>
      <c r="L3517" s="8">
        <f t="shared" si="27"/>
        <v>605.00000000000011</v>
      </c>
      <c r="M3517" s="9">
        <v>0.4</v>
      </c>
      <c r="O3517" s="14"/>
      <c r="P3517" s="12"/>
      <c r="Q3517" s="10"/>
      <c r="R3517" s="11"/>
    </row>
    <row r="3518" spans="1:18" ht="15.75" customHeight="1" x14ac:dyDescent="0.25">
      <c r="A3518" s="2"/>
      <c r="B3518" s="4" t="s">
        <v>14</v>
      </c>
      <c r="C3518" s="4">
        <v>1185732</v>
      </c>
      <c r="D3518" s="5">
        <v>44474</v>
      </c>
      <c r="E3518" s="4" t="s">
        <v>15</v>
      </c>
      <c r="F3518" s="4" t="s">
        <v>119</v>
      </c>
      <c r="G3518" s="4" t="s">
        <v>120</v>
      </c>
      <c r="H3518" s="4" t="s">
        <v>19</v>
      </c>
      <c r="I3518" s="6">
        <v>0.55000000000000004</v>
      </c>
      <c r="J3518" s="7">
        <v>1750</v>
      </c>
      <c r="K3518" s="8">
        <f t="shared" si="26"/>
        <v>962.50000000000011</v>
      </c>
      <c r="L3518" s="8">
        <f t="shared" si="27"/>
        <v>288.75</v>
      </c>
      <c r="M3518" s="9">
        <v>0.3</v>
      </c>
      <c r="O3518" s="14"/>
      <c r="P3518" s="12"/>
      <c r="Q3518" s="10"/>
      <c r="R3518" s="11"/>
    </row>
    <row r="3519" spans="1:18" ht="15.75" customHeight="1" x14ac:dyDescent="0.25">
      <c r="A3519" s="2"/>
      <c r="B3519" s="4" t="s">
        <v>14</v>
      </c>
      <c r="C3519" s="4">
        <v>1185732</v>
      </c>
      <c r="D3519" s="5">
        <v>44474</v>
      </c>
      <c r="E3519" s="4" t="s">
        <v>15</v>
      </c>
      <c r="F3519" s="4" t="s">
        <v>119</v>
      </c>
      <c r="G3519" s="4" t="s">
        <v>120</v>
      </c>
      <c r="H3519" s="4" t="s">
        <v>20</v>
      </c>
      <c r="I3519" s="6">
        <v>0.55000000000000004</v>
      </c>
      <c r="J3519" s="7">
        <v>1500</v>
      </c>
      <c r="K3519" s="8">
        <f t="shared" si="26"/>
        <v>825.00000000000011</v>
      </c>
      <c r="L3519" s="8">
        <f t="shared" si="27"/>
        <v>247.50000000000003</v>
      </c>
      <c r="M3519" s="9">
        <v>0.3</v>
      </c>
      <c r="O3519" s="14"/>
      <c r="P3519" s="12"/>
      <c r="Q3519" s="10"/>
      <c r="R3519" s="11"/>
    </row>
    <row r="3520" spans="1:18" ht="15.75" customHeight="1" x14ac:dyDescent="0.25">
      <c r="A3520" s="2"/>
      <c r="B3520" s="4" t="s">
        <v>14</v>
      </c>
      <c r="C3520" s="4">
        <v>1185732</v>
      </c>
      <c r="D3520" s="5">
        <v>44474</v>
      </c>
      <c r="E3520" s="4" t="s">
        <v>15</v>
      </c>
      <c r="F3520" s="4" t="s">
        <v>119</v>
      </c>
      <c r="G3520" s="4" t="s">
        <v>120</v>
      </c>
      <c r="H3520" s="4" t="s">
        <v>21</v>
      </c>
      <c r="I3520" s="6">
        <v>0.65</v>
      </c>
      <c r="J3520" s="7">
        <v>1500</v>
      </c>
      <c r="K3520" s="8">
        <f t="shared" si="26"/>
        <v>975</v>
      </c>
      <c r="L3520" s="8">
        <f t="shared" si="27"/>
        <v>292.5</v>
      </c>
      <c r="M3520" s="9">
        <v>0.3</v>
      </c>
      <c r="O3520" s="14"/>
      <c r="P3520" s="12"/>
      <c r="Q3520" s="10"/>
      <c r="R3520" s="11"/>
    </row>
    <row r="3521" spans="1:18" ht="15.75" customHeight="1" x14ac:dyDescent="0.25">
      <c r="A3521" s="2"/>
      <c r="B3521" s="4" t="s">
        <v>14</v>
      </c>
      <c r="C3521" s="4">
        <v>1185732</v>
      </c>
      <c r="D3521" s="5">
        <v>44474</v>
      </c>
      <c r="E3521" s="4" t="s">
        <v>15</v>
      </c>
      <c r="F3521" s="4" t="s">
        <v>119</v>
      </c>
      <c r="G3521" s="4" t="s">
        <v>120</v>
      </c>
      <c r="H3521" s="4" t="s">
        <v>22</v>
      </c>
      <c r="I3521" s="6">
        <v>0.7</v>
      </c>
      <c r="J3521" s="7">
        <v>2750</v>
      </c>
      <c r="K3521" s="8">
        <f t="shared" si="26"/>
        <v>1924.9999999999998</v>
      </c>
      <c r="L3521" s="8">
        <f t="shared" si="27"/>
        <v>673.74999999999989</v>
      </c>
      <c r="M3521" s="9">
        <v>0.35</v>
      </c>
      <c r="O3521" s="14"/>
      <c r="P3521" s="12"/>
      <c r="Q3521" s="10"/>
      <c r="R3521" s="11"/>
    </row>
    <row r="3522" spans="1:18" ht="15.75" customHeight="1" x14ac:dyDescent="0.25">
      <c r="A3522" s="2"/>
      <c r="B3522" s="4" t="s">
        <v>14</v>
      </c>
      <c r="C3522" s="4">
        <v>1185732</v>
      </c>
      <c r="D3522" s="5">
        <v>44504</v>
      </c>
      <c r="E3522" s="4" t="s">
        <v>15</v>
      </c>
      <c r="F3522" s="4" t="s">
        <v>119</v>
      </c>
      <c r="G3522" s="4" t="s">
        <v>120</v>
      </c>
      <c r="H3522" s="4" t="s">
        <v>17</v>
      </c>
      <c r="I3522" s="6">
        <v>0.65</v>
      </c>
      <c r="J3522" s="7">
        <v>4250</v>
      </c>
      <c r="K3522" s="8">
        <f t="shared" si="26"/>
        <v>2762.5</v>
      </c>
      <c r="L3522" s="8">
        <f t="shared" si="27"/>
        <v>1105</v>
      </c>
      <c r="M3522" s="9">
        <v>0.4</v>
      </c>
      <c r="O3522" s="14"/>
      <c r="P3522" s="12"/>
      <c r="Q3522" s="10"/>
      <c r="R3522" s="11"/>
    </row>
    <row r="3523" spans="1:18" ht="15.75" customHeight="1" x14ac:dyDescent="0.25">
      <c r="A3523" s="2"/>
      <c r="B3523" s="4" t="s">
        <v>14</v>
      </c>
      <c r="C3523" s="4">
        <v>1185732</v>
      </c>
      <c r="D3523" s="5">
        <v>44504</v>
      </c>
      <c r="E3523" s="4" t="s">
        <v>15</v>
      </c>
      <c r="F3523" s="4" t="s">
        <v>119</v>
      </c>
      <c r="G3523" s="4" t="s">
        <v>120</v>
      </c>
      <c r="H3523" s="4" t="s">
        <v>18</v>
      </c>
      <c r="I3523" s="6">
        <v>0.55000000000000004</v>
      </c>
      <c r="J3523" s="7">
        <v>3000</v>
      </c>
      <c r="K3523" s="8">
        <f t="shared" si="26"/>
        <v>1650.0000000000002</v>
      </c>
      <c r="L3523" s="8">
        <f t="shared" si="27"/>
        <v>660.00000000000011</v>
      </c>
      <c r="M3523" s="9">
        <v>0.4</v>
      </c>
      <c r="O3523" s="14"/>
      <c r="P3523" s="12"/>
      <c r="Q3523" s="10"/>
      <c r="R3523" s="11"/>
    </row>
    <row r="3524" spans="1:18" ht="15.75" customHeight="1" x14ac:dyDescent="0.25">
      <c r="A3524" s="2"/>
      <c r="B3524" s="4" t="s">
        <v>14</v>
      </c>
      <c r="C3524" s="4">
        <v>1185732</v>
      </c>
      <c r="D3524" s="5">
        <v>44504</v>
      </c>
      <c r="E3524" s="4" t="s">
        <v>15</v>
      </c>
      <c r="F3524" s="4" t="s">
        <v>119</v>
      </c>
      <c r="G3524" s="4" t="s">
        <v>120</v>
      </c>
      <c r="H3524" s="4" t="s">
        <v>19</v>
      </c>
      <c r="I3524" s="6">
        <v>0.55000000000000004</v>
      </c>
      <c r="J3524" s="7">
        <v>2950</v>
      </c>
      <c r="K3524" s="8">
        <f t="shared" si="26"/>
        <v>1622.5000000000002</v>
      </c>
      <c r="L3524" s="8">
        <f t="shared" si="27"/>
        <v>486.75000000000006</v>
      </c>
      <c r="M3524" s="9">
        <v>0.3</v>
      </c>
      <c r="O3524" s="14"/>
      <c r="P3524" s="12"/>
      <c r="Q3524" s="10"/>
      <c r="R3524" s="11"/>
    </row>
    <row r="3525" spans="1:18" ht="15.75" customHeight="1" x14ac:dyDescent="0.25">
      <c r="A3525" s="2"/>
      <c r="B3525" s="4" t="s">
        <v>14</v>
      </c>
      <c r="C3525" s="4">
        <v>1185732</v>
      </c>
      <c r="D3525" s="5">
        <v>44504</v>
      </c>
      <c r="E3525" s="4" t="s">
        <v>15</v>
      </c>
      <c r="F3525" s="4" t="s">
        <v>119</v>
      </c>
      <c r="G3525" s="4" t="s">
        <v>120</v>
      </c>
      <c r="H3525" s="4" t="s">
        <v>20</v>
      </c>
      <c r="I3525" s="6">
        <v>0.55000000000000004</v>
      </c>
      <c r="J3525" s="7">
        <v>2750</v>
      </c>
      <c r="K3525" s="8">
        <f t="shared" si="26"/>
        <v>1512.5000000000002</v>
      </c>
      <c r="L3525" s="8">
        <f t="shared" si="27"/>
        <v>453.75000000000006</v>
      </c>
      <c r="M3525" s="9">
        <v>0.3</v>
      </c>
      <c r="O3525" s="14"/>
      <c r="P3525" s="12"/>
      <c r="Q3525" s="10"/>
      <c r="R3525" s="11"/>
    </row>
    <row r="3526" spans="1:18" ht="15.75" customHeight="1" x14ac:dyDescent="0.25">
      <c r="A3526" s="2"/>
      <c r="B3526" s="4" t="s">
        <v>14</v>
      </c>
      <c r="C3526" s="4">
        <v>1185732</v>
      </c>
      <c r="D3526" s="5">
        <v>44504</v>
      </c>
      <c r="E3526" s="4" t="s">
        <v>15</v>
      </c>
      <c r="F3526" s="4" t="s">
        <v>119</v>
      </c>
      <c r="G3526" s="4" t="s">
        <v>120</v>
      </c>
      <c r="H3526" s="4" t="s">
        <v>21</v>
      </c>
      <c r="I3526" s="6">
        <v>0.65</v>
      </c>
      <c r="J3526" s="7">
        <v>2500</v>
      </c>
      <c r="K3526" s="8">
        <f t="shared" si="26"/>
        <v>1625</v>
      </c>
      <c r="L3526" s="8">
        <f t="shared" si="27"/>
        <v>487.5</v>
      </c>
      <c r="M3526" s="9">
        <v>0.3</v>
      </c>
      <c r="O3526" s="14"/>
      <c r="P3526" s="12"/>
      <c r="Q3526" s="10"/>
      <c r="R3526" s="11"/>
    </row>
    <row r="3527" spans="1:18" ht="15.75" customHeight="1" x14ac:dyDescent="0.25">
      <c r="A3527" s="2"/>
      <c r="B3527" s="4" t="s">
        <v>14</v>
      </c>
      <c r="C3527" s="4">
        <v>1185732</v>
      </c>
      <c r="D3527" s="5">
        <v>44504</v>
      </c>
      <c r="E3527" s="4" t="s">
        <v>15</v>
      </c>
      <c r="F3527" s="4" t="s">
        <v>119</v>
      </c>
      <c r="G3527" s="4" t="s">
        <v>120</v>
      </c>
      <c r="H3527" s="4" t="s">
        <v>22</v>
      </c>
      <c r="I3527" s="6">
        <v>0.7</v>
      </c>
      <c r="J3527" s="7">
        <v>3500</v>
      </c>
      <c r="K3527" s="8">
        <f t="shared" si="26"/>
        <v>2450</v>
      </c>
      <c r="L3527" s="8">
        <f t="shared" si="27"/>
        <v>857.5</v>
      </c>
      <c r="M3527" s="9">
        <v>0.35</v>
      </c>
      <c r="O3527" s="14"/>
      <c r="P3527" s="12"/>
      <c r="Q3527" s="10"/>
      <c r="R3527" s="11"/>
    </row>
    <row r="3528" spans="1:18" ht="15.75" customHeight="1" x14ac:dyDescent="0.25">
      <c r="A3528" s="2"/>
      <c r="B3528" s="4" t="s">
        <v>14</v>
      </c>
      <c r="C3528" s="4">
        <v>1185732</v>
      </c>
      <c r="D3528" s="5">
        <v>44533</v>
      </c>
      <c r="E3528" s="4" t="s">
        <v>15</v>
      </c>
      <c r="F3528" s="4" t="s">
        <v>119</v>
      </c>
      <c r="G3528" s="4" t="s">
        <v>120</v>
      </c>
      <c r="H3528" s="4" t="s">
        <v>17</v>
      </c>
      <c r="I3528" s="6">
        <v>0.65</v>
      </c>
      <c r="J3528" s="7">
        <v>5750</v>
      </c>
      <c r="K3528" s="8">
        <f t="shared" si="26"/>
        <v>3737.5</v>
      </c>
      <c r="L3528" s="8">
        <f t="shared" si="27"/>
        <v>1495</v>
      </c>
      <c r="M3528" s="9">
        <v>0.4</v>
      </c>
      <c r="O3528" s="14"/>
      <c r="P3528" s="12"/>
      <c r="Q3528" s="10"/>
      <c r="R3528" s="11"/>
    </row>
    <row r="3529" spans="1:18" ht="15.75" customHeight="1" x14ac:dyDescent="0.25">
      <c r="A3529" s="2"/>
      <c r="B3529" s="4" t="s">
        <v>14</v>
      </c>
      <c r="C3529" s="4">
        <v>1185732</v>
      </c>
      <c r="D3529" s="5">
        <v>44533</v>
      </c>
      <c r="E3529" s="4" t="s">
        <v>15</v>
      </c>
      <c r="F3529" s="4" t="s">
        <v>119</v>
      </c>
      <c r="G3529" s="4" t="s">
        <v>120</v>
      </c>
      <c r="H3529" s="4" t="s">
        <v>18</v>
      </c>
      <c r="I3529" s="6">
        <v>0.55000000000000004</v>
      </c>
      <c r="J3529" s="7">
        <v>3750</v>
      </c>
      <c r="K3529" s="8">
        <f t="shared" si="26"/>
        <v>2062.5</v>
      </c>
      <c r="L3529" s="8">
        <f t="shared" si="27"/>
        <v>825</v>
      </c>
      <c r="M3529" s="9">
        <v>0.4</v>
      </c>
      <c r="O3529" s="14"/>
      <c r="P3529" s="12"/>
      <c r="Q3529" s="10"/>
      <c r="R3529" s="11"/>
    </row>
    <row r="3530" spans="1:18" ht="15.75" customHeight="1" x14ac:dyDescent="0.25">
      <c r="A3530" s="2"/>
      <c r="B3530" s="4" t="s">
        <v>14</v>
      </c>
      <c r="C3530" s="4">
        <v>1185732</v>
      </c>
      <c r="D3530" s="5">
        <v>44533</v>
      </c>
      <c r="E3530" s="4" t="s">
        <v>15</v>
      </c>
      <c r="F3530" s="4" t="s">
        <v>119</v>
      </c>
      <c r="G3530" s="4" t="s">
        <v>120</v>
      </c>
      <c r="H3530" s="4" t="s">
        <v>19</v>
      </c>
      <c r="I3530" s="6">
        <v>0.55000000000000004</v>
      </c>
      <c r="J3530" s="7">
        <v>3500</v>
      </c>
      <c r="K3530" s="8">
        <f t="shared" si="26"/>
        <v>1925.0000000000002</v>
      </c>
      <c r="L3530" s="8">
        <f t="shared" si="27"/>
        <v>577.5</v>
      </c>
      <c r="M3530" s="9">
        <v>0.3</v>
      </c>
      <c r="O3530" s="14"/>
      <c r="P3530" s="12"/>
      <c r="Q3530" s="10"/>
      <c r="R3530" s="11"/>
    </row>
    <row r="3531" spans="1:18" ht="15.75" customHeight="1" x14ac:dyDescent="0.25">
      <c r="A3531" s="2"/>
      <c r="B3531" s="4" t="s">
        <v>14</v>
      </c>
      <c r="C3531" s="4">
        <v>1185732</v>
      </c>
      <c r="D3531" s="5">
        <v>44533</v>
      </c>
      <c r="E3531" s="4" t="s">
        <v>15</v>
      </c>
      <c r="F3531" s="4" t="s">
        <v>119</v>
      </c>
      <c r="G3531" s="4" t="s">
        <v>120</v>
      </c>
      <c r="H3531" s="4" t="s">
        <v>20</v>
      </c>
      <c r="I3531" s="6">
        <v>0.55000000000000004</v>
      </c>
      <c r="J3531" s="7">
        <v>3000</v>
      </c>
      <c r="K3531" s="8">
        <f t="shared" si="26"/>
        <v>1650.0000000000002</v>
      </c>
      <c r="L3531" s="8">
        <f t="shared" si="27"/>
        <v>495.00000000000006</v>
      </c>
      <c r="M3531" s="9">
        <v>0.3</v>
      </c>
      <c r="O3531" s="14"/>
      <c r="P3531" s="12"/>
      <c r="Q3531" s="10"/>
      <c r="R3531" s="11"/>
    </row>
    <row r="3532" spans="1:18" ht="15.75" customHeight="1" x14ac:dyDescent="0.25">
      <c r="A3532" s="2"/>
      <c r="B3532" s="4" t="s">
        <v>14</v>
      </c>
      <c r="C3532" s="4">
        <v>1185732</v>
      </c>
      <c r="D3532" s="5">
        <v>44533</v>
      </c>
      <c r="E3532" s="4" t="s">
        <v>15</v>
      </c>
      <c r="F3532" s="4" t="s">
        <v>119</v>
      </c>
      <c r="G3532" s="4" t="s">
        <v>120</v>
      </c>
      <c r="H3532" s="4" t="s">
        <v>21</v>
      </c>
      <c r="I3532" s="6">
        <v>0.65</v>
      </c>
      <c r="J3532" s="7">
        <v>3000</v>
      </c>
      <c r="K3532" s="8">
        <f t="shared" si="26"/>
        <v>1950</v>
      </c>
      <c r="L3532" s="8">
        <f t="shared" si="27"/>
        <v>585</v>
      </c>
      <c r="M3532" s="9">
        <v>0.3</v>
      </c>
      <c r="O3532" s="14"/>
      <c r="P3532" s="12"/>
      <c r="Q3532" s="10"/>
      <c r="R3532" s="11"/>
    </row>
    <row r="3533" spans="1:18" ht="15.75" customHeight="1" x14ac:dyDescent="0.25">
      <c r="A3533" s="2"/>
      <c r="B3533" s="4" t="s">
        <v>14</v>
      </c>
      <c r="C3533" s="4">
        <v>1185732</v>
      </c>
      <c r="D3533" s="5">
        <v>44533</v>
      </c>
      <c r="E3533" s="4" t="s">
        <v>15</v>
      </c>
      <c r="F3533" s="4" t="s">
        <v>119</v>
      </c>
      <c r="G3533" s="4" t="s">
        <v>120</v>
      </c>
      <c r="H3533" s="4" t="s">
        <v>22</v>
      </c>
      <c r="I3533" s="6">
        <v>0.7</v>
      </c>
      <c r="J3533" s="7">
        <v>4000</v>
      </c>
      <c r="K3533" s="8">
        <f t="shared" si="26"/>
        <v>2800</v>
      </c>
      <c r="L3533" s="8">
        <f t="shared" si="27"/>
        <v>979.99999999999989</v>
      </c>
      <c r="M3533" s="9">
        <v>0.35</v>
      </c>
      <c r="O3533" s="14"/>
      <c r="P3533" s="12"/>
      <c r="Q3533" s="10"/>
      <c r="R3533" s="11"/>
    </row>
    <row r="3534" spans="1:18" ht="15.75" customHeight="1" x14ac:dyDescent="0.25">
      <c r="A3534" s="2" t="s">
        <v>39</v>
      </c>
      <c r="B3534" s="4" t="s">
        <v>14</v>
      </c>
      <c r="C3534" s="4">
        <v>1185732</v>
      </c>
      <c r="D3534" s="5">
        <v>44206</v>
      </c>
      <c r="E3534" s="4" t="s">
        <v>15</v>
      </c>
      <c r="F3534" s="4" t="s">
        <v>121</v>
      </c>
      <c r="G3534" s="4" t="s">
        <v>122</v>
      </c>
      <c r="H3534" s="4" t="s">
        <v>17</v>
      </c>
      <c r="I3534" s="6">
        <v>0.35000000000000003</v>
      </c>
      <c r="J3534" s="7">
        <v>4250</v>
      </c>
      <c r="K3534" s="8">
        <f t="shared" si="26"/>
        <v>1487.5000000000002</v>
      </c>
      <c r="L3534" s="8">
        <f t="shared" si="27"/>
        <v>520.625</v>
      </c>
      <c r="M3534" s="9">
        <v>0.35</v>
      </c>
      <c r="O3534" s="14"/>
      <c r="P3534" s="12"/>
      <c r="Q3534" s="10"/>
      <c r="R3534" s="11"/>
    </row>
    <row r="3535" spans="1:18" ht="15.75" customHeight="1" x14ac:dyDescent="0.25">
      <c r="A3535" s="2"/>
      <c r="B3535" s="4" t="s">
        <v>14</v>
      </c>
      <c r="C3535" s="4">
        <v>1185732</v>
      </c>
      <c r="D3535" s="5">
        <v>44206</v>
      </c>
      <c r="E3535" s="4" t="s">
        <v>15</v>
      </c>
      <c r="F3535" s="4" t="s">
        <v>121</v>
      </c>
      <c r="G3535" s="4" t="s">
        <v>122</v>
      </c>
      <c r="H3535" s="4" t="s">
        <v>18</v>
      </c>
      <c r="I3535" s="6">
        <v>0.35000000000000003</v>
      </c>
      <c r="J3535" s="7">
        <v>2250</v>
      </c>
      <c r="K3535" s="8">
        <f t="shared" si="26"/>
        <v>787.50000000000011</v>
      </c>
      <c r="L3535" s="8">
        <f t="shared" si="27"/>
        <v>275.625</v>
      </c>
      <c r="M3535" s="9">
        <v>0.35</v>
      </c>
      <c r="O3535" s="14"/>
      <c r="P3535" s="12"/>
      <c r="Q3535" s="10"/>
      <c r="R3535" s="11"/>
    </row>
    <row r="3536" spans="1:18" ht="15.75" customHeight="1" x14ac:dyDescent="0.25">
      <c r="A3536" s="2"/>
      <c r="B3536" s="4" t="s">
        <v>14</v>
      </c>
      <c r="C3536" s="4">
        <v>1185732</v>
      </c>
      <c r="D3536" s="5">
        <v>44206</v>
      </c>
      <c r="E3536" s="4" t="s">
        <v>15</v>
      </c>
      <c r="F3536" s="4" t="s">
        <v>121</v>
      </c>
      <c r="G3536" s="4" t="s">
        <v>122</v>
      </c>
      <c r="H3536" s="4" t="s">
        <v>19</v>
      </c>
      <c r="I3536" s="6">
        <v>0.25000000000000006</v>
      </c>
      <c r="J3536" s="7">
        <v>2250</v>
      </c>
      <c r="K3536" s="8">
        <f t="shared" si="26"/>
        <v>562.50000000000011</v>
      </c>
      <c r="L3536" s="8">
        <f t="shared" si="27"/>
        <v>225.00000000000006</v>
      </c>
      <c r="M3536" s="9">
        <v>0.4</v>
      </c>
      <c r="O3536" s="14"/>
      <c r="P3536" s="12"/>
      <c r="Q3536" s="10"/>
      <c r="R3536" s="11"/>
    </row>
    <row r="3537" spans="1:18" ht="15.75" customHeight="1" x14ac:dyDescent="0.25">
      <c r="A3537" s="2"/>
      <c r="B3537" s="4" t="s">
        <v>14</v>
      </c>
      <c r="C3537" s="4">
        <v>1185732</v>
      </c>
      <c r="D3537" s="5">
        <v>44206</v>
      </c>
      <c r="E3537" s="4" t="s">
        <v>15</v>
      </c>
      <c r="F3537" s="4" t="s">
        <v>121</v>
      </c>
      <c r="G3537" s="4" t="s">
        <v>122</v>
      </c>
      <c r="H3537" s="4" t="s">
        <v>20</v>
      </c>
      <c r="I3537" s="6">
        <v>0.3</v>
      </c>
      <c r="J3537" s="7">
        <v>750</v>
      </c>
      <c r="K3537" s="8">
        <f t="shared" si="26"/>
        <v>225</v>
      </c>
      <c r="L3537" s="8">
        <f t="shared" si="27"/>
        <v>90</v>
      </c>
      <c r="M3537" s="9">
        <v>0.4</v>
      </c>
      <c r="O3537" s="14"/>
      <c r="P3537" s="12"/>
      <c r="Q3537" s="10"/>
      <c r="R3537" s="11"/>
    </row>
    <row r="3538" spans="1:18" ht="15.75" customHeight="1" x14ac:dyDescent="0.25">
      <c r="A3538" s="2"/>
      <c r="B3538" s="4" t="s">
        <v>14</v>
      </c>
      <c r="C3538" s="4">
        <v>1185732</v>
      </c>
      <c r="D3538" s="5">
        <v>44206</v>
      </c>
      <c r="E3538" s="4" t="s">
        <v>15</v>
      </c>
      <c r="F3538" s="4" t="s">
        <v>121</v>
      </c>
      <c r="G3538" s="4" t="s">
        <v>122</v>
      </c>
      <c r="H3538" s="4" t="s">
        <v>21</v>
      </c>
      <c r="I3538" s="6">
        <v>0.45</v>
      </c>
      <c r="J3538" s="7">
        <v>1250</v>
      </c>
      <c r="K3538" s="8">
        <f t="shared" si="26"/>
        <v>562.5</v>
      </c>
      <c r="L3538" s="8">
        <f t="shared" si="27"/>
        <v>168.75</v>
      </c>
      <c r="M3538" s="9">
        <v>0.3</v>
      </c>
      <c r="O3538" s="14"/>
      <c r="P3538" s="12"/>
      <c r="Q3538" s="10"/>
      <c r="R3538" s="11"/>
    </row>
    <row r="3539" spans="1:18" ht="15.75" customHeight="1" x14ac:dyDescent="0.25">
      <c r="A3539" s="2"/>
      <c r="B3539" s="4" t="s">
        <v>14</v>
      </c>
      <c r="C3539" s="4">
        <v>1185732</v>
      </c>
      <c r="D3539" s="5">
        <v>44206</v>
      </c>
      <c r="E3539" s="4" t="s">
        <v>15</v>
      </c>
      <c r="F3539" s="4" t="s">
        <v>121</v>
      </c>
      <c r="G3539" s="4" t="s">
        <v>122</v>
      </c>
      <c r="H3539" s="4" t="s">
        <v>22</v>
      </c>
      <c r="I3539" s="6">
        <v>0.35000000000000003</v>
      </c>
      <c r="J3539" s="7">
        <v>2250</v>
      </c>
      <c r="K3539" s="8">
        <f t="shared" si="26"/>
        <v>787.50000000000011</v>
      </c>
      <c r="L3539" s="8">
        <f t="shared" si="27"/>
        <v>315.00000000000006</v>
      </c>
      <c r="M3539" s="9">
        <v>0.4</v>
      </c>
      <c r="O3539" s="14"/>
      <c r="P3539" s="12"/>
      <c r="Q3539" s="10"/>
      <c r="R3539" s="11"/>
    </row>
    <row r="3540" spans="1:18" ht="15.75" customHeight="1" x14ac:dyDescent="0.25">
      <c r="A3540" s="2"/>
      <c r="B3540" s="4" t="s">
        <v>14</v>
      </c>
      <c r="C3540" s="4">
        <v>1185732</v>
      </c>
      <c r="D3540" s="5">
        <v>44235</v>
      </c>
      <c r="E3540" s="4" t="s">
        <v>15</v>
      </c>
      <c r="F3540" s="4" t="s">
        <v>121</v>
      </c>
      <c r="G3540" s="4" t="s">
        <v>122</v>
      </c>
      <c r="H3540" s="4" t="s">
        <v>17</v>
      </c>
      <c r="I3540" s="6">
        <v>0.35000000000000003</v>
      </c>
      <c r="J3540" s="7">
        <v>4750</v>
      </c>
      <c r="K3540" s="8">
        <f t="shared" si="26"/>
        <v>1662.5000000000002</v>
      </c>
      <c r="L3540" s="8">
        <f t="shared" si="27"/>
        <v>581.875</v>
      </c>
      <c r="M3540" s="9">
        <v>0.35</v>
      </c>
      <c r="O3540" s="14"/>
      <c r="P3540" s="12"/>
      <c r="Q3540" s="10"/>
      <c r="R3540" s="11"/>
    </row>
    <row r="3541" spans="1:18" ht="15.75" customHeight="1" x14ac:dyDescent="0.25">
      <c r="A3541" s="2"/>
      <c r="B3541" s="4" t="s">
        <v>14</v>
      </c>
      <c r="C3541" s="4">
        <v>1185732</v>
      </c>
      <c r="D3541" s="5">
        <v>44235</v>
      </c>
      <c r="E3541" s="4" t="s">
        <v>15</v>
      </c>
      <c r="F3541" s="4" t="s">
        <v>121</v>
      </c>
      <c r="G3541" s="4" t="s">
        <v>122</v>
      </c>
      <c r="H3541" s="4" t="s">
        <v>18</v>
      </c>
      <c r="I3541" s="6">
        <v>0.35000000000000003</v>
      </c>
      <c r="J3541" s="7">
        <v>1250</v>
      </c>
      <c r="K3541" s="8">
        <f t="shared" si="26"/>
        <v>437.50000000000006</v>
      </c>
      <c r="L3541" s="8">
        <f t="shared" si="27"/>
        <v>153.125</v>
      </c>
      <c r="M3541" s="9">
        <v>0.35</v>
      </c>
      <c r="O3541" s="14"/>
      <c r="P3541" s="12"/>
      <c r="Q3541" s="10"/>
      <c r="R3541" s="11"/>
    </row>
    <row r="3542" spans="1:18" ht="15.75" customHeight="1" x14ac:dyDescent="0.25">
      <c r="A3542" s="2"/>
      <c r="B3542" s="4" t="s">
        <v>14</v>
      </c>
      <c r="C3542" s="4">
        <v>1185732</v>
      </c>
      <c r="D3542" s="5">
        <v>44235</v>
      </c>
      <c r="E3542" s="4" t="s">
        <v>15</v>
      </c>
      <c r="F3542" s="4" t="s">
        <v>121</v>
      </c>
      <c r="G3542" s="4" t="s">
        <v>122</v>
      </c>
      <c r="H3542" s="4" t="s">
        <v>19</v>
      </c>
      <c r="I3542" s="6">
        <v>0.25000000000000006</v>
      </c>
      <c r="J3542" s="7">
        <v>1750</v>
      </c>
      <c r="K3542" s="8">
        <f t="shared" si="26"/>
        <v>437.50000000000011</v>
      </c>
      <c r="L3542" s="8">
        <f t="shared" si="27"/>
        <v>175.00000000000006</v>
      </c>
      <c r="M3542" s="9">
        <v>0.4</v>
      </c>
      <c r="O3542" s="14"/>
      <c r="P3542" s="12"/>
      <c r="Q3542" s="10"/>
      <c r="R3542" s="11"/>
    </row>
    <row r="3543" spans="1:18" ht="15.75" customHeight="1" x14ac:dyDescent="0.25">
      <c r="A3543" s="2"/>
      <c r="B3543" s="4" t="s">
        <v>14</v>
      </c>
      <c r="C3543" s="4">
        <v>1185732</v>
      </c>
      <c r="D3543" s="5">
        <v>44235</v>
      </c>
      <c r="E3543" s="4" t="s">
        <v>15</v>
      </c>
      <c r="F3543" s="4" t="s">
        <v>121</v>
      </c>
      <c r="G3543" s="4" t="s">
        <v>122</v>
      </c>
      <c r="H3543" s="4" t="s">
        <v>20</v>
      </c>
      <c r="I3543" s="6">
        <v>0.3</v>
      </c>
      <c r="J3543" s="7">
        <v>500</v>
      </c>
      <c r="K3543" s="8">
        <f t="shared" si="26"/>
        <v>150</v>
      </c>
      <c r="L3543" s="8">
        <f t="shared" si="27"/>
        <v>60</v>
      </c>
      <c r="M3543" s="9">
        <v>0.4</v>
      </c>
      <c r="O3543" s="14"/>
      <c r="P3543" s="12"/>
      <c r="Q3543" s="10"/>
      <c r="R3543" s="11"/>
    </row>
    <row r="3544" spans="1:18" ht="15.75" customHeight="1" x14ac:dyDescent="0.25">
      <c r="A3544" s="2"/>
      <c r="B3544" s="4" t="s">
        <v>14</v>
      </c>
      <c r="C3544" s="4">
        <v>1185732</v>
      </c>
      <c r="D3544" s="5">
        <v>44235</v>
      </c>
      <c r="E3544" s="4" t="s">
        <v>15</v>
      </c>
      <c r="F3544" s="4" t="s">
        <v>121</v>
      </c>
      <c r="G3544" s="4" t="s">
        <v>122</v>
      </c>
      <c r="H3544" s="4" t="s">
        <v>21</v>
      </c>
      <c r="I3544" s="6">
        <v>0.45</v>
      </c>
      <c r="J3544" s="7">
        <v>1250</v>
      </c>
      <c r="K3544" s="8">
        <f t="shared" si="26"/>
        <v>562.5</v>
      </c>
      <c r="L3544" s="8">
        <f t="shared" si="27"/>
        <v>168.75</v>
      </c>
      <c r="M3544" s="9">
        <v>0.3</v>
      </c>
      <c r="O3544" s="14"/>
      <c r="P3544" s="12"/>
      <c r="Q3544" s="10"/>
      <c r="R3544" s="11"/>
    </row>
    <row r="3545" spans="1:18" ht="15.75" customHeight="1" x14ac:dyDescent="0.25">
      <c r="A3545" s="2"/>
      <c r="B3545" s="4" t="s">
        <v>14</v>
      </c>
      <c r="C3545" s="4">
        <v>1185732</v>
      </c>
      <c r="D3545" s="5">
        <v>44235</v>
      </c>
      <c r="E3545" s="4" t="s">
        <v>15</v>
      </c>
      <c r="F3545" s="4" t="s">
        <v>121</v>
      </c>
      <c r="G3545" s="4" t="s">
        <v>122</v>
      </c>
      <c r="H3545" s="4" t="s">
        <v>22</v>
      </c>
      <c r="I3545" s="6">
        <v>0.35000000000000003</v>
      </c>
      <c r="J3545" s="7">
        <v>2250</v>
      </c>
      <c r="K3545" s="8">
        <f t="shared" si="26"/>
        <v>787.50000000000011</v>
      </c>
      <c r="L3545" s="8">
        <f t="shared" si="27"/>
        <v>315.00000000000006</v>
      </c>
      <c r="M3545" s="9">
        <v>0.4</v>
      </c>
      <c r="O3545" s="14"/>
      <c r="P3545" s="12"/>
      <c r="Q3545" s="10"/>
      <c r="R3545" s="11"/>
    </row>
    <row r="3546" spans="1:18" ht="15.75" customHeight="1" x14ac:dyDescent="0.25">
      <c r="A3546" s="2"/>
      <c r="B3546" s="4" t="s">
        <v>14</v>
      </c>
      <c r="C3546" s="4">
        <v>1185732</v>
      </c>
      <c r="D3546" s="5">
        <v>44261</v>
      </c>
      <c r="E3546" s="4" t="s">
        <v>15</v>
      </c>
      <c r="F3546" s="4" t="s">
        <v>121</v>
      </c>
      <c r="G3546" s="4" t="s">
        <v>122</v>
      </c>
      <c r="H3546" s="4" t="s">
        <v>17</v>
      </c>
      <c r="I3546" s="6">
        <v>0.35000000000000003</v>
      </c>
      <c r="J3546" s="7">
        <v>4450</v>
      </c>
      <c r="K3546" s="8">
        <f t="shared" si="26"/>
        <v>1557.5000000000002</v>
      </c>
      <c r="L3546" s="8">
        <f t="shared" si="27"/>
        <v>545.125</v>
      </c>
      <c r="M3546" s="9">
        <v>0.35</v>
      </c>
      <c r="O3546" s="14"/>
      <c r="P3546" s="12"/>
      <c r="Q3546" s="10"/>
      <c r="R3546" s="11"/>
    </row>
    <row r="3547" spans="1:18" ht="15.75" customHeight="1" x14ac:dyDescent="0.25">
      <c r="A3547" s="2"/>
      <c r="B3547" s="4" t="s">
        <v>14</v>
      </c>
      <c r="C3547" s="4">
        <v>1185732</v>
      </c>
      <c r="D3547" s="5">
        <v>44261</v>
      </c>
      <c r="E3547" s="4" t="s">
        <v>15</v>
      </c>
      <c r="F3547" s="4" t="s">
        <v>121</v>
      </c>
      <c r="G3547" s="4" t="s">
        <v>122</v>
      </c>
      <c r="H3547" s="4" t="s">
        <v>18</v>
      </c>
      <c r="I3547" s="6">
        <v>0.35000000000000003</v>
      </c>
      <c r="J3547" s="7">
        <v>1500</v>
      </c>
      <c r="K3547" s="8">
        <f t="shared" si="26"/>
        <v>525</v>
      </c>
      <c r="L3547" s="8">
        <f t="shared" si="27"/>
        <v>183.75</v>
      </c>
      <c r="M3547" s="9">
        <v>0.35</v>
      </c>
      <c r="O3547" s="14"/>
      <c r="P3547" s="12"/>
      <c r="Q3547" s="10"/>
      <c r="R3547" s="11"/>
    </row>
    <row r="3548" spans="1:18" ht="15.75" customHeight="1" x14ac:dyDescent="0.25">
      <c r="A3548" s="2"/>
      <c r="B3548" s="4" t="s">
        <v>14</v>
      </c>
      <c r="C3548" s="4">
        <v>1185732</v>
      </c>
      <c r="D3548" s="5">
        <v>44261</v>
      </c>
      <c r="E3548" s="4" t="s">
        <v>15</v>
      </c>
      <c r="F3548" s="4" t="s">
        <v>121</v>
      </c>
      <c r="G3548" s="4" t="s">
        <v>122</v>
      </c>
      <c r="H3548" s="4" t="s">
        <v>19</v>
      </c>
      <c r="I3548" s="6">
        <v>0.25000000000000006</v>
      </c>
      <c r="J3548" s="7">
        <v>1750</v>
      </c>
      <c r="K3548" s="8">
        <f t="shared" si="26"/>
        <v>437.50000000000011</v>
      </c>
      <c r="L3548" s="8">
        <f t="shared" si="27"/>
        <v>175.00000000000006</v>
      </c>
      <c r="M3548" s="9">
        <v>0.4</v>
      </c>
      <c r="O3548" s="14"/>
      <c r="P3548" s="12"/>
      <c r="Q3548" s="10"/>
      <c r="R3548" s="11"/>
    </row>
    <row r="3549" spans="1:18" ht="15.75" customHeight="1" x14ac:dyDescent="0.25">
      <c r="A3549" s="2"/>
      <c r="B3549" s="4" t="s">
        <v>14</v>
      </c>
      <c r="C3549" s="4">
        <v>1185732</v>
      </c>
      <c r="D3549" s="5">
        <v>44261</v>
      </c>
      <c r="E3549" s="4" t="s">
        <v>15</v>
      </c>
      <c r="F3549" s="4" t="s">
        <v>121</v>
      </c>
      <c r="G3549" s="4" t="s">
        <v>122</v>
      </c>
      <c r="H3549" s="4" t="s">
        <v>20</v>
      </c>
      <c r="I3549" s="6">
        <v>0.3</v>
      </c>
      <c r="J3549" s="7">
        <v>250</v>
      </c>
      <c r="K3549" s="8">
        <f t="shared" si="26"/>
        <v>75</v>
      </c>
      <c r="L3549" s="8">
        <f t="shared" si="27"/>
        <v>30</v>
      </c>
      <c r="M3549" s="9">
        <v>0.4</v>
      </c>
      <c r="O3549" s="14"/>
      <c r="P3549" s="12"/>
      <c r="Q3549" s="10"/>
      <c r="R3549" s="11"/>
    </row>
    <row r="3550" spans="1:18" ht="15.75" customHeight="1" x14ac:dyDescent="0.25">
      <c r="A3550" s="2"/>
      <c r="B3550" s="4" t="s">
        <v>14</v>
      </c>
      <c r="C3550" s="4">
        <v>1185732</v>
      </c>
      <c r="D3550" s="5">
        <v>44261</v>
      </c>
      <c r="E3550" s="4" t="s">
        <v>15</v>
      </c>
      <c r="F3550" s="4" t="s">
        <v>121</v>
      </c>
      <c r="G3550" s="4" t="s">
        <v>122</v>
      </c>
      <c r="H3550" s="4" t="s">
        <v>21</v>
      </c>
      <c r="I3550" s="6">
        <v>0.45</v>
      </c>
      <c r="J3550" s="7">
        <v>750</v>
      </c>
      <c r="K3550" s="8">
        <f t="shared" si="26"/>
        <v>337.5</v>
      </c>
      <c r="L3550" s="8">
        <f t="shared" si="27"/>
        <v>101.25</v>
      </c>
      <c r="M3550" s="9">
        <v>0.3</v>
      </c>
      <c r="O3550" s="14"/>
      <c r="P3550" s="12"/>
      <c r="Q3550" s="10"/>
      <c r="R3550" s="11"/>
    </row>
    <row r="3551" spans="1:18" ht="15.75" customHeight="1" x14ac:dyDescent="0.25">
      <c r="A3551" s="2"/>
      <c r="B3551" s="4" t="s">
        <v>14</v>
      </c>
      <c r="C3551" s="4">
        <v>1185732</v>
      </c>
      <c r="D3551" s="5">
        <v>44261</v>
      </c>
      <c r="E3551" s="4" t="s">
        <v>15</v>
      </c>
      <c r="F3551" s="4" t="s">
        <v>121</v>
      </c>
      <c r="G3551" s="4" t="s">
        <v>122</v>
      </c>
      <c r="H3551" s="4" t="s">
        <v>22</v>
      </c>
      <c r="I3551" s="6">
        <v>0.35000000000000003</v>
      </c>
      <c r="J3551" s="7">
        <v>1750</v>
      </c>
      <c r="K3551" s="8">
        <f t="shared" si="26"/>
        <v>612.50000000000011</v>
      </c>
      <c r="L3551" s="8">
        <f t="shared" si="27"/>
        <v>245.00000000000006</v>
      </c>
      <c r="M3551" s="9">
        <v>0.4</v>
      </c>
      <c r="O3551" s="14"/>
      <c r="P3551" s="12"/>
      <c r="Q3551" s="10"/>
      <c r="R3551" s="11"/>
    </row>
    <row r="3552" spans="1:18" ht="15.75" customHeight="1" x14ac:dyDescent="0.25">
      <c r="A3552" s="2"/>
      <c r="B3552" s="4" t="s">
        <v>14</v>
      </c>
      <c r="C3552" s="4">
        <v>1185732</v>
      </c>
      <c r="D3552" s="5">
        <v>44293</v>
      </c>
      <c r="E3552" s="4" t="s">
        <v>15</v>
      </c>
      <c r="F3552" s="4" t="s">
        <v>121</v>
      </c>
      <c r="G3552" s="4" t="s">
        <v>122</v>
      </c>
      <c r="H3552" s="4" t="s">
        <v>17</v>
      </c>
      <c r="I3552" s="6">
        <v>0.35000000000000003</v>
      </c>
      <c r="J3552" s="7">
        <v>4250</v>
      </c>
      <c r="K3552" s="8">
        <f t="shared" si="26"/>
        <v>1487.5000000000002</v>
      </c>
      <c r="L3552" s="8">
        <f t="shared" si="27"/>
        <v>520.625</v>
      </c>
      <c r="M3552" s="9">
        <v>0.35</v>
      </c>
      <c r="O3552" s="14"/>
      <c r="P3552" s="12"/>
      <c r="Q3552" s="10"/>
      <c r="R3552" s="11"/>
    </row>
    <row r="3553" spans="1:18" ht="15.75" customHeight="1" x14ac:dyDescent="0.25">
      <c r="A3553" s="2"/>
      <c r="B3553" s="4" t="s">
        <v>14</v>
      </c>
      <c r="C3553" s="4">
        <v>1185732</v>
      </c>
      <c r="D3553" s="5">
        <v>44293</v>
      </c>
      <c r="E3553" s="4" t="s">
        <v>15</v>
      </c>
      <c r="F3553" s="4" t="s">
        <v>121</v>
      </c>
      <c r="G3553" s="4" t="s">
        <v>122</v>
      </c>
      <c r="H3553" s="4" t="s">
        <v>18</v>
      </c>
      <c r="I3553" s="6">
        <v>0.35000000000000003</v>
      </c>
      <c r="J3553" s="7">
        <v>1250</v>
      </c>
      <c r="K3553" s="8">
        <f t="shared" si="26"/>
        <v>437.50000000000006</v>
      </c>
      <c r="L3553" s="8">
        <f t="shared" si="27"/>
        <v>153.125</v>
      </c>
      <c r="M3553" s="9">
        <v>0.35</v>
      </c>
      <c r="O3553" s="14"/>
      <c r="P3553" s="12"/>
      <c r="Q3553" s="10"/>
      <c r="R3553" s="11"/>
    </row>
    <row r="3554" spans="1:18" ht="15.75" customHeight="1" x14ac:dyDescent="0.25">
      <c r="A3554" s="2"/>
      <c r="B3554" s="4" t="s">
        <v>14</v>
      </c>
      <c r="C3554" s="4">
        <v>1185732</v>
      </c>
      <c r="D3554" s="5">
        <v>44293</v>
      </c>
      <c r="E3554" s="4" t="s">
        <v>15</v>
      </c>
      <c r="F3554" s="4" t="s">
        <v>121</v>
      </c>
      <c r="G3554" s="4" t="s">
        <v>122</v>
      </c>
      <c r="H3554" s="4" t="s">
        <v>19</v>
      </c>
      <c r="I3554" s="6">
        <v>0.25000000000000006</v>
      </c>
      <c r="J3554" s="7">
        <v>1250</v>
      </c>
      <c r="K3554" s="8">
        <f t="shared" si="26"/>
        <v>312.50000000000006</v>
      </c>
      <c r="L3554" s="8">
        <f t="shared" si="27"/>
        <v>125.00000000000003</v>
      </c>
      <c r="M3554" s="9">
        <v>0.4</v>
      </c>
      <c r="O3554" s="14"/>
      <c r="P3554" s="12"/>
      <c r="Q3554" s="10"/>
      <c r="R3554" s="11"/>
    </row>
    <row r="3555" spans="1:18" ht="15.75" customHeight="1" x14ac:dyDescent="0.25">
      <c r="A3555" s="2"/>
      <c r="B3555" s="4" t="s">
        <v>14</v>
      </c>
      <c r="C3555" s="4">
        <v>1185732</v>
      </c>
      <c r="D3555" s="5">
        <v>44293</v>
      </c>
      <c r="E3555" s="4" t="s">
        <v>15</v>
      </c>
      <c r="F3555" s="4" t="s">
        <v>121</v>
      </c>
      <c r="G3555" s="4" t="s">
        <v>122</v>
      </c>
      <c r="H3555" s="4" t="s">
        <v>20</v>
      </c>
      <c r="I3555" s="6">
        <v>0.3</v>
      </c>
      <c r="J3555" s="7">
        <v>500</v>
      </c>
      <c r="K3555" s="8">
        <f t="shared" si="26"/>
        <v>150</v>
      </c>
      <c r="L3555" s="8">
        <f t="shared" si="27"/>
        <v>60</v>
      </c>
      <c r="M3555" s="9">
        <v>0.4</v>
      </c>
      <c r="O3555" s="14"/>
      <c r="P3555" s="12"/>
      <c r="Q3555" s="10"/>
      <c r="R3555" s="11"/>
    </row>
    <row r="3556" spans="1:18" ht="15.75" customHeight="1" x14ac:dyDescent="0.25">
      <c r="A3556" s="2"/>
      <c r="B3556" s="4" t="s">
        <v>14</v>
      </c>
      <c r="C3556" s="4">
        <v>1185732</v>
      </c>
      <c r="D3556" s="5">
        <v>44293</v>
      </c>
      <c r="E3556" s="4" t="s">
        <v>15</v>
      </c>
      <c r="F3556" s="4" t="s">
        <v>121</v>
      </c>
      <c r="G3556" s="4" t="s">
        <v>122</v>
      </c>
      <c r="H3556" s="4" t="s">
        <v>21</v>
      </c>
      <c r="I3556" s="6">
        <v>0.45</v>
      </c>
      <c r="J3556" s="7">
        <v>500</v>
      </c>
      <c r="K3556" s="8">
        <f t="shared" si="26"/>
        <v>225</v>
      </c>
      <c r="L3556" s="8">
        <f t="shared" si="27"/>
        <v>67.5</v>
      </c>
      <c r="M3556" s="9">
        <v>0.3</v>
      </c>
      <c r="O3556" s="14"/>
      <c r="P3556" s="12"/>
      <c r="Q3556" s="10"/>
      <c r="R3556" s="11"/>
    </row>
    <row r="3557" spans="1:18" ht="15.75" customHeight="1" x14ac:dyDescent="0.25">
      <c r="A3557" s="2"/>
      <c r="B3557" s="4" t="s">
        <v>14</v>
      </c>
      <c r="C3557" s="4">
        <v>1185732</v>
      </c>
      <c r="D3557" s="5">
        <v>44293</v>
      </c>
      <c r="E3557" s="4" t="s">
        <v>15</v>
      </c>
      <c r="F3557" s="4" t="s">
        <v>121</v>
      </c>
      <c r="G3557" s="4" t="s">
        <v>122</v>
      </c>
      <c r="H3557" s="4" t="s">
        <v>22</v>
      </c>
      <c r="I3557" s="6">
        <v>0.35000000000000003</v>
      </c>
      <c r="J3557" s="7">
        <v>2000</v>
      </c>
      <c r="K3557" s="8">
        <f t="shared" si="26"/>
        <v>700.00000000000011</v>
      </c>
      <c r="L3557" s="8">
        <f t="shared" si="27"/>
        <v>280.00000000000006</v>
      </c>
      <c r="M3557" s="9">
        <v>0.4</v>
      </c>
      <c r="O3557" s="14"/>
      <c r="P3557" s="12"/>
      <c r="Q3557" s="10"/>
      <c r="R3557" s="11"/>
    </row>
    <row r="3558" spans="1:18" ht="15.75" customHeight="1" x14ac:dyDescent="0.25">
      <c r="A3558" s="2"/>
      <c r="B3558" s="4" t="s">
        <v>14</v>
      </c>
      <c r="C3558" s="4">
        <v>1185732</v>
      </c>
      <c r="D3558" s="5">
        <v>44322</v>
      </c>
      <c r="E3558" s="4" t="s">
        <v>15</v>
      </c>
      <c r="F3558" s="4" t="s">
        <v>121</v>
      </c>
      <c r="G3558" s="4" t="s">
        <v>122</v>
      </c>
      <c r="H3558" s="4" t="s">
        <v>17</v>
      </c>
      <c r="I3558" s="6">
        <v>0.49999999999999994</v>
      </c>
      <c r="J3558" s="7">
        <v>4700</v>
      </c>
      <c r="K3558" s="8">
        <f t="shared" si="26"/>
        <v>2349.9999999999995</v>
      </c>
      <c r="L3558" s="8">
        <f t="shared" si="27"/>
        <v>822.49999999999977</v>
      </c>
      <c r="M3558" s="9">
        <v>0.35</v>
      </c>
      <c r="O3558" s="14"/>
      <c r="P3558" s="12"/>
      <c r="Q3558" s="10"/>
      <c r="R3558" s="11"/>
    </row>
    <row r="3559" spans="1:18" ht="15.75" customHeight="1" x14ac:dyDescent="0.25">
      <c r="A3559" s="2"/>
      <c r="B3559" s="4" t="s">
        <v>14</v>
      </c>
      <c r="C3559" s="4">
        <v>1185732</v>
      </c>
      <c r="D3559" s="5">
        <v>44322</v>
      </c>
      <c r="E3559" s="4" t="s">
        <v>15</v>
      </c>
      <c r="F3559" s="4" t="s">
        <v>121</v>
      </c>
      <c r="G3559" s="4" t="s">
        <v>122</v>
      </c>
      <c r="H3559" s="4" t="s">
        <v>18</v>
      </c>
      <c r="I3559" s="6">
        <v>0.45</v>
      </c>
      <c r="J3559" s="7">
        <v>1750</v>
      </c>
      <c r="K3559" s="8">
        <f t="shared" si="26"/>
        <v>787.5</v>
      </c>
      <c r="L3559" s="8">
        <f t="shared" si="27"/>
        <v>275.625</v>
      </c>
      <c r="M3559" s="9">
        <v>0.35</v>
      </c>
      <c r="O3559" s="14"/>
      <c r="P3559" s="12"/>
      <c r="Q3559" s="10"/>
      <c r="R3559" s="11"/>
    </row>
    <row r="3560" spans="1:18" ht="15.75" customHeight="1" x14ac:dyDescent="0.25">
      <c r="A3560" s="2"/>
      <c r="B3560" s="4" t="s">
        <v>14</v>
      </c>
      <c r="C3560" s="4">
        <v>1185732</v>
      </c>
      <c r="D3560" s="5">
        <v>44322</v>
      </c>
      <c r="E3560" s="4" t="s">
        <v>15</v>
      </c>
      <c r="F3560" s="4" t="s">
        <v>121</v>
      </c>
      <c r="G3560" s="4" t="s">
        <v>122</v>
      </c>
      <c r="H3560" s="4" t="s">
        <v>19</v>
      </c>
      <c r="I3560" s="6">
        <v>0.4</v>
      </c>
      <c r="J3560" s="7">
        <v>2000</v>
      </c>
      <c r="K3560" s="8">
        <f t="shared" si="26"/>
        <v>800</v>
      </c>
      <c r="L3560" s="8">
        <f t="shared" si="27"/>
        <v>320</v>
      </c>
      <c r="M3560" s="9">
        <v>0.4</v>
      </c>
      <c r="O3560" s="14"/>
      <c r="P3560" s="12"/>
      <c r="Q3560" s="10"/>
      <c r="R3560" s="11"/>
    </row>
    <row r="3561" spans="1:18" ht="15.75" customHeight="1" x14ac:dyDescent="0.25">
      <c r="A3561" s="2"/>
      <c r="B3561" s="4" t="s">
        <v>14</v>
      </c>
      <c r="C3561" s="4">
        <v>1185732</v>
      </c>
      <c r="D3561" s="5">
        <v>44322</v>
      </c>
      <c r="E3561" s="4" t="s">
        <v>15</v>
      </c>
      <c r="F3561" s="4" t="s">
        <v>121</v>
      </c>
      <c r="G3561" s="4" t="s">
        <v>122</v>
      </c>
      <c r="H3561" s="4" t="s">
        <v>20</v>
      </c>
      <c r="I3561" s="6">
        <v>0.4</v>
      </c>
      <c r="J3561" s="7">
        <v>1500</v>
      </c>
      <c r="K3561" s="8">
        <f t="shared" si="26"/>
        <v>600</v>
      </c>
      <c r="L3561" s="8">
        <f t="shared" si="27"/>
        <v>240</v>
      </c>
      <c r="M3561" s="9">
        <v>0.4</v>
      </c>
      <c r="O3561" s="14"/>
      <c r="P3561" s="12"/>
      <c r="Q3561" s="10"/>
      <c r="R3561" s="11"/>
    </row>
    <row r="3562" spans="1:18" ht="15.75" customHeight="1" x14ac:dyDescent="0.25">
      <c r="A3562" s="2"/>
      <c r="B3562" s="4" t="s">
        <v>14</v>
      </c>
      <c r="C3562" s="4">
        <v>1185732</v>
      </c>
      <c r="D3562" s="5">
        <v>44322</v>
      </c>
      <c r="E3562" s="4" t="s">
        <v>15</v>
      </c>
      <c r="F3562" s="4" t="s">
        <v>121</v>
      </c>
      <c r="G3562" s="4" t="s">
        <v>122</v>
      </c>
      <c r="H3562" s="4" t="s">
        <v>21</v>
      </c>
      <c r="I3562" s="6">
        <v>0.49999999999999994</v>
      </c>
      <c r="J3562" s="7">
        <v>1750</v>
      </c>
      <c r="K3562" s="8">
        <f t="shared" si="26"/>
        <v>874.99999999999989</v>
      </c>
      <c r="L3562" s="8">
        <f t="shared" si="27"/>
        <v>262.49999999999994</v>
      </c>
      <c r="M3562" s="9">
        <v>0.3</v>
      </c>
      <c r="O3562" s="14"/>
      <c r="P3562" s="12"/>
      <c r="Q3562" s="10"/>
      <c r="R3562" s="11"/>
    </row>
    <row r="3563" spans="1:18" ht="15.75" customHeight="1" x14ac:dyDescent="0.25">
      <c r="A3563" s="2"/>
      <c r="B3563" s="4" t="s">
        <v>14</v>
      </c>
      <c r="C3563" s="4">
        <v>1185732</v>
      </c>
      <c r="D3563" s="5">
        <v>44322</v>
      </c>
      <c r="E3563" s="4" t="s">
        <v>15</v>
      </c>
      <c r="F3563" s="4" t="s">
        <v>121</v>
      </c>
      <c r="G3563" s="4" t="s">
        <v>122</v>
      </c>
      <c r="H3563" s="4" t="s">
        <v>22</v>
      </c>
      <c r="I3563" s="6">
        <v>0.54999999999999993</v>
      </c>
      <c r="J3563" s="7">
        <v>3000</v>
      </c>
      <c r="K3563" s="8">
        <f t="shared" si="26"/>
        <v>1649.9999999999998</v>
      </c>
      <c r="L3563" s="8">
        <f t="shared" si="27"/>
        <v>660</v>
      </c>
      <c r="M3563" s="9">
        <v>0.4</v>
      </c>
      <c r="O3563" s="14"/>
      <c r="P3563" s="12"/>
      <c r="Q3563" s="10"/>
      <c r="R3563" s="11"/>
    </row>
    <row r="3564" spans="1:18" ht="15.75" customHeight="1" x14ac:dyDescent="0.25">
      <c r="A3564" s="2"/>
      <c r="B3564" s="4" t="s">
        <v>14</v>
      </c>
      <c r="C3564" s="4">
        <v>1185732</v>
      </c>
      <c r="D3564" s="5">
        <v>44355</v>
      </c>
      <c r="E3564" s="4" t="s">
        <v>15</v>
      </c>
      <c r="F3564" s="4" t="s">
        <v>121</v>
      </c>
      <c r="G3564" s="4" t="s">
        <v>122</v>
      </c>
      <c r="H3564" s="4" t="s">
        <v>17</v>
      </c>
      <c r="I3564" s="6">
        <v>0.49999999999999994</v>
      </c>
      <c r="J3564" s="7">
        <v>5500</v>
      </c>
      <c r="K3564" s="8">
        <f t="shared" si="26"/>
        <v>2749.9999999999995</v>
      </c>
      <c r="L3564" s="8">
        <f t="shared" si="27"/>
        <v>962.49999999999977</v>
      </c>
      <c r="M3564" s="9">
        <v>0.35</v>
      </c>
      <c r="O3564" s="14"/>
      <c r="P3564" s="12"/>
      <c r="Q3564" s="10"/>
      <c r="R3564" s="11"/>
    </row>
    <row r="3565" spans="1:18" ht="15.75" customHeight="1" x14ac:dyDescent="0.25">
      <c r="A3565" s="2"/>
      <c r="B3565" s="4" t="s">
        <v>14</v>
      </c>
      <c r="C3565" s="4">
        <v>1185732</v>
      </c>
      <c r="D3565" s="5">
        <v>44355</v>
      </c>
      <c r="E3565" s="4" t="s">
        <v>15</v>
      </c>
      <c r="F3565" s="4" t="s">
        <v>121</v>
      </c>
      <c r="G3565" s="4" t="s">
        <v>122</v>
      </c>
      <c r="H3565" s="4" t="s">
        <v>18</v>
      </c>
      <c r="I3565" s="6">
        <v>0.45</v>
      </c>
      <c r="J3565" s="7">
        <v>3000</v>
      </c>
      <c r="K3565" s="8">
        <f t="shared" si="26"/>
        <v>1350</v>
      </c>
      <c r="L3565" s="8">
        <f t="shared" si="27"/>
        <v>472.49999999999994</v>
      </c>
      <c r="M3565" s="9">
        <v>0.35</v>
      </c>
      <c r="O3565" s="14"/>
      <c r="P3565" s="12"/>
      <c r="Q3565" s="10"/>
      <c r="R3565" s="11"/>
    </row>
    <row r="3566" spans="1:18" ht="15.75" customHeight="1" x14ac:dyDescent="0.25">
      <c r="A3566" s="2"/>
      <c r="B3566" s="4" t="s">
        <v>14</v>
      </c>
      <c r="C3566" s="4">
        <v>1185732</v>
      </c>
      <c r="D3566" s="5">
        <v>44355</v>
      </c>
      <c r="E3566" s="4" t="s">
        <v>15</v>
      </c>
      <c r="F3566" s="4" t="s">
        <v>121</v>
      </c>
      <c r="G3566" s="4" t="s">
        <v>122</v>
      </c>
      <c r="H3566" s="4" t="s">
        <v>19</v>
      </c>
      <c r="I3566" s="6">
        <v>0.4</v>
      </c>
      <c r="J3566" s="7">
        <v>2250</v>
      </c>
      <c r="K3566" s="8">
        <f t="shared" si="26"/>
        <v>900</v>
      </c>
      <c r="L3566" s="8">
        <f t="shared" si="27"/>
        <v>360</v>
      </c>
      <c r="M3566" s="9">
        <v>0.4</v>
      </c>
      <c r="O3566" s="14"/>
      <c r="P3566" s="12"/>
      <c r="Q3566" s="10"/>
      <c r="R3566" s="11"/>
    </row>
    <row r="3567" spans="1:18" ht="15.75" customHeight="1" x14ac:dyDescent="0.25">
      <c r="A3567" s="2"/>
      <c r="B3567" s="4" t="s">
        <v>14</v>
      </c>
      <c r="C3567" s="4">
        <v>1185732</v>
      </c>
      <c r="D3567" s="5">
        <v>44355</v>
      </c>
      <c r="E3567" s="4" t="s">
        <v>15</v>
      </c>
      <c r="F3567" s="4" t="s">
        <v>121</v>
      </c>
      <c r="G3567" s="4" t="s">
        <v>122</v>
      </c>
      <c r="H3567" s="4" t="s">
        <v>20</v>
      </c>
      <c r="I3567" s="6">
        <v>0.4</v>
      </c>
      <c r="J3567" s="7">
        <v>2000</v>
      </c>
      <c r="K3567" s="8">
        <f t="shared" si="26"/>
        <v>800</v>
      </c>
      <c r="L3567" s="8">
        <f t="shared" si="27"/>
        <v>320</v>
      </c>
      <c r="M3567" s="9">
        <v>0.4</v>
      </c>
      <c r="O3567" s="14"/>
      <c r="P3567" s="12"/>
      <c r="Q3567" s="10"/>
      <c r="R3567" s="11"/>
    </row>
    <row r="3568" spans="1:18" ht="15.75" customHeight="1" x14ac:dyDescent="0.25">
      <c r="A3568" s="2"/>
      <c r="B3568" s="4" t="s">
        <v>14</v>
      </c>
      <c r="C3568" s="4">
        <v>1185732</v>
      </c>
      <c r="D3568" s="5">
        <v>44355</v>
      </c>
      <c r="E3568" s="4" t="s">
        <v>15</v>
      </c>
      <c r="F3568" s="4" t="s">
        <v>121</v>
      </c>
      <c r="G3568" s="4" t="s">
        <v>122</v>
      </c>
      <c r="H3568" s="4" t="s">
        <v>21</v>
      </c>
      <c r="I3568" s="6">
        <v>0.49999999999999994</v>
      </c>
      <c r="J3568" s="7">
        <v>2000</v>
      </c>
      <c r="K3568" s="8">
        <f t="shared" si="26"/>
        <v>999.99999999999989</v>
      </c>
      <c r="L3568" s="8">
        <f t="shared" si="27"/>
        <v>299.99999999999994</v>
      </c>
      <c r="M3568" s="9">
        <v>0.3</v>
      </c>
      <c r="O3568" s="14"/>
      <c r="P3568" s="12"/>
      <c r="Q3568" s="10"/>
      <c r="R3568" s="11"/>
    </row>
    <row r="3569" spans="1:18" ht="15.75" customHeight="1" x14ac:dyDescent="0.25">
      <c r="A3569" s="2"/>
      <c r="B3569" s="4" t="s">
        <v>14</v>
      </c>
      <c r="C3569" s="4">
        <v>1185732</v>
      </c>
      <c r="D3569" s="5">
        <v>44355</v>
      </c>
      <c r="E3569" s="4" t="s">
        <v>15</v>
      </c>
      <c r="F3569" s="4" t="s">
        <v>121</v>
      </c>
      <c r="G3569" s="4" t="s">
        <v>122</v>
      </c>
      <c r="H3569" s="4" t="s">
        <v>22</v>
      </c>
      <c r="I3569" s="6">
        <v>0.54999999999999993</v>
      </c>
      <c r="J3569" s="7">
        <v>3500</v>
      </c>
      <c r="K3569" s="8">
        <f t="shared" si="26"/>
        <v>1924.9999999999998</v>
      </c>
      <c r="L3569" s="8">
        <f t="shared" si="27"/>
        <v>770</v>
      </c>
      <c r="M3569" s="9">
        <v>0.4</v>
      </c>
      <c r="O3569" s="14"/>
      <c r="P3569" s="12"/>
      <c r="Q3569" s="10"/>
      <c r="R3569" s="11"/>
    </row>
    <row r="3570" spans="1:18" ht="15.75" customHeight="1" x14ac:dyDescent="0.25">
      <c r="A3570" s="2"/>
      <c r="B3570" s="4" t="s">
        <v>14</v>
      </c>
      <c r="C3570" s="4">
        <v>1185732</v>
      </c>
      <c r="D3570" s="5">
        <v>44383</v>
      </c>
      <c r="E3570" s="4" t="s">
        <v>15</v>
      </c>
      <c r="F3570" s="4" t="s">
        <v>121</v>
      </c>
      <c r="G3570" s="4" t="s">
        <v>122</v>
      </c>
      <c r="H3570" s="4" t="s">
        <v>17</v>
      </c>
      <c r="I3570" s="6">
        <v>0.49999999999999994</v>
      </c>
      <c r="J3570" s="7">
        <v>5750</v>
      </c>
      <c r="K3570" s="8">
        <f t="shared" si="26"/>
        <v>2874.9999999999995</v>
      </c>
      <c r="L3570" s="8">
        <f t="shared" si="27"/>
        <v>1006.2499999999998</v>
      </c>
      <c r="M3570" s="9">
        <v>0.35</v>
      </c>
      <c r="O3570" s="14"/>
      <c r="P3570" s="12"/>
      <c r="Q3570" s="10"/>
      <c r="R3570" s="11"/>
    </row>
    <row r="3571" spans="1:18" ht="15.75" customHeight="1" x14ac:dyDescent="0.25">
      <c r="A3571" s="2"/>
      <c r="B3571" s="4" t="s">
        <v>14</v>
      </c>
      <c r="C3571" s="4">
        <v>1185732</v>
      </c>
      <c r="D3571" s="5">
        <v>44383</v>
      </c>
      <c r="E3571" s="4" t="s">
        <v>15</v>
      </c>
      <c r="F3571" s="4" t="s">
        <v>121</v>
      </c>
      <c r="G3571" s="4" t="s">
        <v>122</v>
      </c>
      <c r="H3571" s="4" t="s">
        <v>18</v>
      </c>
      <c r="I3571" s="6">
        <v>0.45</v>
      </c>
      <c r="J3571" s="7">
        <v>3250</v>
      </c>
      <c r="K3571" s="8">
        <f t="shared" si="26"/>
        <v>1462.5</v>
      </c>
      <c r="L3571" s="8">
        <f t="shared" si="27"/>
        <v>511.87499999999994</v>
      </c>
      <c r="M3571" s="9">
        <v>0.35</v>
      </c>
      <c r="O3571" s="14"/>
      <c r="P3571" s="12"/>
      <c r="Q3571" s="10"/>
      <c r="R3571" s="11"/>
    </row>
    <row r="3572" spans="1:18" ht="15.75" customHeight="1" x14ac:dyDescent="0.25">
      <c r="A3572" s="2"/>
      <c r="B3572" s="4" t="s">
        <v>14</v>
      </c>
      <c r="C3572" s="4">
        <v>1185732</v>
      </c>
      <c r="D3572" s="5">
        <v>44383</v>
      </c>
      <c r="E3572" s="4" t="s">
        <v>15</v>
      </c>
      <c r="F3572" s="4" t="s">
        <v>121</v>
      </c>
      <c r="G3572" s="4" t="s">
        <v>122</v>
      </c>
      <c r="H3572" s="4" t="s">
        <v>19</v>
      </c>
      <c r="I3572" s="6">
        <v>0.4</v>
      </c>
      <c r="J3572" s="7">
        <v>2500</v>
      </c>
      <c r="K3572" s="8">
        <f t="shared" si="26"/>
        <v>1000</v>
      </c>
      <c r="L3572" s="8">
        <f t="shared" si="27"/>
        <v>400</v>
      </c>
      <c r="M3572" s="9">
        <v>0.4</v>
      </c>
      <c r="O3572" s="14"/>
      <c r="P3572" s="12"/>
      <c r="Q3572" s="10"/>
      <c r="R3572" s="11"/>
    </row>
    <row r="3573" spans="1:18" ht="15.75" customHeight="1" x14ac:dyDescent="0.25">
      <c r="A3573" s="2"/>
      <c r="B3573" s="4" t="s">
        <v>14</v>
      </c>
      <c r="C3573" s="4">
        <v>1185732</v>
      </c>
      <c r="D3573" s="5">
        <v>44383</v>
      </c>
      <c r="E3573" s="4" t="s">
        <v>15</v>
      </c>
      <c r="F3573" s="4" t="s">
        <v>121</v>
      </c>
      <c r="G3573" s="4" t="s">
        <v>122</v>
      </c>
      <c r="H3573" s="4" t="s">
        <v>20</v>
      </c>
      <c r="I3573" s="6">
        <v>0.4</v>
      </c>
      <c r="J3573" s="7">
        <v>2000</v>
      </c>
      <c r="K3573" s="8">
        <f t="shared" si="26"/>
        <v>800</v>
      </c>
      <c r="L3573" s="8">
        <f t="shared" si="27"/>
        <v>320</v>
      </c>
      <c r="M3573" s="9">
        <v>0.4</v>
      </c>
      <c r="O3573" s="14"/>
      <c r="P3573" s="12"/>
      <c r="Q3573" s="10"/>
      <c r="R3573" s="11"/>
    </row>
    <row r="3574" spans="1:18" ht="15.75" customHeight="1" x14ac:dyDescent="0.25">
      <c r="A3574" s="2"/>
      <c r="B3574" s="4" t="s">
        <v>14</v>
      </c>
      <c r="C3574" s="4">
        <v>1185732</v>
      </c>
      <c r="D3574" s="5">
        <v>44383</v>
      </c>
      <c r="E3574" s="4" t="s">
        <v>15</v>
      </c>
      <c r="F3574" s="4" t="s">
        <v>121</v>
      </c>
      <c r="G3574" s="4" t="s">
        <v>122</v>
      </c>
      <c r="H3574" s="4" t="s">
        <v>21</v>
      </c>
      <c r="I3574" s="6">
        <v>0.49999999999999994</v>
      </c>
      <c r="J3574" s="7">
        <v>2250</v>
      </c>
      <c r="K3574" s="8">
        <f t="shared" si="26"/>
        <v>1124.9999999999998</v>
      </c>
      <c r="L3574" s="8">
        <f t="shared" si="27"/>
        <v>337.49999999999994</v>
      </c>
      <c r="M3574" s="9">
        <v>0.3</v>
      </c>
      <c r="O3574" s="14"/>
      <c r="P3574" s="12"/>
      <c r="Q3574" s="10"/>
      <c r="R3574" s="11"/>
    </row>
    <row r="3575" spans="1:18" ht="15.75" customHeight="1" x14ac:dyDescent="0.25">
      <c r="A3575" s="2"/>
      <c r="B3575" s="4" t="s">
        <v>14</v>
      </c>
      <c r="C3575" s="4">
        <v>1185732</v>
      </c>
      <c r="D3575" s="5">
        <v>44383</v>
      </c>
      <c r="E3575" s="4" t="s">
        <v>15</v>
      </c>
      <c r="F3575" s="4" t="s">
        <v>121</v>
      </c>
      <c r="G3575" s="4" t="s">
        <v>122</v>
      </c>
      <c r="H3575" s="4" t="s">
        <v>22</v>
      </c>
      <c r="I3575" s="6">
        <v>0.54999999999999993</v>
      </c>
      <c r="J3575" s="7">
        <v>4000</v>
      </c>
      <c r="K3575" s="8">
        <f t="shared" si="26"/>
        <v>2199.9999999999995</v>
      </c>
      <c r="L3575" s="8">
        <f t="shared" si="27"/>
        <v>879.99999999999989</v>
      </c>
      <c r="M3575" s="9">
        <v>0.4</v>
      </c>
      <c r="O3575" s="14"/>
      <c r="P3575" s="12"/>
      <c r="Q3575" s="10"/>
      <c r="R3575" s="11"/>
    </row>
    <row r="3576" spans="1:18" ht="15.75" customHeight="1" x14ac:dyDescent="0.25">
      <c r="A3576" s="2"/>
      <c r="B3576" s="4" t="s">
        <v>14</v>
      </c>
      <c r="C3576" s="4">
        <v>1185732</v>
      </c>
      <c r="D3576" s="5">
        <v>44415</v>
      </c>
      <c r="E3576" s="4" t="s">
        <v>15</v>
      </c>
      <c r="F3576" s="4" t="s">
        <v>121</v>
      </c>
      <c r="G3576" s="4" t="s">
        <v>122</v>
      </c>
      <c r="H3576" s="4" t="s">
        <v>17</v>
      </c>
      <c r="I3576" s="6">
        <v>0.49999999999999994</v>
      </c>
      <c r="J3576" s="7">
        <v>5500</v>
      </c>
      <c r="K3576" s="8">
        <f t="shared" ref="K3576:K3830" si="28">I3576*J3576</f>
        <v>2749.9999999999995</v>
      </c>
      <c r="L3576" s="8">
        <f t="shared" ref="L3576:L3830" si="29">K3576*M3576</f>
        <v>962.49999999999977</v>
      </c>
      <c r="M3576" s="9">
        <v>0.35</v>
      </c>
      <c r="O3576" s="14"/>
      <c r="P3576" s="12"/>
      <c r="Q3576" s="10"/>
      <c r="R3576" s="11"/>
    </row>
    <row r="3577" spans="1:18" ht="15.75" customHeight="1" x14ac:dyDescent="0.25">
      <c r="A3577" s="2"/>
      <c r="B3577" s="4" t="s">
        <v>14</v>
      </c>
      <c r="C3577" s="4">
        <v>1185732</v>
      </c>
      <c r="D3577" s="5">
        <v>44415</v>
      </c>
      <c r="E3577" s="4" t="s">
        <v>15</v>
      </c>
      <c r="F3577" s="4" t="s">
        <v>121</v>
      </c>
      <c r="G3577" s="4" t="s">
        <v>122</v>
      </c>
      <c r="H3577" s="4" t="s">
        <v>18</v>
      </c>
      <c r="I3577" s="6">
        <v>0.45</v>
      </c>
      <c r="J3577" s="7">
        <v>3250</v>
      </c>
      <c r="K3577" s="8">
        <f t="shared" si="28"/>
        <v>1462.5</v>
      </c>
      <c r="L3577" s="8">
        <f t="shared" si="29"/>
        <v>511.87499999999994</v>
      </c>
      <c r="M3577" s="9">
        <v>0.35</v>
      </c>
      <c r="O3577" s="14"/>
      <c r="P3577" s="12"/>
      <c r="Q3577" s="10"/>
      <c r="R3577" s="11"/>
    </row>
    <row r="3578" spans="1:18" ht="15.75" customHeight="1" x14ac:dyDescent="0.25">
      <c r="A3578" s="2"/>
      <c r="B3578" s="4" t="s">
        <v>14</v>
      </c>
      <c r="C3578" s="4">
        <v>1185732</v>
      </c>
      <c r="D3578" s="5">
        <v>44415</v>
      </c>
      <c r="E3578" s="4" t="s">
        <v>15</v>
      </c>
      <c r="F3578" s="4" t="s">
        <v>121</v>
      </c>
      <c r="G3578" s="4" t="s">
        <v>122</v>
      </c>
      <c r="H3578" s="4" t="s">
        <v>19</v>
      </c>
      <c r="I3578" s="6">
        <v>0.4</v>
      </c>
      <c r="J3578" s="7">
        <v>2500</v>
      </c>
      <c r="K3578" s="8">
        <f t="shared" si="28"/>
        <v>1000</v>
      </c>
      <c r="L3578" s="8">
        <f t="shared" si="29"/>
        <v>400</v>
      </c>
      <c r="M3578" s="9">
        <v>0.4</v>
      </c>
      <c r="O3578" s="14"/>
      <c r="P3578" s="12"/>
      <c r="Q3578" s="10"/>
      <c r="R3578" s="11"/>
    </row>
    <row r="3579" spans="1:18" ht="15.75" customHeight="1" x14ac:dyDescent="0.25">
      <c r="A3579" s="2"/>
      <c r="B3579" s="4" t="s">
        <v>14</v>
      </c>
      <c r="C3579" s="4">
        <v>1185732</v>
      </c>
      <c r="D3579" s="5">
        <v>44415</v>
      </c>
      <c r="E3579" s="4" t="s">
        <v>15</v>
      </c>
      <c r="F3579" s="4" t="s">
        <v>121</v>
      </c>
      <c r="G3579" s="4" t="s">
        <v>122</v>
      </c>
      <c r="H3579" s="4" t="s">
        <v>20</v>
      </c>
      <c r="I3579" s="6">
        <v>0.4</v>
      </c>
      <c r="J3579" s="7">
        <v>1500</v>
      </c>
      <c r="K3579" s="8">
        <f t="shared" si="28"/>
        <v>600</v>
      </c>
      <c r="L3579" s="8">
        <f t="shared" si="29"/>
        <v>240</v>
      </c>
      <c r="M3579" s="9">
        <v>0.4</v>
      </c>
      <c r="O3579" s="14"/>
      <c r="P3579" s="12"/>
      <c r="Q3579" s="10"/>
      <c r="R3579" s="11"/>
    </row>
    <row r="3580" spans="1:18" ht="15.75" customHeight="1" x14ac:dyDescent="0.25">
      <c r="A3580" s="2"/>
      <c r="B3580" s="4" t="s">
        <v>14</v>
      </c>
      <c r="C3580" s="4">
        <v>1185732</v>
      </c>
      <c r="D3580" s="5">
        <v>44415</v>
      </c>
      <c r="E3580" s="4" t="s">
        <v>15</v>
      </c>
      <c r="F3580" s="4" t="s">
        <v>121</v>
      </c>
      <c r="G3580" s="4" t="s">
        <v>122</v>
      </c>
      <c r="H3580" s="4" t="s">
        <v>21</v>
      </c>
      <c r="I3580" s="6">
        <v>0.49999999999999994</v>
      </c>
      <c r="J3580" s="7">
        <v>1250</v>
      </c>
      <c r="K3580" s="8">
        <f t="shared" si="28"/>
        <v>624.99999999999989</v>
      </c>
      <c r="L3580" s="8">
        <f t="shared" si="29"/>
        <v>187.49999999999997</v>
      </c>
      <c r="M3580" s="9">
        <v>0.3</v>
      </c>
      <c r="O3580" s="14"/>
      <c r="P3580" s="12"/>
      <c r="Q3580" s="10"/>
      <c r="R3580" s="11"/>
    </row>
    <row r="3581" spans="1:18" ht="15.75" customHeight="1" x14ac:dyDescent="0.25">
      <c r="A3581" s="2"/>
      <c r="B3581" s="4" t="s">
        <v>14</v>
      </c>
      <c r="C3581" s="4">
        <v>1185732</v>
      </c>
      <c r="D3581" s="5">
        <v>44415</v>
      </c>
      <c r="E3581" s="4" t="s">
        <v>15</v>
      </c>
      <c r="F3581" s="4" t="s">
        <v>121</v>
      </c>
      <c r="G3581" s="4" t="s">
        <v>122</v>
      </c>
      <c r="H3581" s="4" t="s">
        <v>22</v>
      </c>
      <c r="I3581" s="6">
        <v>0.54999999999999993</v>
      </c>
      <c r="J3581" s="7">
        <v>3000</v>
      </c>
      <c r="K3581" s="8">
        <f t="shared" si="28"/>
        <v>1649.9999999999998</v>
      </c>
      <c r="L3581" s="8">
        <f t="shared" si="29"/>
        <v>660</v>
      </c>
      <c r="M3581" s="9">
        <v>0.4</v>
      </c>
      <c r="O3581" s="14"/>
      <c r="P3581" s="12"/>
      <c r="Q3581" s="10"/>
      <c r="R3581" s="11"/>
    </row>
    <row r="3582" spans="1:18" ht="15.75" customHeight="1" x14ac:dyDescent="0.25">
      <c r="A3582" s="2"/>
      <c r="B3582" s="4" t="s">
        <v>14</v>
      </c>
      <c r="C3582" s="4">
        <v>1185732</v>
      </c>
      <c r="D3582" s="5">
        <v>44445</v>
      </c>
      <c r="E3582" s="4" t="s">
        <v>15</v>
      </c>
      <c r="F3582" s="4" t="s">
        <v>121</v>
      </c>
      <c r="G3582" s="4" t="s">
        <v>122</v>
      </c>
      <c r="H3582" s="4" t="s">
        <v>17</v>
      </c>
      <c r="I3582" s="6">
        <v>0.49999999999999994</v>
      </c>
      <c r="J3582" s="7">
        <v>4250</v>
      </c>
      <c r="K3582" s="8">
        <f t="shared" si="28"/>
        <v>2124.9999999999995</v>
      </c>
      <c r="L3582" s="8">
        <f t="shared" si="29"/>
        <v>743.74999999999977</v>
      </c>
      <c r="M3582" s="9">
        <v>0.35</v>
      </c>
      <c r="O3582" s="14"/>
      <c r="P3582" s="12"/>
      <c r="Q3582" s="10"/>
      <c r="R3582" s="11"/>
    </row>
    <row r="3583" spans="1:18" ht="15.75" customHeight="1" x14ac:dyDescent="0.25">
      <c r="A3583" s="2"/>
      <c r="B3583" s="4" t="s">
        <v>14</v>
      </c>
      <c r="C3583" s="4">
        <v>1185732</v>
      </c>
      <c r="D3583" s="5">
        <v>44445</v>
      </c>
      <c r="E3583" s="4" t="s">
        <v>15</v>
      </c>
      <c r="F3583" s="4" t="s">
        <v>121</v>
      </c>
      <c r="G3583" s="4" t="s">
        <v>122</v>
      </c>
      <c r="H3583" s="4" t="s">
        <v>18</v>
      </c>
      <c r="I3583" s="6">
        <v>0.45</v>
      </c>
      <c r="J3583" s="7">
        <v>2250</v>
      </c>
      <c r="K3583" s="8">
        <f t="shared" si="28"/>
        <v>1012.5</v>
      </c>
      <c r="L3583" s="8">
        <f t="shared" si="29"/>
        <v>354.375</v>
      </c>
      <c r="M3583" s="9">
        <v>0.35</v>
      </c>
      <c r="O3583" s="14"/>
      <c r="P3583" s="12"/>
      <c r="Q3583" s="10"/>
      <c r="R3583" s="11"/>
    </row>
    <row r="3584" spans="1:18" ht="15.75" customHeight="1" x14ac:dyDescent="0.25">
      <c r="A3584" s="2"/>
      <c r="B3584" s="4" t="s">
        <v>14</v>
      </c>
      <c r="C3584" s="4">
        <v>1185732</v>
      </c>
      <c r="D3584" s="5">
        <v>44445</v>
      </c>
      <c r="E3584" s="4" t="s">
        <v>15</v>
      </c>
      <c r="F3584" s="4" t="s">
        <v>121</v>
      </c>
      <c r="G3584" s="4" t="s">
        <v>122</v>
      </c>
      <c r="H3584" s="4" t="s">
        <v>19</v>
      </c>
      <c r="I3584" s="6">
        <v>0.4</v>
      </c>
      <c r="J3584" s="7">
        <v>1250</v>
      </c>
      <c r="K3584" s="8">
        <f t="shared" si="28"/>
        <v>500</v>
      </c>
      <c r="L3584" s="8">
        <f t="shared" si="29"/>
        <v>200</v>
      </c>
      <c r="M3584" s="9">
        <v>0.4</v>
      </c>
      <c r="O3584" s="14"/>
      <c r="P3584" s="12"/>
      <c r="Q3584" s="10"/>
      <c r="R3584" s="11"/>
    </row>
    <row r="3585" spans="1:18" ht="15.75" customHeight="1" x14ac:dyDescent="0.25">
      <c r="A3585" s="2"/>
      <c r="B3585" s="4" t="s">
        <v>14</v>
      </c>
      <c r="C3585" s="4">
        <v>1185732</v>
      </c>
      <c r="D3585" s="5">
        <v>44445</v>
      </c>
      <c r="E3585" s="4" t="s">
        <v>15</v>
      </c>
      <c r="F3585" s="4" t="s">
        <v>121</v>
      </c>
      <c r="G3585" s="4" t="s">
        <v>122</v>
      </c>
      <c r="H3585" s="4" t="s">
        <v>20</v>
      </c>
      <c r="I3585" s="6">
        <v>0.4</v>
      </c>
      <c r="J3585" s="7">
        <v>1000</v>
      </c>
      <c r="K3585" s="8">
        <f t="shared" si="28"/>
        <v>400</v>
      </c>
      <c r="L3585" s="8">
        <f t="shared" si="29"/>
        <v>160</v>
      </c>
      <c r="M3585" s="9">
        <v>0.4</v>
      </c>
      <c r="O3585" s="14"/>
      <c r="P3585" s="12"/>
      <c r="Q3585" s="10"/>
      <c r="R3585" s="11"/>
    </row>
    <row r="3586" spans="1:18" ht="15.75" customHeight="1" x14ac:dyDescent="0.25">
      <c r="A3586" s="2"/>
      <c r="B3586" s="4" t="s">
        <v>14</v>
      </c>
      <c r="C3586" s="4">
        <v>1185732</v>
      </c>
      <c r="D3586" s="5">
        <v>44445</v>
      </c>
      <c r="E3586" s="4" t="s">
        <v>15</v>
      </c>
      <c r="F3586" s="4" t="s">
        <v>121</v>
      </c>
      <c r="G3586" s="4" t="s">
        <v>122</v>
      </c>
      <c r="H3586" s="4" t="s">
        <v>21</v>
      </c>
      <c r="I3586" s="6">
        <v>0.49999999999999994</v>
      </c>
      <c r="J3586" s="7">
        <v>1000</v>
      </c>
      <c r="K3586" s="8">
        <f t="shared" si="28"/>
        <v>499.99999999999994</v>
      </c>
      <c r="L3586" s="8">
        <f t="shared" si="29"/>
        <v>149.99999999999997</v>
      </c>
      <c r="M3586" s="9">
        <v>0.3</v>
      </c>
      <c r="O3586" s="14"/>
      <c r="P3586" s="12"/>
      <c r="Q3586" s="10"/>
      <c r="R3586" s="11"/>
    </row>
    <row r="3587" spans="1:18" ht="15.75" customHeight="1" x14ac:dyDescent="0.25">
      <c r="A3587" s="2"/>
      <c r="B3587" s="4" t="s">
        <v>14</v>
      </c>
      <c r="C3587" s="4">
        <v>1185732</v>
      </c>
      <c r="D3587" s="5">
        <v>44445</v>
      </c>
      <c r="E3587" s="4" t="s">
        <v>15</v>
      </c>
      <c r="F3587" s="4" t="s">
        <v>121</v>
      </c>
      <c r="G3587" s="4" t="s">
        <v>122</v>
      </c>
      <c r="H3587" s="4" t="s">
        <v>22</v>
      </c>
      <c r="I3587" s="6">
        <v>0.54999999999999993</v>
      </c>
      <c r="J3587" s="7">
        <v>2000</v>
      </c>
      <c r="K3587" s="8">
        <f t="shared" si="28"/>
        <v>1099.9999999999998</v>
      </c>
      <c r="L3587" s="8">
        <f t="shared" si="29"/>
        <v>439.99999999999994</v>
      </c>
      <c r="M3587" s="9">
        <v>0.4</v>
      </c>
      <c r="O3587" s="14"/>
      <c r="P3587" s="12"/>
      <c r="Q3587" s="10"/>
      <c r="R3587" s="11"/>
    </row>
    <row r="3588" spans="1:18" ht="15.75" customHeight="1" x14ac:dyDescent="0.25">
      <c r="A3588" s="2"/>
      <c r="B3588" s="4" t="s">
        <v>14</v>
      </c>
      <c r="C3588" s="4">
        <v>1185732</v>
      </c>
      <c r="D3588" s="5">
        <v>44477</v>
      </c>
      <c r="E3588" s="4" t="s">
        <v>15</v>
      </c>
      <c r="F3588" s="4" t="s">
        <v>121</v>
      </c>
      <c r="G3588" s="4" t="s">
        <v>122</v>
      </c>
      <c r="H3588" s="4" t="s">
        <v>17</v>
      </c>
      <c r="I3588" s="6">
        <v>0.54999999999999993</v>
      </c>
      <c r="J3588" s="7">
        <v>3750</v>
      </c>
      <c r="K3588" s="8">
        <f t="shared" si="28"/>
        <v>2062.4999999999995</v>
      </c>
      <c r="L3588" s="8">
        <f t="shared" si="29"/>
        <v>721.87499999999977</v>
      </c>
      <c r="M3588" s="9">
        <v>0.35</v>
      </c>
      <c r="O3588" s="14"/>
      <c r="P3588" s="12"/>
      <c r="Q3588" s="10"/>
      <c r="R3588" s="11"/>
    </row>
    <row r="3589" spans="1:18" ht="15.75" customHeight="1" x14ac:dyDescent="0.25">
      <c r="A3589" s="2"/>
      <c r="B3589" s="4" t="s">
        <v>14</v>
      </c>
      <c r="C3589" s="4">
        <v>1185732</v>
      </c>
      <c r="D3589" s="5">
        <v>44477</v>
      </c>
      <c r="E3589" s="4" t="s">
        <v>15</v>
      </c>
      <c r="F3589" s="4" t="s">
        <v>121</v>
      </c>
      <c r="G3589" s="4" t="s">
        <v>122</v>
      </c>
      <c r="H3589" s="4" t="s">
        <v>18</v>
      </c>
      <c r="I3589" s="6">
        <v>0.5</v>
      </c>
      <c r="J3589" s="7">
        <v>2000</v>
      </c>
      <c r="K3589" s="8">
        <f t="shared" si="28"/>
        <v>1000</v>
      </c>
      <c r="L3589" s="8">
        <f t="shared" si="29"/>
        <v>350</v>
      </c>
      <c r="M3589" s="9">
        <v>0.35</v>
      </c>
      <c r="O3589" s="14"/>
      <c r="P3589" s="12"/>
      <c r="Q3589" s="10"/>
      <c r="R3589" s="11"/>
    </row>
    <row r="3590" spans="1:18" ht="15.75" customHeight="1" x14ac:dyDescent="0.25">
      <c r="A3590" s="2"/>
      <c r="B3590" s="4" t="s">
        <v>14</v>
      </c>
      <c r="C3590" s="4">
        <v>1185732</v>
      </c>
      <c r="D3590" s="5">
        <v>44477</v>
      </c>
      <c r="E3590" s="4" t="s">
        <v>15</v>
      </c>
      <c r="F3590" s="4" t="s">
        <v>121</v>
      </c>
      <c r="G3590" s="4" t="s">
        <v>122</v>
      </c>
      <c r="H3590" s="4" t="s">
        <v>19</v>
      </c>
      <c r="I3590" s="6">
        <v>0.5</v>
      </c>
      <c r="J3590" s="7">
        <v>1000</v>
      </c>
      <c r="K3590" s="8">
        <f t="shared" si="28"/>
        <v>500</v>
      </c>
      <c r="L3590" s="8">
        <f t="shared" si="29"/>
        <v>200</v>
      </c>
      <c r="M3590" s="9">
        <v>0.4</v>
      </c>
      <c r="O3590" s="14"/>
      <c r="P3590" s="12"/>
      <c r="Q3590" s="10"/>
      <c r="R3590" s="11"/>
    </row>
    <row r="3591" spans="1:18" ht="15.75" customHeight="1" x14ac:dyDescent="0.25">
      <c r="A3591" s="2"/>
      <c r="B3591" s="4" t="s">
        <v>14</v>
      </c>
      <c r="C3591" s="4">
        <v>1185732</v>
      </c>
      <c r="D3591" s="5">
        <v>44477</v>
      </c>
      <c r="E3591" s="4" t="s">
        <v>15</v>
      </c>
      <c r="F3591" s="4" t="s">
        <v>121</v>
      </c>
      <c r="G3591" s="4" t="s">
        <v>122</v>
      </c>
      <c r="H3591" s="4" t="s">
        <v>20</v>
      </c>
      <c r="I3591" s="6">
        <v>0.5</v>
      </c>
      <c r="J3591" s="7">
        <v>750</v>
      </c>
      <c r="K3591" s="8">
        <f t="shared" si="28"/>
        <v>375</v>
      </c>
      <c r="L3591" s="8">
        <f t="shared" si="29"/>
        <v>150</v>
      </c>
      <c r="M3591" s="9">
        <v>0.4</v>
      </c>
      <c r="O3591" s="14"/>
      <c r="P3591" s="12"/>
      <c r="Q3591" s="10"/>
      <c r="R3591" s="11"/>
    </row>
    <row r="3592" spans="1:18" ht="15.75" customHeight="1" x14ac:dyDescent="0.25">
      <c r="A3592" s="2"/>
      <c r="B3592" s="4" t="s">
        <v>14</v>
      </c>
      <c r="C3592" s="4">
        <v>1185732</v>
      </c>
      <c r="D3592" s="5">
        <v>44477</v>
      </c>
      <c r="E3592" s="4" t="s">
        <v>15</v>
      </c>
      <c r="F3592" s="4" t="s">
        <v>121</v>
      </c>
      <c r="G3592" s="4" t="s">
        <v>122</v>
      </c>
      <c r="H3592" s="4" t="s">
        <v>21</v>
      </c>
      <c r="I3592" s="6">
        <v>0.6</v>
      </c>
      <c r="J3592" s="7">
        <v>750</v>
      </c>
      <c r="K3592" s="8">
        <f t="shared" si="28"/>
        <v>450</v>
      </c>
      <c r="L3592" s="8">
        <f t="shared" si="29"/>
        <v>135</v>
      </c>
      <c r="M3592" s="9">
        <v>0.3</v>
      </c>
      <c r="O3592" s="14"/>
      <c r="P3592" s="12"/>
      <c r="Q3592" s="10"/>
      <c r="R3592" s="11"/>
    </row>
    <row r="3593" spans="1:18" ht="15.75" customHeight="1" x14ac:dyDescent="0.25">
      <c r="A3593" s="2"/>
      <c r="B3593" s="4" t="s">
        <v>14</v>
      </c>
      <c r="C3593" s="4">
        <v>1185732</v>
      </c>
      <c r="D3593" s="5">
        <v>44477</v>
      </c>
      <c r="E3593" s="4" t="s">
        <v>15</v>
      </c>
      <c r="F3593" s="4" t="s">
        <v>121</v>
      </c>
      <c r="G3593" s="4" t="s">
        <v>122</v>
      </c>
      <c r="H3593" s="4" t="s">
        <v>22</v>
      </c>
      <c r="I3593" s="6">
        <v>0.64999999999999991</v>
      </c>
      <c r="J3593" s="7">
        <v>2000</v>
      </c>
      <c r="K3593" s="8">
        <f t="shared" si="28"/>
        <v>1299.9999999999998</v>
      </c>
      <c r="L3593" s="8">
        <f t="shared" si="29"/>
        <v>519.99999999999989</v>
      </c>
      <c r="M3593" s="9">
        <v>0.4</v>
      </c>
      <c r="O3593" s="14"/>
      <c r="P3593" s="12"/>
      <c r="Q3593" s="10"/>
      <c r="R3593" s="11"/>
    </row>
    <row r="3594" spans="1:18" ht="15.75" customHeight="1" x14ac:dyDescent="0.25">
      <c r="A3594" s="2"/>
      <c r="B3594" s="4" t="s">
        <v>14</v>
      </c>
      <c r="C3594" s="4">
        <v>1185732</v>
      </c>
      <c r="D3594" s="5">
        <v>44507</v>
      </c>
      <c r="E3594" s="4" t="s">
        <v>15</v>
      </c>
      <c r="F3594" s="4" t="s">
        <v>121</v>
      </c>
      <c r="G3594" s="4" t="s">
        <v>122</v>
      </c>
      <c r="H3594" s="4" t="s">
        <v>17</v>
      </c>
      <c r="I3594" s="6">
        <v>0.6</v>
      </c>
      <c r="J3594" s="7">
        <v>3500</v>
      </c>
      <c r="K3594" s="8">
        <f t="shared" si="28"/>
        <v>2100</v>
      </c>
      <c r="L3594" s="8">
        <f t="shared" si="29"/>
        <v>735</v>
      </c>
      <c r="M3594" s="9">
        <v>0.35</v>
      </c>
      <c r="O3594" s="14"/>
      <c r="P3594" s="12"/>
      <c r="Q3594" s="10"/>
      <c r="R3594" s="11"/>
    </row>
    <row r="3595" spans="1:18" ht="15.75" customHeight="1" x14ac:dyDescent="0.25">
      <c r="A3595" s="2"/>
      <c r="B3595" s="4" t="s">
        <v>14</v>
      </c>
      <c r="C3595" s="4">
        <v>1185732</v>
      </c>
      <c r="D3595" s="5">
        <v>44507</v>
      </c>
      <c r="E3595" s="4" t="s">
        <v>15</v>
      </c>
      <c r="F3595" s="4" t="s">
        <v>121</v>
      </c>
      <c r="G3595" s="4" t="s">
        <v>122</v>
      </c>
      <c r="H3595" s="4" t="s">
        <v>18</v>
      </c>
      <c r="I3595" s="6">
        <v>0.5</v>
      </c>
      <c r="J3595" s="7">
        <v>2250</v>
      </c>
      <c r="K3595" s="8">
        <f t="shared" si="28"/>
        <v>1125</v>
      </c>
      <c r="L3595" s="8">
        <f t="shared" si="29"/>
        <v>393.75</v>
      </c>
      <c r="M3595" s="9">
        <v>0.35</v>
      </c>
      <c r="O3595" s="14"/>
      <c r="P3595" s="12"/>
      <c r="Q3595" s="10"/>
      <c r="R3595" s="11"/>
    </row>
    <row r="3596" spans="1:18" ht="15.75" customHeight="1" x14ac:dyDescent="0.25">
      <c r="A3596" s="2"/>
      <c r="B3596" s="4" t="s">
        <v>14</v>
      </c>
      <c r="C3596" s="4">
        <v>1185732</v>
      </c>
      <c r="D3596" s="5">
        <v>44507</v>
      </c>
      <c r="E3596" s="4" t="s">
        <v>15</v>
      </c>
      <c r="F3596" s="4" t="s">
        <v>121</v>
      </c>
      <c r="G3596" s="4" t="s">
        <v>122</v>
      </c>
      <c r="H3596" s="4" t="s">
        <v>19</v>
      </c>
      <c r="I3596" s="6">
        <v>0.5</v>
      </c>
      <c r="J3596" s="7">
        <v>2200</v>
      </c>
      <c r="K3596" s="8">
        <f t="shared" si="28"/>
        <v>1100</v>
      </c>
      <c r="L3596" s="8">
        <f t="shared" si="29"/>
        <v>440</v>
      </c>
      <c r="M3596" s="9">
        <v>0.4</v>
      </c>
      <c r="O3596" s="14"/>
      <c r="P3596" s="12"/>
      <c r="Q3596" s="10"/>
      <c r="R3596" s="11"/>
    </row>
    <row r="3597" spans="1:18" ht="15.75" customHeight="1" x14ac:dyDescent="0.25">
      <c r="A3597" s="2"/>
      <c r="B3597" s="4" t="s">
        <v>14</v>
      </c>
      <c r="C3597" s="4">
        <v>1185732</v>
      </c>
      <c r="D3597" s="5">
        <v>44507</v>
      </c>
      <c r="E3597" s="4" t="s">
        <v>15</v>
      </c>
      <c r="F3597" s="4" t="s">
        <v>121</v>
      </c>
      <c r="G3597" s="4" t="s">
        <v>122</v>
      </c>
      <c r="H3597" s="4" t="s">
        <v>20</v>
      </c>
      <c r="I3597" s="6">
        <v>0.5</v>
      </c>
      <c r="J3597" s="7">
        <v>2000</v>
      </c>
      <c r="K3597" s="8">
        <f t="shared" si="28"/>
        <v>1000</v>
      </c>
      <c r="L3597" s="8">
        <f t="shared" si="29"/>
        <v>400</v>
      </c>
      <c r="M3597" s="9">
        <v>0.4</v>
      </c>
      <c r="O3597" s="14"/>
      <c r="P3597" s="12"/>
      <c r="Q3597" s="10"/>
      <c r="R3597" s="11"/>
    </row>
    <row r="3598" spans="1:18" ht="15.75" customHeight="1" x14ac:dyDescent="0.25">
      <c r="A3598" s="2"/>
      <c r="B3598" s="4" t="s">
        <v>14</v>
      </c>
      <c r="C3598" s="4">
        <v>1185732</v>
      </c>
      <c r="D3598" s="5">
        <v>44507</v>
      </c>
      <c r="E3598" s="4" t="s">
        <v>15</v>
      </c>
      <c r="F3598" s="4" t="s">
        <v>121</v>
      </c>
      <c r="G3598" s="4" t="s">
        <v>122</v>
      </c>
      <c r="H3598" s="4" t="s">
        <v>21</v>
      </c>
      <c r="I3598" s="6">
        <v>0.6</v>
      </c>
      <c r="J3598" s="7">
        <v>1750</v>
      </c>
      <c r="K3598" s="8">
        <f t="shared" si="28"/>
        <v>1050</v>
      </c>
      <c r="L3598" s="8">
        <f t="shared" si="29"/>
        <v>315</v>
      </c>
      <c r="M3598" s="9">
        <v>0.3</v>
      </c>
      <c r="O3598" s="14"/>
      <c r="P3598" s="12"/>
      <c r="Q3598" s="10"/>
      <c r="R3598" s="11"/>
    </row>
    <row r="3599" spans="1:18" ht="15.75" customHeight="1" x14ac:dyDescent="0.25">
      <c r="A3599" s="2"/>
      <c r="B3599" s="4" t="s">
        <v>14</v>
      </c>
      <c r="C3599" s="4">
        <v>1185732</v>
      </c>
      <c r="D3599" s="5">
        <v>44507</v>
      </c>
      <c r="E3599" s="4" t="s">
        <v>15</v>
      </c>
      <c r="F3599" s="4" t="s">
        <v>121</v>
      </c>
      <c r="G3599" s="4" t="s">
        <v>122</v>
      </c>
      <c r="H3599" s="4" t="s">
        <v>22</v>
      </c>
      <c r="I3599" s="6">
        <v>0.64999999999999991</v>
      </c>
      <c r="J3599" s="7">
        <v>2750</v>
      </c>
      <c r="K3599" s="8">
        <f t="shared" si="28"/>
        <v>1787.4999999999998</v>
      </c>
      <c r="L3599" s="8">
        <f t="shared" si="29"/>
        <v>715</v>
      </c>
      <c r="M3599" s="9">
        <v>0.4</v>
      </c>
      <c r="O3599" s="14"/>
      <c r="P3599" s="12"/>
      <c r="Q3599" s="10"/>
      <c r="R3599" s="11"/>
    </row>
    <row r="3600" spans="1:18" ht="15.75" customHeight="1" x14ac:dyDescent="0.25">
      <c r="A3600" s="2"/>
      <c r="B3600" s="4" t="s">
        <v>14</v>
      </c>
      <c r="C3600" s="4">
        <v>1185732</v>
      </c>
      <c r="D3600" s="5">
        <v>44536</v>
      </c>
      <c r="E3600" s="4" t="s">
        <v>15</v>
      </c>
      <c r="F3600" s="4" t="s">
        <v>121</v>
      </c>
      <c r="G3600" s="4" t="s">
        <v>122</v>
      </c>
      <c r="H3600" s="4" t="s">
        <v>17</v>
      </c>
      <c r="I3600" s="6">
        <v>0.6</v>
      </c>
      <c r="J3600" s="7">
        <v>5000</v>
      </c>
      <c r="K3600" s="8">
        <f t="shared" si="28"/>
        <v>3000</v>
      </c>
      <c r="L3600" s="8">
        <f t="shared" si="29"/>
        <v>1050</v>
      </c>
      <c r="M3600" s="9">
        <v>0.35</v>
      </c>
      <c r="O3600" s="14"/>
      <c r="P3600" s="12"/>
      <c r="Q3600" s="10"/>
      <c r="R3600" s="11"/>
    </row>
    <row r="3601" spans="1:18" ht="15.75" customHeight="1" x14ac:dyDescent="0.25">
      <c r="A3601" s="2"/>
      <c r="B3601" s="4" t="s">
        <v>14</v>
      </c>
      <c r="C3601" s="4">
        <v>1185732</v>
      </c>
      <c r="D3601" s="5">
        <v>44536</v>
      </c>
      <c r="E3601" s="4" t="s">
        <v>15</v>
      </c>
      <c r="F3601" s="4" t="s">
        <v>121</v>
      </c>
      <c r="G3601" s="4" t="s">
        <v>122</v>
      </c>
      <c r="H3601" s="4" t="s">
        <v>18</v>
      </c>
      <c r="I3601" s="6">
        <v>0.5</v>
      </c>
      <c r="J3601" s="7">
        <v>3000</v>
      </c>
      <c r="K3601" s="8">
        <f t="shared" si="28"/>
        <v>1500</v>
      </c>
      <c r="L3601" s="8">
        <f t="shared" si="29"/>
        <v>525</v>
      </c>
      <c r="M3601" s="9">
        <v>0.35</v>
      </c>
      <c r="O3601" s="14"/>
      <c r="P3601" s="12"/>
      <c r="Q3601" s="10"/>
      <c r="R3601" s="11"/>
    </row>
    <row r="3602" spans="1:18" ht="15.75" customHeight="1" x14ac:dyDescent="0.25">
      <c r="A3602" s="2"/>
      <c r="B3602" s="4" t="s">
        <v>14</v>
      </c>
      <c r="C3602" s="4">
        <v>1185732</v>
      </c>
      <c r="D3602" s="5">
        <v>44536</v>
      </c>
      <c r="E3602" s="4" t="s">
        <v>15</v>
      </c>
      <c r="F3602" s="4" t="s">
        <v>121</v>
      </c>
      <c r="G3602" s="4" t="s">
        <v>122</v>
      </c>
      <c r="H3602" s="4" t="s">
        <v>19</v>
      </c>
      <c r="I3602" s="6">
        <v>0.5</v>
      </c>
      <c r="J3602" s="7">
        <v>2750</v>
      </c>
      <c r="K3602" s="8">
        <f t="shared" si="28"/>
        <v>1375</v>
      </c>
      <c r="L3602" s="8">
        <f t="shared" si="29"/>
        <v>550</v>
      </c>
      <c r="M3602" s="9">
        <v>0.4</v>
      </c>
      <c r="O3602" s="14"/>
      <c r="P3602" s="12"/>
      <c r="Q3602" s="10"/>
      <c r="R3602" s="11"/>
    </row>
    <row r="3603" spans="1:18" ht="15.75" customHeight="1" x14ac:dyDescent="0.25">
      <c r="A3603" s="2"/>
      <c r="B3603" s="4" t="s">
        <v>14</v>
      </c>
      <c r="C3603" s="4">
        <v>1185732</v>
      </c>
      <c r="D3603" s="5">
        <v>44536</v>
      </c>
      <c r="E3603" s="4" t="s">
        <v>15</v>
      </c>
      <c r="F3603" s="4" t="s">
        <v>121</v>
      </c>
      <c r="G3603" s="4" t="s">
        <v>122</v>
      </c>
      <c r="H3603" s="4" t="s">
        <v>20</v>
      </c>
      <c r="I3603" s="6">
        <v>0.5</v>
      </c>
      <c r="J3603" s="7">
        <v>2250</v>
      </c>
      <c r="K3603" s="8">
        <f t="shared" si="28"/>
        <v>1125</v>
      </c>
      <c r="L3603" s="8">
        <f t="shared" si="29"/>
        <v>450</v>
      </c>
      <c r="M3603" s="9">
        <v>0.4</v>
      </c>
      <c r="O3603" s="14"/>
      <c r="P3603" s="12"/>
      <c r="Q3603" s="10"/>
      <c r="R3603" s="11"/>
    </row>
    <row r="3604" spans="1:18" ht="15.75" customHeight="1" x14ac:dyDescent="0.25">
      <c r="A3604" s="2"/>
      <c r="B3604" s="4" t="s">
        <v>14</v>
      </c>
      <c r="C3604" s="4">
        <v>1185732</v>
      </c>
      <c r="D3604" s="5">
        <v>44536</v>
      </c>
      <c r="E3604" s="4" t="s">
        <v>15</v>
      </c>
      <c r="F3604" s="4" t="s">
        <v>121</v>
      </c>
      <c r="G3604" s="4" t="s">
        <v>122</v>
      </c>
      <c r="H3604" s="4" t="s">
        <v>21</v>
      </c>
      <c r="I3604" s="6">
        <v>0.6</v>
      </c>
      <c r="J3604" s="7">
        <v>2250</v>
      </c>
      <c r="K3604" s="8">
        <f t="shared" si="28"/>
        <v>1350</v>
      </c>
      <c r="L3604" s="8">
        <f t="shared" si="29"/>
        <v>405</v>
      </c>
      <c r="M3604" s="9">
        <v>0.3</v>
      </c>
      <c r="O3604" s="14"/>
      <c r="P3604" s="12"/>
      <c r="Q3604" s="10"/>
      <c r="R3604" s="11"/>
    </row>
    <row r="3605" spans="1:18" ht="15.75" customHeight="1" x14ac:dyDescent="0.25">
      <c r="A3605" s="2"/>
      <c r="B3605" s="4" t="s">
        <v>14</v>
      </c>
      <c r="C3605" s="4">
        <v>1185732</v>
      </c>
      <c r="D3605" s="5">
        <v>44536</v>
      </c>
      <c r="E3605" s="4" t="s">
        <v>15</v>
      </c>
      <c r="F3605" s="4" t="s">
        <v>121</v>
      </c>
      <c r="G3605" s="4" t="s">
        <v>122</v>
      </c>
      <c r="H3605" s="4" t="s">
        <v>22</v>
      </c>
      <c r="I3605" s="6">
        <v>0.64999999999999991</v>
      </c>
      <c r="J3605" s="7">
        <v>3250</v>
      </c>
      <c r="K3605" s="8">
        <f t="shared" si="28"/>
        <v>2112.4999999999995</v>
      </c>
      <c r="L3605" s="8">
        <f t="shared" si="29"/>
        <v>844.99999999999989</v>
      </c>
      <c r="M3605" s="9">
        <v>0.4</v>
      </c>
      <c r="O3605" s="14"/>
      <c r="P3605" s="12"/>
      <c r="Q3605" s="10"/>
      <c r="R3605" s="11"/>
    </row>
    <row r="3606" spans="1:18" ht="15.75" customHeight="1" x14ac:dyDescent="0.25">
      <c r="A3606" s="2" t="s">
        <v>39</v>
      </c>
      <c r="B3606" s="4" t="s">
        <v>14</v>
      </c>
      <c r="C3606" s="4">
        <v>1185732</v>
      </c>
      <c r="D3606" s="5">
        <v>44213</v>
      </c>
      <c r="E3606" s="4" t="s">
        <v>15</v>
      </c>
      <c r="F3606" s="4" t="s">
        <v>123</v>
      </c>
      <c r="G3606" s="4" t="s">
        <v>124</v>
      </c>
      <c r="H3606" s="4" t="s">
        <v>17</v>
      </c>
      <c r="I3606" s="6">
        <v>0.4</v>
      </c>
      <c r="J3606" s="7">
        <v>4500</v>
      </c>
      <c r="K3606" s="8">
        <f t="shared" si="28"/>
        <v>1800</v>
      </c>
      <c r="L3606" s="8">
        <f t="shared" si="29"/>
        <v>540</v>
      </c>
      <c r="M3606" s="9">
        <v>0.3</v>
      </c>
      <c r="O3606" s="14"/>
      <c r="P3606" s="12"/>
      <c r="Q3606" s="10"/>
      <c r="R3606" s="11"/>
    </row>
    <row r="3607" spans="1:18" ht="15.75" customHeight="1" x14ac:dyDescent="0.25">
      <c r="A3607" s="2"/>
      <c r="B3607" s="4" t="s">
        <v>14</v>
      </c>
      <c r="C3607" s="4">
        <v>1185732</v>
      </c>
      <c r="D3607" s="5">
        <v>44213</v>
      </c>
      <c r="E3607" s="4" t="s">
        <v>15</v>
      </c>
      <c r="F3607" s="4" t="s">
        <v>123</v>
      </c>
      <c r="G3607" s="4" t="s">
        <v>124</v>
      </c>
      <c r="H3607" s="4" t="s">
        <v>18</v>
      </c>
      <c r="I3607" s="6">
        <v>0.4</v>
      </c>
      <c r="J3607" s="7">
        <v>2500</v>
      </c>
      <c r="K3607" s="8">
        <f t="shared" si="28"/>
        <v>1000</v>
      </c>
      <c r="L3607" s="8">
        <f t="shared" si="29"/>
        <v>300</v>
      </c>
      <c r="M3607" s="9">
        <v>0.3</v>
      </c>
      <c r="O3607" s="14"/>
      <c r="P3607" s="12"/>
      <c r="Q3607" s="10"/>
      <c r="R3607" s="11"/>
    </row>
    <row r="3608" spans="1:18" ht="15.75" customHeight="1" x14ac:dyDescent="0.25">
      <c r="A3608" s="2"/>
      <c r="B3608" s="4" t="s">
        <v>14</v>
      </c>
      <c r="C3608" s="4">
        <v>1185732</v>
      </c>
      <c r="D3608" s="5">
        <v>44213</v>
      </c>
      <c r="E3608" s="4" t="s">
        <v>15</v>
      </c>
      <c r="F3608" s="4" t="s">
        <v>123</v>
      </c>
      <c r="G3608" s="4" t="s">
        <v>124</v>
      </c>
      <c r="H3608" s="4" t="s">
        <v>19</v>
      </c>
      <c r="I3608" s="6">
        <v>0.30000000000000004</v>
      </c>
      <c r="J3608" s="7">
        <v>2500</v>
      </c>
      <c r="K3608" s="8">
        <f t="shared" si="28"/>
        <v>750.00000000000011</v>
      </c>
      <c r="L3608" s="8">
        <f t="shared" si="29"/>
        <v>187.50000000000003</v>
      </c>
      <c r="M3608" s="9">
        <v>0.25</v>
      </c>
      <c r="O3608" s="14"/>
      <c r="P3608" s="12"/>
      <c r="Q3608" s="10"/>
      <c r="R3608" s="11"/>
    </row>
    <row r="3609" spans="1:18" ht="15.75" customHeight="1" x14ac:dyDescent="0.25">
      <c r="A3609" s="2"/>
      <c r="B3609" s="4" t="s">
        <v>14</v>
      </c>
      <c r="C3609" s="4">
        <v>1185732</v>
      </c>
      <c r="D3609" s="5">
        <v>44213</v>
      </c>
      <c r="E3609" s="4" t="s">
        <v>15</v>
      </c>
      <c r="F3609" s="4" t="s">
        <v>123</v>
      </c>
      <c r="G3609" s="4" t="s">
        <v>124</v>
      </c>
      <c r="H3609" s="4" t="s">
        <v>20</v>
      </c>
      <c r="I3609" s="6">
        <v>0.35</v>
      </c>
      <c r="J3609" s="7">
        <v>1000</v>
      </c>
      <c r="K3609" s="8">
        <f t="shared" si="28"/>
        <v>350</v>
      </c>
      <c r="L3609" s="8">
        <f t="shared" si="29"/>
        <v>87.5</v>
      </c>
      <c r="M3609" s="9">
        <v>0.25</v>
      </c>
      <c r="O3609" s="14"/>
      <c r="P3609" s="12"/>
      <c r="Q3609" s="10"/>
      <c r="R3609" s="11"/>
    </row>
    <row r="3610" spans="1:18" ht="15.75" customHeight="1" x14ac:dyDescent="0.25">
      <c r="A3610" s="2"/>
      <c r="B3610" s="4" t="s">
        <v>14</v>
      </c>
      <c r="C3610" s="4">
        <v>1185732</v>
      </c>
      <c r="D3610" s="5">
        <v>44213</v>
      </c>
      <c r="E3610" s="4" t="s">
        <v>15</v>
      </c>
      <c r="F3610" s="4" t="s">
        <v>123</v>
      </c>
      <c r="G3610" s="4" t="s">
        <v>124</v>
      </c>
      <c r="H3610" s="4" t="s">
        <v>21</v>
      </c>
      <c r="I3610" s="6">
        <v>0.5</v>
      </c>
      <c r="J3610" s="7">
        <v>1500</v>
      </c>
      <c r="K3610" s="8">
        <f t="shared" si="28"/>
        <v>750</v>
      </c>
      <c r="L3610" s="8">
        <f t="shared" si="29"/>
        <v>187.5</v>
      </c>
      <c r="M3610" s="9">
        <v>0.25</v>
      </c>
      <c r="O3610" s="14"/>
      <c r="P3610" s="12"/>
      <c r="Q3610" s="10"/>
      <c r="R3610" s="11"/>
    </row>
    <row r="3611" spans="1:18" ht="15.75" customHeight="1" x14ac:dyDescent="0.25">
      <c r="A3611" s="2"/>
      <c r="B3611" s="4" t="s">
        <v>14</v>
      </c>
      <c r="C3611" s="4">
        <v>1185732</v>
      </c>
      <c r="D3611" s="5">
        <v>44213</v>
      </c>
      <c r="E3611" s="4" t="s">
        <v>15</v>
      </c>
      <c r="F3611" s="4" t="s">
        <v>123</v>
      </c>
      <c r="G3611" s="4" t="s">
        <v>124</v>
      </c>
      <c r="H3611" s="4" t="s">
        <v>22</v>
      </c>
      <c r="I3611" s="6">
        <v>0.4</v>
      </c>
      <c r="J3611" s="7">
        <v>2500</v>
      </c>
      <c r="K3611" s="8">
        <f t="shared" si="28"/>
        <v>1000</v>
      </c>
      <c r="L3611" s="8">
        <f t="shared" si="29"/>
        <v>300</v>
      </c>
      <c r="M3611" s="9">
        <v>0.3</v>
      </c>
      <c r="O3611" s="14"/>
      <c r="P3611" s="12"/>
      <c r="Q3611" s="10"/>
      <c r="R3611" s="11"/>
    </row>
    <row r="3612" spans="1:18" ht="15.75" customHeight="1" x14ac:dyDescent="0.25">
      <c r="A3612" s="2"/>
      <c r="B3612" s="4" t="s">
        <v>14</v>
      </c>
      <c r="C3612" s="4">
        <v>1185732</v>
      </c>
      <c r="D3612" s="5">
        <v>44242</v>
      </c>
      <c r="E3612" s="4" t="s">
        <v>15</v>
      </c>
      <c r="F3612" s="4" t="s">
        <v>123</v>
      </c>
      <c r="G3612" s="4" t="s">
        <v>124</v>
      </c>
      <c r="H3612" s="4" t="s">
        <v>17</v>
      </c>
      <c r="I3612" s="6">
        <v>0.4</v>
      </c>
      <c r="J3612" s="7">
        <v>5000</v>
      </c>
      <c r="K3612" s="8">
        <f t="shared" si="28"/>
        <v>2000</v>
      </c>
      <c r="L3612" s="8">
        <f t="shared" si="29"/>
        <v>600</v>
      </c>
      <c r="M3612" s="9">
        <v>0.3</v>
      </c>
      <c r="O3612" s="14"/>
      <c r="P3612" s="12"/>
      <c r="Q3612" s="10"/>
      <c r="R3612" s="11"/>
    </row>
    <row r="3613" spans="1:18" ht="15.75" customHeight="1" x14ac:dyDescent="0.25">
      <c r="A3613" s="2"/>
      <c r="B3613" s="4" t="s">
        <v>14</v>
      </c>
      <c r="C3613" s="4">
        <v>1185732</v>
      </c>
      <c r="D3613" s="5">
        <v>44242</v>
      </c>
      <c r="E3613" s="4" t="s">
        <v>15</v>
      </c>
      <c r="F3613" s="4" t="s">
        <v>123</v>
      </c>
      <c r="G3613" s="4" t="s">
        <v>124</v>
      </c>
      <c r="H3613" s="4" t="s">
        <v>18</v>
      </c>
      <c r="I3613" s="6">
        <v>0.4</v>
      </c>
      <c r="J3613" s="7">
        <v>1500</v>
      </c>
      <c r="K3613" s="8">
        <f t="shared" si="28"/>
        <v>600</v>
      </c>
      <c r="L3613" s="8">
        <f t="shared" si="29"/>
        <v>180</v>
      </c>
      <c r="M3613" s="9">
        <v>0.3</v>
      </c>
      <c r="O3613" s="14"/>
      <c r="P3613" s="12"/>
      <c r="Q3613" s="10"/>
      <c r="R3613" s="11"/>
    </row>
    <row r="3614" spans="1:18" ht="15.75" customHeight="1" x14ac:dyDescent="0.25">
      <c r="A3614" s="2"/>
      <c r="B3614" s="4" t="s">
        <v>14</v>
      </c>
      <c r="C3614" s="4">
        <v>1185732</v>
      </c>
      <c r="D3614" s="5">
        <v>44242</v>
      </c>
      <c r="E3614" s="4" t="s">
        <v>15</v>
      </c>
      <c r="F3614" s="4" t="s">
        <v>123</v>
      </c>
      <c r="G3614" s="4" t="s">
        <v>124</v>
      </c>
      <c r="H3614" s="4" t="s">
        <v>19</v>
      </c>
      <c r="I3614" s="6">
        <v>0.30000000000000004</v>
      </c>
      <c r="J3614" s="7">
        <v>2000</v>
      </c>
      <c r="K3614" s="8">
        <f t="shared" si="28"/>
        <v>600.00000000000011</v>
      </c>
      <c r="L3614" s="8">
        <f t="shared" si="29"/>
        <v>150.00000000000003</v>
      </c>
      <c r="M3614" s="9">
        <v>0.25</v>
      </c>
      <c r="O3614" s="14"/>
      <c r="P3614" s="12"/>
      <c r="Q3614" s="10"/>
      <c r="R3614" s="11"/>
    </row>
    <row r="3615" spans="1:18" ht="15.75" customHeight="1" x14ac:dyDescent="0.25">
      <c r="A3615" s="2"/>
      <c r="B3615" s="4" t="s">
        <v>14</v>
      </c>
      <c r="C3615" s="4">
        <v>1185732</v>
      </c>
      <c r="D3615" s="5">
        <v>44242</v>
      </c>
      <c r="E3615" s="4" t="s">
        <v>15</v>
      </c>
      <c r="F3615" s="4" t="s">
        <v>123</v>
      </c>
      <c r="G3615" s="4" t="s">
        <v>124</v>
      </c>
      <c r="H3615" s="4" t="s">
        <v>20</v>
      </c>
      <c r="I3615" s="6">
        <v>0.35</v>
      </c>
      <c r="J3615" s="7">
        <v>2500</v>
      </c>
      <c r="K3615" s="8">
        <f t="shared" si="28"/>
        <v>875</v>
      </c>
      <c r="L3615" s="8">
        <f t="shared" si="29"/>
        <v>218.75</v>
      </c>
      <c r="M3615" s="9">
        <v>0.25</v>
      </c>
      <c r="O3615" s="14"/>
      <c r="P3615" s="12"/>
      <c r="Q3615" s="10"/>
      <c r="R3615" s="11"/>
    </row>
    <row r="3616" spans="1:18" ht="15.75" customHeight="1" x14ac:dyDescent="0.25">
      <c r="A3616" s="2"/>
      <c r="B3616" s="4" t="s">
        <v>14</v>
      </c>
      <c r="C3616" s="4">
        <v>1185732</v>
      </c>
      <c r="D3616" s="5">
        <v>44242</v>
      </c>
      <c r="E3616" s="4" t="s">
        <v>15</v>
      </c>
      <c r="F3616" s="4" t="s">
        <v>123</v>
      </c>
      <c r="G3616" s="4" t="s">
        <v>124</v>
      </c>
      <c r="H3616" s="4" t="s">
        <v>21</v>
      </c>
      <c r="I3616" s="6">
        <v>0.5</v>
      </c>
      <c r="J3616" s="7">
        <v>1500</v>
      </c>
      <c r="K3616" s="8">
        <f t="shared" si="28"/>
        <v>750</v>
      </c>
      <c r="L3616" s="8">
        <f t="shared" si="29"/>
        <v>187.5</v>
      </c>
      <c r="M3616" s="9">
        <v>0.25</v>
      </c>
      <c r="O3616" s="14"/>
      <c r="P3616" s="12"/>
      <c r="Q3616" s="10"/>
      <c r="R3616" s="11"/>
    </row>
    <row r="3617" spans="1:18" ht="15.75" customHeight="1" x14ac:dyDescent="0.25">
      <c r="A3617" s="2"/>
      <c r="B3617" s="4" t="s">
        <v>14</v>
      </c>
      <c r="C3617" s="4">
        <v>1185732</v>
      </c>
      <c r="D3617" s="5">
        <v>44242</v>
      </c>
      <c r="E3617" s="4" t="s">
        <v>15</v>
      </c>
      <c r="F3617" s="4" t="s">
        <v>123</v>
      </c>
      <c r="G3617" s="4" t="s">
        <v>124</v>
      </c>
      <c r="H3617" s="4" t="s">
        <v>22</v>
      </c>
      <c r="I3617" s="6">
        <v>0.4</v>
      </c>
      <c r="J3617" s="7">
        <v>2500</v>
      </c>
      <c r="K3617" s="8">
        <f t="shared" si="28"/>
        <v>1000</v>
      </c>
      <c r="L3617" s="8">
        <f t="shared" si="29"/>
        <v>300</v>
      </c>
      <c r="M3617" s="9">
        <v>0.3</v>
      </c>
      <c r="O3617" s="14"/>
      <c r="P3617" s="12"/>
      <c r="Q3617" s="10"/>
      <c r="R3617" s="11"/>
    </row>
    <row r="3618" spans="1:18" ht="15.75" customHeight="1" x14ac:dyDescent="0.25">
      <c r="A3618" s="2"/>
      <c r="B3618" s="4" t="s">
        <v>14</v>
      </c>
      <c r="C3618" s="4">
        <v>1185732</v>
      </c>
      <c r="D3618" s="5">
        <v>44268</v>
      </c>
      <c r="E3618" s="4" t="s">
        <v>15</v>
      </c>
      <c r="F3618" s="4" t="s">
        <v>123</v>
      </c>
      <c r="G3618" s="4" t="s">
        <v>124</v>
      </c>
      <c r="H3618" s="4" t="s">
        <v>17</v>
      </c>
      <c r="I3618" s="6">
        <v>0.4</v>
      </c>
      <c r="J3618" s="7">
        <v>4700</v>
      </c>
      <c r="K3618" s="8">
        <f t="shared" si="28"/>
        <v>1880</v>
      </c>
      <c r="L3618" s="8">
        <f t="shared" si="29"/>
        <v>564</v>
      </c>
      <c r="M3618" s="9">
        <v>0.3</v>
      </c>
      <c r="O3618" s="14"/>
      <c r="P3618" s="12"/>
      <c r="Q3618" s="10"/>
      <c r="R3618" s="11"/>
    </row>
    <row r="3619" spans="1:18" ht="15.75" customHeight="1" x14ac:dyDescent="0.25">
      <c r="A3619" s="2"/>
      <c r="B3619" s="4" t="s">
        <v>14</v>
      </c>
      <c r="C3619" s="4">
        <v>1185732</v>
      </c>
      <c r="D3619" s="5">
        <v>44268</v>
      </c>
      <c r="E3619" s="4" t="s">
        <v>15</v>
      </c>
      <c r="F3619" s="4" t="s">
        <v>123</v>
      </c>
      <c r="G3619" s="4" t="s">
        <v>124</v>
      </c>
      <c r="H3619" s="4" t="s">
        <v>18</v>
      </c>
      <c r="I3619" s="6">
        <v>0.4</v>
      </c>
      <c r="J3619" s="7">
        <v>1750</v>
      </c>
      <c r="K3619" s="8">
        <f t="shared" si="28"/>
        <v>700</v>
      </c>
      <c r="L3619" s="8">
        <f t="shared" si="29"/>
        <v>210</v>
      </c>
      <c r="M3619" s="9">
        <v>0.3</v>
      </c>
      <c r="O3619" s="14"/>
      <c r="P3619" s="12"/>
      <c r="Q3619" s="10"/>
      <c r="R3619" s="11"/>
    </row>
    <row r="3620" spans="1:18" ht="15.75" customHeight="1" x14ac:dyDescent="0.25">
      <c r="A3620" s="2"/>
      <c r="B3620" s="4" t="s">
        <v>14</v>
      </c>
      <c r="C3620" s="4">
        <v>1185732</v>
      </c>
      <c r="D3620" s="5">
        <v>44268</v>
      </c>
      <c r="E3620" s="4" t="s">
        <v>15</v>
      </c>
      <c r="F3620" s="4" t="s">
        <v>123</v>
      </c>
      <c r="G3620" s="4" t="s">
        <v>124</v>
      </c>
      <c r="H3620" s="4" t="s">
        <v>19</v>
      </c>
      <c r="I3620" s="6">
        <v>0.30000000000000004</v>
      </c>
      <c r="J3620" s="7">
        <v>2000</v>
      </c>
      <c r="K3620" s="8">
        <f t="shared" si="28"/>
        <v>600.00000000000011</v>
      </c>
      <c r="L3620" s="8">
        <f t="shared" si="29"/>
        <v>150.00000000000003</v>
      </c>
      <c r="M3620" s="9">
        <v>0.25</v>
      </c>
      <c r="O3620" s="14"/>
      <c r="P3620" s="12"/>
      <c r="Q3620" s="10"/>
      <c r="R3620" s="11"/>
    </row>
    <row r="3621" spans="1:18" ht="15.75" customHeight="1" x14ac:dyDescent="0.25">
      <c r="A3621" s="2"/>
      <c r="B3621" s="4" t="s">
        <v>14</v>
      </c>
      <c r="C3621" s="4">
        <v>1185732</v>
      </c>
      <c r="D3621" s="5">
        <v>44268</v>
      </c>
      <c r="E3621" s="4" t="s">
        <v>15</v>
      </c>
      <c r="F3621" s="4" t="s">
        <v>123</v>
      </c>
      <c r="G3621" s="4" t="s">
        <v>124</v>
      </c>
      <c r="H3621" s="4" t="s">
        <v>20</v>
      </c>
      <c r="I3621" s="6">
        <v>0.35</v>
      </c>
      <c r="J3621" s="7">
        <v>3000</v>
      </c>
      <c r="K3621" s="8">
        <f t="shared" si="28"/>
        <v>1050</v>
      </c>
      <c r="L3621" s="8">
        <f t="shared" si="29"/>
        <v>262.5</v>
      </c>
      <c r="M3621" s="9">
        <v>0.25</v>
      </c>
      <c r="O3621" s="14"/>
      <c r="P3621" s="12"/>
      <c r="Q3621" s="10"/>
      <c r="R3621" s="11"/>
    </row>
    <row r="3622" spans="1:18" ht="15.75" customHeight="1" x14ac:dyDescent="0.25">
      <c r="A3622" s="2"/>
      <c r="B3622" s="4" t="s">
        <v>14</v>
      </c>
      <c r="C3622" s="4">
        <v>1185732</v>
      </c>
      <c r="D3622" s="5">
        <v>44268</v>
      </c>
      <c r="E3622" s="4" t="s">
        <v>15</v>
      </c>
      <c r="F3622" s="4" t="s">
        <v>123</v>
      </c>
      <c r="G3622" s="4" t="s">
        <v>124</v>
      </c>
      <c r="H3622" s="4" t="s">
        <v>21</v>
      </c>
      <c r="I3622" s="6">
        <v>0.5</v>
      </c>
      <c r="J3622" s="7">
        <v>1000</v>
      </c>
      <c r="K3622" s="8">
        <f t="shared" si="28"/>
        <v>500</v>
      </c>
      <c r="L3622" s="8">
        <f t="shared" si="29"/>
        <v>125</v>
      </c>
      <c r="M3622" s="9">
        <v>0.25</v>
      </c>
      <c r="O3622" s="14"/>
      <c r="P3622" s="12"/>
      <c r="Q3622" s="10"/>
      <c r="R3622" s="11"/>
    </row>
    <row r="3623" spans="1:18" ht="15.75" customHeight="1" x14ac:dyDescent="0.25">
      <c r="A3623" s="2"/>
      <c r="B3623" s="4" t="s">
        <v>14</v>
      </c>
      <c r="C3623" s="4">
        <v>1185732</v>
      </c>
      <c r="D3623" s="5">
        <v>44268</v>
      </c>
      <c r="E3623" s="4" t="s">
        <v>15</v>
      </c>
      <c r="F3623" s="4" t="s">
        <v>123</v>
      </c>
      <c r="G3623" s="4" t="s">
        <v>124</v>
      </c>
      <c r="H3623" s="4" t="s">
        <v>22</v>
      </c>
      <c r="I3623" s="6">
        <v>0.4</v>
      </c>
      <c r="J3623" s="7">
        <v>2000</v>
      </c>
      <c r="K3623" s="8">
        <f t="shared" si="28"/>
        <v>800</v>
      </c>
      <c r="L3623" s="8">
        <f t="shared" si="29"/>
        <v>240</v>
      </c>
      <c r="M3623" s="9">
        <v>0.3</v>
      </c>
      <c r="O3623" s="14"/>
      <c r="P3623" s="12"/>
      <c r="Q3623" s="10"/>
      <c r="R3623" s="11"/>
    </row>
    <row r="3624" spans="1:18" ht="15.75" customHeight="1" x14ac:dyDescent="0.25">
      <c r="A3624" s="2"/>
      <c r="B3624" s="4" t="s">
        <v>14</v>
      </c>
      <c r="C3624" s="4">
        <v>1185732</v>
      </c>
      <c r="D3624" s="5">
        <v>44300</v>
      </c>
      <c r="E3624" s="4" t="s">
        <v>15</v>
      </c>
      <c r="F3624" s="4" t="s">
        <v>123</v>
      </c>
      <c r="G3624" s="4" t="s">
        <v>124</v>
      </c>
      <c r="H3624" s="4" t="s">
        <v>17</v>
      </c>
      <c r="I3624" s="6">
        <v>0.4</v>
      </c>
      <c r="J3624" s="7">
        <v>4500</v>
      </c>
      <c r="K3624" s="8">
        <f t="shared" si="28"/>
        <v>1800</v>
      </c>
      <c r="L3624" s="8">
        <f t="shared" si="29"/>
        <v>540</v>
      </c>
      <c r="M3624" s="9">
        <v>0.3</v>
      </c>
      <c r="O3624" s="14"/>
      <c r="P3624" s="12"/>
      <c r="Q3624" s="10"/>
      <c r="R3624" s="11"/>
    </row>
    <row r="3625" spans="1:18" ht="15.75" customHeight="1" x14ac:dyDescent="0.25">
      <c r="A3625" s="2"/>
      <c r="B3625" s="4" t="s">
        <v>14</v>
      </c>
      <c r="C3625" s="4">
        <v>1185732</v>
      </c>
      <c r="D3625" s="5">
        <v>44300</v>
      </c>
      <c r="E3625" s="4" t="s">
        <v>15</v>
      </c>
      <c r="F3625" s="4" t="s">
        <v>123</v>
      </c>
      <c r="G3625" s="4" t="s">
        <v>124</v>
      </c>
      <c r="H3625" s="4" t="s">
        <v>18</v>
      </c>
      <c r="I3625" s="6">
        <v>0.4</v>
      </c>
      <c r="J3625" s="7">
        <v>1500</v>
      </c>
      <c r="K3625" s="8">
        <f t="shared" si="28"/>
        <v>600</v>
      </c>
      <c r="L3625" s="8">
        <f t="shared" si="29"/>
        <v>180</v>
      </c>
      <c r="M3625" s="9">
        <v>0.3</v>
      </c>
      <c r="O3625" s="14"/>
      <c r="P3625" s="12"/>
      <c r="Q3625" s="10"/>
      <c r="R3625" s="11"/>
    </row>
    <row r="3626" spans="1:18" ht="15.75" customHeight="1" x14ac:dyDescent="0.25">
      <c r="A3626" s="2"/>
      <c r="B3626" s="4" t="s">
        <v>14</v>
      </c>
      <c r="C3626" s="4">
        <v>1185732</v>
      </c>
      <c r="D3626" s="5">
        <v>44300</v>
      </c>
      <c r="E3626" s="4" t="s">
        <v>15</v>
      </c>
      <c r="F3626" s="4" t="s">
        <v>123</v>
      </c>
      <c r="G3626" s="4" t="s">
        <v>124</v>
      </c>
      <c r="H3626" s="4" t="s">
        <v>19</v>
      </c>
      <c r="I3626" s="6">
        <v>0.30000000000000004</v>
      </c>
      <c r="J3626" s="7">
        <v>1500</v>
      </c>
      <c r="K3626" s="8">
        <f t="shared" si="28"/>
        <v>450.00000000000006</v>
      </c>
      <c r="L3626" s="8">
        <f t="shared" si="29"/>
        <v>112.50000000000001</v>
      </c>
      <c r="M3626" s="9">
        <v>0.25</v>
      </c>
      <c r="O3626" s="14"/>
      <c r="P3626" s="12"/>
      <c r="Q3626" s="10"/>
      <c r="R3626" s="11"/>
    </row>
    <row r="3627" spans="1:18" ht="15.75" customHeight="1" x14ac:dyDescent="0.25">
      <c r="A3627" s="2"/>
      <c r="B3627" s="4" t="s">
        <v>14</v>
      </c>
      <c r="C3627" s="4">
        <v>1185732</v>
      </c>
      <c r="D3627" s="5">
        <v>44300</v>
      </c>
      <c r="E3627" s="4" t="s">
        <v>15</v>
      </c>
      <c r="F3627" s="4" t="s">
        <v>123</v>
      </c>
      <c r="G3627" s="4" t="s">
        <v>124</v>
      </c>
      <c r="H3627" s="4" t="s">
        <v>20</v>
      </c>
      <c r="I3627" s="6">
        <v>0.35</v>
      </c>
      <c r="J3627" s="7">
        <v>1250</v>
      </c>
      <c r="K3627" s="8">
        <f t="shared" si="28"/>
        <v>437.5</v>
      </c>
      <c r="L3627" s="8">
        <f t="shared" si="29"/>
        <v>109.375</v>
      </c>
      <c r="M3627" s="9">
        <v>0.25</v>
      </c>
      <c r="O3627" s="14"/>
      <c r="P3627" s="12"/>
      <c r="Q3627" s="10"/>
      <c r="R3627" s="11"/>
    </row>
    <row r="3628" spans="1:18" ht="15.75" customHeight="1" x14ac:dyDescent="0.25">
      <c r="A3628" s="2"/>
      <c r="B3628" s="4" t="s">
        <v>14</v>
      </c>
      <c r="C3628" s="4">
        <v>1185732</v>
      </c>
      <c r="D3628" s="5">
        <v>44300</v>
      </c>
      <c r="E3628" s="4" t="s">
        <v>15</v>
      </c>
      <c r="F3628" s="4" t="s">
        <v>123</v>
      </c>
      <c r="G3628" s="4" t="s">
        <v>124</v>
      </c>
      <c r="H3628" s="4" t="s">
        <v>21</v>
      </c>
      <c r="I3628" s="6">
        <v>0.5</v>
      </c>
      <c r="J3628" s="7">
        <v>1250</v>
      </c>
      <c r="K3628" s="8">
        <f t="shared" si="28"/>
        <v>625</v>
      </c>
      <c r="L3628" s="8">
        <f t="shared" si="29"/>
        <v>156.25</v>
      </c>
      <c r="M3628" s="9">
        <v>0.25</v>
      </c>
      <c r="O3628" s="14"/>
      <c r="P3628" s="12"/>
      <c r="Q3628" s="10"/>
      <c r="R3628" s="11"/>
    </row>
    <row r="3629" spans="1:18" ht="15.75" customHeight="1" x14ac:dyDescent="0.25">
      <c r="A3629" s="2"/>
      <c r="B3629" s="4" t="s">
        <v>14</v>
      </c>
      <c r="C3629" s="4">
        <v>1185732</v>
      </c>
      <c r="D3629" s="5">
        <v>44300</v>
      </c>
      <c r="E3629" s="4" t="s">
        <v>15</v>
      </c>
      <c r="F3629" s="4" t="s">
        <v>123</v>
      </c>
      <c r="G3629" s="4" t="s">
        <v>124</v>
      </c>
      <c r="H3629" s="4" t="s">
        <v>22</v>
      </c>
      <c r="I3629" s="6">
        <v>0.4</v>
      </c>
      <c r="J3629" s="7">
        <v>2750</v>
      </c>
      <c r="K3629" s="8">
        <f t="shared" si="28"/>
        <v>1100</v>
      </c>
      <c r="L3629" s="8">
        <f t="shared" si="29"/>
        <v>330</v>
      </c>
      <c r="M3629" s="9">
        <v>0.3</v>
      </c>
      <c r="O3629" s="14"/>
      <c r="P3629" s="12"/>
      <c r="Q3629" s="10"/>
      <c r="R3629" s="11"/>
    </row>
    <row r="3630" spans="1:18" ht="15.75" customHeight="1" x14ac:dyDescent="0.25">
      <c r="A3630" s="2"/>
      <c r="B3630" s="4" t="s">
        <v>14</v>
      </c>
      <c r="C3630" s="4">
        <v>1185732</v>
      </c>
      <c r="D3630" s="5">
        <v>44329</v>
      </c>
      <c r="E3630" s="4" t="s">
        <v>15</v>
      </c>
      <c r="F3630" s="4" t="s">
        <v>123</v>
      </c>
      <c r="G3630" s="4" t="s">
        <v>124</v>
      </c>
      <c r="H3630" s="4" t="s">
        <v>17</v>
      </c>
      <c r="I3630" s="6">
        <v>0.54999999999999993</v>
      </c>
      <c r="J3630" s="7">
        <v>4950</v>
      </c>
      <c r="K3630" s="8">
        <f t="shared" si="28"/>
        <v>2722.4999999999995</v>
      </c>
      <c r="L3630" s="8">
        <f t="shared" si="29"/>
        <v>816.74999999999989</v>
      </c>
      <c r="M3630" s="9">
        <v>0.3</v>
      </c>
      <c r="O3630" s="14"/>
      <c r="P3630" s="12"/>
      <c r="Q3630" s="10"/>
      <c r="R3630" s="11"/>
    </row>
    <row r="3631" spans="1:18" ht="15.75" customHeight="1" x14ac:dyDescent="0.25">
      <c r="A3631" s="2"/>
      <c r="B3631" s="4" t="s">
        <v>14</v>
      </c>
      <c r="C3631" s="4">
        <v>1185732</v>
      </c>
      <c r="D3631" s="5">
        <v>44329</v>
      </c>
      <c r="E3631" s="4" t="s">
        <v>15</v>
      </c>
      <c r="F3631" s="4" t="s">
        <v>123</v>
      </c>
      <c r="G3631" s="4" t="s">
        <v>124</v>
      </c>
      <c r="H3631" s="4" t="s">
        <v>18</v>
      </c>
      <c r="I3631" s="6">
        <v>0.5</v>
      </c>
      <c r="J3631" s="7">
        <v>2000</v>
      </c>
      <c r="K3631" s="8">
        <f t="shared" si="28"/>
        <v>1000</v>
      </c>
      <c r="L3631" s="8">
        <f t="shared" si="29"/>
        <v>300</v>
      </c>
      <c r="M3631" s="9">
        <v>0.3</v>
      </c>
      <c r="O3631" s="14"/>
      <c r="P3631" s="12"/>
      <c r="Q3631" s="10"/>
      <c r="R3631" s="11"/>
    </row>
    <row r="3632" spans="1:18" ht="15.75" customHeight="1" x14ac:dyDescent="0.25">
      <c r="A3632" s="2"/>
      <c r="B3632" s="4" t="s">
        <v>14</v>
      </c>
      <c r="C3632" s="4">
        <v>1185732</v>
      </c>
      <c r="D3632" s="5">
        <v>44329</v>
      </c>
      <c r="E3632" s="4" t="s">
        <v>15</v>
      </c>
      <c r="F3632" s="4" t="s">
        <v>123</v>
      </c>
      <c r="G3632" s="4" t="s">
        <v>124</v>
      </c>
      <c r="H3632" s="4" t="s">
        <v>19</v>
      </c>
      <c r="I3632" s="6">
        <v>0.45</v>
      </c>
      <c r="J3632" s="7">
        <v>2250</v>
      </c>
      <c r="K3632" s="8">
        <f t="shared" si="28"/>
        <v>1012.5</v>
      </c>
      <c r="L3632" s="8">
        <f t="shared" si="29"/>
        <v>253.125</v>
      </c>
      <c r="M3632" s="9">
        <v>0.25</v>
      </c>
      <c r="O3632" s="14"/>
      <c r="P3632" s="12"/>
      <c r="Q3632" s="10"/>
      <c r="R3632" s="11"/>
    </row>
    <row r="3633" spans="1:18" ht="15.75" customHeight="1" x14ac:dyDescent="0.25">
      <c r="A3633" s="2"/>
      <c r="B3633" s="4" t="s">
        <v>14</v>
      </c>
      <c r="C3633" s="4">
        <v>1185732</v>
      </c>
      <c r="D3633" s="5">
        <v>44329</v>
      </c>
      <c r="E3633" s="4" t="s">
        <v>15</v>
      </c>
      <c r="F3633" s="4" t="s">
        <v>123</v>
      </c>
      <c r="G3633" s="4" t="s">
        <v>124</v>
      </c>
      <c r="H3633" s="4" t="s">
        <v>20</v>
      </c>
      <c r="I3633" s="6">
        <v>0.45</v>
      </c>
      <c r="J3633" s="7">
        <v>1750</v>
      </c>
      <c r="K3633" s="8">
        <f t="shared" si="28"/>
        <v>787.5</v>
      </c>
      <c r="L3633" s="8">
        <f t="shared" si="29"/>
        <v>196.875</v>
      </c>
      <c r="M3633" s="9">
        <v>0.25</v>
      </c>
      <c r="O3633" s="14"/>
      <c r="P3633" s="12"/>
      <c r="Q3633" s="10"/>
      <c r="R3633" s="11"/>
    </row>
    <row r="3634" spans="1:18" ht="15.75" customHeight="1" x14ac:dyDescent="0.25">
      <c r="A3634" s="2"/>
      <c r="B3634" s="4" t="s">
        <v>14</v>
      </c>
      <c r="C3634" s="4">
        <v>1185732</v>
      </c>
      <c r="D3634" s="5">
        <v>44329</v>
      </c>
      <c r="E3634" s="4" t="s">
        <v>15</v>
      </c>
      <c r="F3634" s="4" t="s">
        <v>123</v>
      </c>
      <c r="G3634" s="4" t="s">
        <v>124</v>
      </c>
      <c r="H3634" s="4" t="s">
        <v>21</v>
      </c>
      <c r="I3634" s="6">
        <v>0.54999999999999993</v>
      </c>
      <c r="J3634" s="7">
        <v>2000</v>
      </c>
      <c r="K3634" s="8">
        <f t="shared" si="28"/>
        <v>1099.9999999999998</v>
      </c>
      <c r="L3634" s="8">
        <f t="shared" si="29"/>
        <v>274.99999999999994</v>
      </c>
      <c r="M3634" s="9">
        <v>0.25</v>
      </c>
      <c r="O3634" s="14"/>
      <c r="P3634" s="12"/>
      <c r="Q3634" s="10"/>
      <c r="R3634" s="11"/>
    </row>
    <row r="3635" spans="1:18" ht="15.75" customHeight="1" x14ac:dyDescent="0.25">
      <c r="A3635" s="2"/>
      <c r="B3635" s="4" t="s">
        <v>14</v>
      </c>
      <c r="C3635" s="4">
        <v>1185732</v>
      </c>
      <c r="D3635" s="5">
        <v>44329</v>
      </c>
      <c r="E3635" s="4" t="s">
        <v>15</v>
      </c>
      <c r="F3635" s="4" t="s">
        <v>123</v>
      </c>
      <c r="G3635" s="4" t="s">
        <v>124</v>
      </c>
      <c r="H3635" s="4" t="s">
        <v>22</v>
      </c>
      <c r="I3635" s="6">
        <v>0.6</v>
      </c>
      <c r="J3635" s="7">
        <v>3250</v>
      </c>
      <c r="K3635" s="8">
        <f t="shared" si="28"/>
        <v>1950</v>
      </c>
      <c r="L3635" s="8">
        <f t="shared" si="29"/>
        <v>585</v>
      </c>
      <c r="M3635" s="9">
        <v>0.3</v>
      </c>
      <c r="O3635" s="14"/>
      <c r="P3635" s="12"/>
      <c r="Q3635" s="10"/>
      <c r="R3635" s="11"/>
    </row>
    <row r="3636" spans="1:18" ht="15.75" customHeight="1" x14ac:dyDescent="0.25">
      <c r="A3636" s="2"/>
      <c r="B3636" s="4" t="s">
        <v>14</v>
      </c>
      <c r="C3636" s="4">
        <v>1185732</v>
      </c>
      <c r="D3636" s="5">
        <v>44362</v>
      </c>
      <c r="E3636" s="4" t="s">
        <v>15</v>
      </c>
      <c r="F3636" s="4" t="s">
        <v>123</v>
      </c>
      <c r="G3636" s="4" t="s">
        <v>124</v>
      </c>
      <c r="H3636" s="4" t="s">
        <v>17</v>
      </c>
      <c r="I3636" s="6">
        <v>0.54999999999999993</v>
      </c>
      <c r="J3636" s="7">
        <v>5750</v>
      </c>
      <c r="K3636" s="8">
        <f t="shared" si="28"/>
        <v>3162.4999999999995</v>
      </c>
      <c r="L3636" s="8">
        <f t="shared" si="29"/>
        <v>948.74999999999977</v>
      </c>
      <c r="M3636" s="9">
        <v>0.3</v>
      </c>
      <c r="O3636" s="14"/>
      <c r="P3636" s="12"/>
      <c r="Q3636" s="10"/>
      <c r="R3636" s="11"/>
    </row>
    <row r="3637" spans="1:18" ht="15.75" customHeight="1" x14ac:dyDescent="0.25">
      <c r="A3637" s="2"/>
      <c r="B3637" s="4" t="s">
        <v>14</v>
      </c>
      <c r="C3637" s="4">
        <v>1185732</v>
      </c>
      <c r="D3637" s="5">
        <v>44362</v>
      </c>
      <c r="E3637" s="4" t="s">
        <v>15</v>
      </c>
      <c r="F3637" s="4" t="s">
        <v>123</v>
      </c>
      <c r="G3637" s="4" t="s">
        <v>124</v>
      </c>
      <c r="H3637" s="4" t="s">
        <v>18</v>
      </c>
      <c r="I3637" s="6">
        <v>0.5</v>
      </c>
      <c r="J3637" s="7">
        <v>3250</v>
      </c>
      <c r="K3637" s="8">
        <f t="shared" si="28"/>
        <v>1625</v>
      </c>
      <c r="L3637" s="8">
        <f t="shared" si="29"/>
        <v>487.5</v>
      </c>
      <c r="M3637" s="9">
        <v>0.3</v>
      </c>
      <c r="O3637" s="14"/>
      <c r="P3637" s="12"/>
      <c r="Q3637" s="10"/>
      <c r="R3637" s="11"/>
    </row>
    <row r="3638" spans="1:18" ht="15.75" customHeight="1" x14ac:dyDescent="0.25">
      <c r="A3638" s="2"/>
      <c r="B3638" s="4" t="s">
        <v>14</v>
      </c>
      <c r="C3638" s="4">
        <v>1185732</v>
      </c>
      <c r="D3638" s="5">
        <v>44362</v>
      </c>
      <c r="E3638" s="4" t="s">
        <v>15</v>
      </c>
      <c r="F3638" s="4" t="s">
        <v>123</v>
      </c>
      <c r="G3638" s="4" t="s">
        <v>124</v>
      </c>
      <c r="H3638" s="4" t="s">
        <v>19</v>
      </c>
      <c r="I3638" s="6">
        <v>0.45</v>
      </c>
      <c r="J3638" s="7">
        <v>2500</v>
      </c>
      <c r="K3638" s="8">
        <f t="shared" si="28"/>
        <v>1125</v>
      </c>
      <c r="L3638" s="8">
        <f t="shared" si="29"/>
        <v>281.25</v>
      </c>
      <c r="M3638" s="9">
        <v>0.25</v>
      </c>
      <c r="O3638" s="14"/>
      <c r="P3638" s="12"/>
      <c r="Q3638" s="10"/>
      <c r="R3638" s="11"/>
    </row>
    <row r="3639" spans="1:18" ht="15.75" customHeight="1" x14ac:dyDescent="0.25">
      <c r="A3639" s="2"/>
      <c r="B3639" s="4" t="s">
        <v>14</v>
      </c>
      <c r="C3639" s="4">
        <v>1185732</v>
      </c>
      <c r="D3639" s="5">
        <v>44362</v>
      </c>
      <c r="E3639" s="4" t="s">
        <v>15</v>
      </c>
      <c r="F3639" s="4" t="s">
        <v>123</v>
      </c>
      <c r="G3639" s="4" t="s">
        <v>124</v>
      </c>
      <c r="H3639" s="4" t="s">
        <v>20</v>
      </c>
      <c r="I3639" s="6">
        <v>0.45</v>
      </c>
      <c r="J3639" s="7">
        <v>2250</v>
      </c>
      <c r="K3639" s="8">
        <f t="shared" si="28"/>
        <v>1012.5</v>
      </c>
      <c r="L3639" s="8">
        <f t="shared" si="29"/>
        <v>253.125</v>
      </c>
      <c r="M3639" s="9">
        <v>0.25</v>
      </c>
      <c r="O3639" s="14"/>
      <c r="P3639" s="12"/>
      <c r="Q3639" s="10"/>
      <c r="R3639" s="11"/>
    </row>
    <row r="3640" spans="1:18" ht="15.75" customHeight="1" x14ac:dyDescent="0.25">
      <c r="A3640" s="2"/>
      <c r="B3640" s="4" t="s">
        <v>14</v>
      </c>
      <c r="C3640" s="4">
        <v>1185732</v>
      </c>
      <c r="D3640" s="5">
        <v>44362</v>
      </c>
      <c r="E3640" s="4" t="s">
        <v>15</v>
      </c>
      <c r="F3640" s="4" t="s">
        <v>123</v>
      </c>
      <c r="G3640" s="4" t="s">
        <v>124</v>
      </c>
      <c r="H3640" s="4" t="s">
        <v>21</v>
      </c>
      <c r="I3640" s="6">
        <v>0.54999999999999993</v>
      </c>
      <c r="J3640" s="7">
        <v>2250</v>
      </c>
      <c r="K3640" s="8">
        <f t="shared" si="28"/>
        <v>1237.4999999999998</v>
      </c>
      <c r="L3640" s="8">
        <f t="shared" si="29"/>
        <v>309.37499999999994</v>
      </c>
      <c r="M3640" s="9">
        <v>0.25</v>
      </c>
      <c r="O3640" s="14"/>
      <c r="P3640" s="12"/>
      <c r="Q3640" s="10"/>
      <c r="R3640" s="11"/>
    </row>
    <row r="3641" spans="1:18" ht="15.75" customHeight="1" x14ac:dyDescent="0.25">
      <c r="A3641" s="2"/>
      <c r="B3641" s="4" t="s">
        <v>14</v>
      </c>
      <c r="C3641" s="4">
        <v>1185732</v>
      </c>
      <c r="D3641" s="5">
        <v>44362</v>
      </c>
      <c r="E3641" s="4" t="s">
        <v>15</v>
      </c>
      <c r="F3641" s="4" t="s">
        <v>123</v>
      </c>
      <c r="G3641" s="4" t="s">
        <v>124</v>
      </c>
      <c r="H3641" s="4" t="s">
        <v>22</v>
      </c>
      <c r="I3641" s="6">
        <v>0.6</v>
      </c>
      <c r="J3641" s="7">
        <v>3750</v>
      </c>
      <c r="K3641" s="8">
        <f t="shared" si="28"/>
        <v>2250</v>
      </c>
      <c r="L3641" s="8">
        <f t="shared" si="29"/>
        <v>675</v>
      </c>
      <c r="M3641" s="9">
        <v>0.3</v>
      </c>
      <c r="O3641" s="14"/>
      <c r="P3641" s="12"/>
      <c r="Q3641" s="10"/>
      <c r="R3641" s="11"/>
    </row>
    <row r="3642" spans="1:18" ht="15.75" customHeight="1" x14ac:dyDescent="0.25">
      <c r="A3642" s="2"/>
      <c r="B3642" s="4" t="s">
        <v>14</v>
      </c>
      <c r="C3642" s="4">
        <v>1185732</v>
      </c>
      <c r="D3642" s="5">
        <v>44390</v>
      </c>
      <c r="E3642" s="4" t="s">
        <v>15</v>
      </c>
      <c r="F3642" s="4" t="s">
        <v>123</v>
      </c>
      <c r="G3642" s="4" t="s">
        <v>124</v>
      </c>
      <c r="H3642" s="4" t="s">
        <v>17</v>
      </c>
      <c r="I3642" s="6">
        <v>0.54999999999999993</v>
      </c>
      <c r="J3642" s="7">
        <v>6000</v>
      </c>
      <c r="K3642" s="8">
        <f t="shared" si="28"/>
        <v>3299.9999999999995</v>
      </c>
      <c r="L3642" s="8">
        <f t="shared" si="29"/>
        <v>989.99999999999977</v>
      </c>
      <c r="M3642" s="9">
        <v>0.3</v>
      </c>
      <c r="O3642" s="14"/>
      <c r="P3642" s="12"/>
      <c r="Q3642" s="10"/>
      <c r="R3642" s="11"/>
    </row>
    <row r="3643" spans="1:18" ht="15.75" customHeight="1" x14ac:dyDescent="0.25">
      <c r="A3643" s="2"/>
      <c r="B3643" s="4" t="s">
        <v>14</v>
      </c>
      <c r="C3643" s="4">
        <v>1185732</v>
      </c>
      <c r="D3643" s="5">
        <v>44390</v>
      </c>
      <c r="E3643" s="4" t="s">
        <v>15</v>
      </c>
      <c r="F3643" s="4" t="s">
        <v>123</v>
      </c>
      <c r="G3643" s="4" t="s">
        <v>124</v>
      </c>
      <c r="H3643" s="4" t="s">
        <v>18</v>
      </c>
      <c r="I3643" s="6">
        <v>0.5</v>
      </c>
      <c r="J3643" s="7">
        <v>3500</v>
      </c>
      <c r="K3643" s="8">
        <f t="shared" si="28"/>
        <v>1750</v>
      </c>
      <c r="L3643" s="8">
        <f t="shared" si="29"/>
        <v>525</v>
      </c>
      <c r="M3643" s="9">
        <v>0.3</v>
      </c>
      <c r="O3643" s="14"/>
      <c r="P3643" s="12"/>
      <c r="Q3643" s="10"/>
      <c r="R3643" s="11"/>
    </row>
    <row r="3644" spans="1:18" ht="15.75" customHeight="1" x14ac:dyDescent="0.25">
      <c r="A3644" s="2"/>
      <c r="B3644" s="4" t="s">
        <v>14</v>
      </c>
      <c r="C3644" s="4">
        <v>1185732</v>
      </c>
      <c r="D3644" s="5">
        <v>44390</v>
      </c>
      <c r="E3644" s="4" t="s">
        <v>15</v>
      </c>
      <c r="F3644" s="4" t="s">
        <v>123</v>
      </c>
      <c r="G3644" s="4" t="s">
        <v>124</v>
      </c>
      <c r="H3644" s="4" t="s">
        <v>19</v>
      </c>
      <c r="I3644" s="6">
        <v>0.45</v>
      </c>
      <c r="J3644" s="7">
        <v>2750</v>
      </c>
      <c r="K3644" s="8">
        <f t="shared" si="28"/>
        <v>1237.5</v>
      </c>
      <c r="L3644" s="8">
        <f t="shared" si="29"/>
        <v>309.375</v>
      </c>
      <c r="M3644" s="9">
        <v>0.25</v>
      </c>
      <c r="O3644" s="14"/>
      <c r="P3644" s="12"/>
      <c r="Q3644" s="10"/>
      <c r="R3644" s="11"/>
    </row>
    <row r="3645" spans="1:18" ht="15.75" customHeight="1" x14ac:dyDescent="0.25">
      <c r="A3645" s="2"/>
      <c r="B3645" s="4" t="s">
        <v>14</v>
      </c>
      <c r="C3645" s="4">
        <v>1185732</v>
      </c>
      <c r="D3645" s="5">
        <v>44390</v>
      </c>
      <c r="E3645" s="4" t="s">
        <v>15</v>
      </c>
      <c r="F3645" s="4" t="s">
        <v>123</v>
      </c>
      <c r="G3645" s="4" t="s">
        <v>124</v>
      </c>
      <c r="H3645" s="4" t="s">
        <v>20</v>
      </c>
      <c r="I3645" s="6">
        <v>0.45</v>
      </c>
      <c r="J3645" s="7">
        <v>2250</v>
      </c>
      <c r="K3645" s="8">
        <f t="shared" si="28"/>
        <v>1012.5</v>
      </c>
      <c r="L3645" s="8">
        <f t="shared" si="29"/>
        <v>253.125</v>
      </c>
      <c r="M3645" s="9">
        <v>0.25</v>
      </c>
      <c r="O3645" s="14"/>
      <c r="P3645" s="12"/>
      <c r="Q3645" s="10"/>
      <c r="R3645" s="11"/>
    </row>
    <row r="3646" spans="1:18" ht="15.75" customHeight="1" x14ac:dyDescent="0.25">
      <c r="A3646" s="2"/>
      <c r="B3646" s="4" t="s">
        <v>14</v>
      </c>
      <c r="C3646" s="4">
        <v>1185732</v>
      </c>
      <c r="D3646" s="5">
        <v>44390</v>
      </c>
      <c r="E3646" s="4" t="s">
        <v>15</v>
      </c>
      <c r="F3646" s="4" t="s">
        <v>123</v>
      </c>
      <c r="G3646" s="4" t="s">
        <v>124</v>
      </c>
      <c r="H3646" s="4" t="s">
        <v>21</v>
      </c>
      <c r="I3646" s="6">
        <v>0.54999999999999993</v>
      </c>
      <c r="J3646" s="7">
        <v>2500</v>
      </c>
      <c r="K3646" s="8">
        <f t="shared" si="28"/>
        <v>1374.9999999999998</v>
      </c>
      <c r="L3646" s="8">
        <f t="shared" si="29"/>
        <v>343.74999999999994</v>
      </c>
      <c r="M3646" s="9">
        <v>0.25</v>
      </c>
      <c r="O3646" s="14"/>
      <c r="P3646" s="12"/>
      <c r="Q3646" s="10"/>
      <c r="R3646" s="11"/>
    </row>
    <row r="3647" spans="1:18" ht="15.75" customHeight="1" x14ac:dyDescent="0.25">
      <c r="A3647" s="2"/>
      <c r="B3647" s="4" t="s">
        <v>14</v>
      </c>
      <c r="C3647" s="4">
        <v>1185732</v>
      </c>
      <c r="D3647" s="5">
        <v>44390</v>
      </c>
      <c r="E3647" s="4" t="s">
        <v>15</v>
      </c>
      <c r="F3647" s="4" t="s">
        <v>123</v>
      </c>
      <c r="G3647" s="4" t="s">
        <v>124</v>
      </c>
      <c r="H3647" s="4" t="s">
        <v>22</v>
      </c>
      <c r="I3647" s="6">
        <v>0.6</v>
      </c>
      <c r="J3647" s="7">
        <v>4250</v>
      </c>
      <c r="K3647" s="8">
        <f t="shared" si="28"/>
        <v>2550</v>
      </c>
      <c r="L3647" s="8">
        <f t="shared" si="29"/>
        <v>765</v>
      </c>
      <c r="M3647" s="9">
        <v>0.3</v>
      </c>
      <c r="O3647" s="14"/>
      <c r="P3647" s="12"/>
      <c r="Q3647" s="10"/>
      <c r="R3647" s="11"/>
    </row>
    <row r="3648" spans="1:18" ht="15.75" customHeight="1" x14ac:dyDescent="0.25">
      <c r="A3648" s="2"/>
      <c r="B3648" s="4" t="s">
        <v>14</v>
      </c>
      <c r="C3648" s="4">
        <v>1185732</v>
      </c>
      <c r="D3648" s="5">
        <v>44422</v>
      </c>
      <c r="E3648" s="4" t="s">
        <v>15</v>
      </c>
      <c r="F3648" s="4" t="s">
        <v>123</v>
      </c>
      <c r="G3648" s="4" t="s">
        <v>124</v>
      </c>
      <c r="H3648" s="4" t="s">
        <v>17</v>
      </c>
      <c r="I3648" s="6">
        <v>0.54999999999999993</v>
      </c>
      <c r="J3648" s="7">
        <v>5750</v>
      </c>
      <c r="K3648" s="8">
        <f t="shared" si="28"/>
        <v>3162.4999999999995</v>
      </c>
      <c r="L3648" s="8">
        <f t="shared" si="29"/>
        <v>948.74999999999977</v>
      </c>
      <c r="M3648" s="9">
        <v>0.3</v>
      </c>
      <c r="O3648" s="14"/>
      <c r="P3648" s="12"/>
      <c r="Q3648" s="10"/>
      <c r="R3648" s="11"/>
    </row>
    <row r="3649" spans="1:18" ht="15.75" customHeight="1" x14ac:dyDescent="0.25">
      <c r="A3649" s="2"/>
      <c r="B3649" s="4" t="s">
        <v>14</v>
      </c>
      <c r="C3649" s="4">
        <v>1185732</v>
      </c>
      <c r="D3649" s="5">
        <v>44422</v>
      </c>
      <c r="E3649" s="4" t="s">
        <v>15</v>
      </c>
      <c r="F3649" s="4" t="s">
        <v>123</v>
      </c>
      <c r="G3649" s="4" t="s">
        <v>124</v>
      </c>
      <c r="H3649" s="4" t="s">
        <v>18</v>
      </c>
      <c r="I3649" s="6">
        <v>0.5</v>
      </c>
      <c r="J3649" s="7">
        <v>3500</v>
      </c>
      <c r="K3649" s="8">
        <f t="shared" si="28"/>
        <v>1750</v>
      </c>
      <c r="L3649" s="8">
        <f t="shared" si="29"/>
        <v>525</v>
      </c>
      <c r="M3649" s="9">
        <v>0.3</v>
      </c>
      <c r="O3649" s="14"/>
      <c r="P3649" s="12"/>
      <c r="Q3649" s="10"/>
      <c r="R3649" s="11"/>
    </row>
    <row r="3650" spans="1:18" ht="15.75" customHeight="1" x14ac:dyDescent="0.25">
      <c r="A3650" s="2"/>
      <c r="B3650" s="4" t="s">
        <v>14</v>
      </c>
      <c r="C3650" s="4">
        <v>1185732</v>
      </c>
      <c r="D3650" s="5">
        <v>44422</v>
      </c>
      <c r="E3650" s="4" t="s">
        <v>15</v>
      </c>
      <c r="F3650" s="4" t="s">
        <v>123</v>
      </c>
      <c r="G3650" s="4" t="s">
        <v>124</v>
      </c>
      <c r="H3650" s="4" t="s">
        <v>19</v>
      </c>
      <c r="I3650" s="6">
        <v>0.45</v>
      </c>
      <c r="J3650" s="7">
        <v>2750</v>
      </c>
      <c r="K3650" s="8">
        <f t="shared" si="28"/>
        <v>1237.5</v>
      </c>
      <c r="L3650" s="8">
        <f t="shared" si="29"/>
        <v>309.375</v>
      </c>
      <c r="M3650" s="9">
        <v>0.25</v>
      </c>
      <c r="O3650" s="14"/>
      <c r="P3650" s="12"/>
      <c r="Q3650" s="10"/>
      <c r="R3650" s="11"/>
    </row>
    <row r="3651" spans="1:18" ht="15.75" customHeight="1" x14ac:dyDescent="0.25">
      <c r="A3651" s="2"/>
      <c r="B3651" s="4" t="s">
        <v>14</v>
      </c>
      <c r="C3651" s="4">
        <v>1185732</v>
      </c>
      <c r="D3651" s="5">
        <v>44422</v>
      </c>
      <c r="E3651" s="4" t="s">
        <v>15</v>
      </c>
      <c r="F3651" s="4" t="s">
        <v>123</v>
      </c>
      <c r="G3651" s="4" t="s">
        <v>124</v>
      </c>
      <c r="H3651" s="4" t="s">
        <v>20</v>
      </c>
      <c r="I3651" s="6">
        <v>0.45</v>
      </c>
      <c r="J3651" s="7">
        <v>1750</v>
      </c>
      <c r="K3651" s="8">
        <f t="shared" si="28"/>
        <v>787.5</v>
      </c>
      <c r="L3651" s="8">
        <f t="shared" si="29"/>
        <v>196.875</v>
      </c>
      <c r="M3651" s="9">
        <v>0.25</v>
      </c>
      <c r="O3651" s="14"/>
      <c r="P3651" s="12"/>
      <c r="Q3651" s="10"/>
      <c r="R3651" s="11"/>
    </row>
    <row r="3652" spans="1:18" ht="15.75" customHeight="1" x14ac:dyDescent="0.25">
      <c r="A3652" s="2"/>
      <c r="B3652" s="4" t="s">
        <v>14</v>
      </c>
      <c r="C3652" s="4">
        <v>1185732</v>
      </c>
      <c r="D3652" s="5">
        <v>44422</v>
      </c>
      <c r="E3652" s="4" t="s">
        <v>15</v>
      </c>
      <c r="F3652" s="4" t="s">
        <v>123</v>
      </c>
      <c r="G3652" s="4" t="s">
        <v>124</v>
      </c>
      <c r="H3652" s="4" t="s">
        <v>21</v>
      </c>
      <c r="I3652" s="6">
        <v>0.54999999999999993</v>
      </c>
      <c r="J3652" s="7">
        <v>1500</v>
      </c>
      <c r="K3652" s="8">
        <f t="shared" si="28"/>
        <v>824.99999999999989</v>
      </c>
      <c r="L3652" s="8">
        <f t="shared" si="29"/>
        <v>206.24999999999997</v>
      </c>
      <c r="M3652" s="9">
        <v>0.25</v>
      </c>
      <c r="O3652" s="14"/>
      <c r="P3652" s="12"/>
      <c r="Q3652" s="10"/>
      <c r="R3652" s="11"/>
    </row>
    <row r="3653" spans="1:18" ht="15.75" customHeight="1" x14ac:dyDescent="0.25">
      <c r="A3653" s="2"/>
      <c r="B3653" s="4" t="s">
        <v>14</v>
      </c>
      <c r="C3653" s="4">
        <v>1185732</v>
      </c>
      <c r="D3653" s="5">
        <v>44422</v>
      </c>
      <c r="E3653" s="4" t="s">
        <v>15</v>
      </c>
      <c r="F3653" s="4" t="s">
        <v>123</v>
      </c>
      <c r="G3653" s="4" t="s">
        <v>124</v>
      </c>
      <c r="H3653" s="4" t="s">
        <v>22</v>
      </c>
      <c r="I3653" s="6">
        <v>0.6</v>
      </c>
      <c r="J3653" s="7">
        <v>3250</v>
      </c>
      <c r="K3653" s="8">
        <f t="shared" si="28"/>
        <v>1950</v>
      </c>
      <c r="L3653" s="8">
        <f t="shared" si="29"/>
        <v>585</v>
      </c>
      <c r="M3653" s="9">
        <v>0.3</v>
      </c>
      <c r="O3653" s="14"/>
      <c r="P3653" s="12"/>
      <c r="Q3653" s="10"/>
      <c r="R3653" s="11"/>
    </row>
    <row r="3654" spans="1:18" ht="15.75" customHeight="1" x14ac:dyDescent="0.25">
      <c r="A3654" s="2"/>
      <c r="B3654" s="4" t="s">
        <v>14</v>
      </c>
      <c r="C3654" s="4">
        <v>1185732</v>
      </c>
      <c r="D3654" s="5">
        <v>44452</v>
      </c>
      <c r="E3654" s="4" t="s">
        <v>15</v>
      </c>
      <c r="F3654" s="4" t="s">
        <v>123</v>
      </c>
      <c r="G3654" s="4" t="s">
        <v>124</v>
      </c>
      <c r="H3654" s="4" t="s">
        <v>17</v>
      </c>
      <c r="I3654" s="6">
        <v>0.54999999999999993</v>
      </c>
      <c r="J3654" s="7">
        <v>4500</v>
      </c>
      <c r="K3654" s="8">
        <f t="shared" si="28"/>
        <v>2474.9999999999995</v>
      </c>
      <c r="L3654" s="8">
        <f t="shared" si="29"/>
        <v>742.49999999999989</v>
      </c>
      <c r="M3654" s="9">
        <v>0.3</v>
      </c>
      <c r="O3654" s="14"/>
      <c r="P3654" s="12"/>
      <c r="Q3654" s="10"/>
      <c r="R3654" s="11"/>
    </row>
    <row r="3655" spans="1:18" ht="15.75" customHeight="1" x14ac:dyDescent="0.25">
      <c r="A3655" s="2"/>
      <c r="B3655" s="4" t="s">
        <v>14</v>
      </c>
      <c r="C3655" s="4">
        <v>1185732</v>
      </c>
      <c r="D3655" s="5">
        <v>44452</v>
      </c>
      <c r="E3655" s="4" t="s">
        <v>15</v>
      </c>
      <c r="F3655" s="4" t="s">
        <v>123</v>
      </c>
      <c r="G3655" s="4" t="s">
        <v>124</v>
      </c>
      <c r="H3655" s="4" t="s">
        <v>18</v>
      </c>
      <c r="I3655" s="6">
        <v>0.5</v>
      </c>
      <c r="J3655" s="7">
        <v>2500</v>
      </c>
      <c r="K3655" s="8">
        <f t="shared" si="28"/>
        <v>1250</v>
      </c>
      <c r="L3655" s="8">
        <f t="shared" si="29"/>
        <v>375</v>
      </c>
      <c r="M3655" s="9">
        <v>0.3</v>
      </c>
      <c r="O3655" s="14"/>
      <c r="P3655" s="12"/>
      <c r="Q3655" s="10"/>
      <c r="R3655" s="11"/>
    </row>
    <row r="3656" spans="1:18" ht="15.75" customHeight="1" x14ac:dyDescent="0.25">
      <c r="A3656" s="2"/>
      <c r="B3656" s="4" t="s">
        <v>14</v>
      </c>
      <c r="C3656" s="4">
        <v>1185732</v>
      </c>
      <c r="D3656" s="5">
        <v>44452</v>
      </c>
      <c r="E3656" s="4" t="s">
        <v>15</v>
      </c>
      <c r="F3656" s="4" t="s">
        <v>123</v>
      </c>
      <c r="G3656" s="4" t="s">
        <v>124</v>
      </c>
      <c r="H3656" s="4" t="s">
        <v>19</v>
      </c>
      <c r="I3656" s="6">
        <v>0.45</v>
      </c>
      <c r="J3656" s="7">
        <v>1500</v>
      </c>
      <c r="K3656" s="8">
        <f t="shared" si="28"/>
        <v>675</v>
      </c>
      <c r="L3656" s="8">
        <f t="shared" si="29"/>
        <v>168.75</v>
      </c>
      <c r="M3656" s="9">
        <v>0.25</v>
      </c>
      <c r="O3656" s="14"/>
      <c r="P3656" s="12"/>
      <c r="Q3656" s="10"/>
      <c r="R3656" s="11"/>
    </row>
    <row r="3657" spans="1:18" ht="15.75" customHeight="1" x14ac:dyDescent="0.25">
      <c r="A3657" s="2"/>
      <c r="B3657" s="4" t="s">
        <v>14</v>
      </c>
      <c r="C3657" s="4">
        <v>1185732</v>
      </c>
      <c r="D3657" s="5">
        <v>44452</v>
      </c>
      <c r="E3657" s="4" t="s">
        <v>15</v>
      </c>
      <c r="F3657" s="4" t="s">
        <v>123</v>
      </c>
      <c r="G3657" s="4" t="s">
        <v>124</v>
      </c>
      <c r="H3657" s="4" t="s">
        <v>20</v>
      </c>
      <c r="I3657" s="6">
        <v>0.45</v>
      </c>
      <c r="J3657" s="7">
        <v>1250</v>
      </c>
      <c r="K3657" s="8">
        <f t="shared" si="28"/>
        <v>562.5</v>
      </c>
      <c r="L3657" s="8">
        <f t="shared" si="29"/>
        <v>140.625</v>
      </c>
      <c r="M3657" s="9">
        <v>0.25</v>
      </c>
      <c r="O3657" s="14"/>
      <c r="P3657" s="12"/>
      <c r="Q3657" s="10"/>
      <c r="R3657" s="11"/>
    </row>
    <row r="3658" spans="1:18" ht="15.75" customHeight="1" x14ac:dyDescent="0.25">
      <c r="A3658" s="2"/>
      <c r="B3658" s="4" t="s">
        <v>14</v>
      </c>
      <c r="C3658" s="4">
        <v>1185732</v>
      </c>
      <c r="D3658" s="5">
        <v>44452</v>
      </c>
      <c r="E3658" s="4" t="s">
        <v>15</v>
      </c>
      <c r="F3658" s="4" t="s">
        <v>123</v>
      </c>
      <c r="G3658" s="4" t="s">
        <v>124</v>
      </c>
      <c r="H3658" s="4" t="s">
        <v>21</v>
      </c>
      <c r="I3658" s="6">
        <v>0.54999999999999993</v>
      </c>
      <c r="J3658" s="7">
        <v>1250</v>
      </c>
      <c r="K3658" s="8">
        <f t="shared" si="28"/>
        <v>687.49999999999989</v>
      </c>
      <c r="L3658" s="8">
        <f t="shared" si="29"/>
        <v>171.87499999999997</v>
      </c>
      <c r="M3658" s="9">
        <v>0.25</v>
      </c>
      <c r="O3658" s="14"/>
      <c r="P3658" s="12"/>
      <c r="Q3658" s="10"/>
      <c r="R3658" s="11"/>
    </row>
    <row r="3659" spans="1:18" ht="15.75" customHeight="1" x14ac:dyDescent="0.25">
      <c r="A3659" s="2"/>
      <c r="B3659" s="4" t="s">
        <v>14</v>
      </c>
      <c r="C3659" s="4">
        <v>1185732</v>
      </c>
      <c r="D3659" s="5">
        <v>44452</v>
      </c>
      <c r="E3659" s="4" t="s">
        <v>15</v>
      </c>
      <c r="F3659" s="4" t="s">
        <v>123</v>
      </c>
      <c r="G3659" s="4" t="s">
        <v>124</v>
      </c>
      <c r="H3659" s="4" t="s">
        <v>22</v>
      </c>
      <c r="I3659" s="6">
        <v>0.6</v>
      </c>
      <c r="J3659" s="7">
        <v>2250</v>
      </c>
      <c r="K3659" s="8">
        <f t="shared" si="28"/>
        <v>1350</v>
      </c>
      <c r="L3659" s="8">
        <f t="shared" si="29"/>
        <v>405</v>
      </c>
      <c r="M3659" s="9">
        <v>0.3</v>
      </c>
      <c r="O3659" s="14"/>
      <c r="P3659" s="12"/>
      <c r="Q3659" s="10"/>
      <c r="R3659" s="11"/>
    </row>
    <row r="3660" spans="1:18" ht="15.75" customHeight="1" x14ac:dyDescent="0.25">
      <c r="A3660" s="2"/>
      <c r="B3660" s="4" t="s">
        <v>14</v>
      </c>
      <c r="C3660" s="4">
        <v>1185732</v>
      </c>
      <c r="D3660" s="5">
        <v>44484</v>
      </c>
      <c r="E3660" s="4" t="s">
        <v>15</v>
      </c>
      <c r="F3660" s="4" t="s">
        <v>123</v>
      </c>
      <c r="G3660" s="4" t="s">
        <v>124</v>
      </c>
      <c r="H3660" s="4" t="s">
        <v>17</v>
      </c>
      <c r="I3660" s="6">
        <v>0.6</v>
      </c>
      <c r="J3660" s="7">
        <v>4000</v>
      </c>
      <c r="K3660" s="8">
        <f t="shared" si="28"/>
        <v>2400</v>
      </c>
      <c r="L3660" s="8">
        <f t="shared" si="29"/>
        <v>720</v>
      </c>
      <c r="M3660" s="9">
        <v>0.3</v>
      </c>
      <c r="O3660" s="14"/>
      <c r="P3660" s="12"/>
      <c r="Q3660" s="10"/>
      <c r="R3660" s="11"/>
    </row>
    <row r="3661" spans="1:18" ht="15.75" customHeight="1" x14ac:dyDescent="0.25">
      <c r="A3661" s="2"/>
      <c r="B3661" s="4" t="s">
        <v>14</v>
      </c>
      <c r="C3661" s="4">
        <v>1185732</v>
      </c>
      <c r="D3661" s="5">
        <v>44484</v>
      </c>
      <c r="E3661" s="4" t="s">
        <v>15</v>
      </c>
      <c r="F3661" s="4" t="s">
        <v>123</v>
      </c>
      <c r="G3661" s="4" t="s">
        <v>124</v>
      </c>
      <c r="H3661" s="4" t="s">
        <v>18</v>
      </c>
      <c r="I3661" s="6">
        <v>0.55000000000000004</v>
      </c>
      <c r="J3661" s="7">
        <v>2250</v>
      </c>
      <c r="K3661" s="8">
        <f t="shared" si="28"/>
        <v>1237.5</v>
      </c>
      <c r="L3661" s="8">
        <f t="shared" si="29"/>
        <v>371.25</v>
      </c>
      <c r="M3661" s="9">
        <v>0.3</v>
      </c>
      <c r="O3661" s="14"/>
      <c r="P3661" s="12"/>
      <c r="Q3661" s="10"/>
      <c r="R3661" s="11"/>
    </row>
    <row r="3662" spans="1:18" ht="15.75" customHeight="1" x14ac:dyDescent="0.25">
      <c r="A3662" s="2"/>
      <c r="B3662" s="4" t="s">
        <v>14</v>
      </c>
      <c r="C3662" s="4">
        <v>1185732</v>
      </c>
      <c r="D3662" s="5">
        <v>44484</v>
      </c>
      <c r="E3662" s="4" t="s">
        <v>15</v>
      </c>
      <c r="F3662" s="4" t="s">
        <v>123</v>
      </c>
      <c r="G3662" s="4" t="s">
        <v>124</v>
      </c>
      <c r="H3662" s="4" t="s">
        <v>19</v>
      </c>
      <c r="I3662" s="6">
        <v>0.55000000000000004</v>
      </c>
      <c r="J3662" s="7">
        <v>1250</v>
      </c>
      <c r="K3662" s="8">
        <f t="shared" si="28"/>
        <v>687.5</v>
      </c>
      <c r="L3662" s="8">
        <f t="shared" si="29"/>
        <v>171.875</v>
      </c>
      <c r="M3662" s="9">
        <v>0.25</v>
      </c>
      <c r="O3662" s="14"/>
      <c r="P3662" s="12"/>
      <c r="Q3662" s="10"/>
      <c r="R3662" s="11"/>
    </row>
    <row r="3663" spans="1:18" ht="15.75" customHeight="1" x14ac:dyDescent="0.25">
      <c r="A3663" s="2"/>
      <c r="B3663" s="4" t="s">
        <v>14</v>
      </c>
      <c r="C3663" s="4">
        <v>1185732</v>
      </c>
      <c r="D3663" s="5">
        <v>44484</v>
      </c>
      <c r="E3663" s="4" t="s">
        <v>15</v>
      </c>
      <c r="F3663" s="4" t="s">
        <v>123</v>
      </c>
      <c r="G3663" s="4" t="s">
        <v>124</v>
      </c>
      <c r="H3663" s="4" t="s">
        <v>20</v>
      </c>
      <c r="I3663" s="6">
        <v>0.55000000000000004</v>
      </c>
      <c r="J3663" s="7">
        <v>1000</v>
      </c>
      <c r="K3663" s="8">
        <f t="shared" si="28"/>
        <v>550</v>
      </c>
      <c r="L3663" s="8">
        <f t="shared" si="29"/>
        <v>137.5</v>
      </c>
      <c r="M3663" s="9">
        <v>0.25</v>
      </c>
      <c r="O3663" s="14"/>
      <c r="P3663" s="12"/>
      <c r="Q3663" s="10"/>
      <c r="R3663" s="11"/>
    </row>
    <row r="3664" spans="1:18" ht="15.75" customHeight="1" x14ac:dyDescent="0.25">
      <c r="A3664" s="2"/>
      <c r="B3664" s="4" t="s">
        <v>14</v>
      </c>
      <c r="C3664" s="4">
        <v>1185732</v>
      </c>
      <c r="D3664" s="5">
        <v>44484</v>
      </c>
      <c r="E3664" s="4" t="s">
        <v>15</v>
      </c>
      <c r="F3664" s="4" t="s">
        <v>123</v>
      </c>
      <c r="G3664" s="4" t="s">
        <v>124</v>
      </c>
      <c r="H3664" s="4" t="s">
        <v>21</v>
      </c>
      <c r="I3664" s="6">
        <v>0.65</v>
      </c>
      <c r="J3664" s="7">
        <v>1000</v>
      </c>
      <c r="K3664" s="8">
        <f t="shared" si="28"/>
        <v>650</v>
      </c>
      <c r="L3664" s="8">
        <f t="shared" si="29"/>
        <v>162.5</v>
      </c>
      <c r="M3664" s="9">
        <v>0.25</v>
      </c>
      <c r="O3664" s="14"/>
      <c r="P3664" s="12"/>
      <c r="Q3664" s="10"/>
      <c r="R3664" s="11"/>
    </row>
    <row r="3665" spans="1:18" ht="15.75" customHeight="1" x14ac:dyDescent="0.25">
      <c r="A3665" s="2"/>
      <c r="B3665" s="4" t="s">
        <v>14</v>
      </c>
      <c r="C3665" s="4">
        <v>1185732</v>
      </c>
      <c r="D3665" s="5">
        <v>44484</v>
      </c>
      <c r="E3665" s="4" t="s">
        <v>15</v>
      </c>
      <c r="F3665" s="4" t="s">
        <v>123</v>
      </c>
      <c r="G3665" s="4" t="s">
        <v>124</v>
      </c>
      <c r="H3665" s="4" t="s">
        <v>22</v>
      </c>
      <c r="I3665" s="6">
        <v>0.7</v>
      </c>
      <c r="J3665" s="7">
        <v>2250</v>
      </c>
      <c r="K3665" s="8">
        <f t="shared" si="28"/>
        <v>1575</v>
      </c>
      <c r="L3665" s="8">
        <f t="shared" si="29"/>
        <v>472.5</v>
      </c>
      <c r="M3665" s="9">
        <v>0.3</v>
      </c>
      <c r="O3665" s="14"/>
      <c r="P3665" s="12"/>
      <c r="Q3665" s="10"/>
      <c r="R3665" s="11"/>
    </row>
    <row r="3666" spans="1:18" ht="15.75" customHeight="1" x14ac:dyDescent="0.25">
      <c r="A3666" s="2"/>
      <c r="B3666" s="4" t="s">
        <v>14</v>
      </c>
      <c r="C3666" s="4">
        <v>1185732</v>
      </c>
      <c r="D3666" s="5">
        <v>44514</v>
      </c>
      <c r="E3666" s="4" t="s">
        <v>15</v>
      </c>
      <c r="F3666" s="4" t="s">
        <v>123</v>
      </c>
      <c r="G3666" s="4" t="s">
        <v>124</v>
      </c>
      <c r="H3666" s="4" t="s">
        <v>17</v>
      </c>
      <c r="I3666" s="6">
        <v>0.65</v>
      </c>
      <c r="J3666" s="7">
        <v>3750</v>
      </c>
      <c r="K3666" s="8">
        <f t="shared" si="28"/>
        <v>2437.5</v>
      </c>
      <c r="L3666" s="8">
        <f t="shared" si="29"/>
        <v>731.25</v>
      </c>
      <c r="M3666" s="9">
        <v>0.3</v>
      </c>
      <c r="O3666" s="14"/>
      <c r="P3666" s="12"/>
      <c r="Q3666" s="10"/>
      <c r="R3666" s="11"/>
    </row>
    <row r="3667" spans="1:18" ht="15.75" customHeight="1" x14ac:dyDescent="0.25">
      <c r="A3667" s="2"/>
      <c r="B3667" s="4" t="s">
        <v>14</v>
      </c>
      <c r="C3667" s="4">
        <v>1185732</v>
      </c>
      <c r="D3667" s="5">
        <v>44514</v>
      </c>
      <c r="E3667" s="4" t="s">
        <v>15</v>
      </c>
      <c r="F3667" s="4" t="s">
        <v>123</v>
      </c>
      <c r="G3667" s="4" t="s">
        <v>124</v>
      </c>
      <c r="H3667" s="4" t="s">
        <v>18</v>
      </c>
      <c r="I3667" s="6">
        <v>0.55000000000000004</v>
      </c>
      <c r="J3667" s="7">
        <v>3000</v>
      </c>
      <c r="K3667" s="8">
        <f t="shared" si="28"/>
        <v>1650.0000000000002</v>
      </c>
      <c r="L3667" s="8">
        <f t="shared" si="29"/>
        <v>495.00000000000006</v>
      </c>
      <c r="M3667" s="9">
        <v>0.3</v>
      </c>
      <c r="O3667" s="14"/>
      <c r="P3667" s="12"/>
      <c r="Q3667" s="10"/>
      <c r="R3667" s="11"/>
    </row>
    <row r="3668" spans="1:18" ht="15.75" customHeight="1" x14ac:dyDescent="0.25">
      <c r="A3668" s="2"/>
      <c r="B3668" s="4" t="s">
        <v>14</v>
      </c>
      <c r="C3668" s="4">
        <v>1185732</v>
      </c>
      <c r="D3668" s="5">
        <v>44514</v>
      </c>
      <c r="E3668" s="4" t="s">
        <v>15</v>
      </c>
      <c r="F3668" s="4" t="s">
        <v>123</v>
      </c>
      <c r="G3668" s="4" t="s">
        <v>124</v>
      </c>
      <c r="H3668" s="4" t="s">
        <v>19</v>
      </c>
      <c r="I3668" s="6">
        <v>0.55000000000000004</v>
      </c>
      <c r="J3668" s="7">
        <v>2950</v>
      </c>
      <c r="K3668" s="8">
        <f t="shared" si="28"/>
        <v>1622.5000000000002</v>
      </c>
      <c r="L3668" s="8">
        <f t="shared" si="29"/>
        <v>405.62500000000006</v>
      </c>
      <c r="M3668" s="9">
        <v>0.25</v>
      </c>
      <c r="O3668" s="14"/>
      <c r="P3668" s="12"/>
      <c r="Q3668" s="10"/>
      <c r="R3668" s="11"/>
    </row>
    <row r="3669" spans="1:18" ht="15.75" customHeight="1" x14ac:dyDescent="0.25">
      <c r="A3669" s="2"/>
      <c r="B3669" s="4" t="s">
        <v>14</v>
      </c>
      <c r="C3669" s="4">
        <v>1185732</v>
      </c>
      <c r="D3669" s="5">
        <v>44514</v>
      </c>
      <c r="E3669" s="4" t="s">
        <v>15</v>
      </c>
      <c r="F3669" s="4" t="s">
        <v>123</v>
      </c>
      <c r="G3669" s="4" t="s">
        <v>124</v>
      </c>
      <c r="H3669" s="4" t="s">
        <v>20</v>
      </c>
      <c r="I3669" s="6">
        <v>0.55000000000000004</v>
      </c>
      <c r="J3669" s="7">
        <v>2750</v>
      </c>
      <c r="K3669" s="8">
        <f t="shared" si="28"/>
        <v>1512.5000000000002</v>
      </c>
      <c r="L3669" s="8">
        <f t="shared" si="29"/>
        <v>378.12500000000006</v>
      </c>
      <c r="M3669" s="9">
        <v>0.25</v>
      </c>
      <c r="O3669" s="14"/>
      <c r="P3669" s="12"/>
      <c r="Q3669" s="10"/>
      <c r="R3669" s="11"/>
    </row>
    <row r="3670" spans="1:18" ht="15.75" customHeight="1" x14ac:dyDescent="0.25">
      <c r="A3670" s="2"/>
      <c r="B3670" s="4" t="s">
        <v>14</v>
      </c>
      <c r="C3670" s="4">
        <v>1185732</v>
      </c>
      <c r="D3670" s="5">
        <v>44514</v>
      </c>
      <c r="E3670" s="4" t="s">
        <v>15</v>
      </c>
      <c r="F3670" s="4" t="s">
        <v>123</v>
      </c>
      <c r="G3670" s="4" t="s">
        <v>124</v>
      </c>
      <c r="H3670" s="4" t="s">
        <v>21</v>
      </c>
      <c r="I3670" s="6">
        <v>0.65</v>
      </c>
      <c r="J3670" s="7">
        <v>2500</v>
      </c>
      <c r="K3670" s="8">
        <f t="shared" si="28"/>
        <v>1625</v>
      </c>
      <c r="L3670" s="8">
        <f t="shared" si="29"/>
        <v>406.25</v>
      </c>
      <c r="M3670" s="9">
        <v>0.25</v>
      </c>
      <c r="O3670" s="14"/>
      <c r="P3670" s="12"/>
      <c r="Q3670" s="10"/>
      <c r="R3670" s="11"/>
    </row>
    <row r="3671" spans="1:18" ht="15.75" customHeight="1" x14ac:dyDescent="0.25">
      <c r="A3671" s="2"/>
      <c r="B3671" s="4" t="s">
        <v>14</v>
      </c>
      <c r="C3671" s="4">
        <v>1185732</v>
      </c>
      <c r="D3671" s="5">
        <v>44514</v>
      </c>
      <c r="E3671" s="4" t="s">
        <v>15</v>
      </c>
      <c r="F3671" s="4" t="s">
        <v>123</v>
      </c>
      <c r="G3671" s="4" t="s">
        <v>124</v>
      </c>
      <c r="H3671" s="4" t="s">
        <v>22</v>
      </c>
      <c r="I3671" s="6">
        <v>0.7</v>
      </c>
      <c r="J3671" s="7">
        <v>3500</v>
      </c>
      <c r="K3671" s="8">
        <f t="shared" si="28"/>
        <v>2450</v>
      </c>
      <c r="L3671" s="8">
        <f t="shared" si="29"/>
        <v>735</v>
      </c>
      <c r="M3671" s="9">
        <v>0.3</v>
      </c>
      <c r="O3671" s="14"/>
      <c r="P3671" s="12"/>
      <c r="Q3671" s="10"/>
      <c r="R3671" s="11"/>
    </row>
    <row r="3672" spans="1:18" ht="15.75" customHeight="1" x14ac:dyDescent="0.25">
      <c r="A3672" s="2"/>
      <c r="B3672" s="4" t="s">
        <v>14</v>
      </c>
      <c r="C3672" s="4">
        <v>1185732</v>
      </c>
      <c r="D3672" s="5">
        <v>44543</v>
      </c>
      <c r="E3672" s="4" t="s">
        <v>15</v>
      </c>
      <c r="F3672" s="4" t="s">
        <v>123</v>
      </c>
      <c r="G3672" s="4" t="s">
        <v>124</v>
      </c>
      <c r="H3672" s="4" t="s">
        <v>17</v>
      </c>
      <c r="I3672" s="6">
        <v>0.65</v>
      </c>
      <c r="J3672" s="7">
        <v>5750</v>
      </c>
      <c r="K3672" s="8">
        <f t="shared" si="28"/>
        <v>3737.5</v>
      </c>
      <c r="L3672" s="8">
        <f t="shared" si="29"/>
        <v>1121.25</v>
      </c>
      <c r="M3672" s="9">
        <v>0.3</v>
      </c>
      <c r="O3672" s="14"/>
      <c r="P3672" s="12"/>
      <c r="Q3672" s="10"/>
      <c r="R3672" s="11"/>
    </row>
    <row r="3673" spans="1:18" ht="15.75" customHeight="1" x14ac:dyDescent="0.25">
      <c r="A3673" s="2"/>
      <c r="B3673" s="4" t="s">
        <v>14</v>
      </c>
      <c r="C3673" s="4">
        <v>1185732</v>
      </c>
      <c r="D3673" s="5">
        <v>44543</v>
      </c>
      <c r="E3673" s="4" t="s">
        <v>15</v>
      </c>
      <c r="F3673" s="4" t="s">
        <v>123</v>
      </c>
      <c r="G3673" s="4" t="s">
        <v>124</v>
      </c>
      <c r="H3673" s="4" t="s">
        <v>18</v>
      </c>
      <c r="I3673" s="6">
        <v>0.55000000000000004</v>
      </c>
      <c r="J3673" s="7">
        <v>3750</v>
      </c>
      <c r="K3673" s="8">
        <f t="shared" si="28"/>
        <v>2062.5</v>
      </c>
      <c r="L3673" s="8">
        <f t="shared" si="29"/>
        <v>618.75</v>
      </c>
      <c r="M3673" s="9">
        <v>0.3</v>
      </c>
      <c r="O3673" s="14"/>
      <c r="P3673" s="12"/>
      <c r="Q3673" s="10"/>
      <c r="R3673" s="11"/>
    </row>
    <row r="3674" spans="1:18" ht="15.75" customHeight="1" x14ac:dyDescent="0.25">
      <c r="A3674" s="2"/>
      <c r="B3674" s="4" t="s">
        <v>14</v>
      </c>
      <c r="C3674" s="4">
        <v>1185732</v>
      </c>
      <c r="D3674" s="5">
        <v>44543</v>
      </c>
      <c r="E3674" s="4" t="s">
        <v>15</v>
      </c>
      <c r="F3674" s="4" t="s">
        <v>123</v>
      </c>
      <c r="G3674" s="4" t="s">
        <v>124</v>
      </c>
      <c r="H3674" s="4" t="s">
        <v>19</v>
      </c>
      <c r="I3674" s="6">
        <v>0.55000000000000004</v>
      </c>
      <c r="J3674" s="7">
        <v>3500</v>
      </c>
      <c r="K3674" s="8">
        <f t="shared" si="28"/>
        <v>1925.0000000000002</v>
      </c>
      <c r="L3674" s="8">
        <f t="shared" si="29"/>
        <v>481.25000000000006</v>
      </c>
      <c r="M3674" s="9">
        <v>0.25</v>
      </c>
      <c r="O3674" s="14"/>
      <c r="P3674" s="12"/>
      <c r="Q3674" s="10"/>
      <c r="R3674" s="11"/>
    </row>
    <row r="3675" spans="1:18" ht="15.75" customHeight="1" x14ac:dyDescent="0.25">
      <c r="A3675" s="2"/>
      <c r="B3675" s="4" t="s">
        <v>14</v>
      </c>
      <c r="C3675" s="4">
        <v>1185732</v>
      </c>
      <c r="D3675" s="5">
        <v>44543</v>
      </c>
      <c r="E3675" s="4" t="s">
        <v>15</v>
      </c>
      <c r="F3675" s="4" t="s">
        <v>123</v>
      </c>
      <c r="G3675" s="4" t="s">
        <v>124</v>
      </c>
      <c r="H3675" s="4" t="s">
        <v>20</v>
      </c>
      <c r="I3675" s="6">
        <v>0.55000000000000004</v>
      </c>
      <c r="J3675" s="7">
        <v>3000</v>
      </c>
      <c r="K3675" s="8">
        <f t="shared" si="28"/>
        <v>1650.0000000000002</v>
      </c>
      <c r="L3675" s="8">
        <f t="shared" si="29"/>
        <v>412.50000000000006</v>
      </c>
      <c r="M3675" s="9">
        <v>0.25</v>
      </c>
      <c r="O3675" s="14"/>
      <c r="P3675" s="12"/>
      <c r="Q3675" s="10"/>
      <c r="R3675" s="11"/>
    </row>
    <row r="3676" spans="1:18" ht="15.75" customHeight="1" x14ac:dyDescent="0.25">
      <c r="A3676" s="2"/>
      <c r="B3676" s="4" t="s">
        <v>14</v>
      </c>
      <c r="C3676" s="4">
        <v>1185732</v>
      </c>
      <c r="D3676" s="5">
        <v>44543</v>
      </c>
      <c r="E3676" s="4" t="s">
        <v>15</v>
      </c>
      <c r="F3676" s="4" t="s">
        <v>123</v>
      </c>
      <c r="G3676" s="4" t="s">
        <v>124</v>
      </c>
      <c r="H3676" s="4" t="s">
        <v>21</v>
      </c>
      <c r="I3676" s="6">
        <v>0.65</v>
      </c>
      <c r="J3676" s="7">
        <v>3000</v>
      </c>
      <c r="K3676" s="8">
        <f t="shared" si="28"/>
        <v>1950</v>
      </c>
      <c r="L3676" s="8">
        <f t="shared" si="29"/>
        <v>487.5</v>
      </c>
      <c r="M3676" s="9">
        <v>0.25</v>
      </c>
      <c r="O3676" s="14"/>
      <c r="P3676" s="12"/>
      <c r="Q3676" s="10"/>
      <c r="R3676" s="11"/>
    </row>
    <row r="3677" spans="1:18" ht="15.75" customHeight="1" x14ac:dyDescent="0.25">
      <c r="A3677" s="2"/>
      <c r="B3677" s="4" t="s">
        <v>14</v>
      </c>
      <c r="C3677" s="4">
        <v>1185732</v>
      </c>
      <c r="D3677" s="5">
        <v>44543</v>
      </c>
      <c r="E3677" s="4" t="s">
        <v>15</v>
      </c>
      <c r="F3677" s="4" t="s">
        <v>123</v>
      </c>
      <c r="G3677" s="4" t="s">
        <v>124</v>
      </c>
      <c r="H3677" s="4" t="s">
        <v>22</v>
      </c>
      <c r="I3677" s="6">
        <v>0.7</v>
      </c>
      <c r="J3677" s="7">
        <v>4000</v>
      </c>
      <c r="K3677" s="8">
        <f t="shared" si="28"/>
        <v>2800</v>
      </c>
      <c r="L3677" s="8">
        <f t="shared" si="29"/>
        <v>840</v>
      </c>
      <c r="M3677" s="9">
        <v>0.3</v>
      </c>
      <c r="O3677" s="14"/>
      <c r="P3677" s="12"/>
      <c r="Q3677" s="10"/>
      <c r="R3677" s="11"/>
    </row>
    <row r="3678" spans="1:18" ht="15.75" customHeight="1" x14ac:dyDescent="0.25">
      <c r="A3678" s="2" t="s">
        <v>39</v>
      </c>
      <c r="B3678" s="4" t="s">
        <v>14</v>
      </c>
      <c r="C3678" s="4">
        <v>1185732</v>
      </c>
      <c r="D3678" s="5">
        <v>44210</v>
      </c>
      <c r="E3678" s="4" t="s">
        <v>15</v>
      </c>
      <c r="F3678" s="4" t="s">
        <v>125</v>
      </c>
      <c r="G3678" s="4" t="s">
        <v>126</v>
      </c>
      <c r="H3678" s="4" t="s">
        <v>17</v>
      </c>
      <c r="I3678" s="6">
        <v>0.45</v>
      </c>
      <c r="J3678" s="7">
        <v>5250</v>
      </c>
      <c r="K3678" s="8">
        <f t="shared" si="28"/>
        <v>2362.5</v>
      </c>
      <c r="L3678" s="8">
        <f t="shared" si="29"/>
        <v>1063.125</v>
      </c>
      <c r="M3678" s="9">
        <v>0.45</v>
      </c>
      <c r="O3678" s="14"/>
      <c r="P3678" s="12"/>
      <c r="Q3678" s="10"/>
      <c r="R3678" s="11"/>
    </row>
    <row r="3679" spans="1:18" ht="15.75" customHeight="1" x14ac:dyDescent="0.25">
      <c r="A3679" s="2"/>
      <c r="B3679" s="4" t="s">
        <v>14</v>
      </c>
      <c r="C3679" s="4">
        <v>1185732</v>
      </c>
      <c r="D3679" s="5">
        <v>44210</v>
      </c>
      <c r="E3679" s="4" t="s">
        <v>15</v>
      </c>
      <c r="F3679" s="4" t="s">
        <v>125</v>
      </c>
      <c r="G3679" s="4" t="s">
        <v>126</v>
      </c>
      <c r="H3679" s="4" t="s">
        <v>18</v>
      </c>
      <c r="I3679" s="6">
        <v>0.45</v>
      </c>
      <c r="J3679" s="7">
        <v>3250</v>
      </c>
      <c r="K3679" s="8">
        <f t="shared" si="28"/>
        <v>1462.5</v>
      </c>
      <c r="L3679" s="8">
        <f t="shared" si="29"/>
        <v>658.125</v>
      </c>
      <c r="M3679" s="9">
        <v>0.45</v>
      </c>
      <c r="O3679" s="14"/>
      <c r="P3679" s="12"/>
      <c r="Q3679" s="10"/>
      <c r="R3679" s="11"/>
    </row>
    <row r="3680" spans="1:18" ht="15.75" customHeight="1" x14ac:dyDescent="0.25">
      <c r="A3680" s="2"/>
      <c r="B3680" s="4" t="s">
        <v>14</v>
      </c>
      <c r="C3680" s="4">
        <v>1185732</v>
      </c>
      <c r="D3680" s="5">
        <v>44210</v>
      </c>
      <c r="E3680" s="4" t="s">
        <v>15</v>
      </c>
      <c r="F3680" s="4" t="s">
        <v>125</v>
      </c>
      <c r="G3680" s="4" t="s">
        <v>126</v>
      </c>
      <c r="H3680" s="4" t="s">
        <v>19</v>
      </c>
      <c r="I3680" s="6">
        <v>0.35000000000000003</v>
      </c>
      <c r="J3680" s="7">
        <v>3250</v>
      </c>
      <c r="K3680" s="8">
        <f t="shared" si="28"/>
        <v>1137.5</v>
      </c>
      <c r="L3680" s="8">
        <f t="shared" si="29"/>
        <v>398.125</v>
      </c>
      <c r="M3680" s="9">
        <v>0.35</v>
      </c>
      <c r="O3680" s="14"/>
      <c r="P3680" s="12"/>
      <c r="Q3680" s="10"/>
      <c r="R3680" s="11"/>
    </row>
    <row r="3681" spans="1:18" ht="15.75" customHeight="1" x14ac:dyDescent="0.25">
      <c r="A3681" s="2"/>
      <c r="B3681" s="4" t="s">
        <v>14</v>
      </c>
      <c r="C3681" s="4">
        <v>1185732</v>
      </c>
      <c r="D3681" s="5">
        <v>44210</v>
      </c>
      <c r="E3681" s="4" t="s">
        <v>15</v>
      </c>
      <c r="F3681" s="4" t="s">
        <v>125</v>
      </c>
      <c r="G3681" s="4" t="s">
        <v>126</v>
      </c>
      <c r="H3681" s="4" t="s">
        <v>20</v>
      </c>
      <c r="I3681" s="6">
        <v>0.39999999999999997</v>
      </c>
      <c r="J3681" s="7">
        <v>1750</v>
      </c>
      <c r="K3681" s="8">
        <f t="shared" si="28"/>
        <v>699.99999999999989</v>
      </c>
      <c r="L3681" s="8">
        <f t="shared" si="29"/>
        <v>244.99999999999994</v>
      </c>
      <c r="M3681" s="9">
        <v>0.35</v>
      </c>
      <c r="O3681" s="14"/>
      <c r="P3681" s="12"/>
      <c r="Q3681" s="10"/>
      <c r="R3681" s="11"/>
    </row>
    <row r="3682" spans="1:18" ht="15.75" customHeight="1" x14ac:dyDescent="0.25">
      <c r="A3682" s="2"/>
      <c r="B3682" s="4" t="s">
        <v>14</v>
      </c>
      <c r="C3682" s="4">
        <v>1185732</v>
      </c>
      <c r="D3682" s="5">
        <v>44210</v>
      </c>
      <c r="E3682" s="4" t="s">
        <v>15</v>
      </c>
      <c r="F3682" s="4" t="s">
        <v>125</v>
      </c>
      <c r="G3682" s="4" t="s">
        <v>126</v>
      </c>
      <c r="H3682" s="4" t="s">
        <v>21</v>
      </c>
      <c r="I3682" s="6">
        <v>0.55000000000000004</v>
      </c>
      <c r="J3682" s="7">
        <v>2250</v>
      </c>
      <c r="K3682" s="8">
        <f t="shared" si="28"/>
        <v>1237.5</v>
      </c>
      <c r="L3682" s="8">
        <f t="shared" si="29"/>
        <v>433.125</v>
      </c>
      <c r="M3682" s="9">
        <v>0.35</v>
      </c>
      <c r="O3682" s="14"/>
      <c r="P3682" s="12"/>
      <c r="Q3682" s="10"/>
      <c r="R3682" s="11"/>
    </row>
    <row r="3683" spans="1:18" ht="15.75" customHeight="1" x14ac:dyDescent="0.25">
      <c r="A3683" s="2"/>
      <c r="B3683" s="4" t="s">
        <v>14</v>
      </c>
      <c r="C3683" s="4">
        <v>1185732</v>
      </c>
      <c r="D3683" s="5">
        <v>44210</v>
      </c>
      <c r="E3683" s="4" t="s">
        <v>15</v>
      </c>
      <c r="F3683" s="4" t="s">
        <v>125</v>
      </c>
      <c r="G3683" s="4" t="s">
        <v>126</v>
      </c>
      <c r="H3683" s="4" t="s">
        <v>22</v>
      </c>
      <c r="I3683" s="6">
        <v>0.45</v>
      </c>
      <c r="J3683" s="7">
        <v>3250</v>
      </c>
      <c r="K3683" s="8">
        <f t="shared" si="28"/>
        <v>1462.5</v>
      </c>
      <c r="L3683" s="8">
        <f t="shared" si="29"/>
        <v>585</v>
      </c>
      <c r="M3683" s="9">
        <v>0.39999999999999997</v>
      </c>
      <c r="O3683" s="14"/>
      <c r="P3683" s="12"/>
      <c r="Q3683" s="10"/>
      <c r="R3683" s="11"/>
    </row>
    <row r="3684" spans="1:18" ht="15.75" customHeight="1" x14ac:dyDescent="0.25">
      <c r="A3684" s="2"/>
      <c r="B3684" s="4" t="s">
        <v>14</v>
      </c>
      <c r="C3684" s="4">
        <v>1185732</v>
      </c>
      <c r="D3684" s="5">
        <v>44239</v>
      </c>
      <c r="E3684" s="4" t="s">
        <v>15</v>
      </c>
      <c r="F3684" s="4" t="s">
        <v>125</v>
      </c>
      <c r="G3684" s="4" t="s">
        <v>126</v>
      </c>
      <c r="H3684" s="4" t="s">
        <v>17</v>
      </c>
      <c r="I3684" s="6">
        <v>0.45</v>
      </c>
      <c r="J3684" s="7">
        <v>5750</v>
      </c>
      <c r="K3684" s="8">
        <f t="shared" si="28"/>
        <v>2587.5</v>
      </c>
      <c r="L3684" s="8">
        <f t="shared" si="29"/>
        <v>1164.375</v>
      </c>
      <c r="M3684" s="9">
        <v>0.45</v>
      </c>
      <c r="O3684" s="14"/>
      <c r="P3684" s="12"/>
      <c r="Q3684" s="10"/>
      <c r="R3684" s="11"/>
    </row>
    <row r="3685" spans="1:18" ht="15.75" customHeight="1" x14ac:dyDescent="0.25">
      <c r="A3685" s="2"/>
      <c r="B3685" s="4" t="s">
        <v>14</v>
      </c>
      <c r="C3685" s="4">
        <v>1185732</v>
      </c>
      <c r="D3685" s="5">
        <v>44239</v>
      </c>
      <c r="E3685" s="4" t="s">
        <v>15</v>
      </c>
      <c r="F3685" s="4" t="s">
        <v>125</v>
      </c>
      <c r="G3685" s="4" t="s">
        <v>126</v>
      </c>
      <c r="H3685" s="4" t="s">
        <v>18</v>
      </c>
      <c r="I3685" s="6">
        <v>0.45</v>
      </c>
      <c r="J3685" s="7">
        <v>2250</v>
      </c>
      <c r="K3685" s="8">
        <f t="shared" si="28"/>
        <v>1012.5</v>
      </c>
      <c r="L3685" s="8">
        <f t="shared" si="29"/>
        <v>455.625</v>
      </c>
      <c r="M3685" s="9">
        <v>0.45</v>
      </c>
      <c r="O3685" s="14"/>
      <c r="P3685" s="12"/>
      <c r="Q3685" s="10"/>
      <c r="R3685" s="11"/>
    </row>
    <row r="3686" spans="1:18" ht="15.75" customHeight="1" x14ac:dyDescent="0.25">
      <c r="A3686" s="2"/>
      <c r="B3686" s="4" t="s">
        <v>14</v>
      </c>
      <c r="C3686" s="4">
        <v>1185732</v>
      </c>
      <c r="D3686" s="5">
        <v>44239</v>
      </c>
      <c r="E3686" s="4" t="s">
        <v>15</v>
      </c>
      <c r="F3686" s="4" t="s">
        <v>125</v>
      </c>
      <c r="G3686" s="4" t="s">
        <v>126</v>
      </c>
      <c r="H3686" s="4" t="s">
        <v>19</v>
      </c>
      <c r="I3686" s="6">
        <v>0.35000000000000003</v>
      </c>
      <c r="J3686" s="7">
        <v>2750</v>
      </c>
      <c r="K3686" s="8">
        <f t="shared" si="28"/>
        <v>962.50000000000011</v>
      </c>
      <c r="L3686" s="8">
        <f t="shared" si="29"/>
        <v>336.875</v>
      </c>
      <c r="M3686" s="9">
        <v>0.35</v>
      </c>
      <c r="O3686" s="14"/>
      <c r="P3686" s="12"/>
      <c r="Q3686" s="10"/>
      <c r="R3686" s="11"/>
    </row>
    <row r="3687" spans="1:18" ht="15.75" customHeight="1" x14ac:dyDescent="0.25">
      <c r="A3687" s="2"/>
      <c r="B3687" s="4" t="s">
        <v>14</v>
      </c>
      <c r="C3687" s="4">
        <v>1185732</v>
      </c>
      <c r="D3687" s="5">
        <v>44239</v>
      </c>
      <c r="E3687" s="4" t="s">
        <v>15</v>
      </c>
      <c r="F3687" s="4" t="s">
        <v>125</v>
      </c>
      <c r="G3687" s="4" t="s">
        <v>126</v>
      </c>
      <c r="H3687" s="4" t="s">
        <v>20</v>
      </c>
      <c r="I3687" s="6">
        <v>0.39999999999999997</v>
      </c>
      <c r="J3687" s="7">
        <v>1500</v>
      </c>
      <c r="K3687" s="8">
        <f t="shared" si="28"/>
        <v>600</v>
      </c>
      <c r="L3687" s="8">
        <f t="shared" si="29"/>
        <v>210</v>
      </c>
      <c r="M3687" s="9">
        <v>0.35</v>
      </c>
      <c r="O3687" s="14"/>
      <c r="P3687" s="12"/>
      <c r="Q3687" s="10"/>
      <c r="R3687" s="11"/>
    </row>
    <row r="3688" spans="1:18" ht="15.75" customHeight="1" x14ac:dyDescent="0.25">
      <c r="A3688" s="2"/>
      <c r="B3688" s="4" t="s">
        <v>14</v>
      </c>
      <c r="C3688" s="4">
        <v>1185732</v>
      </c>
      <c r="D3688" s="5">
        <v>44239</v>
      </c>
      <c r="E3688" s="4" t="s">
        <v>15</v>
      </c>
      <c r="F3688" s="4" t="s">
        <v>125</v>
      </c>
      <c r="G3688" s="4" t="s">
        <v>126</v>
      </c>
      <c r="H3688" s="4" t="s">
        <v>21</v>
      </c>
      <c r="I3688" s="6">
        <v>0.55000000000000004</v>
      </c>
      <c r="J3688" s="7">
        <v>2250</v>
      </c>
      <c r="K3688" s="8">
        <f t="shared" si="28"/>
        <v>1237.5</v>
      </c>
      <c r="L3688" s="8">
        <f t="shared" si="29"/>
        <v>433.125</v>
      </c>
      <c r="M3688" s="9">
        <v>0.35</v>
      </c>
      <c r="O3688" s="14"/>
      <c r="P3688" s="12"/>
      <c r="Q3688" s="10"/>
      <c r="R3688" s="11"/>
    </row>
    <row r="3689" spans="1:18" ht="15.75" customHeight="1" x14ac:dyDescent="0.25">
      <c r="A3689" s="2"/>
      <c r="B3689" s="4" t="s">
        <v>14</v>
      </c>
      <c r="C3689" s="4">
        <v>1185732</v>
      </c>
      <c r="D3689" s="5">
        <v>44239</v>
      </c>
      <c r="E3689" s="4" t="s">
        <v>15</v>
      </c>
      <c r="F3689" s="4" t="s">
        <v>125</v>
      </c>
      <c r="G3689" s="4" t="s">
        <v>126</v>
      </c>
      <c r="H3689" s="4" t="s">
        <v>22</v>
      </c>
      <c r="I3689" s="6">
        <v>0.45</v>
      </c>
      <c r="J3689" s="7">
        <v>3250</v>
      </c>
      <c r="K3689" s="8">
        <f t="shared" si="28"/>
        <v>1462.5</v>
      </c>
      <c r="L3689" s="8">
        <f t="shared" si="29"/>
        <v>585</v>
      </c>
      <c r="M3689" s="9">
        <v>0.39999999999999997</v>
      </c>
      <c r="O3689" s="14"/>
      <c r="P3689" s="12"/>
      <c r="Q3689" s="10"/>
      <c r="R3689" s="11"/>
    </row>
    <row r="3690" spans="1:18" ht="15.75" customHeight="1" x14ac:dyDescent="0.25">
      <c r="A3690" s="2"/>
      <c r="B3690" s="4" t="s">
        <v>14</v>
      </c>
      <c r="C3690" s="4">
        <v>1185732</v>
      </c>
      <c r="D3690" s="5">
        <v>44265</v>
      </c>
      <c r="E3690" s="4" t="s">
        <v>15</v>
      </c>
      <c r="F3690" s="4" t="s">
        <v>125</v>
      </c>
      <c r="G3690" s="4" t="s">
        <v>126</v>
      </c>
      <c r="H3690" s="4" t="s">
        <v>17</v>
      </c>
      <c r="I3690" s="6">
        <v>0.45</v>
      </c>
      <c r="J3690" s="7">
        <v>5450</v>
      </c>
      <c r="K3690" s="8">
        <f t="shared" si="28"/>
        <v>2452.5</v>
      </c>
      <c r="L3690" s="8">
        <f t="shared" si="29"/>
        <v>1103.625</v>
      </c>
      <c r="M3690" s="9">
        <v>0.45</v>
      </c>
      <c r="O3690" s="14"/>
      <c r="P3690" s="12"/>
      <c r="Q3690" s="10"/>
      <c r="R3690" s="11"/>
    </row>
    <row r="3691" spans="1:18" ht="15.75" customHeight="1" x14ac:dyDescent="0.25">
      <c r="A3691" s="2"/>
      <c r="B3691" s="4" t="s">
        <v>14</v>
      </c>
      <c r="C3691" s="4">
        <v>1185732</v>
      </c>
      <c r="D3691" s="5">
        <v>44265</v>
      </c>
      <c r="E3691" s="4" t="s">
        <v>15</v>
      </c>
      <c r="F3691" s="4" t="s">
        <v>125</v>
      </c>
      <c r="G3691" s="4" t="s">
        <v>126</v>
      </c>
      <c r="H3691" s="4" t="s">
        <v>18</v>
      </c>
      <c r="I3691" s="6">
        <v>0.45</v>
      </c>
      <c r="J3691" s="7">
        <v>2500</v>
      </c>
      <c r="K3691" s="8">
        <f t="shared" si="28"/>
        <v>1125</v>
      </c>
      <c r="L3691" s="8">
        <f t="shared" si="29"/>
        <v>506.25</v>
      </c>
      <c r="M3691" s="9">
        <v>0.45</v>
      </c>
      <c r="O3691" s="14"/>
      <c r="P3691" s="12"/>
      <c r="Q3691" s="10"/>
      <c r="R3691" s="11"/>
    </row>
    <row r="3692" spans="1:18" ht="15.75" customHeight="1" x14ac:dyDescent="0.25">
      <c r="A3692" s="2"/>
      <c r="B3692" s="4" t="s">
        <v>14</v>
      </c>
      <c r="C3692" s="4">
        <v>1185732</v>
      </c>
      <c r="D3692" s="5">
        <v>44265</v>
      </c>
      <c r="E3692" s="4" t="s">
        <v>15</v>
      </c>
      <c r="F3692" s="4" t="s">
        <v>125</v>
      </c>
      <c r="G3692" s="4" t="s">
        <v>126</v>
      </c>
      <c r="H3692" s="4" t="s">
        <v>19</v>
      </c>
      <c r="I3692" s="6">
        <v>0.35000000000000003</v>
      </c>
      <c r="J3692" s="7">
        <v>2750</v>
      </c>
      <c r="K3692" s="8">
        <f t="shared" si="28"/>
        <v>962.50000000000011</v>
      </c>
      <c r="L3692" s="8">
        <f t="shared" si="29"/>
        <v>336.875</v>
      </c>
      <c r="M3692" s="9">
        <v>0.35</v>
      </c>
      <c r="O3692" s="14"/>
      <c r="P3692" s="12"/>
      <c r="Q3692" s="10"/>
      <c r="R3692" s="11"/>
    </row>
    <row r="3693" spans="1:18" ht="15.75" customHeight="1" x14ac:dyDescent="0.25">
      <c r="A3693" s="2"/>
      <c r="B3693" s="4" t="s">
        <v>14</v>
      </c>
      <c r="C3693" s="4">
        <v>1185732</v>
      </c>
      <c r="D3693" s="5">
        <v>44265</v>
      </c>
      <c r="E3693" s="4" t="s">
        <v>15</v>
      </c>
      <c r="F3693" s="4" t="s">
        <v>125</v>
      </c>
      <c r="G3693" s="4" t="s">
        <v>126</v>
      </c>
      <c r="H3693" s="4" t="s">
        <v>20</v>
      </c>
      <c r="I3693" s="6">
        <v>0.39999999999999997</v>
      </c>
      <c r="J3693" s="7">
        <v>1250</v>
      </c>
      <c r="K3693" s="8">
        <f t="shared" si="28"/>
        <v>499.99999999999994</v>
      </c>
      <c r="L3693" s="8">
        <f t="shared" si="29"/>
        <v>174.99999999999997</v>
      </c>
      <c r="M3693" s="9">
        <v>0.35</v>
      </c>
      <c r="O3693" s="14"/>
      <c r="P3693" s="12"/>
      <c r="Q3693" s="10"/>
      <c r="R3693" s="11"/>
    </row>
    <row r="3694" spans="1:18" ht="15.75" customHeight="1" x14ac:dyDescent="0.25">
      <c r="A3694" s="2"/>
      <c r="B3694" s="4" t="s">
        <v>14</v>
      </c>
      <c r="C3694" s="4">
        <v>1185732</v>
      </c>
      <c r="D3694" s="5">
        <v>44265</v>
      </c>
      <c r="E3694" s="4" t="s">
        <v>15</v>
      </c>
      <c r="F3694" s="4" t="s">
        <v>125</v>
      </c>
      <c r="G3694" s="4" t="s">
        <v>126</v>
      </c>
      <c r="H3694" s="4" t="s">
        <v>21</v>
      </c>
      <c r="I3694" s="6">
        <v>0.55000000000000004</v>
      </c>
      <c r="J3694" s="7">
        <v>1750</v>
      </c>
      <c r="K3694" s="8">
        <f t="shared" si="28"/>
        <v>962.50000000000011</v>
      </c>
      <c r="L3694" s="8">
        <f t="shared" si="29"/>
        <v>336.875</v>
      </c>
      <c r="M3694" s="9">
        <v>0.35</v>
      </c>
      <c r="O3694" s="14"/>
      <c r="P3694" s="12"/>
      <c r="Q3694" s="10"/>
      <c r="R3694" s="11"/>
    </row>
    <row r="3695" spans="1:18" ht="15.75" customHeight="1" x14ac:dyDescent="0.25">
      <c r="A3695" s="2"/>
      <c r="B3695" s="4" t="s">
        <v>14</v>
      </c>
      <c r="C3695" s="4">
        <v>1185732</v>
      </c>
      <c r="D3695" s="5">
        <v>44265</v>
      </c>
      <c r="E3695" s="4" t="s">
        <v>15</v>
      </c>
      <c r="F3695" s="4" t="s">
        <v>125</v>
      </c>
      <c r="G3695" s="4" t="s">
        <v>126</v>
      </c>
      <c r="H3695" s="4" t="s">
        <v>22</v>
      </c>
      <c r="I3695" s="6">
        <v>0.45</v>
      </c>
      <c r="J3695" s="7">
        <v>2750</v>
      </c>
      <c r="K3695" s="8">
        <f t="shared" si="28"/>
        <v>1237.5</v>
      </c>
      <c r="L3695" s="8">
        <f t="shared" si="29"/>
        <v>494.99999999999994</v>
      </c>
      <c r="M3695" s="9">
        <v>0.39999999999999997</v>
      </c>
      <c r="O3695" s="14"/>
      <c r="P3695" s="12"/>
      <c r="Q3695" s="10"/>
      <c r="R3695" s="11"/>
    </row>
    <row r="3696" spans="1:18" ht="15.75" customHeight="1" x14ac:dyDescent="0.25">
      <c r="A3696" s="2"/>
      <c r="B3696" s="4" t="s">
        <v>14</v>
      </c>
      <c r="C3696" s="4">
        <v>1185732</v>
      </c>
      <c r="D3696" s="5">
        <v>44297</v>
      </c>
      <c r="E3696" s="4" t="s">
        <v>15</v>
      </c>
      <c r="F3696" s="4" t="s">
        <v>125</v>
      </c>
      <c r="G3696" s="4" t="s">
        <v>126</v>
      </c>
      <c r="H3696" s="4" t="s">
        <v>17</v>
      </c>
      <c r="I3696" s="6">
        <v>0.45</v>
      </c>
      <c r="J3696" s="7">
        <v>5250</v>
      </c>
      <c r="K3696" s="8">
        <f t="shared" si="28"/>
        <v>2362.5</v>
      </c>
      <c r="L3696" s="8">
        <f t="shared" si="29"/>
        <v>1063.125</v>
      </c>
      <c r="M3696" s="9">
        <v>0.45</v>
      </c>
      <c r="O3696" s="14"/>
      <c r="P3696" s="12"/>
      <c r="Q3696" s="10"/>
      <c r="R3696" s="11"/>
    </row>
    <row r="3697" spans="1:18" ht="15.75" customHeight="1" x14ac:dyDescent="0.25">
      <c r="A3697" s="2"/>
      <c r="B3697" s="4" t="s">
        <v>14</v>
      </c>
      <c r="C3697" s="4">
        <v>1185732</v>
      </c>
      <c r="D3697" s="5">
        <v>44297</v>
      </c>
      <c r="E3697" s="4" t="s">
        <v>15</v>
      </c>
      <c r="F3697" s="4" t="s">
        <v>125</v>
      </c>
      <c r="G3697" s="4" t="s">
        <v>126</v>
      </c>
      <c r="H3697" s="4" t="s">
        <v>18</v>
      </c>
      <c r="I3697" s="6">
        <v>0.45</v>
      </c>
      <c r="J3697" s="7">
        <v>2250</v>
      </c>
      <c r="K3697" s="8">
        <f t="shared" si="28"/>
        <v>1012.5</v>
      </c>
      <c r="L3697" s="8">
        <f t="shared" si="29"/>
        <v>455.625</v>
      </c>
      <c r="M3697" s="9">
        <v>0.45</v>
      </c>
      <c r="O3697" s="14"/>
      <c r="P3697" s="12"/>
      <c r="Q3697" s="10"/>
      <c r="R3697" s="11"/>
    </row>
    <row r="3698" spans="1:18" ht="15.75" customHeight="1" x14ac:dyDescent="0.25">
      <c r="A3698" s="2"/>
      <c r="B3698" s="4" t="s">
        <v>14</v>
      </c>
      <c r="C3698" s="4">
        <v>1185732</v>
      </c>
      <c r="D3698" s="5">
        <v>44297</v>
      </c>
      <c r="E3698" s="4" t="s">
        <v>15</v>
      </c>
      <c r="F3698" s="4" t="s">
        <v>125</v>
      </c>
      <c r="G3698" s="4" t="s">
        <v>126</v>
      </c>
      <c r="H3698" s="4" t="s">
        <v>19</v>
      </c>
      <c r="I3698" s="6">
        <v>0.35000000000000003</v>
      </c>
      <c r="J3698" s="7">
        <v>2250</v>
      </c>
      <c r="K3698" s="8">
        <f t="shared" si="28"/>
        <v>787.50000000000011</v>
      </c>
      <c r="L3698" s="8">
        <f t="shared" si="29"/>
        <v>275.625</v>
      </c>
      <c r="M3698" s="9">
        <v>0.35</v>
      </c>
      <c r="O3698" s="14"/>
      <c r="P3698" s="12"/>
      <c r="Q3698" s="10"/>
      <c r="R3698" s="11"/>
    </row>
    <row r="3699" spans="1:18" ht="15.75" customHeight="1" x14ac:dyDescent="0.25">
      <c r="A3699" s="2"/>
      <c r="B3699" s="4" t="s">
        <v>14</v>
      </c>
      <c r="C3699" s="4">
        <v>1185732</v>
      </c>
      <c r="D3699" s="5">
        <v>44297</v>
      </c>
      <c r="E3699" s="4" t="s">
        <v>15</v>
      </c>
      <c r="F3699" s="4" t="s">
        <v>125</v>
      </c>
      <c r="G3699" s="4" t="s">
        <v>126</v>
      </c>
      <c r="H3699" s="4" t="s">
        <v>20</v>
      </c>
      <c r="I3699" s="6">
        <v>0.39999999999999997</v>
      </c>
      <c r="J3699" s="7">
        <v>1500</v>
      </c>
      <c r="K3699" s="8">
        <f t="shared" si="28"/>
        <v>600</v>
      </c>
      <c r="L3699" s="8">
        <f t="shared" si="29"/>
        <v>210</v>
      </c>
      <c r="M3699" s="9">
        <v>0.35</v>
      </c>
      <c r="O3699" s="14"/>
      <c r="P3699" s="12"/>
      <c r="Q3699" s="10"/>
      <c r="R3699" s="11"/>
    </row>
    <row r="3700" spans="1:18" ht="15.75" customHeight="1" x14ac:dyDescent="0.25">
      <c r="A3700" s="2"/>
      <c r="B3700" s="4" t="s">
        <v>14</v>
      </c>
      <c r="C3700" s="4">
        <v>1185732</v>
      </c>
      <c r="D3700" s="5">
        <v>44297</v>
      </c>
      <c r="E3700" s="4" t="s">
        <v>15</v>
      </c>
      <c r="F3700" s="4" t="s">
        <v>125</v>
      </c>
      <c r="G3700" s="4" t="s">
        <v>126</v>
      </c>
      <c r="H3700" s="4" t="s">
        <v>21</v>
      </c>
      <c r="I3700" s="6">
        <v>0.55000000000000004</v>
      </c>
      <c r="J3700" s="7">
        <v>1500</v>
      </c>
      <c r="K3700" s="8">
        <f t="shared" si="28"/>
        <v>825.00000000000011</v>
      </c>
      <c r="L3700" s="8">
        <f t="shared" si="29"/>
        <v>288.75</v>
      </c>
      <c r="M3700" s="9">
        <v>0.35</v>
      </c>
      <c r="O3700" s="14"/>
      <c r="P3700" s="12"/>
      <c r="Q3700" s="10"/>
      <c r="R3700" s="11"/>
    </row>
    <row r="3701" spans="1:18" ht="15.75" customHeight="1" x14ac:dyDescent="0.25">
      <c r="A3701" s="2"/>
      <c r="B3701" s="4" t="s">
        <v>14</v>
      </c>
      <c r="C3701" s="4">
        <v>1185732</v>
      </c>
      <c r="D3701" s="5">
        <v>44297</v>
      </c>
      <c r="E3701" s="4" t="s">
        <v>15</v>
      </c>
      <c r="F3701" s="4" t="s">
        <v>125</v>
      </c>
      <c r="G3701" s="4" t="s">
        <v>126</v>
      </c>
      <c r="H3701" s="4" t="s">
        <v>22</v>
      </c>
      <c r="I3701" s="6">
        <v>0.45</v>
      </c>
      <c r="J3701" s="7">
        <v>3000</v>
      </c>
      <c r="K3701" s="8">
        <f t="shared" si="28"/>
        <v>1350</v>
      </c>
      <c r="L3701" s="8">
        <f t="shared" si="29"/>
        <v>540</v>
      </c>
      <c r="M3701" s="9">
        <v>0.39999999999999997</v>
      </c>
      <c r="O3701" s="14"/>
      <c r="P3701" s="12"/>
      <c r="Q3701" s="10"/>
      <c r="R3701" s="11"/>
    </row>
    <row r="3702" spans="1:18" ht="15.75" customHeight="1" x14ac:dyDescent="0.25">
      <c r="A3702" s="2"/>
      <c r="B3702" s="4" t="s">
        <v>14</v>
      </c>
      <c r="C3702" s="4">
        <v>1185732</v>
      </c>
      <c r="D3702" s="5">
        <v>44326</v>
      </c>
      <c r="E3702" s="4" t="s">
        <v>15</v>
      </c>
      <c r="F3702" s="4" t="s">
        <v>125</v>
      </c>
      <c r="G3702" s="4" t="s">
        <v>126</v>
      </c>
      <c r="H3702" s="4" t="s">
        <v>17</v>
      </c>
      <c r="I3702" s="6">
        <v>0.6</v>
      </c>
      <c r="J3702" s="7">
        <v>5700</v>
      </c>
      <c r="K3702" s="8">
        <f t="shared" si="28"/>
        <v>3420</v>
      </c>
      <c r="L3702" s="8">
        <f t="shared" si="29"/>
        <v>1539</v>
      </c>
      <c r="M3702" s="9">
        <v>0.45</v>
      </c>
      <c r="O3702" s="14"/>
      <c r="P3702" s="12"/>
      <c r="Q3702" s="10"/>
      <c r="R3702" s="11"/>
    </row>
    <row r="3703" spans="1:18" ht="15.75" customHeight="1" x14ac:dyDescent="0.25">
      <c r="A3703" s="2"/>
      <c r="B3703" s="4" t="s">
        <v>14</v>
      </c>
      <c r="C3703" s="4">
        <v>1185732</v>
      </c>
      <c r="D3703" s="5">
        <v>44326</v>
      </c>
      <c r="E3703" s="4" t="s">
        <v>15</v>
      </c>
      <c r="F3703" s="4" t="s">
        <v>125</v>
      </c>
      <c r="G3703" s="4" t="s">
        <v>126</v>
      </c>
      <c r="H3703" s="4" t="s">
        <v>18</v>
      </c>
      <c r="I3703" s="6">
        <v>0.55000000000000004</v>
      </c>
      <c r="J3703" s="7">
        <v>2750</v>
      </c>
      <c r="K3703" s="8">
        <f t="shared" si="28"/>
        <v>1512.5000000000002</v>
      </c>
      <c r="L3703" s="8">
        <f t="shared" si="29"/>
        <v>680.62500000000011</v>
      </c>
      <c r="M3703" s="9">
        <v>0.45</v>
      </c>
      <c r="O3703" s="14"/>
      <c r="P3703" s="12"/>
      <c r="Q3703" s="10"/>
      <c r="R3703" s="11"/>
    </row>
    <row r="3704" spans="1:18" ht="15.75" customHeight="1" x14ac:dyDescent="0.25">
      <c r="A3704" s="2"/>
      <c r="B3704" s="4" t="s">
        <v>14</v>
      </c>
      <c r="C3704" s="4">
        <v>1185732</v>
      </c>
      <c r="D3704" s="5">
        <v>44326</v>
      </c>
      <c r="E3704" s="4" t="s">
        <v>15</v>
      </c>
      <c r="F3704" s="4" t="s">
        <v>125</v>
      </c>
      <c r="G3704" s="4" t="s">
        <v>126</v>
      </c>
      <c r="H3704" s="4" t="s">
        <v>19</v>
      </c>
      <c r="I3704" s="6">
        <v>0.5</v>
      </c>
      <c r="J3704" s="7">
        <v>3000</v>
      </c>
      <c r="K3704" s="8">
        <f t="shared" si="28"/>
        <v>1500</v>
      </c>
      <c r="L3704" s="8">
        <f t="shared" si="29"/>
        <v>525</v>
      </c>
      <c r="M3704" s="9">
        <v>0.35</v>
      </c>
      <c r="O3704" s="14"/>
      <c r="P3704" s="12"/>
      <c r="Q3704" s="10"/>
      <c r="R3704" s="11"/>
    </row>
    <row r="3705" spans="1:18" ht="15.75" customHeight="1" x14ac:dyDescent="0.25">
      <c r="A3705" s="2"/>
      <c r="B3705" s="4" t="s">
        <v>14</v>
      </c>
      <c r="C3705" s="4">
        <v>1185732</v>
      </c>
      <c r="D3705" s="5">
        <v>44326</v>
      </c>
      <c r="E3705" s="4" t="s">
        <v>15</v>
      </c>
      <c r="F3705" s="4" t="s">
        <v>125</v>
      </c>
      <c r="G3705" s="4" t="s">
        <v>126</v>
      </c>
      <c r="H3705" s="4" t="s">
        <v>20</v>
      </c>
      <c r="I3705" s="6">
        <v>0.5</v>
      </c>
      <c r="J3705" s="7">
        <v>2500</v>
      </c>
      <c r="K3705" s="8">
        <f t="shared" si="28"/>
        <v>1250</v>
      </c>
      <c r="L3705" s="8">
        <f t="shared" si="29"/>
        <v>437.5</v>
      </c>
      <c r="M3705" s="9">
        <v>0.35</v>
      </c>
      <c r="O3705" s="14"/>
      <c r="P3705" s="12"/>
      <c r="Q3705" s="10"/>
      <c r="R3705" s="11"/>
    </row>
    <row r="3706" spans="1:18" ht="15.75" customHeight="1" x14ac:dyDescent="0.25">
      <c r="A3706" s="2"/>
      <c r="B3706" s="4" t="s">
        <v>14</v>
      </c>
      <c r="C3706" s="4">
        <v>1185732</v>
      </c>
      <c r="D3706" s="5">
        <v>44326</v>
      </c>
      <c r="E3706" s="4" t="s">
        <v>15</v>
      </c>
      <c r="F3706" s="4" t="s">
        <v>125</v>
      </c>
      <c r="G3706" s="4" t="s">
        <v>126</v>
      </c>
      <c r="H3706" s="4" t="s">
        <v>21</v>
      </c>
      <c r="I3706" s="6">
        <v>0.6</v>
      </c>
      <c r="J3706" s="7">
        <v>2750</v>
      </c>
      <c r="K3706" s="8">
        <f t="shared" si="28"/>
        <v>1650</v>
      </c>
      <c r="L3706" s="8">
        <f t="shared" si="29"/>
        <v>577.5</v>
      </c>
      <c r="M3706" s="9">
        <v>0.35</v>
      </c>
      <c r="O3706" s="14"/>
      <c r="P3706" s="12"/>
      <c r="Q3706" s="10"/>
      <c r="R3706" s="11"/>
    </row>
    <row r="3707" spans="1:18" ht="15.75" customHeight="1" x14ac:dyDescent="0.25">
      <c r="A3707" s="2"/>
      <c r="B3707" s="4" t="s">
        <v>14</v>
      </c>
      <c r="C3707" s="4">
        <v>1185732</v>
      </c>
      <c r="D3707" s="5">
        <v>44326</v>
      </c>
      <c r="E3707" s="4" t="s">
        <v>15</v>
      </c>
      <c r="F3707" s="4" t="s">
        <v>125</v>
      </c>
      <c r="G3707" s="4" t="s">
        <v>126</v>
      </c>
      <c r="H3707" s="4" t="s">
        <v>22</v>
      </c>
      <c r="I3707" s="6">
        <v>0.65</v>
      </c>
      <c r="J3707" s="7">
        <v>4000</v>
      </c>
      <c r="K3707" s="8">
        <f t="shared" si="28"/>
        <v>2600</v>
      </c>
      <c r="L3707" s="8">
        <f t="shared" si="29"/>
        <v>1040</v>
      </c>
      <c r="M3707" s="9">
        <v>0.39999999999999997</v>
      </c>
      <c r="O3707" s="14"/>
      <c r="P3707" s="12"/>
      <c r="Q3707" s="10"/>
      <c r="R3707" s="11"/>
    </row>
    <row r="3708" spans="1:18" ht="15.75" customHeight="1" x14ac:dyDescent="0.25">
      <c r="A3708" s="2"/>
      <c r="B3708" s="4" t="s">
        <v>14</v>
      </c>
      <c r="C3708" s="4">
        <v>1185732</v>
      </c>
      <c r="D3708" s="5">
        <v>44359</v>
      </c>
      <c r="E3708" s="4" t="s">
        <v>15</v>
      </c>
      <c r="F3708" s="4" t="s">
        <v>125</v>
      </c>
      <c r="G3708" s="4" t="s">
        <v>126</v>
      </c>
      <c r="H3708" s="4" t="s">
        <v>17</v>
      </c>
      <c r="I3708" s="6">
        <v>0.6</v>
      </c>
      <c r="J3708" s="7">
        <v>6500</v>
      </c>
      <c r="K3708" s="8">
        <f t="shared" si="28"/>
        <v>3900</v>
      </c>
      <c r="L3708" s="8">
        <f t="shared" si="29"/>
        <v>1755</v>
      </c>
      <c r="M3708" s="9">
        <v>0.45</v>
      </c>
      <c r="O3708" s="14"/>
      <c r="P3708" s="12"/>
      <c r="Q3708" s="10"/>
      <c r="R3708" s="11"/>
    </row>
    <row r="3709" spans="1:18" ht="15.75" customHeight="1" x14ac:dyDescent="0.25">
      <c r="A3709" s="2"/>
      <c r="B3709" s="4" t="s">
        <v>14</v>
      </c>
      <c r="C3709" s="4">
        <v>1185732</v>
      </c>
      <c r="D3709" s="5">
        <v>44359</v>
      </c>
      <c r="E3709" s="4" t="s">
        <v>15</v>
      </c>
      <c r="F3709" s="4" t="s">
        <v>125</v>
      </c>
      <c r="G3709" s="4" t="s">
        <v>126</v>
      </c>
      <c r="H3709" s="4" t="s">
        <v>18</v>
      </c>
      <c r="I3709" s="6">
        <v>0.55000000000000004</v>
      </c>
      <c r="J3709" s="7">
        <v>4000</v>
      </c>
      <c r="K3709" s="8">
        <f t="shared" si="28"/>
        <v>2200</v>
      </c>
      <c r="L3709" s="8">
        <f t="shared" si="29"/>
        <v>990</v>
      </c>
      <c r="M3709" s="9">
        <v>0.45</v>
      </c>
      <c r="O3709" s="14"/>
      <c r="P3709" s="12"/>
      <c r="Q3709" s="10"/>
      <c r="R3709" s="11"/>
    </row>
    <row r="3710" spans="1:18" ht="15.75" customHeight="1" x14ac:dyDescent="0.25">
      <c r="A3710" s="2"/>
      <c r="B3710" s="4" t="s">
        <v>14</v>
      </c>
      <c r="C3710" s="4">
        <v>1185732</v>
      </c>
      <c r="D3710" s="5">
        <v>44359</v>
      </c>
      <c r="E3710" s="4" t="s">
        <v>15</v>
      </c>
      <c r="F3710" s="4" t="s">
        <v>125</v>
      </c>
      <c r="G3710" s="4" t="s">
        <v>126</v>
      </c>
      <c r="H3710" s="4" t="s">
        <v>19</v>
      </c>
      <c r="I3710" s="6">
        <v>0.5</v>
      </c>
      <c r="J3710" s="7">
        <v>3250</v>
      </c>
      <c r="K3710" s="8">
        <f t="shared" si="28"/>
        <v>1625</v>
      </c>
      <c r="L3710" s="8">
        <f t="shared" si="29"/>
        <v>568.75</v>
      </c>
      <c r="M3710" s="9">
        <v>0.35</v>
      </c>
      <c r="O3710" s="14"/>
      <c r="P3710" s="12"/>
      <c r="Q3710" s="10"/>
      <c r="R3710" s="11"/>
    </row>
    <row r="3711" spans="1:18" ht="15.75" customHeight="1" x14ac:dyDescent="0.25">
      <c r="A3711" s="2"/>
      <c r="B3711" s="4" t="s">
        <v>14</v>
      </c>
      <c r="C3711" s="4">
        <v>1185732</v>
      </c>
      <c r="D3711" s="5">
        <v>44359</v>
      </c>
      <c r="E3711" s="4" t="s">
        <v>15</v>
      </c>
      <c r="F3711" s="4" t="s">
        <v>125</v>
      </c>
      <c r="G3711" s="4" t="s">
        <v>126</v>
      </c>
      <c r="H3711" s="4" t="s">
        <v>20</v>
      </c>
      <c r="I3711" s="6">
        <v>0.5</v>
      </c>
      <c r="J3711" s="7">
        <v>3000</v>
      </c>
      <c r="K3711" s="8">
        <f t="shared" si="28"/>
        <v>1500</v>
      </c>
      <c r="L3711" s="8">
        <f t="shared" si="29"/>
        <v>525</v>
      </c>
      <c r="M3711" s="9">
        <v>0.35</v>
      </c>
      <c r="O3711" s="14"/>
      <c r="P3711" s="12"/>
      <c r="Q3711" s="10"/>
      <c r="R3711" s="11"/>
    </row>
    <row r="3712" spans="1:18" ht="15.75" customHeight="1" x14ac:dyDescent="0.25">
      <c r="A3712" s="2"/>
      <c r="B3712" s="4" t="s">
        <v>14</v>
      </c>
      <c r="C3712" s="4">
        <v>1185732</v>
      </c>
      <c r="D3712" s="5">
        <v>44359</v>
      </c>
      <c r="E3712" s="4" t="s">
        <v>15</v>
      </c>
      <c r="F3712" s="4" t="s">
        <v>125</v>
      </c>
      <c r="G3712" s="4" t="s">
        <v>126</v>
      </c>
      <c r="H3712" s="4" t="s">
        <v>21</v>
      </c>
      <c r="I3712" s="6">
        <v>0.6</v>
      </c>
      <c r="J3712" s="7">
        <v>3000</v>
      </c>
      <c r="K3712" s="8">
        <f t="shared" si="28"/>
        <v>1800</v>
      </c>
      <c r="L3712" s="8">
        <f t="shared" si="29"/>
        <v>630</v>
      </c>
      <c r="M3712" s="9">
        <v>0.35</v>
      </c>
      <c r="O3712" s="14"/>
      <c r="P3712" s="12"/>
      <c r="Q3712" s="10"/>
      <c r="R3712" s="11"/>
    </row>
    <row r="3713" spans="1:18" ht="15.75" customHeight="1" x14ac:dyDescent="0.25">
      <c r="A3713" s="2"/>
      <c r="B3713" s="4" t="s">
        <v>14</v>
      </c>
      <c r="C3713" s="4">
        <v>1185732</v>
      </c>
      <c r="D3713" s="5">
        <v>44359</v>
      </c>
      <c r="E3713" s="4" t="s">
        <v>15</v>
      </c>
      <c r="F3713" s="4" t="s">
        <v>125</v>
      </c>
      <c r="G3713" s="4" t="s">
        <v>126</v>
      </c>
      <c r="H3713" s="4" t="s">
        <v>22</v>
      </c>
      <c r="I3713" s="6">
        <v>0.65</v>
      </c>
      <c r="J3713" s="7">
        <v>4500</v>
      </c>
      <c r="K3713" s="8">
        <f t="shared" si="28"/>
        <v>2925</v>
      </c>
      <c r="L3713" s="8">
        <f t="shared" si="29"/>
        <v>1170</v>
      </c>
      <c r="M3713" s="9">
        <v>0.39999999999999997</v>
      </c>
      <c r="O3713" s="14"/>
      <c r="P3713" s="12"/>
      <c r="Q3713" s="10"/>
      <c r="R3713" s="11"/>
    </row>
    <row r="3714" spans="1:18" ht="15.75" customHeight="1" x14ac:dyDescent="0.25">
      <c r="A3714" s="2"/>
      <c r="B3714" s="4" t="s">
        <v>14</v>
      </c>
      <c r="C3714" s="4">
        <v>1185732</v>
      </c>
      <c r="D3714" s="5">
        <v>44387</v>
      </c>
      <c r="E3714" s="4" t="s">
        <v>15</v>
      </c>
      <c r="F3714" s="4" t="s">
        <v>125</v>
      </c>
      <c r="G3714" s="4" t="s">
        <v>126</v>
      </c>
      <c r="H3714" s="4" t="s">
        <v>17</v>
      </c>
      <c r="I3714" s="6">
        <v>0.6</v>
      </c>
      <c r="J3714" s="7">
        <v>6750</v>
      </c>
      <c r="K3714" s="8">
        <f t="shared" si="28"/>
        <v>4050</v>
      </c>
      <c r="L3714" s="8">
        <f t="shared" si="29"/>
        <v>1822.5</v>
      </c>
      <c r="M3714" s="9">
        <v>0.45</v>
      </c>
      <c r="O3714" s="14"/>
      <c r="P3714" s="12"/>
      <c r="Q3714" s="10"/>
      <c r="R3714" s="11"/>
    </row>
    <row r="3715" spans="1:18" ht="15.75" customHeight="1" x14ac:dyDescent="0.25">
      <c r="A3715" s="2"/>
      <c r="B3715" s="4" t="s">
        <v>14</v>
      </c>
      <c r="C3715" s="4">
        <v>1185732</v>
      </c>
      <c r="D3715" s="5">
        <v>44387</v>
      </c>
      <c r="E3715" s="4" t="s">
        <v>15</v>
      </c>
      <c r="F3715" s="4" t="s">
        <v>125</v>
      </c>
      <c r="G3715" s="4" t="s">
        <v>126</v>
      </c>
      <c r="H3715" s="4" t="s">
        <v>18</v>
      </c>
      <c r="I3715" s="6">
        <v>0.55000000000000004</v>
      </c>
      <c r="J3715" s="7">
        <v>4250</v>
      </c>
      <c r="K3715" s="8">
        <f t="shared" si="28"/>
        <v>2337.5</v>
      </c>
      <c r="L3715" s="8">
        <f t="shared" si="29"/>
        <v>1051.875</v>
      </c>
      <c r="M3715" s="9">
        <v>0.45</v>
      </c>
      <c r="O3715" s="14"/>
      <c r="P3715" s="12"/>
      <c r="Q3715" s="10"/>
      <c r="R3715" s="11"/>
    </row>
    <row r="3716" spans="1:18" ht="15.75" customHeight="1" x14ac:dyDescent="0.25">
      <c r="A3716" s="2"/>
      <c r="B3716" s="4" t="s">
        <v>14</v>
      </c>
      <c r="C3716" s="4">
        <v>1185732</v>
      </c>
      <c r="D3716" s="5">
        <v>44387</v>
      </c>
      <c r="E3716" s="4" t="s">
        <v>15</v>
      </c>
      <c r="F3716" s="4" t="s">
        <v>125</v>
      </c>
      <c r="G3716" s="4" t="s">
        <v>126</v>
      </c>
      <c r="H3716" s="4" t="s">
        <v>19</v>
      </c>
      <c r="I3716" s="6">
        <v>0.5</v>
      </c>
      <c r="J3716" s="7">
        <v>3500</v>
      </c>
      <c r="K3716" s="8">
        <f t="shared" si="28"/>
        <v>1750</v>
      </c>
      <c r="L3716" s="8">
        <f t="shared" si="29"/>
        <v>612.5</v>
      </c>
      <c r="M3716" s="9">
        <v>0.35</v>
      </c>
      <c r="O3716" s="14"/>
      <c r="P3716" s="12"/>
      <c r="Q3716" s="10"/>
      <c r="R3716" s="11"/>
    </row>
    <row r="3717" spans="1:18" ht="15.75" customHeight="1" x14ac:dyDescent="0.25">
      <c r="A3717" s="2"/>
      <c r="B3717" s="4" t="s">
        <v>14</v>
      </c>
      <c r="C3717" s="4">
        <v>1185732</v>
      </c>
      <c r="D3717" s="5">
        <v>44387</v>
      </c>
      <c r="E3717" s="4" t="s">
        <v>15</v>
      </c>
      <c r="F3717" s="4" t="s">
        <v>125</v>
      </c>
      <c r="G3717" s="4" t="s">
        <v>126</v>
      </c>
      <c r="H3717" s="4" t="s">
        <v>20</v>
      </c>
      <c r="I3717" s="6">
        <v>0.5</v>
      </c>
      <c r="J3717" s="7">
        <v>3000</v>
      </c>
      <c r="K3717" s="8">
        <f t="shared" si="28"/>
        <v>1500</v>
      </c>
      <c r="L3717" s="8">
        <f t="shared" si="29"/>
        <v>525</v>
      </c>
      <c r="M3717" s="9">
        <v>0.35</v>
      </c>
      <c r="O3717" s="14"/>
      <c r="P3717" s="12"/>
      <c r="Q3717" s="10"/>
      <c r="R3717" s="11"/>
    </row>
    <row r="3718" spans="1:18" ht="15.75" customHeight="1" x14ac:dyDescent="0.25">
      <c r="A3718" s="2"/>
      <c r="B3718" s="4" t="s">
        <v>14</v>
      </c>
      <c r="C3718" s="4">
        <v>1185732</v>
      </c>
      <c r="D3718" s="5">
        <v>44387</v>
      </c>
      <c r="E3718" s="4" t="s">
        <v>15</v>
      </c>
      <c r="F3718" s="4" t="s">
        <v>125</v>
      </c>
      <c r="G3718" s="4" t="s">
        <v>126</v>
      </c>
      <c r="H3718" s="4" t="s">
        <v>21</v>
      </c>
      <c r="I3718" s="6">
        <v>0.6</v>
      </c>
      <c r="J3718" s="7">
        <v>3250</v>
      </c>
      <c r="K3718" s="8">
        <f t="shared" si="28"/>
        <v>1950</v>
      </c>
      <c r="L3718" s="8">
        <f t="shared" si="29"/>
        <v>682.5</v>
      </c>
      <c r="M3718" s="9">
        <v>0.35</v>
      </c>
      <c r="O3718" s="14"/>
      <c r="P3718" s="12"/>
      <c r="Q3718" s="10"/>
      <c r="R3718" s="11"/>
    </row>
    <row r="3719" spans="1:18" ht="15.75" customHeight="1" x14ac:dyDescent="0.25">
      <c r="A3719" s="2"/>
      <c r="B3719" s="4" t="s">
        <v>14</v>
      </c>
      <c r="C3719" s="4">
        <v>1185732</v>
      </c>
      <c r="D3719" s="5">
        <v>44387</v>
      </c>
      <c r="E3719" s="4" t="s">
        <v>15</v>
      </c>
      <c r="F3719" s="4" t="s">
        <v>125</v>
      </c>
      <c r="G3719" s="4" t="s">
        <v>126</v>
      </c>
      <c r="H3719" s="4" t="s">
        <v>22</v>
      </c>
      <c r="I3719" s="6">
        <v>0.65</v>
      </c>
      <c r="J3719" s="7">
        <v>5000</v>
      </c>
      <c r="K3719" s="8">
        <f t="shared" si="28"/>
        <v>3250</v>
      </c>
      <c r="L3719" s="8">
        <f t="shared" si="29"/>
        <v>1300</v>
      </c>
      <c r="M3719" s="9">
        <v>0.39999999999999997</v>
      </c>
      <c r="O3719" s="14"/>
      <c r="P3719" s="12"/>
      <c r="Q3719" s="10"/>
      <c r="R3719" s="11"/>
    </row>
    <row r="3720" spans="1:18" ht="15.75" customHeight="1" x14ac:dyDescent="0.25">
      <c r="A3720" s="2"/>
      <c r="B3720" s="4" t="s">
        <v>14</v>
      </c>
      <c r="C3720" s="4">
        <v>1185732</v>
      </c>
      <c r="D3720" s="5">
        <v>44419</v>
      </c>
      <c r="E3720" s="4" t="s">
        <v>15</v>
      </c>
      <c r="F3720" s="4" t="s">
        <v>125</v>
      </c>
      <c r="G3720" s="4" t="s">
        <v>126</v>
      </c>
      <c r="H3720" s="4" t="s">
        <v>17</v>
      </c>
      <c r="I3720" s="6">
        <v>0.6</v>
      </c>
      <c r="J3720" s="7">
        <v>6500</v>
      </c>
      <c r="K3720" s="8">
        <f t="shared" si="28"/>
        <v>3900</v>
      </c>
      <c r="L3720" s="8">
        <f t="shared" si="29"/>
        <v>1755</v>
      </c>
      <c r="M3720" s="9">
        <v>0.45</v>
      </c>
      <c r="O3720" s="14"/>
      <c r="P3720" s="12"/>
      <c r="Q3720" s="10"/>
      <c r="R3720" s="11"/>
    </row>
    <row r="3721" spans="1:18" ht="15.75" customHeight="1" x14ac:dyDescent="0.25">
      <c r="A3721" s="2"/>
      <c r="B3721" s="4" t="s">
        <v>14</v>
      </c>
      <c r="C3721" s="4">
        <v>1185732</v>
      </c>
      <c r="D3721" s="5">
        <v>44419</v>
      </c>
      <c r="E3721" s="4" t="s">
        <v>15</v>
      </c>
      <c r="F3721" s="4" t="s">
        <v>125</v>
      </c>
      <c r="G3721" s="4" t="s">
        <v>126</v>
      </c>
      <c r="H3721" s="4" t="s">
        <v>18</v>
      </c>
      <c r="I3721" s="6">
        <v>0.55000000000000004</v>
      </c>
      <c r="J3721" s="7">
        <v>4250</v>
      </c>
      <c r="K3721" s="8">
        <f t="shared" si="28"/>
        <v>2337.5</v>
      </c>
      <c r="L3721" s="8">
        <f t="shared" si="29"/>
        <v>1051.875</v>
      </c>
      <c r="M3721" s="9">
        <v>0.45</v>
      </c>
      <c r="O3721" s="14"/>
      <c r="P3721" s="12"/>
      <c r="Q3721" s="10"/>
      <c r="R3721" s="11"/>
    </row>
    <row r="3722" spans="1:18" ht="15.75" customHeight="1" x14ac:dyDescent="0.25">
      <c r="A3722" s="2"/>
      <c r="B3722" s="4" t="s">
        <v>14</v>
      </c>
      <c r="C3722" s="4">
        <v>1185732</v>
      </c>
      <c r="D3722" s="5">
        <v>44419</v>
      </c>
      <c r="E3722" s="4" t="s">
        <v>15</v>
      </c>
      <c r="F3722" s="4" t="s">
        <v>125</v>
      </c>
      <c r="G3722" s="4" t="s">
        <v>126</v>
      </c>
      <c r="H3722" s="4" t="s">
        <v>19</v>
      </c>
      <c r="I3722" s="6">
        <v>0.5</v>
      </c>
      <c r="J3722" s="7">
        <v>3500</v>
      </c>
      <c r="K3722" s="8">
        <f t="shared" si="28"/>
        <v>1750</v>
      </c>
      <c r="L3722" s="8">
        <f t="shared" si="29"/>
        <v>612.5</v>
      </c>
      <c r="M3722" s="9">
        <v>0.35</v>
      </c>
      <c r="O3722" s="14"/>
      <c r="P3722" s="12"/>
      <c r="Q3722" s="10"/>
      <c r="R3722" s="11"/>
    </row>
    <row r="3723" spans="1:18" ht="15.75" customHeight="1" x14ac:dyDescent="0.25">
      <c r="A3723" s="2"/>
      <c r="B3723" s="4" t="s">
        <v>14</v>
      </c>
      <c r="C3723" s="4">
        <v>1185732</v>
      </c>
      <c r="D3723" s="5">
        <v>44419</v>
      </c>
      <c r="E3723" s="4" t="s">
        <v>15</v>
      </c>
      <c r="F3723" s="4" t="s">
        <v>125</v>
      </c>
      <c r="G3723" s="4" t="s">
        <v>126</v>
      </c>
      <c r="H3723" s="4" t="s">
        <v>20</v>
      </c>
      <c r="I3723" s="6">
        <v>0.5</v>
      </c>
      <c r="J3723" s="7">
        <v>2500</v>
      </c>
      <c r="K3723" s="8">
        <f t="shared" si="28"/>
        <v>1250</v>
      </c>
      <c r="L3723" s="8">
        <f t="shared" si="29"/>
        <v>437.5</v>
      </c>
      <c r="M3723" s="9">
        <v>0.35</v>
      </c>
      <c r="O3723" s="14"/>
      <c r="P3723" s="12"/>
      <c r="Q3723" s="10"/>
      <c r="R3723" s="11"/>
    </row>
    <row r="3724" spans="1:18" ht="15.75" customHeight="1" x14ac:dyDescent="0.25">
      <c r="A3724" s="2"/>
      <c r="B3724" s="4" t="s">
        <v>14</v>
      </c>
      <c r="C3724" s="4">
        <v>1185732</v>
      </c>
      <c r="D3724" s="5">
        <v>44419</v>
      </c>
      <c r="E3724" s="4" t="s">
        <v>15</v>
      </c>
      <c r="F3724" s="4" t="s">
        <v>125</v>
      </c>
      <c r="G3724" s="4" t="s">
        <v>126</v>
      </c>
      <c r="H3724" s="4" t="s">
        <v>21</v>
      </c>
      <c r="I3724" s="6">
        <v>0.6</v>
      </c>
      <c r="J3724" s="7">
        <v>2250</v>
      </c>
      <c r="K3724" s="8">
        <f t="shared" si="28"/>
        <v>1350</v>
      </c>
      <c r="L3724" s="8">
        <f t="shared" si="29"/>
        <v>472.49999999999994</v>
      </c>
      <c r="M3724" s="9">
        <v>0.35</v>
      </c>
      <c r="O3724" s="14"/>
      <c r="P3724" s="12"/>
      <c r="Q3724" s="10"/>
      <c r="R3724" s="11"/>
    </row>
    <row r="3725" spans="1:18" ht="15.75" customHeight="1" x14ac:dyDescent="0.25">
      <c r="A3725" s="2"/>
      <c r="B3725" s="4" t="s">
        <v>14</v>
      </c>
      <c r="C3725" s="4">
        <v>1185732</v>
      </c>
      <c r="D3725" s="5">
        <v>44419</v>
      </c>
      <c r="E3725" s="4" t="s">
        <v>15</v>
      </c>
      <c r="F3725" s="4" t="s">
        <v>125</v>
      </c>
      <c r="G3725" s="4" t="s">
        <v>126</v>
      </c>
      <c r="H3725" s="4" t="s">
        <v>22</v>
      </c>
      <c r="I3725" s="6">
        <v>0.65</v>
      </c>
      <c r="J3725" s="7">
        <v>4000</v>
      </c>
      <c r="K3725" s="8">
        <f t="shared" si="28"/>
        <v>2600</v>
      </c>
      <c r="L3725" s="8">
        <f t="shared" si="29"/>
        <v>1040</v>
      </c>
      <c r="M3725" s="9">
        <v>0.39999999999999997</v>
      </c>
      <c r="O3725" s="14"/>
      <c r="P3725" s="12"/>
      <c r="Q3725" s="10"/>
      <c r="R3725" s="11"/>
    </row>
    <row r="3726" spans="1:18" ht="15.75" customHeight="1" x14ac:dyDescent="0.25">
      <c r="A3726" s="2"/>
      <c r="B3726" s="4" t="s">
        <v>14</v>
      </c>
      <c r="C3726" s="4">
        <v>1185732</v>
      </c>
      <c r="D3726" s="5">
        <v>44449</v>
      </c>
      <c r="E3726" s="4" t="s">
        <v>15</v>
      </c>
      <c r="F3726" s="4" t="s">
        <v>125</v>
      </c>
      <c r="G3726" s="4" t="s">
        <v>126</v>
      </c>
      <c r="H3726" s="4" t="s">
        <v>17</v>
      </c>
      <c r="I3726" s="6">
        <v>0.6</v>
      </c>
      <c r="J3726" s="7">
        <v>5250</v>
      </c>
      <c r="K3726" s="8">
        <f t="shared" si="28"/>
        <v>3150</v>
      </c>
      <c r="L3726" s="8">
        <f t="shared" si="29"/>
        <v>1417.5</v>
      </c>
      <c r="M3726" s="9">
        <v>0.45</v>
      </c>
      <c r="O3726" s="14"/>
      <c r="P3726" s="12"/>
      <c r="Q3726" s="10"/>
      <c r="R3726" s="11"/>
    </row>
    <row r="3727" spans="1:18" ht="15.75" customHeight="1" x14ac:dyDescent="0.25">
      <c r="A3727" s="2"/>
      <c r="B3727" s="4" t="s">
        <v>14</v>
      </c>
      <c r="C3727" s="4">
        <v>1185732</v>
      </c>
      <c r="D3727" s="5">
        <v>44449</v>
      </c>
      <c r="E3727" s="4" t="s">
        <v>15</v>
      </c>
      <c r="F3727" s="4" t="s">
        <v>125</v>
      </c>
      <c r="G3727" s="4" t="s">
        <v>126</v>
      </c>
      <c r="H3727" s="4" t="s">
        <v>18</v>
      </c>
      <c r="I3727" s="6">
        <v>0.55000000000000004</v>
      </c>
      <c r="J3727" s="7">
        <v>3250</v>
      </c>
      <c r="K3727" s="8">
        <f t="shared" si="28"/>
        <v>1787.5000000000002</v>
      </c>
      <c r="L3727" s="8">
        <f t="shared" si="29"/>
        <v>804.37500000000011</v>
      </c>
      <c r="M3727" s="9">
        <v>0.45</v>
      </c>
      <c r="O3727" s="14"/>
      <c r="P3727" s="12"/>
      <c r="Q3727" s="10"/>
      <c r="R3727" s="11"/>
    </row>
    <row r="3728" spans="1:18" ht="15.75" customHeight="1" x14ac:dyDescent="0.25">
      <c r="A3728" s="2"/>
      <c r="B3728" s="4" t="s">
        <v>14</v>
      </c>
      <c r="C3728" s="4">
        <v>1185732</v>
      </c>
      <c r="D3728" s="5">
        <v>44449</v>
      </c>
      <c r="E3728" s="4" t="s">
        <v>15</v>
      </c>
      <c r="F3728" s="4" t="s">
        <v>125</v>
      </c>
      <c r="G3728" s="4" t="s">
        <v>126</v>
      </c>
      <c r="H3728" s="4" t="s">
        <v>19</v>
      </c>
      <c r="I3728" s="6">
        <v>0.5</v>
      </c>
      <c r="J3728" s="7">
        <v>2250</v>
      </c>
      <c r="K3728" s="8">
        <f t="shared" si="28"/>
        <v>1125</v>
      </c>
      <c r="L3728" s="8">
        <f t="shared" si="29"/>
        <v>393.75</v>
      </c>
      <c r="M3728" s="9">
        <v>0.35</v>
      </c>
      <c r="O3728" s="14"/>
      <c r="P3728" s="12"/>
      <c r="Q3728" s="10"/>
      <c r="R3728" s="11"/>
    </row>
    <row r="3729" spans="1:18" ht="15.75" customHeight="1" x14ac:dyDescent="0.25">
      <c r="A3729" s="2"/>
      <c r="B3729" s="4" t="s">
        <v>14</v>
      </c>
      <c r="C3729" s="4">
        <v>1185732</v>
      </c>
      <c r="D3729" s="5">
        <v>44449</v>
      </c>
      <c r="E3729" s="4" t="s">
        <v>15</v>
      </c>
      <c r="F3729" s="4" t="s">
        <v>125</v>
      </c>
      <c r="G3729" s="4" t="s">
        <v>126</v>
      </c>
      <c r="H3729" s="4" t="s">
        <v>20</v>
      </c>
      <c r="I3729" s="6">
        <v>0.5</v>
      </c>
      <c r="J3729" s="7">
        <v>2000</v>
      </c>
      <c r="K3729" s="8">
        <f t="shared" si="28"/>
        <v>1000</v>
      </c>
      <c r="L3729" s="8">
        <f t="shared" si="29"/>
        <v>350</v>
      </c>
      <c r="M3729" s="9">
        <v>0.35</v>
      </c>
      <c r="O3729" s="14"/>
      <c r="P3729" s="12"/>
      <c r="Q3729" s="10"/>
      <c r="R3729" s="11"/>
    </row>
    <row r="3730" spans="1:18" ht="15.75" customHeight="1" x14ac:dyDescent="0.25">
      <c r="A3730" s="2"/>
      <c r="B3730" s="4" t="s">
        <v>14</v>
      </c>
      <c r="C3730" s="4">
        <v>1185732</v>
      </c>
      <c r="D3730" s="5">
        <v>44449</v>
      </c>
      <c r="E3730" s="4" t="s">
        <v>15</v>
      </c>
      <c r="F3730" s="4" t="s">
        <v>125</v>
      </c>
      <c r="G3730" s="4" t="s">
        <v>126</v>
      </c>
      <c r="H3730" s="4" t="s">
        <v>21</v>
      </c>
      <c r="I3730" s="6">
        <v>0.6</v>
      </c>
      <c r="J3730" s="7">
        <v>2000</v>
      </c>
      <c r="K3730" s="8">
        <f t="shared" si="28"/>
        <v>1200</v>
      </c>
      <c r="L3730" s="8">
        <f t="shared" si="29"/>
        <v>420</v>
      </c>
      <c r="M3730" s="9">
        <v>0.35</v>
      </c>
      <c r="O3730" s="14"/>
      <c r="P3730" s="12"/>
      <c r="Q3730" s="10"/>
      <c r="R3730" s="11"/>
    </row>
    <row r="3731" spans="1:18" ht="15.75" customHeight="1" x14ac:dyDescent="0.25">
      <c r="A3731" s="2"/>
      <c r="B3731" s="4" t="s">
        <v>14</v>
      </c>
      <c r="C3731" s="4">
        <v>1185732</v>
      </c>
      <c r="D3731" s="5">
        <v>44449</v>
      </c>
      <c r="E3731" s="4" t="s">
        <v>15</v>
      </c>
      <c r="F3731" s="4" t="s">
        <v>125</v>
      </c>
      <c r="G3731" s="4" t="s">
        <v>126</v>
      </c>
      <c r="H3731" s="4" t="s">
        <v>22</v>
      </c>
      <c r="I3731" s="6">
        <v>0.65</v>
      </c>
      <c r="J3731" s="7">
        <v>3000</v>
      </c>
      <c r="K3731" s="8">
        <f t="shared" si="28"/>
        <v>1950</v>
      </c>
      <c r="L3731" s="8">
        <f t="shared" si="29"/>
        <v>779.99999999999989</v>
      </c>
      <c r="M3731" s="9">
        <v>0.39999999999999997</v>
      </c>
      <c r="O3731" s="14"/>
      <c r="P3731" s="12"/>
      <c r="Q3731" s="10"/>
      <c r="R3731" s="11"/>
    </row>
    <row r="3732" spans="1:18" ht="15.75" customHeight="1" x14ac:dyDescent="0.25">
      <c r="A3732" s="2"/>
      <c r="B3732" s="4" t="s">
        <v>14</v>
      </c>
      <c r="C3732" s="4">
        <v>1185732</v>
      </c>
      <c r="D3732" s="5">
        <v>44481</v>
      </c>
      <c r="E3732" s="4" t="s">
        <v>15</v>
      </c>
      <c r="F3732" s="4" t="s">
        <v>125</v>
      </c>
      <c r="G3732" s="4" t="s">
        <v>126</v>
      </c>
      <c r="H3732" s="4" t="s">
        <v>17</v>
      </c>
      <c r="I3732" s="6">
        <v>0.65</v>
      </c>
      <c r="J3732" s="7">
        <v>4750</v>
      </c>
      <c r="K3732" s="8">
        <f t="shared" si="28"/>
        <v>3087.5</v>
      </c>
      <c r="L3732" s="8">
        <f t="shared" si="29"/>
        <v>1389.375</v>
      </c>
      <c r="M3732" s="9">
        <v>0.45</v>
      </c>
      <c r="O3732" s="14"/>
      <c r="P3732" s="12"/>
      <c r="Q3732" s="10"/>
      <c r="R3732" s="11"/>
    </row>
    <row r="3733" spans="1:18" ht="15.75" customHeight="1" x14ac:dyDescent="0.25">
      <c r="A3733" s="2"/>
      <c r="B3733" s="4" t="s">
        <v>14</v>
      </c>
      <c r="C3733" s="4">
        <v>1185732</v>
      </c>
      <c r="D3733" s="5">
        <v>44481</v>
      </c>
      <c r="E3733" s="4" t="s">
        <v>15</v>
      </c>
      <c r="F3733" s="4" t="s">
        <v>125</v>
      </c>
      <c r="G3733" s="4" t="s">
        <v>126</v>
      </c>
      <c r="H3733" s="4" t="s">
        <v>18</v>
      </c>
      <c r="I3733" s="6">
        <v>0.60000000000000009</v>
      </c>
      <c r="J3733" s="7">
        <v>3000</v>
      </c>
      <c r="K3733" s="8">
        <f t="shared" si="28"/>
        <v>1800.0000000000002</v>
      </c>
      <c r="L3733" s="8">
        <f t="shared" si="29"/>
        <v>810.00000000000011</v>
      </c>
      <c r="M3733" s="9">
        <v>0.45</v>
      </c>
      <c r="O3733" s="14"/>
      <c r="P3733" s="12"/>
      <c r="Q3733" s="10"/>
      <c r="R3733" s="11"/>
    </row>
    <row r="3734" spans="1:18" ht="15.75" customHeight="1" x14ac:dyDescent="0.25">
      <c r="A3734" s="2"/>
      <c r="B3734" s="4" t="s">
        <v>14</v>
      </c>
      <c r="C3734" s="4">
        <v>1185732</v>
      </c>
      <c r="D3734" s="5">
        <v>44481</v>
      </c>
      <c r="E3734" s="4" t="s">
        <v>15</v>
      </c>
      <c r="F3734" s="4" t="s">
        <v>125</v>
      </c>
      <c r="G3734" s="4" t="s">
        <v>126</v>
      </c>
      <c r="H3734" s="4" t="s">
        <v>19</v>
      </c>
      <c r="I3734" s="6">
        <v>0.60000000000000009</v>
      </c>
      <c r="J3734" s="7">
        <v>2000</v>
      </c>
      <c r="K3734" s="8">
        <f t="shared" si="28"/>
        <v>1200.0000000000002</v>
      </c>
      <c r="L3734" s="8">
        <f t="shared" si="29"/>
        <v>420.00000000000006</v>
      </c>
      <c r="M3734" s="9">
        <v>0.35</v>
      </c>
      <c r="O3734" s="14"/>
      <c r="P3734" s="12"/>
      <c r="Q3734" s="10"/>
      <c r="R3734" s="11"/>
    </row>
    <row r="3735" spans="1:18" ht="15.75" customHeight="1" x14ac:dyDescent="0.25">
      <c r="A3735" s="2"/>
      <c r="B3735" s="4" t="s">
        <v>14</v>
      </c>
      <c r="C3735" s="4">
        <v>1185732</v>
      </c>
      <c r="D3735" s="5">
        <v>44481</v>
      </c>
      <c r="E3735" s="4" t="s">
        <v>15</v>
      </c>
      <c r="F3735" s="4" t="s">
        <v>125</v>
      </c>
      <c r="G3735" s="4" t="s">
        <v>126</v>
      </c>
      <c r="H3735" s="4" t="s">
        <v>20</v>
      </c>
      <c r="I3735" s="6">
        <v>0.60000000000000009</v>
      </c>
      <c r="J3735" s="7">
        <v>1750</v>
      </c>
      <c r="K3735" s="8">
        <f t="shared" si="28"/>
        <v>1050.0000000000002</v>
      </c>
      <c r="L3735" s="8">
        <f t="shared" si="29"/>
        <v>367.50000000000006</v>
      </c>
      <c r="M3735" s="9">
        <v>0.35</v>
      </c>
      <c r="O3735" s="14"/>
      <c r="P3735" s="12"/>
      <c r="Q3735" s="10"/>
      <c r="R3735" s="11"/>
    </row>
    <row r="3736" spans="1:18" ht="15.75" customHeight="1" x14ac:dyDescent="0.25">
      <c r="A3736" s="2"/>
      <c r="B3736" s="4" t="s">
        <v>14</v>
      </c>
      <c r="C3736" s="4">
        <v>1185732</v>
      </c>
      <c r="D3736" s="5">
        <v>44481</v>
      </c>
      <c r="E3736" s="4" t="s">
        <v>15</v>
      </c>
      <c r="F3736" s="4" t="s">
        <v>125</v>
      </c>
      <c r="G3736" s="4" t="s">
        <v>126</v>
      </c>
      <c r="H3736" s="4" t="s">
        <v>21</v>
      </c>
      <c r="I3736" s="6">
        <v>0.70000000000000007</v>
      </c>
      <c r="J3736" s="7">
        <v>1750</v>
      </c>
      <c r="K3736" s="8">
        <f t="shared" si="28"/>
        <v>1225.0000000000002</v>
      </c>
      <c r="L3736" s="8">
        <f t="shared" si="29"/>
        <v>428.75000000000006</v>
      </c>
      <c r="M3736" s="9">
        <v>0.35</v>
      </c>
      <c r="O3736" s="14"/>
      <c r="P3736" s="12"/>
      <c r="Q3736" s="10"/>
      <c r="R3736" s="11"/>
    </row>
    <row r="3737" spans="1:18" ht="15.75" customHeight="1" x14ac:dyDescent="0.25">
      <c r="A3737" s="2"/>
      <c r="B3737" s="4" t="s">
        <v>14</v>
      </c>
      <c r="C3737" s="4">
        <v>1185732</v>
      </c>
      <c r="D3737" s="5">
        <v>44481</v>
      </c>
      <c r="E3737" s="4" t="s">
        <v>15</v>
      </c>
      <c r="F3737" s="4" t="s">
        <v>125</v>
      </c>
      <c r="G3737" s="4" t="s">
        <v>126</v>
      </c>
      <c r="H3737" s="4" t="s">
        <v>22</v>
      </c>
      <c r="I3737" s="6">
        <v>0.75</v>
      </c>
      <c r="J3737" s="7">
        <v>3000</v>
      </c>
      <c r="K3737" s="8">
        <f t="shared" si="28"/>
        <v>2250</v>
      </c>
      <c r="L3737" s="8">
        <f t="shared" si="29"/>
        <v>899.99999999999989</v>
      </c>
      <c r="M3737" s="9">
        <v>0.39999999999999997</v>
      </c>
      <c r="O3737" s="14"/>
      <c r="P3737" s="12"/>
      <c r="Q3737" s="10"/>
      <c r="R3737" s="11"/>
    </row>
    <row r="3738" spans="1:18" ht="15.75" customHeight="1" x14ac:dyDescent="0.25">
      <c r="A3738" s="2"/>
      <c r="B3738" s="4" t="s">
        <v>14</v>
      </c>
      <c r="C3738" s="4">
        <v>1185732</v>
      </c>
      <c r="D3738" s="5">
        <v>44511</v>
      </c>
      <c r="E3738" s="4" t="s">
        <v>15</v>
      </c>
      <c r="F3738" s="4" t="s">
        <v>125</v>
      </c>
      <c r="G3738" s="4" t="s">
        <v>126</v>
      </c>
      <c r="H3738" s="4" t="s">
        <v>17</v>
      </c>
      <c r="I3738" s="6">
        <v>0.70000000000000007</v>
      </c>
      <c r="J3738" s="7">
        <v>4500</v>
      </c>
      <c r="K3738" s="8">
        <f t="shared" si="28"/>
        <v>3150.0000000000005</v>
      </c>
      <c r="L3738" s="8">
        <f t="shared" si="29"/>
        <v>1417.5000000000002</v>
      </c>
      <c r="M3738" s="9">
        <v>0.45</v>
      </c>
      <c r="O3738" s="14"/>
      <c r="P3738" s="12"/>
      <c r="Q3738" s="10"/>
      <c r="R3738" s="11"/>
    </row>
    <row r="3739" spans="1:18" ht="15.75" customHeight="1" x14ac:dyDescent="0.25">
      <c r="A3739" s="2"/>
      <c r="B3739" s="4" t="s">
        <v>14</v>
      </c>
      <c r="C3739" s="4">
        <v>1185732</v>
      </c>
      <c r="D3739" s="5">
        <v>44511</v>
      </c>
      <c r="E3739" s="4" t="s">
        <v>15</v>
      </c>
      <c r="F3739" s="4" t="s">
        <v>125</v>
      </c>
      <c r="G3739" s="4" t="s">
        <v>126</v>
      </c>
      <c r="H3739" s="4" t="s">
        <v>18</v>
      </c>
      <c r="I3739" s="6">
        <v>0.60000000000000009</v>
      </c>
      <c r="J3739" s="7">
        <v>3250</v>
      </c>
      <c r="K3739" s="8">
        <f t="shared" si="28"/>
        <v>1950.0000000000002</v>
      </c>
      <c r="L3739" s="8">
        <f t="shared" si="29"/>
        <v>877.50000000000011</v>
      </c>
      <c r="M3739" s="9">
        <v>0.45</v>
      </c>
      <c r="O3739" s="14"/>
      <c r="P3739" s="12"/>
      <c r="Q3739" s="10"/>
      <c r="R3739" s="11"/>
    </row>
    <row r="3740" spans="1:18" ht="15.75" customHeight="1" x14ac:dyDescent="0.25">
      <c r="A3740" s="2"/>
      <c r="B3740" s="4" t="s">
        <v>14</v>
      </c>
      <c r="C3740" s="4">
        <v>1185732</v>
      </c>
      <c r="D3740" s="5">
        <v>44511</v>
      </c>
      <c r="E3740" s="4" t="s">
        <v>15</v>
      </c>
      <c r="F3740" s="4" t="s">
        <v>125</v>
      </c>
      <c r="G3740" s="4" t="s">
        <v>126</v>
      </c>
      <c r="H3740" s="4" t="s">
        <v>19</v>
      </c>
      <c r="I3740" s="6">
        <v>0.60000000000000009</v>
      </c>
      <c r="J3740" s="7">
        <v>3200</v>
      </c>
      <c r="K3740" s="8">
        <f t="shared" si="28"/>
        <v>1920.0000000000002</v>
      </c>
      <c r="L3740" s="8">
        <f t="shared" si="29"/>
        <v>672</v>
      </c>
      <c r="M3740" s="9">
        <v>0.35</v>
      </c>
      <c r="O3740" s="14"/>
      <c r="P3740" s="12"/>
      <c r="Q3740" s="10"/>
      <c r="R3740" s="11"/>
    </row>
    <row r="3741" spans="1:18" ht="15.75" customHeight="1" x14ac:dyDescent="0.25">
      <c r="A3741" s="2"/>
      <c r="B3741" s="4" t="s">
        <v>14</v>
      </c>
      <c r="C3741" s="4">
        <v>1185732</v>
      </c>
      <c r="D3741" s="5">
        <v>44511</v>
      </c>
      <c r="E3741" s="4" t="s">
        <v>15</v>
      </c>
      <c r="F3741" s="4" t="s">
        <v>125</v>
      </c>
      <c r="G3741" s="4" t="s">
        <v>126</v>
      </c>
      <c r="H3741" s="4" t="s">
        <v>20</v>
      </c>
      <c r="I3741" s="6">
        <v>0.60000000000000009</v>
      </c>
      <c r="J3741" s="7">
        <v>3000</v>
      </c>
      <c r="K3741" s="8">
        <f t="shared" si="28"/>
        <v>1800.0000000000002</v>
      </c>
      <c r="L3741" s="8">
        <f t="shared" si="29"/>
        <v>630</v>
      </c>
      <c r="M3741" s="9">
        <v>0.35</v>
      </c>
      <c r="O3741" s="14"/>
      <c r="P3741" s="12"/>
      <c r="Q3741" s="10"/>
      <c r="R3741" s="11"/>
    </row>
    <row r="3742" spans="1:18" ht="15.75" customHeight="1" x14ac:dyDescent="0.25">
      <c r="A3742" s="2"/>
      <c r="B3742" s="4" t="s">
        <v>14</v>
      </c>
      <c r="C3742" s="4">
        <v>1185732</v>
      </c>
      <c r="D3742" s="5">
        <v>44511</v>
      </c>
      <c r="E3742" s="4" t="s">
        <v>15</v>
      </c>
      <c r="F3742" s="4" t="s">
        <v>125</v>
      </c>
      <c r="G3742" s="4" t="s">
        <v>126</v>
      </c>
      <c r="H3742" s="4" t="s">
        <v>21</v>
      </c>
      <c r="I3742" s="6">
        <v>0.70000000000000007</v>
      </c>
      <c r="J3742" s="7">
        <v>2750</v>
      </c>
      <c r="K3742" s="8">
        <f t="shared" si="28"/>
        <v>1925.0000000000002</v>
      </c>
      <c r="L3742" s="8">
        <f t="shared" si="29"/>
        <v>673.75</v>
      </c>
      <c r="M3742" s="9">
        <v>0.35</v>
      </c>
      <c r="O3742" s="14"/>
      <c r="P3742" s="12"/>
      <c r="Q3742" s="10"/>
      <c r="R3742" s="11"/>
    </row>
    <row r="3743" spans="1:18" ht="15.75" customHeight="1" x14ac:dyDescent="0.25">
      <c r="A3743" s="2"/>
      <c r="B3743" s="4" t="s">
        <v>14</v>
      </c>
      <c r="C3743" s="4">
        <v>1185732</v>
      </c>
      <c r="D3743" s="5">
        <v>44511</v>
      </c>
      <c r="E3743" s="4" t="s">
        <v>15</v>
      </c>
      <c r="F3743" s="4" t="s">
        <v>125</v>
      </c>
      <c r="G3743" s="4" t="s">
        <v>126</v>
      </c>
      <c r="H3743" s="4" t="s">
        <v>22</v>
      </c>
      <c r="I3743" s="6">
        <v>0.75</v>
      </c>
      <c r="J3743" s="7">
        <v>3750</v>
      </c>
      <c r="K3743" s="8">
        <f t="shared" si="28"/>
        <v>2812.5</v>
      </c>
      <c r="L3743" s="8">
        <f t="shared" si="29"/>
        <v>1125</v>
      </c>
      <c r="M3743" s="9">
        <v>0.39999999999999997</v>
      </c>
      <c r="O3743" s="14"/>
      <c r="P3743" s="12"/>
      <c r="Q3743" s="10"/>
      <c r="R3743" s="11"/>
    </row>
    <row r="3744" spans="1:18" ht="15.75" customHeight="1" x14ac:dyDescent="0.25">
      <c r="A3744" s="2"/>
      <c r="B3744" s="4" t="s">
        <v>14</v>
      </c>
      <c r="C3744" s="4">
        <v>1185732</v>
      </c>
      <c r="D3744" s="5">
        <v>44540</v>
      </c>
      <c r="E3744" s="4" t="s">
        <v>15</v>
      </c>
      <c r="F3744" s="4" t="s">
        <v>125</v>
      </c>
      <c r="G3744" s="4" t="s">
        <v>126</v>
      </c>
      <c r="H3744" s="4" t="s">
        <v>17</v>
      </c>
      <c r="I3744" s="6">
        <v>0.70000000000000007</v>
      </c>
      <c r="J3744" s="7">
        <v>6000</v>
      </c>
      <c r="K3744" s="8">
        <f t="shared" si="28"/>
        <v>4200</v>
      </c>
      <c r="L3744" s="8">
        <f t="shared" si="29"/>
        <v>1890</v>
      </c>
      <c r="M3744" s="9">
        <v>0.45</v>
      </c>
      <c r="O3744" s="14"/>
      <c r="P3744" s="12"/>
      <c r="Q3744" s="10"/>
      <c r="R3744" s="11"/>
    </row>
    <row r="3745" spans="1:18" ht="15.75" customHeight="1" x14ac:dyDescent="0.25">
      <c r="A3745" s="2"/>
      <c r="B3745" s="4" t="s">
        <v>14</v>
      </c>
      <c r="C3745" s="4">
        <v>1185732</v>
      </c>
      <c r="D3745" s="5">
        <v>44540</v>
      </c>
      <c r="E3745" s="4" t="s">
        <v>15</v>
      </c>
      <c r="F3745" s="4" t="s">
        <v>125</v>
      </c>
      <c r="G3745" s="4" t="s">
        <v>126</v>
      </c>
      <c r="H3745" s="4" t="s">
        <v>18</v>
      </c>
      <c r="I3745" s="6">
        <v>0.60000000000000009</v>
      </c>
      <c r="J3745" s="7">
        <v>4000</v>
      </c>
      <c r="K3745" s="8">
        <f t="shared" si="28"/>
        <v>2400.0000000000005</v>
      </c>
      <c r="L3745" s="8">
        <f t="shared" si="29"/>
        <v>1080.0000000000002</v>
      </c>
      <c r="M3745" s="9">
        <v>0.45</v>
      </c>
      <c r="O3745" s="14"/>
      <c r="P3745" s="12"/>
      <c r="Q3745" s="10"/>
      <c r="R3745" s="11"/>
    </row>
    <row r="3746" spans="1:18" ht="15.75" customHeight="1" x14ac:dyDescent="0.25">
      <c r="A3746" s="2"/>
      <c r="B3746" s="4" t="s">
        <v>14</v>
      </c>
      <c r="C3746" s="4">
        <v>1185732</v>
      </c>
      <c r="D3746" s="5">
        <v>44540</v>
      </c>
      <c r="E3746" s="4" t="s">
        <v>15</v>
      </c>
      <c r="F3746" s="4" t="s">
        <v>125</v>
      </c>
      <c r="G3746" s="4" t="s">
        <v>126</v>
      </c>
      <c r="H3746" s="4" t="s">
        <v>19</v>
      </c>
      <c r="I3746" s="6">
        <v>0.60000000000000009</v>
      </c>
      <c r="J3746" s="7">
        <v>3750</v>
      </c>
      <c r="K3746" s="8">
        <f t="shared" si="28"/>
        <v>2250.0000000000005</v>
      </c>
      <c r="L3746" s="8">
        <f t="shared" si="29"/>
        <v>787.50000000000011</v>
      </c>
      <c r="M3746" s="9">
        <v>0.35</v>
      </c>
      <c r="O3746" s="14"/>
      <c r="P3746" s="12"/>
      <c r="Q3746" s="10"/>
      <c r="R3746" s="11"/>
    </row>
    <row r="3747" spans="1:18" ht="15.75" customHeight="1" x14ac:dyDescent="0.25">
      <c r="A3747" s="2"/>
      <c r="B3747" s="4" t="s">
        <v>14</v>
      </c>
      <c r="C3747" s="4">
        <v>1185732</v>
      </c>
      <c r="D3747" s="5">
        <v>44540</v>
      </c>
      <c r="E3747" s="4" t="s">
        <v>15</v>
      </c>
      <c r="F3747" s="4" t="s">
        <v>125</v>
      </c>
      <c r="G3747" s="4" t="s">
        <v>126</v>
      </c>
      <c r="H3747" s="4" t="s">
        <v>20</v>
      </c>
      <c r="I3747" s="6">
        <v>0.60000000000000009</v>
      </c>
      <c r="J3747" s="7">
        <v>3250</v>
      </c>
      <c r="K3747" s="8">
        <f t="shared" si="28"/>
        <v>1950.0000000000002</v>
      </c>
      <c r="L3747" s="8">
        <f t="shared" si="29"/>
        <v>682.5</v>
      </c>
      <c r="M3747" s="9">
        <v>0.35</v>
      </c>
      <c r="O3747" s="14"/>
      <c r="P3747" s="12"/>
      <c r="Q3747" s="10"/>
      <c r="R3747" s="11"/>
    </row>
    <row r="3748" spans="1:18" ht="15.75" customHeight="1" x14ac:dyDescent="0.25">
      <c r="A3748" s="2"/>
      <c r="B3748" s="4" t="s">
        <v>14</v>
      </c>
      <c r="C3748" s="4">
        <v>1185732</v>
      </c>
      <c r="D3748" s="5">
        <v>44540</v>
      </c>
      <c r="E3748" s="4" t="s">
        <v>15</v>
      </c>
      <c r="F3748" s="4" t="s">
        <v>125</v>
      </c>
      <c r="G3748" s="4" t="s">
        <v>126</v>
      </c>
      <c r="H3748" s="4" t="s">
        <v>21</v>
      </c>
      <c r="I3748" s="6">
        <v>0.70000000000000007</v>
      </c>
      <c r="J3748" s="7">
        <v>3250</v>
      </c>
      <c r="K3748" s="8">
        <f t="shared" si="28"/>
        <v>2275</v>
      </c>
      <c r="L3748" s="8">
        <f t="shared" si="29"/>
        <v>796.25</v>
      </c>
      <c r="M3748" s="9">
        <v>0.35</v>
      </c>
      <c r="O3748" s="14"/>
      <c r="P3748" s="12"/>
      <c r="Q3748" s="10"/>
      <c r="R3748" s="11"/>
    </row>
    <row r="3749" spans="1:18" ht="15.75" customHeight="1" x14ac:dyDescent="0.25">
      <c r="A3749" s="2"/>
      <c r="B3749" s="4" t="s">
        <v>14</v>
      </c>
      <c r="C3749" s="4">
        <v>1185732</v>
      </c>
      <c r="D3749" s="5">
        <v>44540</v>
      </c>
      <c r="E3749" s="4" t="s">
        <v>15</v>
      </c>
      <c r="F3749" s="4" t="s">
        <v>125</v>
      </c>
      <c r="G3749" s="4" t="s">
        <v>126</v>
      </c>
      <c r="H3749" s="4" t="s">
        <v>22</v>
      </c>
      <c r="I3749" s="6">
        <v>0.75</v>
      </c>
      <c r="J3749" s="7">
        <v>4250</v>
      </c>
      <c r="K3749" s="8">
        <f t="shared" si="28"/>
        <v>3187.5</v>
      </c>
      <c r="L3749" s="8">
        <f t="shared" si="29"/>
        <v>1275</v>
      </c>
      <c r="M3749" s="9">
        <v>0.39999999999999997</v>
      </c>
      <c r="O3749" s="14"/>
      <c r="P3749" s="12"/>
      <c r="Q3749" s="10"/>
      <c r="R3749" s="11"/>
    </row>
    <row r="3750" spans="1:18" ht="15.75" customHeight="1" x14ac:dyDescent="0.25">
      <c r="A3750" s="2" t="s">
        <v>39</v>
      </c>
      <c r="B3750" s="4" t="s">
        <v>14</v>
      </c>
      <c r="C3750" s="4">
        <v>1185732</v>
      </c>
      <c r="D3750" s="5">
        <v>44217</v>
      </c>
      <c r="E3750" s="4" t="s">
        <v>15</v>
      </c>
      <c r="F3750" s="4" t="s">
        <v>127</v>
      </c>
      <c r="G3750" s="4" t="s">
        <v>128</v>
      </c>
      <c r="H3750" s="4" t="s">
        <v>17</v>
      </c>
      <c r="I3750" s="6">
        <v>0.5</v>
      </c>
      <c r="J3750" s="7">
        <v>5250</v>
      </c>
      <c r="K3750" s="8">
        <f t="shared" si="28"/>
        <v>2625</v>
      </c>
      <c r="L3750" s="8">
        <f t="shared" si="29"/>
        <v>1050</v>
      </c>
      <c r="M3750" s="9">
        <v>0.4</v>
      </c>
      <c r="O3750" s="14"/>
      <c r="P3750" s="12"/>
      <c r="Q3750" s="10"/>
      <c r="R3750" s="11"/>
    </row>
    <row r="3751" spans="1:18" ht="15.75" customHeight="1" x14ac:dyDescent="0.25">
      <c r="A3751" s="2"/>
      <c r="B3751" s="4" t="s">
        <v>14</v>
      </c>
      <c r="C3751" s="4">
        <v>1185732</v>
      </c>
      <c r="D3751" s="5">
        <v>44217</v>
      </c>
      <c r="E3751" s="4" t="s">
        <v>15</v>
      </c>
      <c r="F3751" s="4" t="s">
        <v>127</v>
      </c>
      <c r="G3751" s="4" t="s">
        <v>128</v>
      </c>
      <c r="H3751" s="4" t="s">
        <v>18</v>
      </c>
      <c r="I3751" s="6">
        <v>0.5</v>
      </c>
      <c r="J3751" s="7">
        <v>3250</v>
      </c>
      <c r="K3751" s="8">
        <f t="shared" si="28"/>
        <v>1625</v>
      </c>
      <c r="L3751" s="8">
        <f t="shared" si="29"/>
        <v>650</v>
      </c>
      <c r="M3751" s="9">
        <v>0.4</v>
      </c>
      <c r="O3751" s="14"/>
      <c r="P3751" s="12"/>
      <c r="Q3751" s="10"/>
      <c r="R3751" s="11"/>
    </row>
    <row r="3752" spans="1:18" ht="15.75" customHeight="1" x14ac:dyDescent="0.25">
      <c r="A3752" s="2"/>
      <c r="B3752" s="4" t="s">
        <v>14</v>
      </c>
      <c r="C3752" s="4">
        <v>1185732</v>
      </c>
      <c r="D3752" s="5">
        <v>44217</v>
      </c>
      <c r="E3752" s="4" t="s">
        <v>15</v>
      </c>
      <c r="F3752" s="4" t="s">
        <v>127</v>
      </c>
      <c r="G3752" s="4" t="s">
        <v>128</v>
      </c>
      <c r="H3752" s="4" t="s">
        <v>19</v>
      </c>
      <c r="I3752" s="6">
        <v>0.4</v>
      </c>
      <c r="J3752" s="7">
        <v>3250</v>
      </c>
      <c r="K3752" s="8">
        <f t="shared" si="28"/>
        <v>1300</v>
      </c>
      <c r="L3752" s="8">
        <f t="shared" si="29"/>
        <v>390</v>
      </c>
      <c r="M3752" s="9">
        <v>0.3</v>
      </c>
      <c r="O3752" s="14"/>
      <c r="P3752" s="12"/>
      <c r="Q3752" s="10"/>
      <c r="R3752" s="11"/>
    </row>
    <row r="3753" spans="1:18" ht="15.75" customHeight="1" x14ac:dyDescent="0.25">
      <c r="A3753" s="2"/>
      <c r="B3753" s="4" t="s">
        <v>14</v>
      </c>
      <c r="C3753" s="4">
        <v>1185732</v>
      </c>
      <c r="D3753" s="5">
        <v>44217</v>
      </c>
      <c r="E3753" s="4" t="s">
        <v>15</v>
      </c>
      <c r="F3753" s="4" t="s">
        <v>127</v>
      </c>
      <c r="G3753" s="4" t="s">
        <v>128</v>
      </c>
      <c r="H3753" s="4" t="s">
        <v>20</v>
      </c>
      <c r="I3753" s="6">
        <v>0.44999999999999996</v>
      </c>
      <c r="J3753" s="7">
        <v>1750</v>
      </c>
      <c r="K3753" s="8">
        <f t="shared" si="28"/>
        <v>787.49999999999989</v>
      </c>
      <c r="L3753" s="8">
        <f t="shared" si="29"/>
        <v>236.24999999999994</v>
      </c>
      <c r="M3753" s="9">
        <v>0.3</v>
      </c>
      <c r="O3753" s="14"/>
      <c r="P3753" s="12"/>
      <c r="Q3753" s="10"/>
      <c r="R3753" s="11"/>
    </row>
    <row r="3754" spans="1:18" ht="15.75" customHeight="1" x14ac:dyDescent="0.25">
      <c r="A3754" s="2"/>
      <c r="B3754" s="4" t="s">
        <v>14</v>
      </c>
      <c r="C3754" s="4">
        <v>1185732</v>
      </c>
      <c r="D3754" s="5">
        <v>44217</v>
      </c>
      <c r="E3754" s="4" t="s">
        <v>15</v>
      </c>
      <c r="F3754" s="4" t="s">
        <v>127</v>
      </c>
      <c r="G3754" s="4" t="s">
        <v>128</v>
      </c>
      <c r="H3754" s="4" t="s">
        <v>21</v>
      </c>
      <c r="I3754" s="6">
        <v>0.60000000000000009</v>
      </c>
      <c r="J3754" s="7">
        <v>2250</v>
      </c>
      <c r="K3754" s="8">
        <f t="shared" si="28"/>
        <v>1350.0000000000002</v>
      </c>
      <c r="L3754" s="8">
        <f t="shared" si="29"/>
        <v>405.00000000000006</v>
      </c>
      <c r="M3754" s="9">
        <v>0.3</v>
      </c>
      <c r="O3754" s="14"/>
      <c r="P3754" s="12"/>
      <c r="Q3754" s="10"/>
      <c r="R3754" s="11"/>
    </row>
    <row r="3755" spans="1:18" ht="15.75" customHeight="1" x14ac:dyDescent="0.25">
      <c r="A3755" s="2"/>
      <c r="B3755" s="4" t="s">
        <v>14</v>
      </c>
      <c r="C3755" s="4">
        <v>1185732</v>
      </c>
      <c r="D3755" s="5">
        <v>44217</v>
      </c>
      <c r="E3755" s="4" t="s">
        <v>15</v>
      </c>
      <c r="F3755" s="4" t="s">
        <v>127</v>
      </c>
      <c r="G3755" s="4" t="s">
        <v>128</v>
      </c>
      <c r="H3755" s="4" t="s">
        <v>22</v>
      </c>
      <c r="I3755" s="6">
        <v>0.5</v>
      </c>
      <c r="J3755" s="7">
        <v>3250</v>
      </c>
      <c r="K3755" s="8">
        <f t="shared" si="28"/>
        <v>1625</v>
      </c>
      <c r="L3755" s="8">
        <f t="shared" si="29"/>
        <v>568.75</v>
      </c>
      <c r="M3755" s="9">
        <v>0.35</v>
      </c>
      <c r="O3755" s="14"/>
      <c r="P3755" s="12"/>
      <c r="Q3755" s="10"/>
      <c r="R3755" s="11"/>
    </row>
    <row r="3756" spans="1:18" ht="15.75" customHeight="1" x14ac:dyDescent="0.25">
      <c r="A3756" s="2"/>
      <c r="B3756" s="4" t="s">
        <v>14</v>
      </c>
      <c r="C3756" s="4">
        <v>1185732</v>
      </c>
      <c r="D3756" s="5">
        <v>44246</v>
      </c>
      <c r="E3756" s="4" t="s">
        <v>15</v>
      </c>
      <c r="F3756" s="4" t="s">
        <v>127</v>
      </c>
      <c r="G3756" s="4" t="s">
        <v>128</v>
      </c>
      <c r="H3756" s="4" t="s">
        <v>17</v>
      </c>
      <c r="I3756" s="6">
        <v>0.5</v>
      </c>
      <c r="J3756" s="7">
        <v>6000</v>
      </c>
      <c r="K3756" s="8">
        <f t="shared" si="28"/>
        <v>3000</v>
      </c>
      <c r="L3756" s="8">
        <f t="shared" si="29"/>
        <v>1200</v>
      </c>
      <c r="M3756" s="9">
        <v>0.4</v>
      </c>
      <c r="O3756" s="14"/>
      <c r="P3756" s="12"/>
      <c r="Q3756" s="10"/>
      <c r="R3756" s="11"/>
    </row>
    <row r="3757" spans="1:18" ht="15.75" customHeight="1" x14ac:dyDescent="0.25">
      <c r="A3757" s="2"/>
      <c r="B3757" s="4" t="s">
        <v>14</v>
      </c>
      <c r="C3757" s="4">
        <v>1185732</v>
      </c>
      <c r="D3757" s="5">
        <v>44246</v>
      </c>
      <c r="E3757" s="4" t="s">
        <v>15</v>
      </c>
      <c r="F3757" s="4" t="s">
        <v>127</v>
      </c>
      <c r="G3757" s="4" t="s">
        <v>128</v>
      </c>
      <c r="H3757" s="4" t="s">
        <v>18</v>
      </c>
      <c r="I3757" s="6">
        <v>0.5</v>
      </c>
      <c r="J3757" s="7">
        <v>2500</v>
      </c>
      <c r="K3757" s="8">
        <f t="shared" si="28"/>
        <v>1250</v>
      </c>
      <c r="L3757" s="8">
        <f t="shared" si="29"/>
        <v>500</v>
      </c>
      <c r="M3757" s="9">
        <v>0.4</v>
      </c>
      <c r="O3757" s="14"/>
      <c r="P3757" s="12"/>
      <c r="Q3757" s="10"/>
      <c r="R3757" s="11"/>
    </row>
    <row r="3758" spans="1:18" ht="15.75" customHeight="1" x14ac:dyDescent="0.25">
      <c r="A3758" s="2"/>
      <c r="B3758" s="4" t="s">
        <v>14</v>
      </c>
      <c r="C3758" s="4">
        <v>1185732</v>
      </c>
      <c r="D3758" s="5">
        <v>44246</v>
      </c>
      <c r="E3758" s="4" t="s">
        <v>15</v>
      </c>
      <c r="F3758" s="4" t="s">
        <v>127</v>
      </c>
      <c r="G3758" s="4" t="s">
        <v>128</v>
      </c>
      <c r="H3758" s="4" t="s">
        <v>19</v>
      </c>
      <c r="I3758" s="6">
        <v>0.4</v>
      </c>
      <c r="J3758" s="7">
        <v>3000</v>
      </c>
      <c r="K3758" s="8">
        <f t="shared" si="28"/>
        <v>1200</v>
      </c>
      <c r="L3758" s="8">
        <f t="shared" si="29"/>
        <v>360</v>
      </c>
      <c r="M3758" s="9">
        <v>0.3</v>
      </c>
      <c r="O3758" s="14"/>
      <c r="P3758" s="12"/>
      <c r="Q3758" s="10"/>
      <c r="R3758" s="11"/>
    </row>
    <row r="3759" spans="1:18" ht="15.75" customHeight="1" x14ac:dyDescent="0.25">
      <c r="A3759" s="2"/>
      <c r="B3759" s="4" t="s">
        <v>14</v>
      </c>
      <c r="C3759" s="4">
        <v>1185732</v>
      </c>
      <c r="D3759" s="5">
        <v>44246</v>
      </c>
      <c r="E3759" s="4" t="s">
        <v>15</v>
      </c>
      <c r="F3759" s="4" t="s">
        <v>127</v>
      </c>
      <c r="G3759" s="4" t="s">
        <v>128</v>
      </c>
      <c r="H3759" s="4" t="s">
        <v>20</v>
      </c>
      <c r="I3759" s="6">
        <v>0.44999999999999996</v>
      </c>
      <c r="J3759" s="7">
        <v>2000</v>
      </c>
      <c r="K3759" s="8">
        <f t="shared" si="28"/>
        <v>899.99999999999989</v>
      </c>
      <c r="L3759" s="8">
        <f t="shared" si="29"/>
        <v>269.99999999999994</v>
      </c>
      <c r="M3759" s="9">
        <v>0.3</v>
      </c>
      <c r="O3759" s="14"/>
      <c r="P3759" s="12"/>
      <c r="Q3759" s="10"/>
      <c r="R3759" s="11"/>
    </row>
    <row r="3760" spans="1:18" ht="15.75" customHeight="1" x14ac:dyDescent="0.25">
      <c r="A3760" s="2"/>
      <c r="B3760" s="4" t="s">
        <v>14</v>
      </c>
      <c r="C3760" s="4">
        <v>1185732</v>
      </c>
      <c r="D3760" s="5">
        <v>44246</v>
      </c>
      <c r="E3760" s="4" t="s">
        <v>15</v>
      </c>
      <c r="F3760" s="4" t="s">
        <v>127</v>
      </c>
      <c r="G3760" s="4" t="s">
        <v>128</v>
      </c>
      <c r="H3760" s="4" t="s">
        <v>21</v>
      </c>
      <c r="I3760" s="6">
        <v>0.60000000000000009</v>
      </c>
      <c r="J3760" s="7">
        <v>2750</v>
      </c>
      <c r="K3760" s="8">
        <f t="shared" si="28"/>
        <v>1650.0000000000002</v>
      </c>
      <c r="L3760" s="8">
        <f t="shared" si="29"/>
        <v>495.00000000000006</v>
      </c>
      <c r="M3760" s="9">
        <v>0.3</v>
      </c>
      <c r="O3760" s="14"/>
      <c r="P3760" s="12"/>
      <c r="Q3760" s="10"/>
      <c r="R3760" s="11"/>
    </row>
    <row r="3761" spans="1:18" ht="15.75" customHeight="1" x14ac:dyDescent="0.25">
      <c r="A3761" s="2"/>
      <c r="B3761" s="4" t="s">
        <v>14</v>
      </c>
      <c r="C3761" s="4">
        <v>1185732</v>
      </c>
      <c r="D3761" s="5">
        <v>44246</v>
      </c>
      <c r="E3761" s="4" t="s">
        <v>15</v>
      </c>
      <c r="F3761" s="4" t="s">
        <v>127</v>
      </c>
      <c r="G3761" s="4" t="s">
        <v>128</v>
      </c>
      <c r="H3761" s="4" t="s">
        <v>22</v>
      </c>
      <c r="I3761" s="6">
        <v>0.5</v>
      </c>
      <c r="J3761" s="7">
        <v>3750</v>
      </c>
      <c r="K3761" s="8">
        <f t="shared" si="28"/>
        <v>1875</v>
      </c>
      <c r="L3761" s="8">
        <f t="shared" si="29"/>
        <v>656.25</v>
      </c>
      <c r="M3761" s="9">
        <v>0.35</v>
      </c>
      <c r="O3761" s="14"/>
      <c r="P3761" s="12"/>
      <c r="Q3761" s="10"/>
      <c r="R3761" s="11"/>
    </row>
    <row r="3762" spans="1:18" ht="15.75" customHeight="1" x14ac:dyDescent="0.25">
      <c r="A3762" s="2"/>
      <c r="B3762" s="4" t="s">
        <v>14</v>
      </c>
      <c r="C3762" s="4">
        <v>1185732</v>
      </c>
      <c r="D3762" s="5">
        <v>44272</v>
      </c>
      <c r="E3762" s="4" t="s">
        <v>15</v>
      </c>
      <c r="F3762" s="4" t="s">
        <v>127</v>
      </c>
      <c r="G3762" s="4" t="s">
        <v>128</v>
      </c>
      <c r="H3762" s="4" t="s">
        <v>17</v>
      </c>
      <c r="I3762" s="6">
        <v>0.5</v>
      </c>
      <c r="J3762" s="7">
        <v>5700</v>
      </c>
      <c r="K3762" s="8">
        <f t="shared" si="28"/>
        <v>2850</v>
      </c>
      <c r="L3762" s="8">
        <f t="shared" si="29"/>
        <v>1140</v>
      </c>
      <c r="M3762" s="9">
        <v>0.4</v>
      </c>
      <c r="O3762" s="14"/>
      <c r="P3762" s="12"/>
      <c r="Q3762" s="10"/>
      <c r="R3762" s="11"/>
    </row>
    <row r="3763" spans="1:18" ht="15.75" customHeight="1" x14ac:dyDescent="0.25">
      <c r="A3763" s="2"/>
      <c r="B3763" s="4" t="s">
        <v>14</v>
      </c>
      <c r="C3763" s="4">
        <v>1185732</v>
      </c>
      <c r="D3763" s="5">
        <v>44272</v>
      </c>
      <c r="E3763" s="4" t="s">
        <v>15</v>
      </c>
      <c r="F3763" s="4" t="s">
        <v>127</v>
      </c>
      <c r="G3763" s="4" t="s">
        <v>128</v>
      </c>
      <c r="H3763" s="4" t="s">
        <v>18</v>
      </c>
      <c r="I3763" s="6">
        <v>0.5</v>
      </c>
      <c r="J3763" s="7">
        <v>2750</v>
      </c>
      <c r="K3763" s="8">
        <f t="shared" si="28"/>
        <v>1375</v>
      </c>
      <c r="L3763" s="8">
        <f t="shared" si="29"/>
        <v>550</v>
      </c>
      <c r="M3763" s="9">
        <v>0.4</v>
      </c>
      <c r="O3763" s="14"/>
      <c r="P3763" s="12"/>
      <c r="Q3763" s="10"/>
      <c r="R3763" s="11"/>
    </row>
    <row r="3764" spans="1:18" ht="15.75" customHeight="1" x14ac:dyDescent="0.25">
      <c r="A3764" s="2"/>
      <c r="B3764" s="4" t="s">
        <v>14</v>
      </c>
      <c r="C3764" s="4">
        <v>1185732</v>
      </c>
      <c r="D3764" s="5">
        <v>44272</v>
      </c>
      <c r="E3764" s="4" t="s">
        <v>15</v>
      </c>
      <c r="F3764" s="4" t="s">
        <v>127</v>
      </c>
      <c r="G3764" s="4" t="s">
        <v>128</v>
      </c>
      <c r="H3764" s="4" t="s">
        <v>19</v>
      </c>
      <c r="I3764" s="6">
        <v>0.4</v>
      </c>
      <c r="J3764" s="7">
        <v>3000</v>
      </c>
      <c r="K3764" s="8">
        <f t="shared" si="28"/>
        <v>1200</v>
      </c>
      <c r="L3764" s="8">
        <f t="shared" si="29"/>
        <v>360</v>
      </c>
      <c r="M3764" s="9">
        <v>0.3</v>
      </c>
      <c r="O3764" s="14"/>
      <c r="P3764" s="12"/>
      <c r="Q3764" s="10"/>
      <c r="R3764" s="11"/>
    </row>
    <row r="3765" spans="1:18" ht="15.75" customHeight="1" x14ac:dyDescent="0.25">
      <c r="A3765" s="2"/>
      <c r="B3765" s="4" t="s">
        <v>14</v>
      </c>
      <c r="C3765" s="4">
        <v>1185732</v>
      </c>
      <c r="D3765" s="5">
        <v>44272</v>
      </c>
      <c r="E3765" s="4" t="s">
        <v>15</v>
      </c>
      <c r="F3765" s="4" t="s">
        <v>127</v>
      </c>
      <c r="G3765" s="4" t="s">
        <v>128</v>
      </c>
      <c r="H3765" s="4" t="s">
        <v>20</v>
      </c>
      <c r="I3765" s="6">
        <v>0.44999999999999996</v>
      </c>
      <c r="J3765" s="7">
        <v>1500</v>
      </c>
      <c r="K3765" s="8">
        <f t="shared" si="28"/>
        <v>674.99999999999989</v>
      </c>
      <c r="L3765" s="8">
        <f t="shared" si="29"/>
        <v>202.49999999999997</v>
      </c>
      <c r="M3765" s="9">
        <v>0.3</v>
      </c>
      <c r="O3765" s="14"/>
      <c r="P3765" s="12"/>
      <c r="Q3765" s="10"/>
      <c r="R3765" s="11"/>
    </row>
    <row r="3766" spans="1:18" ht="15.75" customHeight="1" x14ac:dyDescent="0.25">
      <c r="A3766" s="2"/>
      <c r="B3766" s="4" t="s">
        <v>14</v>
      </c>
      <c r="C3766" s="4">
        <v>1185732</v>
      </c>
      <c r="D3766" s="5">
        <v>44272</v>
      </c>
      <c r="E3766" s="4" t="s">
        <v>15</v>
      </c>
      <c r="F3766" s="4" t="s">
        <v>127</v>
      </c>
      <c r="G3766" s="4" t="s">
        <v>128</v>
      </c>
      <c r="H3766" s="4" t="s">
        <v>21</v>
      </c>
      <c r="I3766" s="6">
        <v>0.60000000000000009</v>
      </c>
      <c r="J3766" s="7">
        <v>2000</v>
      </c>
      <c r="K3766" s="8">
        <f t="shared" si="28"/>
        <v>1200.0000000000002</v>
      </c>
      <c r="L3766" s="8">
        <f t="shared" si="29"/>
        <v>360.00000000000006</v>
      </c>
      <c r="M3766" s="9">
        <v>0.3</v>
      </c>
      <c r="O3766" s="14"/>
      <c r="P3766" s="12"/>
      <c r="Q3766" s="10"/>
      <c r="R3766" s="11"/>
    </row>
    <row r="3767" spans="1:18" ht="15.75" customHeight="1" x14ac:dyDescent="0.25">
      <c r="A3767" s="2"/>
      <c r="B3767" s="4" t="s">
        <v>14</v>
      </c>
      <c r="C3767" s="4">
        <v>1185732</v>
      </c>
      <c r="D3767" s="5">
        <v>44272</v>
      </c>
      <c r="E3767" s="4" t="s">
        <v>15</v>
      </c>
      <c r="F3767" s="4" t="s">
        <v>127</v>
      </c>
      <c r="G3767" s="4" t="s">
        <v>128</v>
      </c>
      <c r="H3767" s="4" t="s">
        <v>22</v>
      </c>
      <c r="I3767" s="6">
        <v>0.5</v>
      </c>
      <c r="J3767" s="7">
        <v>3000</v>
      </c>
      <c r="K3767" s="8">
        <f t="shared" si="28"/>
        <v>1500</v>
      </c>
      <c r="L3767" s="8">
        <f t="shared" si="29"/>
        <v>525</v>
      </c>
      <c r="M3767" s="9">
        <v>0.35</v>
      </c>
      <c r="O3767" s="14"/>
      <c r="P3767" s="12"/>
      <c r="Q3767" s="10"/>
      <c r="R3767" s="11"/>
    </row>
    <row r="3768" spans="1:18" ht="15.75" customHeight="1" x14ac:dyDescent="0.25">
      <c r="A3768" s="2"/>
      <c r="B3768" s="4" t="s">
        <v>14</v>
      </c>
      <c r="C3768" s="4">
        <v>1185732</v>
      </c>
      <c r="D3768" s="5">
        <v>44304</v>
      </c>
      <c r="E3768" s="4" t="s">
        <v>15</v>
      </c>
      <c r="F3768" s="4" t="s">
        <v>127</v>
      </c>
      <c r="G3768" s="4" t="s">
        <v>128</v>
      </c>
      <c r="H3768" s="4" t="s">
        <v>17</v>
      </c>
      <c r="I3768" s="6">
        <v>0.5</v>
      </c>
      <c r="J3768" s="7">
        <v>5500</v>
      </c>
      <c r="K3768" s="8">
        <f t="shared" si="28"/>
        <v>2750</v>
      </c>
      <c r="L3768" s="8">
        <f t="shared" si="29"/>
        <v>1100</v>
      </c>
      <c r="M3768" s="9">
        <v>0.4</v>
      </c>
      <c r="O3768" s="14"/>
      <c r="P3768" s="12"/>
      <c r="Q3768" s="10"/>
      <c r="R3768" s="11"/>
    </row>
    <row r="3769" spans="1:18" ht="15.75" customHeight="1" x14ac:dyDescent="0.25">
      <c r="A3769" s="2"/>
      <c r="B3769" s="4" t="s">
        <v>14</v>
      </c>
      <c r="C3769" s="4">
        <v>1185732</v>
      </c>
      <c r="D3769" s="5">
        <v>44304</v>
      </c>
      <c r="E3769" s="4" t="s">
        <v>15</v>
      </c>
      <c r="F3769" s="4" t="s">
        <v>127</v>
      </c>
      <c r="G3769" s="4" t="s">
        <v>128</v>
      </c>
      <c r="H3769" s="4" t="s">
        <v>18</v>
      </c>
      <c r="I3769" s="6">
        <v>0.5</v>
      </c>
      <c r="J3769" s="7">
        <v>2500</v>
      </c>
      <c r="K3769" s="8">
        <f t="shared" si="28"/>
        <v>1250</v>
      </c>
      <c r="L3769" s="8">
        <f t="shared" si="29"/>
        <v>500</v>
      </c>
      <c r="M3769" s="9">
        <v>0.4</v>
      </c>
      <c r="O3769" s="14"/>
      <c r="P3769" s="12"/>
      <c r="Q3769" s="10"/>
      <c r="R3769" s="11"/>
    </row>
    <row r="3770" spans="1:18" ht="15.75" customHeight="1" x14ac:dyDescent="0.25">
      <c r="A3770" s="2"/>
      <c r="B3770" s="4" t="s">
        <v>14</v>
      </c>
      <c r="C3770" s="4">
        <v>1185732</v>
      </c>
      <c r="D3770" s="5">
        <v>44304</v>
      </c>
      <c r="E3770" s="4" t="s">
        <v>15</v>
      </c>
      <c r="F3770" s="4" t="s">
        <v>127</v>
      </c>
      <c r="G3770" s="4" t="s">
        <v>128</v>
      </c>
      <c r="H3770" s="4" t="s">
        <v>19</v>
      </c>
      <c r="I3770" s="6">
        <v>0.4</v>
      </c>
      <c r="J3770" s="7">
        <v>2500</v>
      </c>
      <c r="K3770" s="8">
        <f t="shared" si="28"/>
        <v>1000</v>
      </c>
      <c r="L3770" s="8">
        <f t="shared" si="29"/>
        <v>300</v>
      </c>
      <c r="M3770" s="9">
        <v>0.3</v>
      </c>
      <c r="O3770" s="14"/>
      <c r="P3770" s="12"/>
      <c r="Q3770" s="10"/>
      <c r="R3770" s="11"/>
    </row>
    <row r="3771" spans="1:18" ht="15.75" customHeight="1" x14ac:dyDescent="0.25">
      <c r="A3771" s="2"/>
      <c r="B3771" s="4" t="s">
        <v>14</v>
      </c>
      <c r="C3771" s="4">
        <v>1185732</v>
      </c>
      <c r="D3771" s="5">
        <v>44304</v>
      </c>
      <c r="E3771" s="4" t="s">
        <v>15</v>
      </c>
      <c r="F3771" s="4" t="s">
        <v>127</v>
      </c>
      <c r="G3771" s="4" t="s">
        <v>128</v>
      </c>
      <c r="H3771" s="4" t="s">
        <v>20</v>
      </c>
      <c r="I3771" s="6">
        <v>0.44999999999999996</v>
      </c>
      <c r="J3771" s="7">
        <v>1750</v>
      </c>
      <c r="K3771" s="8">
        <f t="shared" si="28"/>
        <v>787.49999999999989</v>
      </c>
      <c r="L3771" s="8">
        <f t="shared" si="29"/>
        <v>236.24999999999994</v>
      </c>
      <c r="M3771" s="9">
        <v>0.3</v>
      </c>
      <c r="O3771" s="14"/>
      <c r="P3771" s="12"/>
      <c r="Q3771" s="10"/>
      <c r="R3771" s="11"/>
    </row>
    <row r="3772" spans="1:18" ht="15.75" customHeight="1" x14ac:dyDescent="0.25">
      <c r="A3772" s="2"/>
      <c r="B3772" s="4" t="s">
        <v>14</v>
      </c>
      <c r="C3772" s="4">
        <v>1185732</v>
      </c>
      <c r="D3772" s="5">
        <v>44304</v>
      </c>
      <c r="E3772" s="4" t="s">
        <v>15</v>
      </c>
      <c r="F3772" s="4" t="s">
        <v>127</v>
      </c>
      <c r="G3772" s="4" t="s">
        <v>128</v>
      </c>
      <c r="H3772" s="4" t="s">
        <v>21</v>
      </c>
      <c r="I3772" s="6">
        <v>0.60000000000000009</v>
      </c>
      <c r="J3772" s="7">
        <v>1750</v>
      </c>
      <c r="K3772" s="8">
        <f t="shared" si="28"/>
        <v>1050.0000000000002</v>
      </c>
      <c r="L3772" s="8">
        <f t="shared" si="29"/>
        <v>315.00000000000006</v>
      </c>
      <c r="M3772" s="9">
        <v>0.3</v>
      </c>
      <c r="O3772" s="14"/>
      <c r="P3772" s="12"/>
      <c r="Q3772" s="10"/>
      <c r="R3772" s="11"/>
    </row>
    <row r="3773" spans="1:18" ht="15.75" customHeight="1" x14ac:dyDescent="0.25">
      <c r="A3773" s="2"/>
      <c r="B3773" s="4" t="s">
        <v>14</v>
      </c>
      <c r="C3773" s="4">
        <v>1185732</v>
      </c>
      <c r="D3773" s="5">
        <v>44304</v>
      </c>
      <c r="E3773" s="4" t="s">
        <v>15</v>
      </c>
      <c r="F3773" s="4" t="s">
        <v>127</v>
      </c>
      <c r="G3773" s="4" t="s">
        <v>128</v>
      </c>
      <c r="H3773" s="4" t="s">
        <v>22</v>
      </c>
      <c r="I3773" s="6">
        <v>0.5</v>
      </c>
      <c r="J3773" s="7">
        <v>3250</v>
      </c>
      <c r="K3773" s="8">
        <f t="shared" si="28"/>
        <v>1625</v>
      </c>
      <c r="L3773" s="8">
        <f t="shared" si="29"/>
        <v>568.75</v>
      </c>
      <c r="M3773" s="9">
        <v>0.35</v>
      </c>
      <c r="O3773" s="14"/>
      <c r="P3773" s="12"/>
      <c r="Q3773" s="10"/>
      <c r="R3773" s="11"/>
    </row>
    <row r="3774" spans="1:18" ht="15.75" customHeight="1" x14ac:dyDescent="0.25">
      <c r="A3774" s="2"/>
      <c r="B3774" s="4" t="s">
        <v>14</v>
      </c>
      <c r="C3774" s="4">
        <v>1185732</v>
      </c>
      <c r="D3774" s="5">
        <v>44333</v>
      </c>
      <c r="E3774" s="4" t="s">
        <v>15</v>
      </c>
      <c r="F3774" s="4" t="s">
        <v>127</v>
      </c>
      <c r="G3774" s="4" t="s">
        <v>128</v>
      </c>
      <c r="H3774" s="4" t="s">
        <v>17</v>
      </c>
      <c r="I3774" s="6">
        <v>0.65</v>
      </c>
      <c r="J3774" s="7">
        <v>5950</v>
      </c>
      <c r="K3774" s="8">
        <f t="shared" si="28"/>
        <v>3867.5</v>
      </c>
      <c r="L3774" s="8">
        <f t="shared" si="29"/>
        <v>1547</v>
      </c>
      <c r="M3774" s="9">
        <v>0.4</v>
      </c>
      <c r="O3774" s="14"/>
      <c r="P3774" s="12"/>
      <c r="Q3774" s="10"/>
      <c r="R3774" s="11"/>
    </row>
    <row r="3775" spans="1:18" ht="15.75" customHeight="1" x14ac:dyDescent="0.25">
      <c r="A3775" s="2"/>
      <c r="B3775" s="4" t="s">
        <v>14</v>
      </c>
      <c r="C3775" s="4">
        <v>1185732</v>
      </c>
      <c r="D3775" s="5">
        <v>44333</v>
      </c>
      <c r="E3775" s="4" t="s">
        <v>15</v>
      </c>
      <c r="F3775" s="4" t="s">
        <v>127</v>
      </c>
      <c r="G3775" s="4" t="s">
        <v>128</v>
      </c>
      <c r="H3775" s="4" t="s">
        <v>18</v>
      </c>
      <c r="I3775" s="6">
        <v>0.60000000000000009</v>
      </c>
      <c r="J3775" s="7">
        <v>3000</v>
      </c>
      <c r="K3775" s="8">
        <f t="shared" si="28"/>
        <v>1800.0000000000002</v>
      </c>
      <c r="L3775" s="8">
        <f t="shared" si="29"/>
        <v>720.00000000000011</v>
      </c>
      <c r="M3775" s="9">
        <v>0.4</v>
      </c>
      <c r="O3775" s="14"/>
      <c r="P3775" s="12"/>
      <c r="Q3775" s="10"/>
      <c r="R3775" s="11"/>
    </row>
    <row r="3776" spans="1:18" ht="15.75" customHeight="1" x14ac:dyDescent="0.25">
      <c r="A3776" s="2"/>
      <c r="B3776" s="4" t="s">
        <v>14</v>
      </c>
      <c r="C3776" s="4">
        <v>1185732</v>
      </c>
      <c r="D3776" s="5">
        <v>44333</v>
      </c>
      <c r="E3776" s="4" t="s">
        <v>15</v>
      </c>
      <c r="F3776" s="4" t="s">
        <v>127</v>
      </c>
      <c r="G3776" s="4" t="s">
        <v>128</v>
      </c>
      <c r="H3776" s="4" t="s">
        <v>19</v>
      </c>
      <c r="I3776" s="6">
        <v>0.55000000000000004</v>
      </c>
      <c r="J3776" s="7">
        <v>3250</v>
      </c>
      <c r="K3776" s="8">
        <f t="shared" si="28"/>
        <v>1787.5000000000002</v>
      </c>
      <c r="L3776" s="8">
        <f t="shared" si="29"/>
        <v>536.25</v>
      </c>
      <c r="M3776" s="9">
        <v>0.3</v>
      </c>
      <c r="O3776" s="14"/>
      <c r="P3776" s="12"/>
      <c r="Q3776" s="10"/>
      <c r="R3776" s="11"/>
    </row>
    <row r="3777" spans="1:18" ht="15.75" customHeight="1" x14ac:dyDescent="0.25">
      <c r="A3777" s="2"/>
      <c r="B3777" s="4" t="s">
        <v>14</v>
      </c>
      <c r="C3777" s="4">
        <v>1185732</v>
      </c>
      <c r="D3777" s="5">
        <v>44333</v>
      </c>
      <c r="E3777" s="4" t="s">
        <v>15</v>
      </c>
      <c r="F3777" s="4" t="s">
        <v>127</v>
      </c>
      <c r="G3777" s="4" t="s">
        <v>128</v>
      </c>
      <c r="H3777" s="4" t="s">
        <v>20</v>
      </c>
      <c r="I3777" s="6">
        <v>0.55000000000000004</v>
      </c>
      <c r="J3777" s="7">
        <v>2750</v>
      </c>
      <c r="K3777" s="8">
        <f t="shared" si="28"/>
        <v>1512.5000000000002</v>
      </c>
      <c r="L3777" s="8">
        <f t="shared" si="29"/>
        <v>453.75000000000006</v>
      </c>
      <c r="M3777" s="9">
        <v>0.3</v>
      </c>
      <c r="O3777" s="14"/>
      <c r="P3777" s="12"/>
      <c r="Q3777" s="10"/>
      <c r="R3777" s="11"/>
    </row>
    <row r="3778" spans="1:18" ht="15.75" customHeight="1" x14ac:dyDescent="0.25">
      <c r="A3778" s="2"/>
      <c r="B3778" s="4" t="s">
        <v>14</v>
      </c>
      <c r="C3778" s="4">
        <v>1185732</v>
      </c>
      <c r="D3778" s="5">
        <v>44333</v>
      </c>
      <c r="E3778" s="4" t="s">
        <v>15</v>
      </c>
      <c r="F3778" s="4" t="s">
        <v>127</v>
      </c>
      <c r="G3778" s="4" t="s">
        <v>128</v>
      </c>
      <c r="H3778" s="4" t="s">
        <v>21</v>
      </c>
      <c r="I3778" s="6">
        <v>0.65</v>
      </c>
      <c r="J3778" s="7">
        <v>3000</v>
      </c>
      <c r="K3778" s="8">
        <f t="shared" si="28"/>
        <v>1950</v>
      </c>
      <c r="L3778" s="8">
        <f t="shared" si="29"/>
        <v>585</v>
      </c>
      <c r="M3778" s="9">
        <v>0.3</v>
      </c>
      <c r="O3778" s="14"/>
      <c r="P3778" s="12"/>
      <c r="Q3778" s="10"/>
      <c r="R3778" s="11"/>
    </row>
    <row r="3779" spans="1:18" ht="15.75" customHeight="1" x14ac:dyDescent="0.25">
      <c r="A3779" s="2"/>
      <c r="B3779" s="4" t="s">
        <v>14</v>
      </c>
      <c r="C3779" s="4">
        <v>1185732</v>
      </c>
      <c r="D3779" s="5">
        <v>44333</v>
      </c>
      <c r="E3779" s="4" t="s">
        <v>15</v>
      </c>
      <c r="F3779" s="4" t="s">
        <v>127</v>
      </c>
      <c r="G3779" s="4" t="s">
        <v>128</v>
      </c>
      <c r="H3779" s="4" t="s">
        <v>22</v>
      </c>
      <c r="I3779" s="6">
        <v>0.70000000000000007</v>
      </c>
      <c r="J3779" s="7">
        <v>4250</v>
      </c>
      <c r="K3779" s="8">
        <f t="shared" si="28"/>
        <v>2975.0000000000005</v>
      </c>
      <c r="L3779" s="8">
        <f t="shared" si="29"/>
        <v>1041.25</v>
      </c>
      <c r="M3779" s="9">
        <v>0.35</v>
      </c>
      <c r="O3779" s="14"/>
      <c r="P3779" s="12"/>
      <c r="Q3779" s="10"/>
      <c r="R3779" s="11"/>
    </row>
    <row r="3780" spans="1:18" ht="15.75" customHeight="1" x14ac:dyDescent="0.25">
      <c r="A3780" s="2"/>
      <c r="B3780" s="4" t="s">
        <v>14</v>
      </c>
      <c r="C3780" s="4">
        <v>1185732</v>
      </c>
      <c r="D3780" s="5">
        <v>44366</v>
      </c>
      <c r="E3780" s="4" t="s">
        <v>15</v>
      </c>
      <c r="F3780" s="4" t="s">
        <v>127</v>
      </c>
      <c r="G3780" s="4" t="s">
        <v>128</v>
      </c>
      <c r="H3780" s="4" t="s">
        <v>17</v>
      </c>
      <c r="I3780" s="6">
        <v>0.65</v>
      </c>
      <c r="J3780" s="7">
        <v>6750</v>
      </c>
      <c r="K3780" s="8">
        <f t="shared" si="28"/>
        <v>4387.5</v>
      </c>
      <c r="L3780" s="8">
        <f t="shared" si="29"/>
        <v>1755</v>
      </c>
      <c r="M3780" s="9">
        <v>0.4</v>
      </c>
      <c r="O3780" s="14"/>
      <c r="P3780" s="12"/>
      <c r="Q3780" s="10"/>
      <c r="R3780" s="11"/>
    </row>
    <row r="3781" spans="1:18" ht="15.75" customHeight="1" x14ac:dyDescent="0.25">
      <c r="A3781" s="2"/>
      <c r="B3781" s="4" t="s">
        <v>14</v>
      </c>
      <c r="C3781" s="4">
        <v>1185732</v>
      </c>
      <c r="D3781" s="5">
        <v>44366</v>
      </c>
      <c r="E3781" s="4" t="s">
        <v>15</v>
      </c>
      <c r="F3781" s="4" t="s">
        <v>127</v>
      </c>
      <c r="G3781" s="4" t="s">
        <v>128</v>
      </c>
      <c r="H3781" s="4" t="s">
        <v>18</v>
      </c>
      <c r="I3781" s="6">
        <v>0.60000000000000009</v>
      </c>
      <c r="J3781" s="7">
        <v>4250</v>
      </c>
      <c r="K3781" s="8">
        <f t="shared" si="28"/>
        <v>2550.0000000000005</v>
      </c>
      <c r="L3781" s="8">
        <f t="shared" si="29"/>
        <v>1020.0000000000002</v>
      </c>
      <c r="M3781" s="9">
        <v>0.4</v>
      </c>
      <c r="O3781" s="14"/>
      <c r="P3781" s="12"/>
      <c r="Q3781" s="10"/>
      <c r="R3781" s="11"/>
    </row>
    <row r="3782" spans="1:18" ht="15.75" customHeight="1" x14ac:dyDescent="0.25">
      <c r="A3782" s="2"/>
      <c r="B3782" s="4" t="s">
        <v>14</v>
      </c>
      <c r="C3782" s="4">
        <v>1185732</v>
      </c>
      <c r="D3782" s="5">
        <v>44366</v>
      </c>
      <c r="E3782" s="4" t="s">
        <v>15</v>
      </c>
      <c r="F3782" s="4" t="s">
        <v>127</v>
      </c>
      <c r="G3782" s="4" t="s">
        <v>128</v>
      </c>
      <c r="H3782" s="4" t="s">
        <v>19</v>
      </c>
      <c r="I3782" s="6">
        <v>0.55000000000000004</v>
      </c>
      <c r="J3782" s="7">
        <v>3500</v>
      </c>
      <c r="K3782" s="8">
        <f t="shared" si="28"/>
        <v>1925.0000000000002</v>
      </c>
      <c r="L3782" s="8">
        <f t="shared" si="29"/>
        <v>577.5</v>
      </c>
      <c r="M3782" s="9">
        <v>0.3</v>
      </c>
      <c r="O3782" s="14"/>
      <c r="P3782" s="12"/>
      <c r="Q3782" s="10"/>
      <c r="R3782" s="11"/>
    </row>
    <row r="3783" spans="1:18" ht="15.75" customHeight="1" x14ac:dyDescent="0.25">
      <c r="A3783" s="2"/>
      <c r="B3783" s="4" t="s">
        <v>14</v>
      </c>
      <c r="C3783" s="4">
        <v>1185732</v>
      </c>
      <c r="D3783" s="5">
        <v>44366</v>
      </c>
      <c r="E3783" s="4" t="s">
        <v>15</v>
      </c>
      <c r="F3783" s="4" t="s">
        <v>127</v>
      </c>
      <c r="G3783" s="4" t="s">
        <v>128</v>
      </c>
      <c r="H3783" s="4" t="s">
        <v>20</v>
      </c>
      <c r="I3783" s="6">
        <v>0.55000000000000004</v>
      </c>
      <c r="J3783" s="7">
        <v>3250</v>
      </c>
      <c r="K3783" s="8">
        <f t="shared" si="28"/>
        <v>1787.5000000000002</v>
      </c>
      <c r="L3783" s="8">
        <f t="shared" si="29"/>
        <v>536.25</v>
      </c>
      <c r="M3783" s="9">
        <v>0.3</v>
      </c>
      <c r="O3783" s="14"/>
      <c r="P3783" s="12"/>
      <c r="Q3783" s="10"/>
      <c r="R3783" s="11"/>
    </row>
    <row r="3784" spans="1:18" ht="15.75" customHeight="1" x14ac:dyDescent="0.25">
      <c r="A3784" s="2"/>
      <c r="B3784" s="4" t="s">
        <v>14</v>
      </c>
      <c r="C3784" s="4">
        <v>1185732</v>
      </c>
      <c r="D3784" s="5">
        <v>44366</v>
      </c>
      <c r="E3784" s="4" t="s">
        <v>15</v>
      </c>
      <c r="F3784" s="4" t="s">
        <v>127</v>
      </c>
      <c r="G3784" s="4" t="s">
        <v>128</v>
      </c>
      <c r="H3784" s="4" t="s">
        <v>21</v>
      </c>
      <c r="I3784" s="6">
        <v>0.65</v>
      </c>
      <c r="J3784" s="7">
        <v>3250</v>
      </c>
      <c r="K3784" s="8">
        <f t="shared" si="28"/>
        <v>2112.5</v>
      </c>
      <c r="L3784" s="8">
        <f t="shared" si="29"/>
        <v>633.75</v>
      </c>
      <c r="M3784" s="9">
        <v>0.3</v>
      </c>
      <c r="O3784" s="14"/>
      <c r="P3784" s="12"/>
      <c r="Q3784" s="10"/>
      <c r="R3784" s="11"/>
    </row>
    <row r="3785" spans="1:18" ht="15.75" customHeight="1" x14ac:dyDescent="0.25">
      <c r="A3785" s="2"/>
      <c r="B3785" s="4" t="s">
        <v>14</v>
      </c>
      <c r="C3785" s="4">
        <v>1185732</v>
      </c>
      <c r="D3785" s="5">
        <v>44366</v>
      </c>
      <c r="E3785" s="4" t="s">
        <v>15</v>
      </c>
      <c r="F3785" s="4" t="s">
        <v>127</v>
      </c>
      <c r="G3785" s="4" t="s">
        <v>128</v>
      </c>
      <c r="H3785" s="4" t="s">
        <v>22</v>
      </c>
      <c r="I3785" s="6">
        <v>0.70000000000000007</v>
      </c>
      <c r="J3785" s="7">
        <v>4750</v>
      </c>
      <c r="K3785" s="8">
        <f t="shared" si="28"/>
        <v>3325.0000000000005</v>
      </c>
      <c r="L3785" s="8">
        <f t="shared" si="29"/>
        <v>1163.75</v>
      </c>
      <c r="M3785" s="9">
        <v>0.35</v>
      </c>
      <c r="O3785" s="14"/>
      <c r="P3785" s="12"/>
      <c r="Q3785" s="10"/>
      <c r="R3785" s="11"/>
    </row>
    <row r="3786" spans="1:18" ht="15.75" customHeight="1" x14ac:dyDescent="0.25">
      <c r="A3786" s="2"/>
      <c r="B3786" s="4" t="s">
        <v>14</v>
      </c>
      <c r="C3786" s="4">
        <v>1185732</v>
      </c>
      <c r="D3786" s="5">
        <v>44394</v>
      </c>
      <c r="E3786" s="4" t="s">
        <v>15</v>
      </c>
      <c r="F3786" s="4" t="s">
        <v>127</v>
      </c>
      <c r="G3786" s="4" t="s">
        <v>128</v>
      </c>
      <c r="H3786" s="4" t="s">
        <v>17</v>
      </c>
      <c r="I3786" s="6">
        <v>0.65</v>
      </c>
      <c r="J3786" s="7">
        <v>7000</v>
      </c>
      <c r="K3786" s="8">
        <f t="shared" si="28"/>
        <v>4550</v>
      </c>
      <c r="L3786" s="8">
        <f t="shared" si="29"/>
        <v>1820</v>
      </c>
      <c r="M3786" s="9">
        <v>0.4</v>
      </c>
      <c r="O3786" s="14"/>
      <c r="P3786" s="12"/>
      <c r="Q3786" s="10"/>
      <c r="R3786" s="11"/>
    </row>
    <row r="3787" spans="1:18" ht="15.75" customHeight="1" x14ac:dyDescent="0.25">
      <c r="A3787" s="2"/>
      <c r="B3787" s="4" t="s">
        <v>14</v>
      </c>
      <c r="C3787" s="4">
        <v>1185732</v>
      </c>
      <c r="D3787" s="5">
        <v>44394</v>
      </c>
      <c r="E3787" s="4" t="s">
        <v>15</v>
      </c>
      <c r="F3787" s="4" t="s">
        <v>127</v>
      </c>
      <c r="G3787" s="4" t="s">
        <v>128</v>
      </c>
      <c r="H3787" s="4" t="s">
        <v>18</v>
      </c>
      <c r="I3787" s="6">
        <v>0.60000000000000009</v>
      </c>
      <c r="J3787" s="7">
        <v>4500</v>
      </c>
      <c r="K3787" s="8">
        <f t="shared" si="28"/>
        <v>2700.0000000000005</v>
      </c>
      <c r="L3787" s="8">
        <f t="shared" si="29"/>
        <v>1080.0000000000002</v>
      </c>
      <c r="M3787" s="9">
        <v>0.4</v>
      </c>
      <c r="O3787" s="14"/>
      <c r="P3787" s="12"/>
      <c r="Q3787" s="10"/>
      <c r="R3787" s="11"/>
    </row>
    <row r="3788" spans="1:18" ht="15.75" customHeight="1" x14ac:dyDescent="0.25">
      <c r="A3788" s="2"/>
      <c r="B3788" s="4" t="s">
        <v>14</v>
      </c>
      <c r="C3788" s="4">
        <v>1185732</v>
      </c>
      <c r="D3788" s="5">
        <v>44394</v>
      </c>
      <c r="E3788" s="4" t="s">
        <v>15</v>
      </c>
      <c r="F3788" s="4" t="s">
        <v>127</v>
      </c>
      <c r="G3788" s="4" t="s">
        <v>128</v>
      </c>
      <c r="H3788" s="4" t="s">
        <v>19</v>
      </c>
      <c r="I3788" s="6">
        <v>0.55000000000000004</v>
      </c>
      <c r="J3788" s="7">
        <v>3750</v>
      </c>
      <c r="K3788" s="8">
        <f t="shared" si="28"/>
        <v>2062.5</v>
      </c>
      <c r="L3788" s="8">
        <f t="shared" si="29"/>
        <v>618.75</v>
      </c>
      <c r="M3788" s="9">
        <v>0.3</v>
      </c>
      <c r="O3788" s="14"/>
      <c r="P3788" s="12"/>
      <c r="Q3788" s="10"/>
      <c r="R3788" s="11"/>
    </row>
    <row r="3789" spans="1:18" ht="15.75" customHeight="1" x14ac:dyDescent="0.25">
      <c r="A3789" s="2"/>
      <c r="B3789" s="4" t="s">
        <v>14</v>
      </c>
      <c r="C3789" s="4">
        <v>1185732</v>
      </c>
      <c r="D3789" s="5">
        <v>44394</v>
      </c>
      <c r="E3789" s="4" t="s">
        <v>15</v>
      </c>
      <c r="F3789" s="4" t="s">
        <v>127</v>
      </c>
      <c r="G3789" s="4" t="s">
        <v>128</v>
      </c>
      <c r="H3789" s="4" t="s">
        <v>20</v>
      </c>
      <c r="I3789" s="6">
        <v>0.55000000000000004</v>
      </c>
      <c r="J3789" s="7">
        <v>3250</v>
      </c>
      <c r="K3789" s="8">
        <f t="shared" si="28"/>
        <v>1787.5000000000002</v>
      </c>
      <c r="L3789" s="8">
        <f t="shared" si="29"/>
        <v>536.25</v>
      </c>
      <c r="M3789" s="9">
        <v>0.3</v>
      </c>
      <c r="O3789" s="14"/>
      <c r="P3789" s="12"/>
      <c r="Q3789" s="10"/>
      <c r="R3789" s="11"/>
    </row>
    <row r="3790" spans="1:18" ht="15.75" customHeight="1" x14ac:dyDescent="0.25">
      <c r="A3790" s="2"/>
      <c r="B3790" s="4" t="s">
        <v>14</v>
      </c>
      <c r="C3790" s="4">
        <v>1185732</v>
      </c>
      <c r="D3790" s="5">
        <v>44394</v>
      </c>
      <c r="E3790" s="4" t="s">
        <v>15</v>
      </c>
      <c r="F3790" s="4" t="s">
        <v>127</v>
      </c>
      <c r="G3790" s="4" t="s">
        <v>128</v>
      </c>
      <c r="H3790" s="4" t="s">
        <v>21</v>
      </c>
      <c r="I3790" s="6">
        <v>0.65</v>
      </c>
      <c r="J3790" s="7">
        <v>3500</v>
      </c>
      <c r="K3790" s="8">
        <f t="shared" si="28"/>
        <v>2275</v>
      </c>
      <c r="L3790" s="8">
        <f t="shared" si="29"/>
        <v>682.5</v>
      </c>
      <c r="M3790" s="9">
        <v>0.3</v>
      </c>
      <c r="O3790" s="14"/>
      <c r="P3790" s="12"/>
      <c r="Q3790" s="10"/>
      <c r="R3790" s="11"/>
    </row>
    <row r="3791" spans="1:18" ht="15.75" customHeight="1" x14ac:dyDescent="0.25">
      <c r="A3791" s="2"/>
      <c r="B3791" s="4" t="s">
        <v>14</v>
      </c>
      <c r="C3791" s="4">
        <v>1185732</v>
      </c>
      <c r="D3791" s="5">
        <v>44394</v>
      </c>
      <c r="E3791" s="4" t="s">
        <v>15</v>
      </c>
      <c r="F3791" s="4" t="s">
        <v>127</v>
      </c>
      <c r="G3791" s="4" t="s">
        <v>128</v>
      </c>
      <c r="H3791" s="4" t="s">
        <v>22</v>
      </c>
      <c r="I3791" s="6">
        <v>0.70000000000000007</v>
      </c>
      <c r="J3791" s="7">
        <v>5250</v>
      </c>
      <c r="K3791" s="8">
        <f t="shared" si="28"/>
        <v>3675.0000000000005</v>
      </c>
      <c r="L3791" s="8">
        <f t="shared" si="29"/>
        <v>1286.25</v>
      </c>
      <c r="M3791" s="9">
        <v>0.35</v>
      </c>
      <c r="O3791" s="14"/>
      <c r="P3791" s="12"/>
      <c r="Q3791" s="10"/>
      <c r="R3791" s="11"/>
    </row>
    <row r="3792" spans="1:18" ht="15.75" customHeight="1" x14ac:dyDescent="0.25">
      <c r="A3792" s="2"/>
      <c r="B3792" s="4" t="s">
        <v>14</v>
      </c>
      <c r="C3792" s="4">
        <v>1185732</v>
      </c>
      <c r="D3792" s="5">
        <v>44426</v>
      </c>
      <c r="E3792" s="4" t="s">
        <v>15</v>
      </c>
      <c r="F3792" s="4" t="s">
        <v>127</v>
      </c>
      <c r="G3792" s="4" t="s">
        <v>128</v>
      </c>
      <c r="H3792" s="4" t="s">
        <v>17</v>
      </c>
      <c r="I3792" s="6">
        <v>0.65</v>
      </c>
      <c r="J3792" s="7">
        <v>6750</v>
      </c>
      <c r="K3792" s="8">
        <f t="shared" si="28"/>
        <v>4387.5</v>
      </c>
      <c r="L3792" s="8">
        <f t="shared" si="29"/>
        <v>1755</v>
      </c>
      <c r="M3792" s="9">
        <v>0.4</v>
      </c>
      <c r="O3792" s="14"/>
      <c r="P3792" s="12"/>
      <c r="Q3792" s="10"/>
      <c r="R3792" s="11"/>
    </row>
    <row r="3793" spans="1:18" ht="15.75" customHeight="1" x14ac:dyDescent="0.25">
      <c r="A3793" s="2"/>
      <c r="B3793" s="4" t="s">
        <v>14</v>
      </c>
      <c r="C3793" s="4">
        <v>1185732</v>
      </c>
      <c r="D3793" s="5">
        <v>44426</v>
      </c>
      <c r="E3793" s="4" t="s">
        <v>15</v>
      </c>
      <c r="F3793" s="4" t="s">
        <v>127</v>
      </c>
      <c r="G3793" s="4" t="s">
        <v>128</v>
      </c>
      <c r="H3793" s="4" t="s">
        <v>18</v>
      </c>
      <c r="I3793" s="6">
        <v>0.60000000000000009</v>
      </c>
      <c r="J3793" s="7">
        <v>4500</v>
      </c>
      <c r="K3793" s="8">
        <f t="shared" si="28"/>
        <v>2700.0000000000005</v>
      </c>
      <c r="L3793" s="8">
        <f t="shared" si="29"/>
        <v>1080.0000000000002</v>
      </c>
      <c r="M3793" s="9">
        <v>0.4</v>
      </c>
      <c r="O3793" s="14"/>
      <c r="P3793" s="12"/>
      <c r="Q3793" s="10"/>
      <c r="R3793" s="11"/>
    </row>
    <row r="3794" spans="1:18" ht="15.75" customHeight="1" x14ac:dyDescent="0.25">
      <c r="A3794" s="2"/>
      <c r="B3794" s="4" t="s">
        <v>14</v>
      </c>
      <c r="C3794" s="4">
        <v>1185732</v>
      </c>
      <c r="D3794" s="5">
        <v>44426</v>
      </c>
      <c r="E3794" s="4" t="s">
        <v>15</v>
      </c>
      <c r="F3794" s="4" t="s">
        <v>127</v>
      </c>
      <c r="G3794" s="4" t="s">
        <v>128</v>
      </c>
      <c r="H3794" s="4" t="s">
        <v>19</v>
      </c>
      <c r="I3794" s="6">
        <v>0.55000000000000004</v>
      </c>
      <c r="J3794" s="7">
        <v>3750</v>
      </c>
      <c r="K3794" s="8">
        <f t="shared" si="28"/>
        <v>2062.5</v>
      </c>
      <c r="L3794" s="8">
        <f t="shared" si="29"/>
        <v>618.75</v>
      </c>
      <c r="M3794" s="9">
        <v>0.3</v>
      </c>
      <c r="O3794" s="14"/>
      <c r="P3794" s="12"/>
      <c r="Q3794" s="10"/>
      <c r="R3794" s="11"/>
    </row>
    <row r="3795" spans="1:18" ht="15.75" customHeight="1" x14ac:dyDescent="0.25">
      <c r="A3795" s="2"/>
      <c r="B3795" s="4" t="s">
        <v>14</v>
      </c>
      <c r="C3795" s="4">
        <v>1185732</v>
      </c>
      <c r="D3795" s="5">
        <v>44426</v>
      </c>
      <c r="E3795" s="4" t="s">
        <v>15</v>
      </c>
      <c r="F3795" s="4" t="s">
        <v>127</v>
      </c>
      <c r="G3795" s="4" t="s">
        <v>128</v>
      </c>
      <c r="H3795" s="4" t="s">
        <v>20</v>
      </c>
      <c r="I3795" s="6">
        <v>0.55000000000000004</v>
      </c>
      <c r="J3795" s="7">
        <v>2750</v>
      </c>
      <c r="K3795" s="8">
        <f t="shared" si="28"/>
        <v>1512.5000000000002</v>
      </c>
      <c r="L3795" s="8">
        <f t="shared" si="29"/>
        <v>453.75000000000006</v>
      </c>
      <c r="M3795" s="9">
        <v>0.3</v>
      </c>
      <c r="O3795" s="14"/>
      <c r="P3795" s="12"/>
      <c r="Q3795" s="10"/>
      <c r="R3795" s="11"/>
    </row>
    <row r="3796" spans="1:18" ht="15.75" customHeight="1" x14ac:dyDescent="0.25">
      <c r="A3796" s="2"/>
      <c r="B3796" s="4" t="s">
        <v>14</v>
      </c>
      <c r="C3796" s="4">
        <v>1185732</v>
      </c>
      <c r="D3796" s="5">
        <v>44426</v>
      </c>
      <c r="E3796" s="4" t="s">
        <v>15</v>
      </c>
      <c r="F3796" s="4" t="s">
        <v>127</v>
      </c>
      <c r="G3796" s="4" t="s">
        <v>128</v>
      </c>
      <c r="H3796" s="4" t="s">
        <v>21</v>
      </c>
      <c r="I3796" s="6">
        <v>0.65</v>
      </c>
      <c r="J3796" s="7">
        <v>2500</v>
      </c>
      <c r="K3796" s="8">
        <f t="shared" si="28"/>
        <v>1625</v>
      </c>
      <c r="L3796" s="8">
        <f t="shared" si="29"/>
        <v>487.5</v>
      </c>
      <c r="M3796" s="9">
        <v>0.3</v>
      </c>
      <c r="O3796" s="14"/>
      <c r="P3796" s="12"/>
      <c r="Q3796" s="10"/>
      <c r="R3796" s="11"/>
    </row>
    <row r="3797" spans="1:18" ht="15.75" customHeight="1" x14ac:dyDescent="0.25">
      <c r="A3797" s="2"/>
      <c r="B3797" s="4" t="s">
        <v>14</v>
      </c>
      <c r="C3797" s="4">
        <v>1185732</v>
      </c>
      <c r="D3797" s="5">
        <v>44426</v>
      </c>
      <c r="E3797" s="4" t="s">
        <v>15</v>
      </c>
      <c r="F3797" s="4" t="s">
        <v>127</v>
      </c>
      <c r="G3797" s="4" t="s">
        <v>128</v>
      </c>
      <c r="H3797" s="4" t="s">
        <v>22</v>
      </c>
      <c r="I3797" s="6">
        <v>0.70000000000000007</v>
      </c>
      <c r="J3797" s="7">
        <v>4250</v>
      </c>
      <c r="K3797" s="8">
        <f t="shared" si="28"/>
        <v>2975.0000000000005</v>
      </c>
      <c r="L3797" s="8">
        <f t="shared" si="29"/>
        <v>1041.25</v>
      </c>
      <c r="M3797" s="9">
        <v>0.35</v>
      </c>
      <c r="O3797" s="14"/>
      <c r="P3797" s="12"/>
      <c r="Q3797" s="10"/>
      <c r="R3797" s="11"/>
    </row>
    <row r="3798" spans="1:18" ht="15.75" customHeight="1" x14ac:dyDescent="0.25">
      <c r="A3798" s="2"/>
      <c r="B3798" s="4" t="s">
        <v>14</v>
      </c>
      <c r="C3798" s="4">
        <v>1185732</v>
      </c>
      <c r="D3798" s="5">
        <v>44456</v>
      </c>
      <c r="E3798" s="4" t="s">
        <v>15</v>
      </c>
      <c r="F3798" s="4" t="s">
        <v>127</v>
      </c>
      <c r="G3798" s="4" t="s">
        <v>128</v>
      </c>
      <c r="H3798" s="4" t="s">
        <v>17</v>
      </c>
      <c r="I3798" s="6">
        <v>0.65</v>
      </c>
      <c r="J3798" s="7">
        <v>5500</v>
      </c>
      <c r="K3798" s="8">
        <f t="shared" si="28"/>
        <v>3575</v>
      </c>
      <c r="L3798" s="8">
        <f t="shared" si="29"/>
        <v>1430</v>
      </c>
      <c r="M3798" s="9">
        <v>0.4</v>
      </c>
      <c r="O3798" s="14"/>
      <c r="P3798" s="12"/>
      <c r="Q3798" s="10"/>
      <c r="R3798" s="11"/>
    </row>
    <row r="3799" spans="1:18" ht="15.75" customHeight="1" x14ac:dyDescent="0.25">
      <c r="A3799" s="2"/>
      <c r="B3799" s="4" t="s">
        <v>14</v>
      </c>
      <c r="C3799" s="4">
        <v>1185732</v>
      </c>
      <c r="D3799" s="5">
        <v>44456</v>
      </c>
      <c r="E3799" s="4" t="s">
        <v>15</v>
      </c>
      <c r="F3799" s="4" t="s">
        <v>127</v>
      </c>
      <c r="G3799" s="4" t="s">
        <v>128</v>
      </c>
      <c r="H3799" s="4" t="s">
        <v>18</v>
      </c>
      <c r="I3799" s="6">
        <v>0.60000000000000009</v>
      </c>
      <c r="J3799" s="7">
        <v>3500</v>
      </c>
      <c r="K3799" s="8">
        <f t="shared" si="28"/>
        <v>2100.0000000000005</v>
      </c>
      <c r="L3799" s="8">
        <f t="shared" si="29"/>
        <v>840.00000000000023</v>
      </c>
      <c r="M3799" s="9">
        <v>0.4</v>
      </c>
      <c r="O3799" s="14"/>
      <c r="P3799" s="12"/>
      <c r="Q3799" s="10"/>
      <c r="R3799" s="11"/>
    </row>
    <row r="3800" spans="1:18" ht="15.75" customHeight="1" x14ac:dyDescent="0.25">
      <c r="A3800" s="2"/>
      <c r="B3800" s="4" t="s">
        <v>14</v>
      </c>
      <c r="C3800" s="4">
        <v>1185732</v>
      </c>
      <c r="D3800" s="5">
        <v>44456</v>
      </c>
      <c r="E3800" s="4" t="s">
        <v>15</v>
      </c>
      <c r="F3800" s="4" t="s">
        <v>127</v>
      </c>
      <c r="G3800" s="4" t="s">
        <v>128</v>
      </c>
      <c r="H3800" s="4" t="s">
        <v>19</v>
      </c>
      <c r="I3800" s="6">
        <v>0.55000000000000004</v>
      </c>
      <c r="J3800" s="7">
        <v>2500</v>
      </c>
      <c r="K3800" s="8">
        <f t="shared" si="28"/>
        <v>1375</v>
      </c>
      <c r="L3800" s="8">
        <f t="shared" si="29"/>
        <v>412.5</v>
      </c>
      <c r="M3800" s="9">
        <v>0.3</v>
      </c>
      <c r="O3800" s="14"/>
      <c r="P3800" s="12"/>
      <c r="Q3800" s="10"/>
      <c r="R3800" s="11"/>
    </row>
    <row r="3801" spans="1:18" ht="15.75" customHeight="1" x14ac:dyDescent="0.25">
      <c r="A3801" s="2"/>
      <c r="B3801" s="4" t="s">
        <v>14</v>
      </c>
      <c r="C3801" s="4">
        <v>1185732</v>
      </c>
      <c r="D3801" s="5">
        <v>44456</v>
      </c>
      <c r="E3801" s="4" t="s">
        <v>15</v>
      </c>
      <c r="F3801" s="4" t="s">
        <v>127</v>
      </c>
      <c r="G3801" s="4" t="s">
        <v>128</v>
      </c>
      <c r="H3801" s="4" t="s">
        <v>20</v>
      </c>
      <c r="I3801" s="6">
        <v>0.55000000000000004</v>
      </c>
      <c r="J3801" s="7">
        <v>2250</v>
      </c>
      <c r="K3801" s="8">
        <f t="shared" si="28"/>
        <v>1237.5</v>
      </c>
      <c r="L3801" s="8">
        <f t="shared" si="29"/>
        <v>371.25</v>
      </c>
      <c r="M3801" s="9">
        <v>0.3</v>
      </c>
      <c r="O3801" s="14"/>
      <c r="P3801" s="12"/>
      <c r="Q3801" s="10"/>
      <c r="R3801" s="11"/>
    </row>
    <row r="3802" spans="1:18" ht="15.75" customHeight="1" x14ac:dyDescent="0.25">
      <c r="A3802" s="2"/>
      <c r="B3802" s="4" t="s">
        <v>14</v>
      </c>
      <c r="C3802" s="4">
        <v>1185732</v>
      </c>
      <c r="D3802" s="5">
        <v>44456</v>
      </c>
      <c r="E3802" s="4" t="s">
        <v>15</v>
      </c>
      <c r="F3802" s="4" t="s">
        <v>127</v>
      </c>
      <c r="G3802" s="4" t="s">
        <v>128</v>
      </c>
      <c r="H3802" s="4" t="s">
        <v>21</v>
      </c>
      <c r="I3802" s="6">
        <v>0.65</v>
      </c>
      <c r="J3802" s="7">
        <v>2250</v>
      </c>
      <c r="K3802" s="8">
        <f t="shared" si="28"/>
        <v>1462.5</v>
      </c>
      <c r="L3802" s="8">
        <f t="shared" si="29"/>
        <v>438.75</v>
      </c>
      <c r="M3802" s="9">
        <v>0.3</v>
      </c>
      <c r="O3802" s="14"/>
      <c r="P3802" s="12"/>
      <c r="Q3802" s="10"/>
      <c r="R3802" s="11"/>
    </row>
    <row r="3803" spans="1:18" ht="15.75" customHeight="1" x14ac:dyDescent="0.25">
      <c r="A3803" s="2"/>
      <c r="B3803" s="4" t="s">
        <v>14</v>
      </c>
      <c r="C3803" s="4">
        <v>1185732</v>
      </c>
      <c r="D3803" s="5">
        <v>44456</v>
      </c>
      <c r="E3803" s="4" t="s">
        <v>15</v>
      </c>
      <c r="F3803" s="4" t="s">
        <v>127</v>
      </c>
      <c r="G3803" s="4" t="s">
        <v>128</v>
      </c>
      <c r="H3803" s="4" t="s">
        <v>22</v>
      </c>
      <c r="I3803" s="6">
        <v>0.70000000000000007</v>
      </c>
      <c r="J3803" s="7">
        <v>3250</v>
      </c>
      <c r="K3803" s="8">
        <f t="shared" si="28"/>
        <v>2275</v>
      </c>
      <c r="L3803" s="8">
        <f t="shared" si="29"/>
        <v>796.25</v>
      </c>
      <c r="M3803" s="9">
        <v>0.35</v>
      </c>
      <c r="O3803" s="14"/>
      <c r="P3803" s="12"/>
      <c r="Q3803" s="10"/>
      <c r="R3803" s="11"/>
    </row>
    <row r="3804" spans="1:18" ht="15.75" customHeight="1" x14ac:dyDescent="0.25">
      <c r="A3804" s="2"/>
      <c r="B3804" s="4" t="s">
        <v>14</v>
      </c>
      <c r="C3804" s="4">
        <v>1185732</v>
      </c>
      <c r="D3804" s="5">
        <v>44488</v>
      </c>
      <c r="E3804" s="4" t="s">
        <v>15</v>
      </c>
      <c r="F3804" s="4" t="s">
        <v>127</v>
      </c>
      <c r="G3804" s="4" t="s">
        <v>128</v>
      </c>
      <c r="H3804" s="4" t="s">
        <v>17</v>
      </c>
      <c r="I3804" s="6">
        <v>0.70000000000000007</v>
      </c>
      <c r="J3804" s="7">
        <v>4750</v>
      </c>
      <c r="K3804" s="8">
        <f t="shared" si="28"/>
        <v>3325.0000000000005</v>
      </c>
      <c r="L3804" s="8">
        <f t="shared" si="29"/>
        <v>1330.0000000000002</v>
      </c>
      <c r="M3804" s="9">
        <v>0.4</v>
      </c>
      <c r="O3804" s="14"/>
      <c r="P3804" s="12"/>
      <c r="Q3804" s="10"/>
      <c r="R3804" s="11"/>
    </row>
    <row r="3805" spans="1:18" ht="15.75" customHeight="1" x14ac:dyDescent="0.25">
      <c r="A3805" s="2"/>
      <c r="B3805" s="4" t="s">
        <v>14</v>
      </c>
      <c r="C3805" s="4">
        <v>1185732</v>
      </c>
      <c r="D3805" s="5">
        <v>44488</v>
      </c>
      <c r="E3805" s="4" t="s">
        <v>15</v>
      </c>
      <c r="F3805" s="4" t="s">
        <v>127</v>
      </c>
      <c r="G3805" s="4" t="s">
        <v>128</v>
      </c>
      <c r="H3805" s="4" t="s">
        <v>18</v>
      </c>
      <c r="I3805" s="6">
        <v>0.65000000000000013</v>
      </c>
      <c r="J3805" s="7">
        <v>3000</v>
      </c>
      <c r="K3805" s="8">
        <f t="shared" si="28"/>
        <v>1950.0000000000005</v>
      </c>
      <c r="L3805" s="8">
        <f t="shared" si="29"/>
        <v>780.00000000000023</v>
      </c>
      <c r="M3805" s="9">
        <v>0.4</v>
      </c>
      <c r="O3805" s="14"/>
      <c r="P3805" s="12"/>
      <c r="Q3805" s="10"/>
      <c r="R3805" s="11"/>
    </row>
    <row r="3806" spans="1:18" ht="15.75" customHeight="1" x14ac:dyDescent="0.25">
      <c r="A3806" s="2"/>
      <c r="B3806" s="4" t="s">
        <v>14</v>
      </c>
      <c r="C3806" s="4">
        <v>1185732</v>
      </c>
      <c r="D3806" s="5">
        <v>44488</v>
      </c>
      <c r="E3806" s="4" t="s">
        <v>15</v>
      </c>
      <c r="F3806" s="4" t="s">
        <v>127</v>
      </c>
      <c r="G3806" s="4" t="s">
        <v>128</v>
      </c>
      <c r="H3806" s="4" t="s">
        <v>19</v>
      </c>
      <c r="I3806" s="6">
        <v>0.65000000000000013</v>
      </c>
      <c r="J3806" s="7">
        <v>2000</v>
      </c>
      <c r="K3806" s="8">
        <f t="shared" si="28"/>
        <v>1300.0000000000002</v>
      </c>
      <c r="L3806" s="8">
        <f t="shared" si="29"/>
        <v>390.00000000000006</v>
      </c>
      <c r="M3806" s="9">
        <v>0.3</v>
      </c>
      <c r="O3806" s="14"/>
      <c r="P3806" s="12"/>
      <c r="Q3806" s="10"/>
      <c r="R3806" s="11"/>
    </row>
    <row r="3807" spans="1:18" ht="15.75" customHeight="1" x14ac:dyDescent="0.25">
      <c r="A3807" s="2"/>
      <c r="B3807" s="4" t="s">
        <v>14</v>
      </c>
      <c r="C3807" s="4">
        <v>1185732</v>
      </c>
      <c r="D3807" s="5">
        <v>44488</v>
      </c>
      <c r="E3807" s="4" t="s">
        <v>15</v>
      </c>
      <c r="F3807" s="4" t="s">
        <v>127</v>
      </c>
      <c r="G3807" s="4" t="s">
        <v>128</v>
      </c>
      <c r="H3807" s="4" t="s">
        <v>20</v>
      </c>
      <c r="I3807" s="6">
        <v>0.65000000000000013</v>
      </c>
      <c r="J3807" s="7">
        <v>1750</v>
      </c>
      <c r="K3807" s="8">
        <f t="shared" si="28"/>
        <v>1137.5000000000002</v>
      </c>
      <c r="L3807" s="8">
        <f t="shared" si="29"/>
        <v>341.25000000000006</v>
      </c>
      <c r="M3807" s="9">
        <v>0.3</v>
      </c>
      <c r="O3807" s="14"/>
      <c r="P3807" s="12"/>
      <c r="Q3807" s="10"/>
      <c r="R3807" s="11"/>
    </row>
    <row r="3808" spans="1:18" ht="15.75" customHeight="1" x14ac:dyDescent="0.25">
      <c r="A3808" s="2"/>
      <c r="B3808" s="4" t="s">
        <v>14</v>
      </c>
      <c r="C3808" s="4">
        <v>1185732</v>
      </c>
      <c r="D3808" s="5">
        <v>44488</v>
      </c>
      <c r="E3808" s="4" t="s">
        <v>15</v>
      </c>
      <c r="F3808" s="4" t="s">
        <v>127</v>
      </c>
      <c r="G3808" s="4" t="s">
        <v>128</v>
      </c>
      <c r="H3808" s="4" t="s">
        <v>21</v>
      </c>
      <c r="I3808" s="6">
        <v>0.75000000000000011</v>
      </c>
      <c r="J3808" s="7">
        <v>1750</v>
      </c>
      <c r="K3808" s="8">
        <f t="shared" si="28"/>
        <v>1312.5000000000002</v>
      </c>
      <c r="L3808" s="8">
        <f t="shared" si="29"/>
        <v>393.75000000000006</v>
      </c>
      <c r="M3808" s="9">
        <v>0.3</v>
      </c>
      <c r="O3808" s="14"/>
      <c r="P3808" s="12"/>
      <c r="Q3808" s="10"/>
      <c r="R3808" s="11"/>
    </row>
    <row r="3809" spans="1:18" ht="15.75" customHeight="1" x14ac:dyDescent="0.25">
      <c r="A3809" s="2"/>
      <c r="B3809" s="4" t="s">
        <v>14</v>
      </c>
      <c r="C3809" s="4">
        <v>1185732</v>
      </c>
      <c r="D3809" s="5">
        <v>44488</v>
      </c>
      <c r="E3809" s="4" t="s">
        <v>15</v>
      </c>
      <c r="F3809" s="4" t="s">
        <v>127</v>
      </c>
      <c r="G3809" s="4" t="s">
        <v>128</v>
      </c>
      <c r="H3809" s="4" t="s">
        <v>22</v>
      </c>
      <c r="I3809" s="6">
        <v>0.8</v>
      </c>
      <c r="J3809" s="7">
        <v>3000</v>
      </c>
      <c r="K3809" s="8">
        <f t="shared" si="28"/>
        <v>2400</v>
      </c>
      <c r="L3809" s="8">
        <f t="shared" si="29"/>
        <v>840</v>
      </c>
      <c r="M3809" s="9">
        <v>0.35</v>
      </c>
      <c r="O3809" s="14"/>
      <c r="P3809" s="12"/>
      <c r="Q3809" s="10"/>
      <c r="R3809" s="11"/>
    </row>
    <row r="3810" spans="1:18" ht="15.75" customHeight="1" x14ac:dyDescent="0.25">
      <c r="A3810" s="2"/>
      <c r="B3810" s="4" t="s">
        <v>14</v>
      </c>
      <c r="C3810" s="4">
        <v>1185732</v>
      </c>
      <c r="D3810" s="5">
        <v>44518</v>
      </c>
      <c r="E3810" s="4" t="s">
        <v>15</v>
      </c>
      <c r="F3810" s="4" t="s">
        <v>127</v>
      </c>
      <c r="G3810" s="4" t="s">
        <v>128</v>
      </c>
      <c r="H3810" s="4" t="s">
        <v>17</v>
      </c>
      <c r="I3810" s="6">
        <v>0.75000000000000011</v>
      </c>
      <c r="J3810" s="7">
        <v>4500</v>
      </c>
      <c r="K3810" s="8">
        <f t="shared" si="28"/>
        <v>3375.0000000000005</v>
      </c>
      <c r="L3810" s="8">
        <f t="shared" si="29"/>
        <v>1350.0000000000002</v>
      </c>
      <c r="M3810" s="9">
        <v>0.4</v>
      </c>
      <c r="O3810" s="14"/>
      <c r="P3810" s="12"/>
      <c r="Q3810" s="10"/>
      <c r="R3810" s="11"/>
    </row>
    <row r="3811" spans="1:18" ht="15.75" customHeight="1" x14ac:dyDescent="0.25">
      <c r="A3811" s="2"/>
      <c r="B3811" s="4" t="s">
        <v>14</v>
      </c>
      <c r="C3811" s="4">
        <v>1185732</v>
      </c>
      <c r="D3811" s="5">
        <v>44518</v>
      </c>
      <c r="E3811" s="4" t="s">
        <v>15</v>
      </c>
      <c r="F3811" s="4" t="s">
        <v>127</v>
      </c>
      <c r="G3811" s="4" t="s">
        <v>128</v>
      </c>
      <c r="H3811" s="4" t="s">
        <v>18</v>
      </c>
      <c r="I3811" s="6">
        <v>0.65000000000000013</v>
      </c>
      <c r="J3811" s="7">
        <v>3250</v>
      </c>
      <c r="K3811" s="8">
        <f t="shared" si="28"/>
        <v>2112.5000000000005</v>
      </c>
      <c r="L3811" s="8">
        <f t="shared" si="29"/>
        <v>845.00000000000023</v>
      </c>
      <c r="M3811" s="9">
        <v>0.4</v>
      </c>
      <c r="O3811" s="14"/>
      <c r="P3811" s="12"/>
      <c r="Q3811" s="10"/>
      <c r="R3811" s="11"/>
    </row>
    <row r="3812" spans="1:18" ht="15.75" customHeight="1" x14ac:dyDescent="0.25">
      <c r="A3812" s="2"/>
      <c r="B3812" s="4" t="s">
        <v>14</v>
      </c>
      <c r="C3812" s="4">
        <v>1185732</v>
      </c>
      <c r="D3812" s="5">
        <v>44518</v>
      </c>
      <c r="E3812" s="4" t="s">
        <v>15</v>
      </c>
      <c r="F3812" s="4" t="s">
        <v>127</v>
      </c>
      <c r="G3812" s="4" t="s">
        <v>128</v>
      </c>
      <c r="H3812" s="4" t="s">
        <v>19</v>
      </c>
      <c r="I3812" s="6">
        <v>0.65000000000000013</v>
      </c>
      <c r="J3812" s="7">
        <v>3450</v>
      </c>
      <c r="K3812" s="8">
        <f t="shared" si="28"/>
        <v>2242.5000000000005</v>
      </c>
      <c r="L3812" s="8">
        <f t="shared" si="29"/>
        <v>672.75000000000011</v>
      </c>
      <c r="M3812" s="9">
        <v>0.3</v>
      </c>
      <c r="O3812" s="14"/>
      <c r="P3812" s="12"/>
      <c r="Q3812" s="10"/>
      <c r="R3812" s="11"/>
    </row>
    <row r="3813" spans="1:18" ht="15.75" customHeight="1" x14ac:dyDescent="0.25">
      <c r="A3813" s="2"/>
      <c r="B3813" s="4" t="s">
        <v>14</v>
      </c>
      <c r="C3813" s="4">
        <v>1185732</v>
      </c>
      <c r="D3813" s="5">
        <v>44518</v>
      </c>
      <c r="E3813" s="4" t="s">
        <v>15</v>
      </c>
      <c r="F3813" s="4" t="s">
        <v>127</v>
      </c>
      <c r="G3813" s="4" t="s">
        <v>128</v>
      </c>
      <c r="H3813" s="4" t="s">
        <v>20</v>
      </c>
      <c r="I3813" s="6">
        <v>0.65000000000000013</v>
      </c>
      <c r="J3813" s="7">
        <v>3250</v>
      </c>
      <c r="K3813" s="8">
        <f t="shared" si="28"/>
        <v>2112.5000000000005</v>
      </c>
      <c r="L3813" s="8">
        <f t="shared" si="29"/>
        <v>633.75000000000011</v>
      </c>
      <c r="M3813" s="9">
        <v>0.3</v>
      </c>
      <c r="O3813" s="14"/>
      <c r="P3813" s="12"/>
      <c r="Q3813" s="10"/>
      <c r="R3813" s="11"/>
    </row>
    <row r="3814" spans="1:18" ht="15.75" customHeight="1" x14ac:dyDescent="0.25">
      <c r="A3814" s="2"/>
      <c r="B3814" s="4" t="s">
        <v>14</v>
      </c>
      <c r="C3814" s="4">
        <v>1185732</v>
      </c>
      <c r="D3814" s="5">
        <v>44518</v>
      </c>
      <c r="E3814" s="4" t="s">
        <v>15</v>
      </c>
      <c r="F3814" s="4" t="s">
        <v>127</v>
      </c>
      <c r="G3814" s="4" t="s">
        <v>128</v>
      </c>
      <c r="H3814" s="4" t="s">
        <v>21</v>
      </c>
      <c r="I3814" s="6">
        <v>0.75000000000000011</v>
      </c>
      <c r="J3814" s="7">
        <v>3000</v>
      </c>
      <c r="K3814" s="8">
        <f t="shared" si="28"/>
        <v>2250.0000000000005</v>
      </c>
      <c r="L3814" s="8">
        <f t="shared" si="29"/>
        <v>675.00000000000011</v>
      </c>
      <c r="M3814" s="9">
        <v>0.3</v>
      </c>
      <c r="O3814" s="14"/>
      <c r="P3814" s="12"/>
      <c r="Q3814" s="10"/>
      <c r="R3814" s="11"/>
    </row>
    <row r="3815" spans="1:18" ht="15.75" customHeight="1" x14ac:dyDescent="0.25">
      <c r="A3815" s="2"/>
      <c r="B3815" s="4" t="s">
        <v>14</v>
      </c>
      <c r="C3815" s="4">
        <v>1185732</v>
      </c>
      <c r="D3815" s="5">
        <v>44518</v>
      </c>
      <c r="E3815" s="4" t="s">
        <v>15</v>
      </c>
      <c r="F3815" s="4" t="s">
        <v>127</v>
      </c>
      <c r="G3815" s="4" t="s">
        <v>128</v>
      </c>
      <c r="H3815" s="4" t="s">
        <v>22</v>
      </c>
      <c r="I3815" s="6">
        <v>0.8</v>
      </c>
      <c r="J3815" s="7">
        <v>4000</v>
      </c>
      <c r="K3815" s="8">
        <f t="shared" si="28"/>
        <v>3200</v>
      </c>
      <c r="L3815" s="8">
        <f t="shared" si="29"/>
        <v>1120</v>
      </c>
      <c r="M3815" s="9">
        <v>0.35</v>
      </c>
      <c r="O3815" s="14"/>
      <c r="P3815" s="12"/>
      <c r="Q3815" s="10"/>
      <c r="R3815" s="11"/>
    </row>
    <row r="3816" spans="1:18" ht="15.75" customHeight="1" x14ac:dyDescent="0.25">
      <c r="A3816" s="2"/>
      <c r="B3816" s="4" t="s">
        <v>14</v>
      </c>
      <c r="C3816" s="4">
        <v>1185732</v>
      </c>
      <c r="D3816" s="5">
        <v>44547</v>
      </c>
      <c r="E3816" s="4" t="s">
        <v>15</v>
      </c>
      <c r="F3816" s="4" t="s">
        <v>127</v>
      </c>
      <c r="G3816" s="4" t="s">
        <v>128</v>
      </c>
      <c r="H3816" s="4" t="s">
        <v>17</v>
      </c>
      <c r="I3816" s="6">
        <v>0.75000000000000011</v>
      </c>
      <c r="J3816" s="7">
        <v>6250</v>
      </c>
      <c r="K3816" s="8">
        <f t="shared" si="28"/>
        <v>4687.5000000000009</v>
      </c>
      <c r="L3816" s="8">
        <f t="shared" si="29"/>
        <v>1875.0000000000005</v>
      </c>
      <c r="M3816" s="9">
        <v>0.4</v>
      </c>
      <c r="O3816" s="14"/>
      <c r="P3816" s="12"/>
      <c r="Q3816" s="10"/>
      <c r="R3816" s="11"/>
    </row>
    <row r="3817" spans="1:18" ht="15.75" customHeight="1" x14ac:dyDescent="0.25">
      <c r="A3817" s="2"/>
      <c r="B3817" s="4" t="s">
        <v>14</v>
      </c>
      <c r="C3817" s="4">
        <v>1185732</v>
      </c>
      <c r="D3817" s="5">
        <v>44547</v>
      </c>
      <c r="E3817" s="4" t="s">
        <v>15</v>
      </c>
      <c r="F3817" s="4" t="s">
        <v>127</v>
      </c>
      <c r="G3817" s="4" t="s">
        <v>128</v>
      </c>
      <c r="H3817" s="4" t="s">
        <v>18</v>
      </c>
      <c r="I3817" s="6">
        <v>0.65000000000000013</v>
      </c>
      <c r="J3817" s="7">
        <v>4250</v>
      </c>
      <c r="K3817" s="8">
        <f t="shared" si="28"/>
        <v>2762.5000000000005</v>
      </c>
      <c r="L3817" s="8">
        <f t="shared" si="29"/>
        <v>1105.0000000000002</v>
      </c>
      <c r="M3817" s="9">
        <v>0.4</v>
      </c>
      <c r="O3817" s="14"/>
      <c r="P3817" s="12"/>
      <c r="Q3817" s="10"/>
      <c r="R3817" s="11"/>
    </row>
    <row r="3818" spans="1:18" ht="15.75" customHeight="1" x14ac:dyDescent="0.25">
      <c r="A3818" s="2"/>
      <c r="B3818" s="4" t="s">
        <v>14</v>
      </c>
      <c r="C3818" s="4">
        <v>1185732</v>
      </c>
      <c r="D3818" s="5">
        <v>44547</v>
      </c>
      <c r="E3818" s="4" t="s">
        <v>15</v>
      </c>
      <c r="F3818" s="4" t="s">
        <v>127</v>
      </c>
      <c r="G3818" s="4" t="s">
        <v>128</v>
      </c>
      <c r="H3818" s="4" t="s">
        <v>19</v>
      </c>
      <c r="I3818" s="6">
        <v>0.65000000000000013</v>
      </c>
      <c r="J3818" s="7">
        <v>4000</v>
      </c>
      <c r="K3818" s="8">
        <f t="shared" si="28"/>
        <v>2600.0000000000005</v>
      </c>
      <c r="L3818" s="8">
        <f t="shared" si="29"/>
        <v>780.00000000000011</v>
      </c>
      <c r="M3818" s="9">
        <v>0.3</v>
      </c>
      <c r="O3818" s="14"/>
      <c r="P3818" s="12"/>
      <c r="Q3818" s="10"/>
      <c r="R3818" s="11"/>
    </row>
    <row r="3819" spans="1:18" ht="15.75" customHeight="1" x14ac:dyDescent="0.25">
      <c r="A3819" s="2"/>
      <c r="B3819" s="4" t="s">
        <v>14</v>
      </c>
      <c r="C3819" s="4">
        <v>1185732</v>
      </c>
      <c r="D3819" s="5">
        <v>44547</v>
      </c>
      <c r="E3819" s="4" t="s">
        <v>15</v>
      </c>
      <c r="F3819" s="4" t="s">
        <v>127</v>
      </c>
      <c r="G3819" s="4" t="s">
        <v>128</v>
      </c>
      <c r="H3819" s="4" t="s">
        <v>20</v>
      </c>
      <c r="I3819" s="6">
        <v>0.65000000000000013</v>
      </c>
      <c r="J3819" s="7">
        <v>3500</v>
      </c>
      <c r="K3819" s="8">
        <f t="shared" si="28"/>
        <v>2275.0000000000005</v>
      </c>
      <c r="L3819" s="8">
        <f t="shared" si="29"/>
        <v>682.50000000000011</v>
      </c>
      <c r="M3819" s="9">
        <v>0.3</v>
      </c>
      <c r="O3819" s="14"/>
      <c r="P3819" s="12"/>
      <c r="Q3819" s="10"/>
      <c r="R3819" s="11"/>
    </row>
    <row r="3820" spans="1:18" ht="15.75" customHeight="1" x14ac:dyDescent="0.25">
      <c r="A3820" s="2"/>
      <c r="B3820" s="4" t="s">
        <v>14</v>
      </c>
      <c r="C3820" s="4">
        <v>1185732</v>
      </c>
      <c r="D3820" s="5">
        <v>44547</v>
      </c>
      <c r="E3820" s="4" t="s">
        <v>15</v>
      </c>
      <c r="F3820" s="4" t="s">
        <v>127</v>
      </c>
      <c r="G3820" s="4" t="s">
        <v>128</v>
      </c>
      <c r="H3820" s="4" t="s">
        <v>21</v>
      </c>
      <c r="I3820" s="6">
        <v>0.75000000000000011</v>
      </c>
      <c r="J3820" s="7">
        <v>3500</v>
      </c>
      <c r="K3820" s="8">
        <f t="shared" si="28"/>
        <v>2625.0000000000005</v>
      </c>
      <c r="L3820" s="8">
        <f t="shared" si="29"/>
        <v>787.50000000000011</v>
      </c>
      <c r="M3820" s="9">
        <v>0.3</v>
      </c>
      <c r="O3820" s="14"/>
      <c r="P3820" s="12"/>
      <c r="Q3820" s="10"/>
      <c r="R3820" s="11"/>
    </row>
    <row r="3821" spans="1:18" ht="15.75" customHeight="1" x14ac:dyDescent="0.25">
      <c r="A3821" s="2"/>
      <c r="B3821" s="4" t="s">
        <v>14</v>
      </c>
      <c r="C3821" s="4">
        <v>1185732</v>
      </c>
      <c r="D3821" s="5">
        <v>44547</v>
      </c>
      <c r="E3821" s="4" t="s">
        <v>15</v>
      </c>
      <c r="F3821" s="4" t="s">
        <v>127</v>
      </c>
      <c r="G3821" s="4" t="s">
        <v>128</v>
      </c>
      <c r="H3821" s="4" t="s">
        <v>22</v>
      </c>
      <c r="I3821" s="6">
        <v>0.8</v>
      </c>
      <c r="J3821" s="7">
        <v>4500</v>
      </c>
      <c r="K3821" s="8">
        <f t="shared" si="28"/>
        <v>3600</v>
      </c>
      <c r="L3821" s="8">
        <f t="shared" si="29"/>
        <v>1260</v>
      </c>
      <c r="M3821" s="9">
        <v>0.35</v>
      </c>
      <c r="O3821" s="14"/>
      <c r="P3821" s="12"/>
      <c r="Q3821" s="10"/>
      <c r="R3821" s="11"/>
    </row>
    <row r="3822" spans="1:18" ht="15.75" customHeight="1" x14ac:dyDescent="0.25">
      <c r="A3822" s="2" t="s">
        <v>39</v>
      </c>
      <c r="B3822" s="4" t="s">
        <v>14</v>
      </c>
      <c r="C3822" s="4">
        <v>1185732</v>
      </c>
      <c r="D3822" s="5">
        <v>44220</v>
      </c>
      <c r="E3822" s="4" t="s">
        <v>15</v>
      </c>
      <c r="F3822" s="4" t="s">
        <v>129</v>
      </c>
      <c r="G3822" s="4" t="s">
        <v>130</v>
      </c>
      <c r="H3822" s="4" t="s">
        <v>17</v>
      </c>
      <c r="I3822" s="6">
        <v>0.55000000000000004</v>
      </c>
      <c r="J3822" s="7">
        <v>5000</v>
      </c>
      <c r="K3822" s="8">
        <f t="shared" si="28"/>
        <v>2750</v>
      </c>
      <c r="L3822" s="8">
        <f t="shared" si="29"/>
        <v>962.50000000000011</v>
      </c>
      <c r="M3822" s="9">
        <v>0.35000000000000003</v>
      </c>
      <c r="O3822" s="14"/>
      <c r="P3822" s="12">
        <f>Coca2021!$I3822+0.05</f>
        <v>0.60000000000000009</v>
      </c>
      <c r="Q3822" s="10">
        <f>Coca2021!$J3822-250</f>
        <v>4750</v>
      </c>
      <c r="R3822" s="11">
        <f>Coca2021!$M3822-5%</f>
        <v>0.30000000000000004</v>
      </c>
    </row>
    <row r="3823" spans="1:18" ht="15.75" customHeight="1" x14ac:dyDescent="0.25">
      <c r="A3823" s="2"/>
      <c r="B3823" s="4" t="s">
        <v>14</v>
      </c>
      <c r="C3823" s="4">
        <v>1185732</v>
      </c>
      <c r="D3823" s="5">
        <v>44220</v>
      </c>
      <c r="E3823" s="4" t="s">
        <v>15</v>
      </c>
      <c r="F3823" s="4" t="s">
        <v>129</v>
      </c>
      <c r="G3823" s="4" t="s">
        <v>130</v>
      </c>
      <c r="H3823" s="4" t="s">
        <v>18</v>
      </c>
      <c r="I3823" s="6">
        <v>0.55000000000000004</v>
      </c>
      <c r="J3823" s="7">
        <v>3000</v>
      </c>
      <c r="K3823" s="8">
        <f t="shared" si="28"/>
        <v>1650.0000000000002</v>
      </c>
      <c r="L3823" s="8">
        <f t="shared" si="29"/>
        <v>577.50000000000011</v>
      </c>
      <c r="M3823" s="9">
        <v>0.35000000000000003</v>
      </c>
      <c r="O3823" s="14"/>
      <c r="P3823" s="12">
        <f>Coca2021!$I3823+0.05</f>
        <v>0.60000000000000009</v>
      </c>
      <c r="Q3823" s="10">
        <f>Coca2021!$J3823-250</f>
        <v>2750</v>
      </c>
      <c r="R3823" s="11">
        <f>Coca2021!$M3823-5%</f>
        <v>0.30000000000000004</v>
      </c>
    </row>
    <row r="3824" spans="1:18" ht="15.75" customHeight="1" x14ac:dyDescent="0.25">
      <c r="A3824" s="2"/>
      <c r="B3824" s="4" t="s">
        <v>14</v>
      </c>
      <c r="C3824" s="4">
        <v>1185732</v>
      </c>
      <c r="D3824" s="5">
        <v>44220</v>
      </c>
      <c r="E3824" s="4" t="s">
        <v>15</v>
      </c>
      <c r="F3824" s="4" t="s">
        <v>129</v>
      </c>
      <c r="G3824" s="4" t="s">
        <v>130</v>
      </c>
      <c r="H3824" s="4" t="s">
        <v>19</v>
      </c>
      <c r="I3824" s="6">
        <v>0.45</v>
      </c>
      <c r="J3824" s="7">
        <v>3000</v>
      </c>
      <c r="K3824" s="8">
        <f t="shared" si="28"/>
        <v>1350</v>
      </c>
      <c r="L3824" s="8">
        <f t="shared" si="29"/>
        <v>337.5</v>
      </c>
      <c r="M3824" s="9">
        <v>0.25</v>
      </c>
      <c r="O3824" s="14"/>
      <c r="P3824" s="12">
        <f>Coca2021!$I3824+0.05</f>
        <v>0.5</v>
      </c>
      <c r="Q3824" s="10">
        <f>Coca2021!$J3824-250</f>
        <v>2750</v>
      </c>
      <c r="R3824" s="11">
        <f>Coca2021!$M3824-5%</f>
        <v>0.2</v>
      </c>
    </row>
    <row r="3825" spans="1:18" ht="15.75" customHeight="1" x14ac:dyDescent="0.25">
      <c r="A3825" s="2"/>
      <c r="B3825" s="4" t="s">
        <v>14</v>
      </c>
      <c r="C3825" s="4">
        <v>1185732</v>
      </c>
      <c r="D3825" s="5">
        <v>44220</v>
      </c>
      <c r="E3825" s="4" t="s">
        <v>15</v>
      </c>
      <c r="F3825" s="4" t="s">
        <v>129</v>
      </c>
      <c r="G3825" s="4" t="s">
        <v>130</v>
      </c>
      <c r="H3825" s="4" t="s">
        <v>20</v>
      </c>
      <c r="I3825" s="6">
        <v>0.49999999999999994</v>
      </c>
      <c r="J3825" s="7">
        <v>1500</v>
      </c>
      <c r="K3825" s="8">
        <f t="shared" si="28"/>
        <v>749.99999999999989</v>
      </c>
      <c r="L3825" s="8">
        <f t="shared" si="29"/>
        <v>187.49999999999997</v>
      </c>
      <c r="M3825" s="9">
        <v>0.25</v>
      </c>
      <c r="O3825" s="14"/>
      <c r="P3825" s="12">
        <f>Coca2021!$I3825+0.05</f>
        <v>0.54999999999999993</v>
      </c>
      <c r="Q3825" s="10">
        <f>Coca2021!$J3825-250</f>
        <v>1250</v>
      </c>
      <c r="R3825" s="11">
        <f>Coca2021!$M3825-5%</f>
        <v>0.2</v>
      </c>
    </row>
    <row r="3826" spans="1:18" ht="15.75" customHeight="1" x14ac:dyDescent="0.25">
      <c r="A3826" s="2"/>
      <c r="B3826" s="4" t="s">
        <v>14</v>
      </c>
      <c r="C3826" s="4">
        <v>1185732</v>
      </c>
      <c r="D3826" s="5">
        <v>44220</v>
      </c>
      <c r="E3826" s="4" t="s">
        <v>15</v>
      </c>
      <c r="F3826" s="4" t="s">
        <v>129</v>
      </c>
      <c r="G3826" s="4" t="s">
        <v>130</v>
      </c>
      <c r="H3826" s="4" t="s">
        <v>21</v>
      </c>
      <c r="I3826" s="6">
        <v>0.65000000000000013</v>
      </c>
      <c r="J3826" s="7">
        <v>2000</v>
      </c>
      <c r="K3826" s="8">
        <f t="shared" si="28"/>
        <v>1300.0000000000002</v>
      </c>
      <c r="L3826" s="8">
        <f t="shared" si="29"/>
        <v>325.00000000000006</v>
      </c>
      <c r="M3826" s="9">
        <v>0.25</v>
      </c>
      <c r="O3826" s="14"/>
      <c r="P3826" s="12">
        <f>Coca2021!$I3826+0.05</f>
        <v>0.70000000000000018</v>
      </c>
      <c r="Q3826" s="10">
        <f>Coca2021!$J3826-250</f>
        <v>1750</v>
      </c>
      <c r="R3826" s="11">
        <f>Coca2021!$M3826-5%</f>
        <v>0.2</v>
      </c>
    </row>
    <row r="3827" spans="1:18" ht="15.75" customHeight="1" x14ac:dyDescent="0.25">
      <c r="A3827" s="2"/>
      <c r="B3827" s="4" t="s">
        <v>14</v>
      </c>
      <c r="C3827" s="4">
        <v>1185732</v>
      </c>
      <c r="D3827" s="5">
        <v>44220</v>
      </c>
      <c r="E3827" s="4" t="s">
        <v>15</v>
      </c>
      <c r="F3827" s="4" t="s">
        <v>129</v>
      </c>
      <c r="G3827" s="4" t="s">
        <v>130</v>
      </c>
      <c r="H3827" s="4" t="s">
        <v>22</v>
      </c>
      <c r="I3827" s="6">
        <v>0.55000000000000004</v>
      </c>
      <c r="J3827" s="7">
        <v>3000</v>
      </c>
      <c r="K3827" s="8">
        <f t="shared" si="28"/>
        <v>1650.0000000000002</v>
      </c>
      <c r="L3827" s="8">
        <f t="shared" si="29"/>
        <v>495.00000000000006</v>
      </c>
      <c r="M3827" s="9">
        <v>0.3</v>
      </c>
      <c r="O3827" s="14"/>
      <c r="P3827" s="12">
        <f>Coca2021!$I3827+0.05</f>
        <v>0.60000000000000009</v>
      </c>
      <c r="Q3827" s="10">
        <f>Coca2021!$J3827-250</f>
        <v>2750</v>
      </c>
      <c r="R3827" s="11">
        <f>Coca2021!$M3827-5%</f>
        <v>0.25</v>
      </c>
    </row>
    <row r="3828" spans="1:18" ht="15.75" customHeight="1" x14ac:dyDescent="0.25">
      <c r="A3828" s="2"/>
      <c r="B3828" s="4" t="s">
        <v>14</v>
      </c>
      <c r="C3828" s="4">
        <v>1185732</v>
      </c>
      <c r="D3828" s="5">
        <v>44249</v>
      </c>
      <c r="E3828" s="4" t="s">
        <v>15</v>
      </c>
      <c r="F3828" s="4" t="s">
        <v>129</v>
      </c>
      <c r="G3828" s="4" t="s">
        <v>130</v>
      </c>
      <c r="H3828" s="4" t="s">
        <v>17</v>
      </c>
      <c r="I3828" s="6">
        <v>0.55000000000000004</v>
      </c>
      <c r="J3828" s="7">
        <v>5750</v>
      </c>
      <c r="K3828" s="8">
        <f t="shared" si="28"/>
        <v>3162.5000000000005</v>
      </c>
      <c r="L3828" s="8">
        <f t="shared" si="29"/>
        <v>1106.8750000000002</v>
      </c>
      <c r="M3828" s="9">
        <v>0.35000000000000003</v>
      </c>
      <c r="O3828" s="14"/>
      <c r="P3828" s="12">
        <f>Coca2021!$I3828+0.05</f>
        <v>0.60000000000000009</v>
      </c>
      <c r="Q3828" s="10">
        <f>Coca2021!$J3828-250</f>
        <v>5500</v>
      </c>
      <c r="R3828" s="11">
        <f>Coca2021!$M3828-5%</f>
        <v>0.30000000000000004</v>
      </c>
    </row>
    <row r="3829" spans="1:18" ht="15.75" customHeight="1" x14ac:dyDescent="0.25">
      <c r="A3829" s="2"/>
      <c r="B3829" s="4" t="s">
        <v>14</v>
      </c>
      <c r="C3829" s="4">
        <v>1185732</v>
      </c>
      <c r="D3829" s="5">
        <v>44249</v>
      </c>
      <c r="E3829" s="4" t="s">
        <v>15</v>
      </c>
      <c r="F3829" s="4" t="s">
        <v>129</v>
      </c>
      <c r="G3829" s="4" t="s">
        <v>130</v>
      </c>
      <c r="H3829" s="4" t="s">
        <v>18</v>
      </c>
      <c r="I3829" s="6">
        <v>0.55000000000000004</v>
      </c>
      <c r="J3829" s="7">
        <v>2250</v>
      </c>
      <c r="K3829" s="8">
        <f t="shared" si="28"/>
        <v>1237.5</v>
      </c>
      <c r="L3829" s="8">
        <f t="shared" si="29"/>
        <v>433.12500000000006</v>
      </c>
      <c r="M3829" s="9">
        <v>0.35000000000000003</v>
      </c>
      <c r="O3829" s="14"/>
      <c r="P3829" s="12">
        <f>Coca2021!$I3829+0.05</f>
        <v>0.60000000000000009</v>
      </c>
      <c r="Q3829" s="10">
        <f>Coca2021!$J3829-250</f>
        <v>2000</v>
      </c>
      <c r="R3829" s="11">
        <f>Coca2021!$M3829-5%</f>
        <v>0.30000000000000004</v>
      </c>
    </row>
    <row r="3830" spans="1:18" ht="15.75" customHeight="1" x14ac:dyDescent="0.25">
      <c r="A3830" s="2"/>
      <c r="B3830" s="4" t="s">
        <v>14</v>
      </c>
      <c r="C3830" s="4">
        <v>1185732</v>
      </c>
      <c r="D3830" s="5">
        <v>44249</v>
      </c>
      <c r="E3830" s="4" t="s">
        <v>15</v>
      </c>
      <c r="F3830" s="4" t="s">
        <v>129</v>
      </c>
      <c r="G3830" s="4" t="s">
        <v>130</v>
      </c>
      <c r="H3830" s="4" t="s">
        <v>19</v>
      </c>
      <c r="I3830" s="6">
        <v>0.45</v>
      </c>
      <c r="J3830" s="7">
        <v>2750</v>
      </c>
      <c r="K3830" s="8">
        <f t="shared" si="28"/>
        <v>1237.5</v>
      </c>
      <c r="L3830" s="8">
        <f t="shared" si="29"/>
        <v>309.375</v>
      </c>
      <c r="M3830" s="9">
        <v>0.25</v>
      </c>
      <c r="O3830" s="14"/>
      <c r="P3830" s="12">
        <f>Coca2021!$I3830+0.05</f>
        <v>0.5</v>
      </c>
      <c r="Q3830" s="10">
        <f>Coca2021!$J3830-250</f>
        <v>2500</v>
      </c>
      <c r="R3830" s="11">
        <f>Coca2021!$M3830-5%</f>
        <v>0.2</v>
      </c>
    </row>
    <row r="3831" spans="1:18" ht="15.75" customHeight="1" x14ac:dyDescent="0.25">
      <c r="A3831" s="2"/>
      <c r="B3831" s="4" t="s">
        <v>14</v>
      </c>
      <c r="C3831" s="4">
        <v>1185732</v>
      </c>
      <c r="D3831" s="5">
        <v>44249</v>
      </c>
      <c r="E3831" s="4" t="s">
        <v>15</v>
      </c>
      <c r="F3831" s="4" t="s">
        <v>129</v>
      </c>
      <c r="G3831" s="4" t="s">
        <v>130</v>
      </c>
      <c r="H3831" s="4" t="s">
        <v>20</v>
      </c>
      <c r="I3831" s="6">
        <v>0.49999999999999994</v>
      </c>
      <c r="J3831" s="7">
        <v>1750</v>
      </c>
      <c r="K3831" s="8">
        <f t="shared" ref="K3831:K3893" si="30">I3831*J3831</f>
        <v>874.99999999999989</v>
      </c>
      <c r="L3831" s="8">
        <f t="shared" ref="L3831:L3893" si="31">K3831*M3831</f>
        <v>218.74999999999997</v>
      </c>
      <c r="M3831" s="9">
        <v>0.25</v>
      </c>
      <c r="O3831" s="14"/>
      <c r="P3831" s="12">
        <f>Coca2021!$I3831+0.05</f>
        <v>0.54999999999999993</v>
      </c>
      <c r="Q3831" s="10">
        <f>Coca2021!$J3831-250</f>
        <v>1500</v>
      </c>
      <c r="R3831" s="11">
        <f>Coca2021!$M3831-5%</f>
        <v>0.2</v>
      </c>
    </row>
    <row r="3832" spans="1:18" ht="15.75" customHeight="1" x14ac:dyDescent="0.25">
      <c r="A3832" s="2"/>
      <c r="B3832" s="4" t="s">
        <v>14</v>
      </c>
      <c r="C3832" s="4">
        <v>1185732</v>
      </c>
      <c r="D3832" s="5">
        <v>44249</v>
      </c>
      <c r="E3832" s="4" t="s">
        <v>15</v>
      </c>
      <c r="F3832" s="4" t="s">
        <v>129</v>
      </c>
      <c r="G3832" s="4" t="s">
        <v>130</v>
      </c>
      <c r="H3832" s="4" t="s">
        <v>21</v>
      </c>
      <c r="I3832" s="6">
        <v>0.65000000000000013</v>
      </c>
      <c r="J3832" s="7">
        <v>2500</v>
      </c>
      <c r="K3832" s="8">
        <f t="shared" si="30"/>
        <v>1625.0000000000002</v>
      </c>
      <c r="L3832" s="8">
        <f t="shared" si="31"/>
        <v>406.25000000000006</v>
      </c>
      <c r="M3832" s="9">
        <v>0.25</v>
      </c>
      <c r="O3832" s="14"/>
      <c r="P3832" s="12">
        <f>Coca2021!$I3832+0.05</f>
        <v>0.70000000000000018</v>
      </c>
      <c r="Q3832" s="10">
        <f>Coca2021!$J3832-250</f>
        <v>2250</v>
      </c>
      <c r="R3832" s="11">
        <f>Coca2021!$M3832-5%</f>
        <v>0.2</v>
      </c>
    </row>
    <row r="3833" spans="1:18" ht="15.75" customHeight="1" x14ac:dyDescent="0.25">
      <c r="A3833" s="2"/>
      <c r="B3833" s="4" t="s">
        <v>14</v>
      </c>
      <c r="C3833" s="4">
        <v>1185732</v>
      </c>
      <c r="D3833" s="5">
        <v>44249</v>
      </c>
      <c r="E3833" s="4" t="s">
        <v>15</v>
      </c>
      <c r="F3833" s="4" t="s">
        <v>129</v>
      </c>
      <c r="G3833" s="4" t="s">
        <v>130</v>
      </c>
      <c r="H3833" s="4" t="s">
        <v>22</v>
      </c>
      <c r="I3833" s="6">
        <v>0.55000000000000004</v>
      </c>
      <c r="J3833" s="7">
        <v>3500</v>
      </c>
      <c r="K3833" s="8">
        <f t="shared" si="30"/>
        <v>1925.0000000000002</v>
      </c>
      <c r="L3833" s="8">
        <f t="shared" si="31"/>
        <v>577.5</v>
      </c>
      <c r="M3833" s="9">
        <v>0.3</v>
      </c>
      <c r="O3833" s="14"/>
      <c r="P3833" s="12">
        <f>Coca2021!$I3833+0.05</f>
        <v>0.60000000000000009</v>
      </c>
      <c r="Q3833" s="10">
        <f>Coca2021!$J3833-250</f>
        <v>3250</v>
      </c>
      <c r="R3833" s="11">
        <f>Coca2021!$M3833-5%</f>
        <v>0.25</v>
      </c>
    </row>
    <row r="3834" spans="1:18" ht="15.75" customHeight="1" x14ac:dyDescent="0.25">
      <c r="A3834" s="2"/>
      <c r="B3834" s="4" t="s">
        <v>14</v>
      </c>
      <c r="C3834" s="4">
        <v>1185732</v>
      </c>
      <c r="D3834" s="5">
        <v>44275</v>
      </c>
      <c r="E3834" s="4" t="s">
        <v>15</v>
      </c>
      <c r="F3834" s="4" t="s">
        <v>129</v>
      </c>
      <c r="G3834" s="4" t="s">
        <v>130</v>
      </c>
      <c r="H3834" s="4" t="s">
        <v>17</v>
      </c>
      <c r="I3834" s="6">
        <v>0.55000000000000004</v>
      </c>
      <c r="J3834" s="7">
        <v>5450</v>
      </c>
      <c r="K3834" s="8">
        <f t="shared" si="30"/>
        <v>2997.5000000000005</v>
      </c>
      <c r="L3834" s="8">
        <f t="shared" si="31"/>
        <v>1049.1250000000002</v>
      </c>
      <c r="M3834" s="9">
        <v>0.35000000000000003</v>
      </c>
      <c r="O3834" s="14"/>
      <c r="P3834" s="12">
        <f>Coca2021!$I3834+0.05</f>
        <v>0.60000000000000009</v>
      </c>
      <c r="Q3834" s="10">
        <f>Coca2021!$J3834-250</f>
        <v>5200</v>
      </c>
      <c r="R3834" s="11">
        <f>Coca2021!$M3834-5%</f>
        <v>0.30000000000000004</v>
      </c>
    </row>
    <row r="3835" spans="1:18" ht="15.75" customHeight="1" x14ac:dyDescent="0.25">
      <c r="A3835" s="2"/>
      <c r="B3835" s="4" t="s">
        <v>14</v>
      </c>
      <c r="C3835" s="4">
        <v>1185732</v>
      </c>
      <c r="D3835" s="5">
        <v>44275</v>
      </c>
      <c r="E3835" s="4" t="s">
        <v>15</v>
      </c>
      <c r="F3835" s="4" t="s">
        <v>129</v>
      </c>
      <c r="G3835" s="4" t="s">
        <v>130</v>
      </c>
      <c r="H3835" s="4" t="s">
        <v>18</v>
      </c>
      <c r="I3835" s="6">
        <v>0.55000000000000004</v>
      </c>
      <c r="J3835" s="7">
        <v>2500</v>
      </c>
      <c r="K3835" s="8">
        <f t="shared" si="30"/>
        <v>1375</v>
      </c>
      <c r="L3835" s="8">
        <f t="shared" si="31"/>
        <v>481.25000000000006</v>
      </c>
      <c r="M3835" s="9">
        <v>0.35000000000000003</v>
      </c>
      <c r="O3835" s="14"/>
      <c r="P3835" s="12">
        <f>Coca2021!$I3835+0.05</f>
        <v>0.60000000000000009</v>
      </c>
      <c r="Q3835" s="10">
        <f>Coca2021!$J3835-250</f>
        <v>2250</v>
      </c>
      <c r="R3835" s="11">
        <f>Coca2021!$M3835-5%</f>
        <v>0.30000000000000004</v>
      </c>
    </row>
    <row r="3836" spans="1:18" ht="15.75" customHeight="1" x14ac:dyDescent="0.25">
      <c r="A3836" s="2"/>
      <c r="B3836" s="4" t="s">
        <v>14</v>
      </c>
      <c r="C3836" s="4">
        <v>1185732</v>
      </c>
      <c r="D3836" s="5">
        <v>44275</v>
      </c>
      <c r="E3836" s="4" t="s">
        <v>15</v>
      </c>
      <c r="F3836" s="4" t="s">
        <v>129</v>
      </c>
      <c r="G3836" s="4" t="s">
        <v>130</v>
      </c>
      <c r="H3836" s="4" t="s">
        <v>19</v>
      </c>
      <c r="I3836" s="6">
        <v>0.45</v>
      </c>
      <c r="J3836" s="7">
        <v>2750</v>
      </c>
      <c r="K3836" s="8">
        <f t="shared" si="30"/>
        <v>1237.5</v>
      </c>
      <c r="L3836" s="8">
        <f t="shared" si="31"/>
        <v>309.375</v>
      </c>
      <c r="M3836" s="9">
        <v>0.25</v>
      </c>
      <c r="O3836" s="14"/>
      <c r="P3836" s="12">
        <f>Coca2021!$I3836+0.05</f>
        <v>0.5</v>
      </c>
      <c r="Q3836" s="10">
        <f>Coca2021!$J3836-250</f>
        <v>2500</v>
      </c>
      <c r="R3836" s="11">
        <f>Coca2021!$M3836-5%</f>
        <v>0.2</v>
      </c>
    </row>
    <row r="3837" spans="1:18" ht="15.75" customHeight="1" x14ac:dyDescent="0.25">
      <c r="A3837" s="2"/>
      <c r="B3837" s="4" t="s">
        <v>14</v>
      </c>
      <c r="C3837" s="4">
        <v>1185732</v>
      </c>
      <c r="D3837" s="5">
        <v>44275</v>
      </c>
      <c r="E3837" s="4" t="s">
        <v>15</v>
      </c>
      <c r="F3837" s="4" t="s">
        <v>129</v>
      </c>
      <c r="G3837" s="4" t="s">
        <v>130</v>
      </c>
      <c r="H3837" s="4" t="s">
        <v>20</v>
      </c>
      <c r="I3837" s="6">
        <v>0.49999999999999994</v>
      </c>
      <c r="J3837" s="7">
        <v>1250</v>
      </c>
      <c r="K3837" s="8">
        <f t="shared" si="30"/>
        <v>624.99999999999989</v>
      </c>
      <c r="L3837" s="8">
        <f t="shared" si="31"/>
        <v>156.24999999999997</v>
      </c>
      <c r="M3837" s="9">
        <v>0.25</v>
      </c>
      <c r="O3837" s="14"/>
      <c r="P3837" s="12">
        <f>Coca2021!$I3837+0.05</f>
        <v>0.54999999999999993</v>
      </c>
      <c r="Q3837" s="10">
        <f>Coca2021!$J3837-250</f>
        <v>1000</v>
      </c>
      <c r="R3837" s="11">
        <f>Coca2021!$M3837-5%</f>
        <v>0.2</v>
      </c>
    </row>
    <row r="3838" spans="1:18" ht="15.75" customHeight="1" x14ac:dyDescent="0.25">
      <c r="A3838" s="2"/>
      <c r="B3838" s="4" t="s">
        <v>14</v>
      </c>
      <c r="C3838" s="4">
        <v>1185732</v>
      </c>
      <c r="D3838" s="5">
        <v>44275</v>
      </c>
      <c r="E3838" s="4" t="s">
        <v>15</v>
      </c>
      <c r="F3838" s="4" t="s">
        <v>129</v>
      </c>
      <c r="G3838" s="4" t="s">
        <v>130</v>
      </c>
      <c r="H3838" s="4" t="s">
        <v>21</v>
      </c>
      <c r="I3838" s="6">
        <v>0.65000000000000013</v>
      </c>
      <c r="J3838" s="7">
        <v>1750</v>
      </c>
      <c r="K3838" s="8">
        <f t="shared" si="30"/>
        <v>1137.5000000000002</v>
      </c>
      <c r="L3838" s="8">
        <f t="shared" si="31"/>
        <v>284.37500000000006</v>
      </c>
      <c r="M3838" s="9">
        <v>0.25</v>
      </c>
      <c r="O3838" s="14"/>
      <c r="P3838" s="12">
        <f>Coca2021!$I3838+0.05</f>
        <v>0.70000000000000018</v>
      </c>
      <c r="Q3838" s="10">
        <f>Coca2021!$J3838-250</f>
        <v>1500</v>
      </c>
      <c r="R3838" s="11">
        <f>Coca2021!$M3838-5%</f>
        <v>0.2</v>
      </c>
    </row>
    <row r="3839" spans="1:18" ht="15.75" customHeight="1" x14ac:dyDescent="0.25">
      <c r="A3839" s="2"/>
      <c r="B3839" s="4" t="s">
        <v>14</v>
      </c>
      <c r="C3839" s="4">
        <v>1185732</v>
      </c>
      <c r="D3839" s="5">
        <v>44275</v>
      </c>
      <c r="E3839" s="4" t="s">
        <v>15</v>
      </c>
      <c r="F3839" s="4" t="s">
        <v>129</v>
      </c>
      <c r="G3839" s="4" t="s">
        <v>130</v>
      </c>
      <c r="H3839" s="4" t="s">
        <v>22</v>
      </c>
      <c r="I3839" s="6">
        <v>0.55000000000000004</v>
      </c>
      <c r="J3839" s="7">
        <v>2750</v>
      </c>
      <c r="K3839" s="8">
        <f t="shared" si="30"/>
        <v>1512.5000000000002</v>
      </c>
      <c r="L3839" s="8">
        <f t="shared" si="31"/>
        <v>453.75000000000006</v>
      </c>
      <c r="M3839" s="9">
        <v>0.3</v>
      </c>
      <c r="O3839" s="14"/>
      <c r="P3839" s="12">
        <f>Coca2021!$I3839+0.05</f>
        <v>0.60000000000000009</v>
      </c>
      <c r="Q3839" s="10">
        <f>Coca2021!$J3839-250</f>
        <v>2500</v>
      </c>
      <c r="R3839" s="11">
        <f>Coca2021!$M3839-5%</f>
        <v>0.25</v>
      </c>
    </row>
    <row r="3840" spans="1:18" ht="15.75" customHeight="1" x14ac:dyDescent="0.25">
      <c r="A3840" s="2"/>
      <c r="B3840" s="4" t="s">
        <v>14</v>
      </c>
      <c r="C3840" s="4">
        <v>1185732</v>
      </c>
      <c r="D3840" s="5">
        <v>44307</v>
      </c>
      <c r="E3840" s="4" t="s">
        <v>15</v>
      </c>
      <c r="F3840" s="4" t="s">
        <v>129</v>
      </c>
      <c r="G3840" s="4" t="s">
        <v>130</v>
      </c>
      <c r="H3840" s="4" t="s">
        <v>17</v>
      </c>
      <c r="I3840" s="6">
        <v>0.55000000000000004</v>
      </c>
      <c r="J3840" s="7">
        <v>5250</v>
      </c>
      <c r="K3840" s="8">
        <f t="shared" si="30"/>
        <v>2887.5000000000005</v>
      </c>
      <c r="L3840" s="8">
        <f t="shared" si="31"/>
        <v>1010.6250000000002</v>
      </c>
      <c r="M3840" s="9">
        <v>0.35000000000000003</v>
      </c>
      <c r="O3840" s="14"/>
      <c r="P3840" s="12">
        <f>Coca2021!$I3840+0.05</f>
        <v>0.60000000000000009</v>
      </c>
      <c r="Q3840" s="10">
        <f>Coca2021!$J3840-250</f>
        <v>5000</v>
      </c>
      <c r="R3840" s="11">
        <f>Coca2021!$M3840-5%</f>
        <v>0.30000000000000004</v>
      </c>
    </row>
    <row r="3841" spans="1:18" ht="15.75" customHeight="1" x14ac:dyDescent="0.25">
      <c r="A3841" s="2"/>
      <c r="B3841" s="4" t="s">
        <v>14</v>
      </c>
      <c r="C3841" s="4">
        <v>1185732</v>
      </c>
      <c r="D3841" s="5">
        <v>44307</v>
      </c>
      <c r="E3841" s="4" t="s">
        <v>15</v>
      </c>
      <c r="F3841" s="4" t="s">
        <v>129</v>
      </c>
      <c r="G3841" s="4" t="s">
        <v>130</v>
      </c>
      <c r="H3841" s="4" t="s">
        <v>18</v>
      </c>
      <c r="I3841" s="6">
        <v>0.55000000000000004</v>
      </c>
      <c r="J3841" s="7">
        <v>2250</v>
      </c>
      <c r="K3841" s="8">
        <f t="shared" si="30"/>
        <v>1237.5</v>
      </c>
      <c r="L3841" s="8">
        <f t="shared" si="31"/>
        <v>433.12500000000006</v>
      </c>
      <c r="M3841" s="9">
        <v>0.35000000000000003</v>
      </c>
      <c r="O3841" s="14"/>
      <c r="P3841" s="12">
        <f>Coca2021!$I3841+0.05</f>
        <v>0.60000000000000009</v>
      </c>
      <c r="Q3841" s="10">
        <f>Coca2021!$J3841-250</f>
        <v>2000</v>
      </c>
      <c r="R3841" s="11">
        <f>Coca2021!$M3841-5%</f>
        <v>0.30000000000000004</v>
      </c>
    </row>
    <row r="3842" spans="1:18" ht="15.75" customHeight="1" x14ac:dyDescent="0.25">
      <c r="A3842" s="2"/>
      <c r="B3842" s="4" t="s">
        <v>14</v>
      </c>
      <c r="C3842" s="4">
        <v>1185732</v>
      </c>
      <c r="D3842" s="5">
        <v>44307</v>
      </c>
      <c r="E3842" s="4" t="s">
        <v>15</v>
      </c>
      <c r="F3842" s="4" t="s">
        <v>129</v>
      </c>
      <c r="G3842" s="4" t="s">
        <v>130</v>
      </c>
      <c r="H3842" s="4" t="s">
        <v>19</v>
      </c>
      <c r="I3842" s="6">
        <v>0.45</v>
      </c>
      <c r="J3842" s="7">
        <v>2250</v>
      </c>
      <c r="K3842" s="8">
        <f t="shared" si="30"/>
        <v>1012.5</v>
      </c>
      <c r="L3842" s="8">
        <f t="shared" si="31"/>
        <v>253.125</v>
      </c>
      <c r="M3842" s="9">
        <v>0.25</v>
      </c>
      <c r="O3842" s="14"/>
      <c r="P3842" s="12">
        <f>Coca2021!$I3842+0.05</f>
        <v>0.5</v>
      </c>
      <c r="Q3842" s="10">
        <f>Coca2021!$J3842-250</f>
        <v>2000</v>
      </c>
      <c r="R3842" s="11">
        <f>Coca2021!$M3842-5%</f>
        <v>0.2</v>
      </c>
    </row>
    <row r="3843" spans="1:18" ht="15.75" customHeight="1" x14ac:dyDescent="0.25">
      <c r="A3843" s="2"/>
      <c r="B3843" s="4" t="s">
        <v>14</v>
      </c>
      <c r="C3843" s="4">
        <v>1185732</v>
      </c>
      <c r="D3843" s="5">
        <v>44307</v>
      </c>
      <c r="E3843" s="4" t="s">
        <v>15</v>
      </c>
      <c r="F3843" s="4" t="s">
        <v>129</v>
      </c>
      <c r="G3843" s="4" t="s">
        <v>130</v>
      </c>
      <c r="H3843" s="4" t="s">
        <v>20</v>
      </c>
      <c r="I3843" s="6">
        <v>0.49999999999999994</v>
      </c>
      <c r="J3843" s="7">
        <v>1500</v>
      </c>
      <c r="K3843" s="8">
        <f t="shared" si="30"/>
        <v>749.99999999999989</v>
      </c>
      <c r="L3843" s="8">
        <f t="shared" si="31"/>
        <v>187.49999999999997</v>
      </c>
      <c r="M3843" s="9">
        <v>0.25</v>
      </c>
      <c r="O3843" s="14"/>
      <c r="P3843" s="12">
        <f>Coca2021!$I3843+0.05</f>
        <v>0.54999999999999993</v>
      </c>
      <c r="Q3843" s="10">
        <f>Coca2021!$J3843-250</f>
        <v>1250</v>
      </c>
      <c r="R3843" s="11">
        <f>Coca2021!$M3843-5%</f>
        <v>0.2</v>
      </c>
    </row>
    <row r="3844" spans="1:18" ht="15.75" customHeight="1" x14ac:dyDescent="0.25">
      <c r="A3844" s="2"/>
      <c r="B3844" s="4" t="s">
        <v>14</v>
      </c>
      <c r="C3844" s="4">
        <v>1185732</v>
      </c>
      <c r="D3844" s="5">
        <v>44307</v>
      </c>
      <c r="E3844" s="4" t="s">
        <v>15</v>
      </c>
      <c r="F3844" s="4" t="s">
        <v>129</v>
      </c>
      <c r="G3844" s="4" t="s">
        <v>130</v>
      </c>
      <c r="H3844" s="4" t="s">
        <v>21</v>
      </c>
      <c r="I3844" s="6">
        <v>0.60000000000000009</v>
      </c>
      <c r="J3844" s="7">
        <v>1500</v>
      </c>
      <c r="K3844" s="8">
        <f t="shared" si="30"/>
        <v>900.00000000000011</v>
      </c>
      <c r="L3844" s="8">
        <f t="shared" si="31"/>
        <v>225.00000000000003</v>
      </c>
      <c r="M3844" s="9">
        <v>0.25</v>
      </c>
      <c r="O3844" s="14"/>
      <c r="P3844" s="12">
        <f>Coca2021!$I3844+0</f>
        <v>0.60000000000000009</v>
      </c>
      <c r="Q3844" s="10">
        <f>Coca2021!$J3844-250</f>
        <v>1250</v>
      </c>
      <c r="R3844" s="11">
        <f>Coca2021!$M3844-5%</f>
        <v>0.2</v>
      </c>
    </row>
    <row r="3845" spans="1:18" ht="15.75" customHeight="1" x14ac:dyDescent="0.25">
      <c r="A3845" s="2"/>
      <c r="B3845" s="4" t="s">
        <v>14</v>
      </c>
      <c r="C3845" s="4">
        <v>1185732</v>
      </c>
      <c r="D3845" s="5">
        <v>44307</v>
      </c>
      <c r="E3845" s="4" t="s">
        <v>15</v>
      </c>
      <c r="F3845" s="4" t="s">
        <v>129</v>
      </c>
      <c r="G3845" s="4" t="s">
        <v>130</v>
      </c>
      <c r="H3845" s="4" t="s">
        <v>22</v>
      </c>
      <c r="I3845" s="6">
        <v>0.5</v>
      </c>
      <c r="J3845" s="7">
        <v>3000</v>
      </c>
      <c r="K3845" s="8">
        <f t="shared" si="30"/>
        <v>1500</v>
      </c>
      <c r="L3845" s="8">
        <f t="shared" si="31"/>
        <v>450</v>
      </c>
      <c r="M3845" s="9">
        <v>0.3</v>
      </c>
      <c r="O3845" s="14"/>
      <c r="P3845" s="12">
        <f>Coca2021!$I3845+0</f>
        <v>0.5</v>
      </c>
      <c r="Q3845" s="10">
        <f>Coca2021!$J3845-250</f>
        <v>2750</v>
      </c>
      <c r="R3845" s="11">
        <f>Coca2021!$M3845-5%</f>
        <v>0.25</v>
      </c>
    </row>
    <row r="3846" spans="1:18" ht="15.75" customHeight="1" x14ac:dyDescent="0.25">
      <c r="A3846" s="2"/>
      <c r="B3846" s="4" t="s">
        <v>14</v>
      </c>
      <c r="C3846" s="4">
        <v>1185732</v>
      </c>
      <c r="D3846" s="5">
        <v>44336</v>
      </c>
      <c r="E3846" s="4" t="s">
        <v>15</v>
      </c>
      <c r="F3846" s="4" t="s">
        <v>129</v>
      </c>
      <c r="G3846" s="4" t="s">
        <v>130</v>
      </c>
      <c r="H3846" s="4" t="s">
        <v>17</v>
      </c>
      <c r="I3846" s="6">
        <v>0.65</v>
      </c>
      <c r="J3846" s="7">
        <v>5700</v>
      </c>
      <c r="K3846" s="8">
        <f t="shared" si="30"/>
        <v>3705</v>
      </c>
      <c r="L3846" s="8">
        <f t="shared" si="31"/>
        <v>1296.7500000000002</v>
      </c>
      <c r="M3846" s="9">
        <v>0.35000000000000003</v>
      </c>
      <c r="O3846" s="14"/>
      <c r="P3846" s="12">
        <f>Coca2021!$I3846+0</f>
        <v>0.65</v>
      </c>
      <c r="Q3846" s="10">
        <f>Coca2021!$J3846-250</f>
        <v>5450</v>
      </c>
      <c r="R3846" s="11">
        <f>Coca2021!$M3846-5%</f>
        <v>0.30000000000000004</v>
      </c>
    </row>
    <row r="3847" spans="1:18" ht="15.75" customHeight="1" x14ac:dyDescent="0.25">
      <c r="A3847" s="2"/>
      <c r="B3847" s="4" t="s">
        <v>14</v>
      </c>
      <c r="C3847" s="4">
        <v>1185732</v>
      </c>
      <c r="D3847" s="5">
        <v>44336</v>
      </c>
      <c r="E3847" s="4" t="s">
        <v>15</v>
      </c>
      <c r="F3847" s="4" t="s">
        <v>129</v>
      </c>
      <c r="G3847" s="4" t="s">
        <v>130</v>
      </c>
      <c r="H3847" s="4" t="s">
        <v>18</v>
      </c>
      <c r="I3847" s="6">
        <v>0.60000000000000009</v>
      </c>
      <c r="J3847" s="7">
        <v>2750</v>
      </c>
      <c r="K3847" s="8">
        <f t="shared" si="30"/>
        <v>1650.0000000000002</v>
      </c>
      <c r="L3847" s="8">
        <f t="shared" si="31"/>
        <v>577.50000000000011</v>
      </c>
      <c r="M3847" s="9">
        <v>0.35000000000000003</v>
      </c>
      <c r="O3847" s="14"/>
      <c r="P3847" s="12">
        <f>Coca2021!$I3847+0</f>
        <v>0.60000000000000009</v>
      </c>
      <c r="Q3847" s="10">
        <f>Coca2021!$J3847-250</f>
        <v>2500</v>
      </c>
      <c r="R3847" s="11">
        <f>Coca2021!$M3847-5%</f>
        <v>0.30000000000000004</v>
      </c>
    </row>
    <row r="3848" spans="1:18" ht="15.75" customHeight="1" x14ac:dyDescent="0.25">
      <c r="A3848" s="2"/>
      <c r="B3848" s="4" t="s">
        <v>14</v>
      </c>
      <c r="C3848" s="4">
        <v>1185732</v>
      </c>
      <c r="D3848" s="5">
        <v>44336</v>
      </c>
      <c r="E3848" s="4" t="s">
        <v>15</v>
      </c>
      <c r="F3848" s="4" t="s">
        <v>129</v>
      </c>
      <c r="G3848" s="4" t="s">
        <v>130</v>
      </c>
      <c r="H3848" s="4" t="s">
        <v>19</v>
      </c>
      <c r="I3848" s="6">
        <v>0.55000000000000004</v>
      </c>
      <c r="J3848" s="7">
        <v>3000</v>
      </c>
      <c r="K3848" s="8">
        <f t="shared" si="30"/>
        <v>1650.0000000000002</v>
      </c>
      <c r="L3848" s="8">
        <f t="shared" si="31"/>
        <v>412.50000000000006</v>
      </c>
      <c r="M3848" s="9">
        <v>0.25</v>
      </c>
      <c r="O3848" s="14"/>
      <c r="P3848" s="12">
        <f>Coca2021!$I3848+0</f>
        <v>0.55000000000000004</v>
      </c>
      <c r="Q3848" s="10">
        <f>Coca2021!$J3848-250</f>
        <v>2750</v>
      </c>
      <c r="R3848" s="11">
        <f>Coca2021!$M3848-5%</f>
        <v>0.2</v>
      </c>
    </row>
    <row r="3849" spans="1:18" ht="15.75" customHeight="1" x14ac:dyDescent="0.25">
      <c r="A3849" s="2"/>
      <c r="B3849" s="4" t="s">
        <v>14</v>
      </c>
      <c r="C3849" s="4">
        <v>1185732</v>
      </c>
      <c r="D3849" s="5">
        <v>44336</v>
      </c>
      <c r="E3849" s="4" t="s">
        <v>15</v>
      </c>
      <c r="F3849" s="4" t="s">
        <v>129</v>
      </c>
      <c r="G3849" s="4" t="s">
        <v>130</v>
      </c>
      <c r="H3849" s="4" t="s">
        <v>20</v>
      </c>
      <c r="I3849" s="6">
        <v>0.55000000000000004</v>
      </c>
      <c r="J3849" s="7">
        <v>2500</v>
      </c>
      <c r="K3849" s="8">
        <f t="shared" si="30"/>
        <v>1375</v>
      </c>
      <c r="L3849" s="8">
        <f t="shared" si="31"/>
        <v>343.75</v>
      </c>
      <c r="M3849" s="9">
        <v>0.25</v>
      </c>
      <c r="O3849" s="14"/>
      <c r="P3849" s="12">
        <f>Coca2021!$I3849+0</f>
        <v>0.55000000000000004</v>
      </c>
      <c r="Q3849" s="10">
        <f>Coca2021!$J3849-250</f>
        <v>2250</v>
      </c>
      <c r="R3849" s="11">
        <f>Coca2021!$M3849-5%</f>
        <v>0.2</v>
      </c>
    </row>
    <row r="3850" spans="1:18" ht="15.75" customHeight="1" x14ac:dyDescent="0.25">
      <c r="A3850" s="2"/>
      <c r="B3850" s="4" t="s">
        <v>14</v>
      </c>
      <c r="C3850" s="4">
        <v>1185732</v>
      </c>
      <c r="D3850" s="5">
        <v>44336</v>
      </c>
      <c r="E3850" s="4" t="s">
        <v>15</v>
      </c>
      <c r="F3850" s="4" t="s">
        <v>129</v>
      </c>
      <c r="G3850" s="4" t="s">
        <v>130</v>
      </c>
      <c r="H3850" s="4" t="s">
        <v>21</v>
      </c>
      <c r="I3850" s="6">
        <v>0.65</v>
      </c>
      <c r="J3850" s="7">
        <v>2750</v>
      </c>
      <c r="K3850" s="8">
        <f t="shared" si="30"/>
        <v>1787.5</v>
      </c>
      <c r="L3850" s="8">
        <f t="shared" si="31"/>
        <v>446.875</v>
      </c>
      <c r="M3850" s="9">
        <v>0.25</v>
      </c>
      <c r="O3850" s="14"/>
      <c r="P3850" s="12">
        <f>Coca2021!$I3850+0</f>
        <v>0.65</v>
      </c>
      <c r="Q3850" s="10">
        <f>Coca2021!$J3850-250</f>
        <v>2500</v>
      </c>
      <c r="R3850" s="11">
        <f>Coca2021!$M3850-5%</f>
        <v>0.2</v>
      </c>
    </row>
    <row r="3851" spans="1:18" ht="15.75" customHeight="1" x14ac:dyDescent="0.25">
      <c r="A3851" s="2"/>
      <c r="B3851" s="4" t="s">
        <v>14</v>
      </c>
      <c r="C3851" s="4">
        <v>1185732</v>
      </c>
      <c r="D3851" s="5">
        <v>44336</v>
      </c>
      <c r="E3851" s="4" t="s">
        <v>15</v>
      </c>
      <c r="F3851" s="4" t="s">
        <v>129</v>
      </c>
      <c r="G3851" s="4" t="s">
        <v>130</v>
      </c>
      <c r="H3851" s="4" t="s">
        <v>22</v>
      </c>
      <c r="I3851" s="6">
        <v>0.70000000000000007</v>
      </c>
      <c r="J3851" s="7">
        <v>4000</v>
      </c>
      <c r="K3851" s="8">
        <f t="shared" si="30"/>
        <v>2800.0000000000005</v>
      </c>
      <c r="L3851" s="8">
        <f t="shared" si="31"/>
        <v>840.00000000000011</v>
      </c>
      <c r="M3851" s="9">
        <v>0.3</v>
      </c>
      <c r="O3851" s="14"/>
      <c r="P3851" s="12">
        <f>Coca2021!$I3851+0</f>
        <v>0.70000000000000007</v>
      </c>
      <c r="Q3851" s="10">
        <f>Coca2021!$J3851-250</f>
        <v>3750</v>
      </c>
      <c r="R3851" s="11">
        <f>Coca2021!$M3851-5%</f>
        <v>0.25</v>
      </c>
    </row>
    <row r="3852" spans="1:18" ht="15.75" customHeight="1" x14ac:dyDescent="0.25">
      <c r="A3852" s="2"/>
      <c r="B3852" s="4" t="s">
        <v>14</v>
      </c>
      <c r="C3852" s="4">
        <v>1185732</v>
      </c>
      <c r="D3852" s="5">
        <v>44369</v>
      </c>
      <c r="E3852" s="4" t="s">
        <v>15</v>
      </c>
      <c r="F3852" s="4" t="s">
        <v>129</v>
      </c>
      <c r="G3852" s="4" t="s">
        <v>130</v>
      </c>
      <c r="H3852" s="4" t="s">
        <v>17</v>
      </c>
      <c r="I3852" s="6">
        <v>0.65</v>
      </c>
      <c r="J3852" s="7">
        <v>6500</v>
      </c>
      <c r="K3852" s="8">
        <f t="shared" si="30"/>
        <v>4225</v>
      </c>
      <c r="L3852" s="8">
        <f t="shared" si="31"/>
        <v>1478.7500000000002</v>
      </c>
      <c r="M3852" s="9">
        <v>0.35000000000000003</v>
      </c>
      <c r="O3852" s="14"/>
      <c r="P3852" s="12">
        <f>Coca2021!$I3852+0</f>
        <v>0.65</v>
      </c>
      <c r="Q3852" s="10">
        <f>Coca2021!$J3852-250</f>
        <v>6250</v>
      </c>
      <c r="R3852" s="11">
        <f>Coca2021!$M3852-5%</f>
        <v>0.30000000000000004</v>
      </c>
    </row>
    <row r="3853" spans="1:18" ht="15.75" customHeight="1" x14ac:dyDescent="0.25">
      <c r="A3853" s="2"/>
      <c r="B3853" s="4" t="s">
        <v>14</v>
      </c>
      <c r="C3853" s="4">
        <v>1185732</v>
      </c>
      <c r="D3853" s="5">
        <v>44369</v>
      </c>
      <c r="E3853" s="4" t="s">
        <v>15</v>
      </c>
      <c r="F3853" s="4" t="s">
        <v>129</v>
      </c>
      <c r="G3853" s="4" t="s">
        <v>130</v>
      </c>
      <c r="H3853" s="4" t="s">
        <v>18</v>
      </c>
      <c r="I3853" s="6">
        <v>0.60000000000000009</v>
      </c>
      <c r="J3853" s="7">
        <v>4000</v>
      </c>
      <c r="K3853" s="8">
        <f t="shared" si="30"/>
        <v>2400.0000000000005</v>
      </c>
      <c r="L3853" s="8">
        <f t="shared" si="31"/>
        <v>840.00000000000023</v>
      </c>
      <c r="M3853" s="9">
        <v>0.35000000000000003</v>
      </c>
      <c r="O3853" s="14"/>
      <c r="P3853" s="12">
        <f>Coca2021!$I3853+0</f>
        <v>0.60000000000000009</v>
      </c>
      <c r="Q3853" s="10">
        <f>Coca2021!$J3853-250</f>
        <v>3750</v>
      </c>
      <c r="R3853" s="11">
        <f>Coca2021!$M3853-5%</f>
        <v>0.30000000000000004</v>
      </c>
    </row>
    <row r="3854" spans="1:18" ht="15.75" customHeight="1" x14ac:dyDescent="0.25">
      <c r="A3854" s="2"/>
      <c r="B3854" s="4" t="s">
        <v>14</v>
      </c>
      <c r="C3854" s="4">
        <v>1185732</v>
      </c>
      <c r="D3854" s="5">
        <v>44369</v>
      </c>
      <c r="E3854" s="4" t="s">
        <v>15</v>
      </c>
      <c r="F3854" s="4" t="s">
        <v>129</v>
      </c>
      <c r="G3854" s="4" t="s">
        <v>130</v>
      </c>
      <c r="H3854" s="4" t="s">
        <v>19</v>
      </c>
      <c r="I3854" s="6">
        <v>0.55000000000000004</v>
      </c>
      <c r="J3854" s="7">
        <v>3250</v>
      </c>
      <c r="K3854" s="8">
        <f t="shared" si="30"/>
        <v>1787.5000000000002</v>
      </c>
      <c r="L3854" s="8">
        <f t="shared" si="31"/>
        <v>446.87500000000006</v>
      </c>
      <c r="M3854" s="9">
        <v>0.25</v>
      </c>
      <c r="O3854" s="14"/>
      <c r="P3854" s="12">
        <f>Coca2021!$I3854+0</f>
        <v>0.55000000000000004</v>
      </c>
      <c r="Q3854" s="10">
        <f>Coca2021!$J3854-250</f>
        <v>3000</v>
      </c>
      <c r="R3854" s="11">
        <f>Coca2021!$M3854-5%</f>
        <v>0.2</v>
      </c>
    </row>
    <row r="3855" spans="1:18" ht="15.75" customHeight="1" x14ac:dyDescent="0.25">
      <c r="A3855" s="2"/>
      <c r="B3855" s="4" t="s">
        <v>14</v>
      </c>
      <c r="C3855" s="4">
        <v>1185732</v>
      </c>
      <c r="D3855" s="5">
        <v>44369</v>
      </c>
      <c r="E3855" s="4" t="s">
        <v>15</v>
      </c>
      <c r="F3855" s="4" t="s">
        <v>129</v>
      </c>
      <c r="G3855" s="4" t="s">
        <v>130</v>
      </c>
      <c r="H3855" s="4" t="s">
        <v>20</v>
      </c>
      <c r="I3855" s="6">
        <v>0.55000000000000004</v>
      </c>
      <c r="J3855" s="7">
        <v>3000</v>
      </c>
      <c r="K3855" s="8">
        <f t="shared" si="30"/>
        <v>1650.0000000000002</v>
      </c>
      <c r="L3855" s="8">
        <f t="shared" si="31"/>
        <v>412.50000000000006</v>
      </c>
      <c r="M3855" s="9">
        <v>0.25</v>
      </c>
      <c r="O3855" s="14"/>
      <c r="P3855" s="12">
        <f>Coca2021!$I3855+0</f>
        <v>0.55000000000000004</v>
      </c>
      <c r="Q3855" s="10">
        <f>Coca2021!$J3855-250</f>
        <v>2750</v>
      </c>
      <c r="R3855" s="11">
        <f>Coca2021!$M3855-5%</f>
        <v>0.2</v>
      </c>
    </row>
    <row r="3856" spans="1:18" ht="15.75" customHeight="1" x14ac:dyDescent="0.25">
      <c r="A3856" s="2"/>
      <c r="B3856" s="4" t="s">
        <v>14</v>
      </c>
      <c r="C3856" s="4">
        <v>1185732</v>
      </c>
      <c r="D3856" s="5">
        <v>44369</v>
      </c>
      <c r="E3856" s="4" t="s">
        <v>15</v>
      </c>
      <c r="F3856" s="4" t="s">
        <v>129</v>
      </c>
      <c r="G3856" s="4" t="s">
        <v>130</v>
      </c>
      <c r="H3856" s="4" t="s">
        <v>21</v>
      </c>
      <c r="I3856" s="6">
        <v>0.65</v>
      </c>
      <c r="J3856" s="7">
        <v>3000</v>
      </c>
      <c r="K3856" s="8">
        <f t="shared" si="30"/>
        <v>1950</v>
      </c>
      <c r="L3856" s="8">
        <f t="shared" si="31"/>
        <v>487.5</v>
      </c>
      <c r="M3856" s="9">
        <v>0.25</v>
      </c>
      <c r="O3856" s="14"/>
      <c r="P3856" s="12">
        <f>Coca2021!$I3856+0</f>
        <v>0.65</v>
      </c>
      <c r="Q3856" s="10">
        <f>Coca2021!$J3856-250</f>
        <v>2750</v>
      </c>
      <c r="R3856" s="11">
        <f>Coca2021!$M3856-5%</f>
        <v>0.2</v>
      </c>
    </row>
    <row r="3857" spans="1:18" ht="15.75" customHeight="1" x14ac:dyDescent="0.25">
      <c r="A3857" s="2"/>
      <c r="B3857" s="4" t="s">
        <v>14</v>
      </c>
      <c r="C3857" s="4">
        <v>1185732</v>
      </c>
      <c r="D3857" s="5">
        <v>44369</v>
      </c>
      <c r="E3857" s="4" t="s">
        <v>15</v>
      </c>
      <c r="F3857" s="4" t="s">
        <v>129</v>
      </c>
      <c r="G3857" s="4" t="s">
        <v>130</v>
      </c>
      <c r="H3857" s="4" t="s">
        <v>22</v>
      </c>
      <c r="I3857" s="6">
        <v>0.70000000000000007</v>
      </c>
      <c r="J3857" s="7">
        <v>4500</v>
      </c>
      <c r="K3857" s="8">
        <f t="shared" si="30"/>
        <v>3150.0000000000005</v>
      </c>
      <c r="L3857" s="8">
        <f t="shared" si="31"/>
        <v>945.00000000000011</v>
      </c>
      <c r="M3857" s="9">
        <v>0.3</v>
      </c>
      <c r="O3857" s="14"/>
      <c r="P3857" s="12">
        <f>Coca2021!$I3857+0</f>
        <v>0.70000000000000007</v>
      </c>
      <c r="Q3857" s="10">
        <f>Coca2021!$J3857-250</f>
        <v>4250</v>
      </c>
      <c r="R3857" s="11">
        <f>Coca2021!$M3857-5%</f>
        <v>0.25</v>
      </c>
    </row>
    <row r="3858" spans="1:18" ht="15.75" customHeight="1" x14ac:dyDescent="0.25">
      <c r="A3858" s="2"/>
      <c r="B3858" s="4" t="s">
        <v>14</v>
      </c>
      <c r="C3858" s="4">
        <v>1185732</v>
      </c>
      <c r="D3858" s="5">
        <v>44397</v>
      </c>
      <c r="E3858" s="4" t="s">
        <v>15</v>
      </c>
      <c r="F3858" s="4" t="s">
        <v>129</v>
      </c>
      <c r="G3858" s="4" t="s">
        <v>130</v>
      </c>
      <c r="H3858" s="4" t="s">
        <v>17</v>
      </c>
      <c r="I3858" s="6">
        <v>0.65</v>
      </c>
      <c r="J3858" s="7">
        <v>6750</v>
      </c>
      <c r="K3858" s="8">
        <f t="shared" si="30"/>
        <v>4387.5</v>
      </c>
      <c r="L3858" s="8">
        <f t="shared" si="31"/>
        <v>1535.6250000000002</v>
      </c>
      <c r="M3858" s="9">
        <v>0.35000000000000003</v>
      </c>
      <c r="O3858" s="14"/>
      <c r="P3858" s="12">
        <f>Coca2021!$I3858+0</f>
        <v>0.65</v>
      </c>
      <c r="Q3858" s="10">
        <f>Coca2021!$J3858-250</f>
        <v>6500</v>
      </c>
      <c r="R3858" s="11">
        <f>Coca2021!$M3858-5%</f>
        <v>0.30000000000000004</v>
      </c>
    </row>
    <row r="3859" spans="1:18" ht="15.75" customHeight="1" x14ac:dyDescent="0.25">
      <c r="A3859" s="2"/>
      <c r="B3859" s="4" t="s">
        <v>14</v>
      </c>
      <c r="C3859" s="4">
        <v>1185732</v>
      </c>
      <c r="D3859" s="5">
        <v>44397</v>
      </c>
      <c r="E3859" s="4" t="s">
        <v>15</v>
      </c>
      <c r="F3859" s="4" t="s">
        <v>129</v>
      </c>
      <c r="G3859" s="4" t="s">
        <v>130</v>
      </c>
      <c r="H3859" s="4" t="s">
        <v>18</v>
      </c>
      <c r="I3859" s="6">
        <v>0.60000000000000009</v>
      </c>
      <c r="J3859" s="7">
        <v>4250</v>
      </c>
      <c r="K3859" s="8">
        <f t="shared" si="30"/>
        <v>2550.0000000000005</v>
      </c>
      <c r="L3859" s="8">
        <f t="shared" si="31"/>
        <v>892.50000000000023</v>
      </c>
      <c r="M3859" s="9">
        <v>0.35000000000000003</v>
      </c>
      <c r="O3859" s="14"/>
      <c r="P3859" s="12">
        <f>Coca2021!$I3859+0</f>
        <v>0.60000000000000009</v>
      </c>
      <c r="Q3859" s="10">
        <f>Coca2021!$J3859-250</f>
        <v>4000</v>
      </c>
      <c r="R3859" s="11">
        <f>Coca2021!$M3859-5%</f>
        <v>0.30000000000000004</v>
      </c>
    </row>
    <row r="3860" spans="1:18" ht="15.75" customHeight="1" x14ac:dyDescent="0.25">
      <c r="A3860" s="2"/>
      <c r="B3860" s="4" t="s">
        <v>14</v>
      </c>
      <c r="C3860" s="4">
        <v>1185732</v>
      </c>
      <c r="D3860" s="5">
        <v>44397</v>
      </c>
      <c r="E3860" s="4" t="s">
        <v>15</v>
      </c>
      <c r="F3860" s="4" t="s">
        <v>129</v>
      </c>
      <c r="G3860" s="4" t="s">
        <v>130</v>
      </c>
      <c r="H3860" s="4" t="s">
        <v>19</v>
      </c>
      <c r="I3860" s="6">
        <v>0.55000000000000004</v>
      </c>
      <c r="J3860" s="7">
        <v>3500</v>
      </c>
      <c r="K3860" s="8">
        <f t="shared" si="30"/>
        <v>1925.0000000000002</v>
      </c>
      <c r="L3860" s="8">
        <f t="shared" si="31"/>
        <v>481.25000000000006</v>
      </c>
      <c r="M3860" s="9">
        <v>0.25</v>
      </c>
      <c r="O3860" s="14"/>
      <c r="P3860" s="12">
        <f>Coca2021!$I3860+0</f>
        <v>0.55000000000000004</v>
      </c>
      <c r="Q3860" s="10">
        <f>Coca2021!$J3860-250</f>
        <v>3250</v>
      </c>
      <c r="R3860" s="11">
        <f>Coca2021!$M3860-5%</f>
        <v>0.2</v>
      </c>
    </row>
    <row r="3861" spans="1:18" ht="15.75" customHeight="1" x14ac:dyDescent="0.25">
      <c r="A3861" s="2"/>
      <c r="B3861" s="4" t="s">
        <v>14</v>
      </c>
      <c r="C3861" s="4">
        <v>1185732</v>
      </c>
      <c r="D3861" s="5">
        <v>44397</v>
      </c>
      <c r="E3861" s="4" t="s">
        <v>15</v>
      </c>
      <c r="F3861" s="4" t="s">
        <v>129</v>
      </c>
      <c r="G3861" s="4" t="s">
        <v>130</v>
      </c>
      <c r="H3861" s="4" t="s">
        <v>20</v>
      </c>
      <c r="I3861" s="6">
        <v>0.55000000000000004</v>
      </c>
      <c r="J3861" s="7">
        <v>3000</v>
      </c>
      <c r="K3861" s="8">
        <f t="shared" si="30"/>
        <v>1650.0000000000002</v>
      </c>
      <c r="L3861" s="8">
        <f t="shared" si="31"/>
        <v>412.50000000000006</v>
      </c>
      <c r="M3861" s="9">
        <v>0.25</v>
      </c>
      <c r="O3861" s="14"/>
      <c r="P3861" s="12">
        <f>Coca2021!$I3861+0</f>
        <v>0.55000000000000004</v>
      </c>
      <c r="Q3861" s="10">
        <f>Coca2021!$J3861-250</f>
        <v>2750</v>
      </c>
      <c r="R3861" s="11">
        <f>Coca2021!$M3861-5%</f>
        <v>0.2</v>
      </c>
    </row>
    <row r="3862" spans="1:18" ht="15.75" customHeight="1" x14ac:dyDescent="0.25">
      <c r="A3862" s="2"/>
      <c r="B3862" s="4" t="s">
        <v>14</v>
      </c>
      <c r="C3862" s="4">
        <v>1185732</v>
      </c>
      <c r="D3862" s="5">
        <v>44397</v>
      </c>
      <c r="E3862" s="4" t="s">
        <v>15</v>
      </c>
      <c r="F3862" s="4" t="s">
        <v>129</v>
      </c>
      <c r="G3862" s="4" t="s">
        <v>130</v>
      </c>
      <c r="H3862" s="4" t="s">
        <v>21</v>
      </c>
      <c r="I3862" s="6">
        <v>0.65</v>
      </c>
      <c r="J3862" s="7">
        <v>3250</v>
      </c>
      <c r="K3862" s="8">
        <f t="shared" si="30"/>
        <v>2112.5</v>
      </c>
      <c r="L3862" s="8">
        <f t="shared" si="31"/>
        <v>528.125</v>
      </c>
      <c r="M3862" s="9">
        <v>0.25</v>
      </c>
      <c r="O3862" s="14"/>
      <c r="P3862" s="12">
        <f>Coca2021!$I3862+0</f>
        <v>0.65</v>
      </c>
      <c r="Q3862" s="10">
        <f>Coca2021!$J3862-250</f>
        <v>3000</v>
      </c>
      <c r="R3862" s="11">
        <f>Coca2021!$M3862-5%</f>
        <v>0.2</v>
      </c>
    </row>
    <row r="3863" spans="1:18" ht="15.75" customHeight="1" x14ac:dyDescent="0.25">
      <c r="A3863" s="2"/>
      <c r="B3863" s="4" t="s">
        <v>14</v>
      </c>
      <c r="C3863" s="4">
        <v>1185732</v>
      </c>
      <c r="D3863" s="5">
        <v>44397</v>
      </c>
      <c r="E3863" s="4" t="s">
        <v>15</v>
      </c>
      <c r="F3863" s="4" t="s">
        <v>129</v>
      </c>
      <c r="G3863" s="4" t="s">
        <v>130</v>
      </c>
      <c r="H3863" s="4" t="s">
        <v>22</v>
      </c>
      <c r="I3863" s="6">
        <v>0.70000000000000007</v>
      </c>
      <c r="J3863" s="7">
        <v>5000</v>
      </c>
      <c r="K3863" s="8">
        <f t="shared" si="30"/>
        <v>3500.0000000000005</v>
      </c>
      <c r="L3863" s="8">
        <f t="shared" si="31"/>
        <v>1050</v>
      </c>
      <c r="M3863" s="9">
        <v>0.3</v>
      </c>
      <c r="O3863" s="14"/>
      <c r="P3863" s="12">
        <f>Coca2021!$I3863+0</f>
        <v>0.70000000000000007</v>
      </c>
      <c r="Q3863" s="10">
        <f>Coca2021!$J3863-250</f>
        <v>4750</v>
      </c>
      <c r="R3863" s="11">
        <f>Coca2021!$M3863-5%</f>
        <v>0.25</v>
      </c>
    </row>
    <row r="3864" spans="1:18" ht="15.75" customHeight="1" x14ac:dyDescent="0.25">
      <c r="A3864" s="2"/>
      <c r="B3864" s="4" t="s">
        <v>14</v>
      </c>
      <c r="C3864" s="4">
        <v>1185732</v>
      </c>
      <c r="D3864" s="5">
        <v>44429</v>
      </c>
      <c r="E3864" s="4" t="s">
        <v>15</v>
      </c>
      <c r="F3864" s="4" t="s">
        <v>129</v>
      </c>
      <c r="G3864" s="4" t="s">
        <v>130</v>
      </c>
      <c r="H3864" s="4" t="s">
        <v>17</v>
      </c>
      <c r="I3864" s="6">
        <v>0.65</v>
      </c>
      <c r="J3864" s="7">
        <v>6500</v>
      </c>
      <c r="K3864" s="8">
        <f t="shared" si="30"/>
        <v>4225</v>
      </c>
      <c r="L3864" s="8">
        <f t="shared" si="31"/>
        <v>1478.7500000000002</v>
      </c>
      <c r="M3864" s="9">
        <v>0.35000000000000003</v>
      </c>
      <c r="O3864" s="14"/>
      <c r="P3864" s="12">
        <f>Coca2021!$I3864+0</f>
        <v>0.65</v>
      </c>
      <c r="Q3864" s="10">
        <f>Coca2021!$J3864-250</f>
        <v>6250</v>
      </c>
      <c r="R3864" s="11">
        <f>Coca2021!$M3864-5%</f>
        <v>0.30000000000000004</v>
      </c>
    </row>
    <row r="3865" spans="1:18" ht="15.75" customHeight="1" x14ac:dyDescent="0.25">
      <c r="A3865" s="2"/>
      <c r="B3865" s="4" t="s">
        <v>14</v>
      </c>
      <c r="C3865" s="4">
        <v>1185732</v>
      </c>
      <c r="D3865" s="5">
        <v>44429</v>
      </c>
      <c r="E3865" s="4" t="s">
        <v>15</v>
      </c>
      <c r="F3865" s="4" t="s">
        <v>129</v>
      </c>
      <c r="G3865" s="4" t="s">
        <v>130</v>
      </c>
      <c r="H3865" s="4" t="s">
        <v>18</v>
      </c>
      <c r="I3865" s="6">
        <v>0.60000000000000009</v>
      </c>
      <c r="J3865" s="7">
        <v>4250</v>
      </c>
      <c r="K3865" s="8">
        <f t="shared" si="30"/>
        <v>2550.0000000000005</v>
      </c>
      <c r="L3865" s="8">
        <f t="shared" si="31"/>
        <v>892.50000000000023</v>
      </c>
      <c r="M3865" s="9">
        <v>0.35000000000000003</v>
      </c>
      <c r="O3865" s="14"/>
      <c r="P3865" s="12">
        <f>Coca2021!$I3865+0</f>
        <v>0.60000000000000009</v>
      </c>
      <c r="Q3865" s="10">
        <f>Coca2021!$J3865-250</f>
        <v>4000</v>
      </c>
      <c r="R3865" s="11">
        <f>Coca2021!$M3865-5%</f>
        <v>0.30000000000000004</v>
      </c>
    </row>
    <row r="3866" spans="1:18" ht="15.75" customHeight="1" x14ac:dyDescent="0.25">
      <c r="A3866" s="2"/>
      <c r="B3866" s="4" t="s">
        <v>14</v>
      </c>
      <c r="C3866" s="4">
        <v>1185732</v>
      </c>
      <c r="D3866" s="5">
        <v>44429</v>
      </c>
      <c r="E3866" s="4" t="s">
        <v>15</v>
      </c>
      <c r="F3866" s="4" t="s">
        <v>129</v>
      </c>
      <c r="G3866" s="4" t="s">
        <v>130</v>
      </c>
      <c r="H3866" s="4" t="s">
        <v>19</v>
      </c>
      <c r="I3866" s="6">
        <v>0.55000000000000004</v>
      </c>
      <c r="J3866" s="7">
        <v>3500</v>
      </c>
      <c r="K3866" s="8">
        <f t="shared" si="30"/>
        <v>1925.0000000000002</v>
      </c>
      <c r="L3866" s="8">
        <f t="shared" si="31"/>
        <v>481.25000000000006</v>
      </c>
      <c r="M3866" s="9">
        <v>0.25</v>
      </c>
      <c r="O3866" s="14"/>
      <c r="P3866" s="12">
        <f>Coca2021!$I3866+0</f>
        <v>0.55000000000000004</v>
      </c>
      <c r="Q3866" s="10">
        <f>Coca2021!$J3866-250</f>
        <v>3250</v>
      </c>
      <c r="R3866" s="11">
        <f>Coca2021!$M3866-5%</f>
        <v>0.2</v>
      </c>
    </row>
    <row r="3867" spans="1:18" ht="15.75" customHeight="1" x14ac:dyDescent="0.25">
      <c r="A3867" s="2"/>
      <c r="B3867" s="4" t="s">
        <v>14</v>
      </c>
      <c r="C3867" s="4">
        <v>1185732</v>
      </c>
      <c r="D3867" s="5">
        <v>44429</v>
      </c>
      <c r="E3867" s="4" t="s">
        <v>15</v>
      </c>
      <c r="F3867" s="4" t="s">
        <v>129</v>
      </c>
      <c r="G3867" s="4" t="s">
        <v>130</v>
      </c>
      <c r="H3867" s="4" t="s">
        <v>20</v>
      </c>
      <c r="I3867" s="6">
        <v>0.55000000000000004</v>
      </c>
      <c r="J3867" s="7">
        <v>2500</v>
      </c>
      <c r="K3867" s="8">
        <f t="shared" si="30"/>
        <v>1375</v>
      </c>
      <c r="L3867" s="8">
        <f t="shared" si="31"/>
        <v>343.75</v>
      </c>
      <c r="M3867" s="9">
        <v>0.25</v>
      </c>
      <c r="O3867" s="14"/>
      <c r="P3867" s="12">
        <f>Coca2021!$I3867+0</f>
        <v>0.55000000000000004</v>
      </c>
      <c r="Q3867" s="10">
        <f>Coca2021!$J3867-250</f>
        <v>2250</v>
      </c>
      <c r="R3867" s="11">
        <f>Coca2021!$M3867-5%</f>
        <v>0.2</v>
      </c>
    </row>
    <row r="3868" spans="1:18" ht="15.75" customHeight="1" x14ac:dyDescent="0.25">
      <c r="A3868" s="2"/>
      <c r="B3868" s="4" t="s">
        <v>14</v>
      </c>
      <c r="C3868" s="4">
        <v>1185732</v>
      </c>
      <c r="D3868" s="5">
        <v>44429</v>
      </c>
      <c r="E3868" s="4" t="s">
        <v>15</v>
      </c>
      <c r="F3868" s="4" t="s">
        <v>129</v>
      </c>
      <c r="G3868" s="4" t="s">
        <v>130</v>
      </c>
      <c r="H3868" s="4" t="s">
        <v>21</v>
      </c>
      <c r="I3868" s="6">
        <v>0.65</v>
      </c>
      <c r="J3868" s="7">
        <v>2250</v>
      </c>
      <c r="K3868" s="8">
        <f t="shared" si="30"/>
        <v>1462.5</v>
      </c>
      <c r="L3868" s="8">
        <f t="shared" si="31"/>
        <v>365.625</v>
      </c>
      <c r="M3868" s="9">
        <v>0.25</v>
      </c>
      <c r="O3868" s="14"/>
      <c r="P3868" s="12">
        <f>Coca2021!$I3868+0</f>
        <v>0.65</v>
      </c>
      <c r="Q3868" s="10">
        <f>Coca2021!$J3868-250</f>
        <v>2000</v>
      </c>
      <c r="R3868" s="11">
        <f>Coca2021!$M3868-5%</f>
        <v>0.2</v>
      </c>
    </row>
    <row r="3869" spans="1:18" ht="15.75" customHeight="1" x14ac:dyDescent="0.25">
      <c r="A3869" s="2"/>
      <c r="B3869" s="4" t="s">
        <v>14</v>
      </c>
      <c r="C3869" s="4">
        <v>1185732</v>
      </c>
      <c r="D3869" s="5">
        <v>44429</v>
      </c>
      <c r="E3869" s="4" t="s">
        <v>15</v>
      </c>
      <c r="F3869" s="4" t="s">
        <v>129</v>
      </c>
      <c r="G3869" s="4" t="s">
        <v>130</v>
      </c>
      <c r="H3869" s="4" t="s">
        <v>22</v>
      </c>
      <c r="I3869" s="6">
        <v>0.70000000000000007</v>
      </c>
      <c r="J3869" s="7">
        <v>4000</v>
      </c>
      <c r="K3869" s="8">
        <f t="shared" si="30"/>
        <v>2800.0000000000005</v>
      </c>
      <c r="L3869" s="8">
        <f t="shared" si="31"/>
        <v>840.00000000000011</v>
      </c>
      <c r="M3869" s="9">
        <v>0.3</v>
      </c>
      <c r="O3869" s="14"/>
      <c r="P3869" s="12">
        <f>Coca2021!$I3869+0</f>
        <v>0.70000000000000007</v>
      </c>
      <c r="Q3869" s="10">
        <f>Coca2021!$J3869-250</f>
        <v>3750</v>
      </c>
      <c r="R3869" s="11">
        <f>Coca2021!$M3869-5%</f>
        <v>0.25</v>
      </c>
    </row>
    <row r="3870" spans="1:18" ht="15.75" customHeight="1" x14ac:dyDescent="0.25">
      <c r="A3870" s="2"/>
      <c r="B3870" s="4" t="s">
        <v>14</v>
      </c>
      <c r="C3870" s="4">
        <v>1185732</v>
      </c>
      <c r="D3870" s="5">
        <v>44459</v>
      </c>
      <c r="E3870" s="4" t="s">
        <v>15</v>
      </c>
      <c r="F3870" s="4" t="s">
        <v>129</v>
      </c>
      <c r="G3870" s="4" t="s">
        <v>130</v>
      </c>
      <c r="H3870" s="4" t="s">
        <v>17</v>
      </c>
      <c r="I3870" s="6">
        <v>0.65</v>
      </c>
      <c r="J3870" s="7">
        <v>5250</v>
      </c>
      <c r="K3870" s="8">
        <f t="shared" si="30"/>
        <v>3412.5</v>
      </c>
      <c r="L3870" s="8">
        <f t="shared" si="31"/>
        <v>1194.375</v>
      </c>
      <c r="M3870" s="9">
        <v>0.35000000000000003</v>
      </c>
      <c r="O3870" s="14"/>
      <c r="P3870" s="12">
        <f>Coca2021!$I3870+0</f>
        <v>0.65</v>
      </c>
      <c r="Q3870" s="10">
        <f>Coca2021!$J3870-250</f>
        <v>5000</v>
      </c>
      <c r="R3870" s="11">
        <f>Coca2021!$M3870-5%</f>
        <v>0.30000000000000004</v>
      </c>
    </row>
    <row r="3871" spans="1:18" ht="15.75" customHeight="1" x14ac:dyDescent="0.25">
      <c r="A3871" s="2"/>
      <c r="B3871" s="4" t="s">
        <v>14</v>
      </c>
      <c r="C3871" s="4">
        <v>1185732</v>
      </c>
      <c r="D3871" s="5">
        <v>44459</v>
      </c>
      <c r="E3871" s="4" t="s">
        <v>15</v>
      </c>
      <c r="F3871" s="4" t="s">
        <v>129</v>
      </c>
      <c r="G3871" s="4" t="s">
        <v>130</v>
      </c>
      <c r="H3871" s="4" t="s">
        <v>18</v>
      </c>
      <c r="I3871" s="6">
        <v>0.60000000000000009</v>
      </c>
      <c r="J3871" s="7">
        <v>3250</v>
      </c>
      <c r="K3871" s="8">
        <f t="shared" si="30"/>
        <v>1950.0000000000002</v>
      </c>
      <c r="L3871" s="8">
        <f t="shared" si="31"/>
        <v>682.50000000000011</v>
      </c>
      <c r="M3871" s="9">
        <v>0.35000000000000003</v>
      </c>
      <c r="O3871" s="14"/>
      <c r="P3871" s="12">
        <f>Coca2021!$I3871+0</f>
        <v>0.60000000000000009</v>
      </c>
      <c r="Q3871" s="10">
        <f>Coca2021!$J3871-250</f>
        <v>3000</v>
      </c>
      <c r="R3871" s="11">
        <f>Coca2021!$M3871-5%</f>
        <v>0.30000000000000004</v>
      </c>
    </row>
    <row r="3872" spans="1:18" ht="15.75" customHeight="1" x14ac:dyDescent="0.25">
      <c r="A3872" s="2"/>
      <c r="B3872" s="4" t="s">
        <v>14</v>
      </c>
      <c r="C3872" s="4">
        <v>1185732</v>
      </c>
      <c r="D3872" s="5">
        <v>44459</v>
      </c>
      <c r="E3872" s="4" t="s">
        <v>15</v>
      </c>
      <c r="F3872" s="4" t="s">
        <v>129</v>
      </c>
      <c r="G3872" s="4" t="s">
        <v>130</v>
      </c>
      <c r="H3872" s="4" t="s">
        <v>19</v>
      </c>
      <c r="I3872" s="6">
        <v>0.55000000000000004</v>
      </c>
      <c r="J3872" s="7">
        <v>2250</v>
      </c>
      <c r="K3872" s="8">
        <f t="shared" si="30"/>
        <v>1237.5</v>
      </c>
      <c r="L3872" s="8">
        <f t="shared" si="31"/>
        <v>309.375</v>
      </c>
      <c r="M3872" s="9">
        <v>0.25</v>
      </c>
      <c r="O3872" s="14"/>
      <c r="P3872" s="12">
        <f>Coca2021!$I3872+0</f>
        <v>0.55000000000000004</v>
      </c>
      <c r="Q3872" s="10">
        <f>Coca2021!$J3872-250</f>
        <v>2000</v>
      </c>
      <c r="R3872" s="11">
        <f>Coca2021!$M3872-5%</f>
        <v>0.2</v>
      </c>
    </row>
    <row r="3873" spans="1:18" ht="15.75" customHeight="1" x14ac:dyDescent="0.25">
      <c r="A3873" s="2"/>
      <c r="B3873" s="4" t="s">
        <v>14</v>
      </c>
      <c r="C3873" s="4">
        <v>1185732</v>
      </c>
      <c r="D3873" s="5">
        <v>44459</v>
      </c>
      <c r="E3873" s="4" t="s">
        <v>15</v>
      </c>
      <c r="F3873" s="4" t="s">
        <v>129</v>
      </c>
      <c r="G3873" s="4" t="s">
        <v>130</v>
      </c>
      <c r="H3873" s="4" t="s">
        <v>20</v>
      </c>
      <c r="I3873" s="6">
        <v>0.55000000000000004</v>
      </c>
      <c r="J3873" s="7">
        <v>2000</v>
      </c>
      <c r="K3873" s="8">
        <f t="shared" si="30"/>
        <v>1100</v>
      </c>
      <c r="L3873" s="8">
        <f t="shared" si="31"/>
        <v>275</v>
      </c>
      <c r="M3873" s="9">
        <v>0.25</v>
      </c>
      <c r="O3873" s="14"/>
      <c r="P3873" s="12">
        <f>Coca2021!$I3873+0</f>
        <v>0.55000000000000004</v>
      </c>
      <c r="Q3873" s="10">
        <f>Coca2021!$J3873-250</f>
        <v>1750</v>
      </c>
      <c r="R3873" s="11">
        <f>Coca2021!$M3873-5%</f>
        <v>0.2</v>
      </c>
    </row>
    <row r="3874" spans="1:18" ht="15.75" customHeight="1" x14ac:dyDescent="0.25">
      <c r="A3874" s="2"/>
      <c r="B3874" s="4" t="s">
        <v>14</v>
      </c>
      <c r="C3874" s="4">
        <v>1185732</v>
      </c>
      <c r="D3874" s="5">
        <v>44459</v>
      </c>
      <c r="E3874" s="4" t="s">
        <v>15</v>
      </c>
      <c r="F3874" s="4" t="s">
        <v>129</v>
      </c>
      <c r="G3874" s="4" t="s">
        <v>130</v>
      </c>
      <c r="H3874" s="4" t="s">
        <v>21</v>
      </c>
      <c r="I3874" s="6">
        <v>0.65</v>
      </c>
      <c r="J3874" s="7">
        <v>2000</v>
      </c>
      <c r="K3874" s="8">
        <f t="shared" si="30"/>
        <v>1300</v>
      </c>
      <c r="L3874" s="8">
        <f t="shared" si="31"/>
        <v>325</v>
      </c>
      <c r="M3874" s="9">
        <v>0.25</v>
      </c>
      <c r="O3874" s="14"/>
      <c r="P3874" s="12">
        <f>Coca2021!$I3874+0</f>
        <v>0.65</v>
      </c>
      <c r="Q3874" s="10">
        <f>Coca2021!$J3874-250</f>
        <v>1750</v>
      </c>
      <c r="R3874" s="11">
        <f>Coca2021!$M3874-5%</f>
        <v>0.2</v>
      </c>
    </row>
    <row r="3875" spans="1:18" ht="15.75" customHeight="1" x14ac:dyDescent="0.25">
      <c r="A3875" s="2"/>
      <c r="B3875" s="4" t="s">
        <v>14</v>
      </c>
      <c r="C3875" s="4">
        <v>1185732</v>
      </c>
      <c r="D3875" s="5">
        <v>44459</v>
      </c>
      <c r="E3875" s="4" t="s">
        <v>15</v>
      </c>
      <c r="F3875" s="4" t="s">
        <v>129</v>
      </c>
      <c r="G3875" s="4" t="s">
        <v>130</v>
      </c>
      <c r="H3875" s="4" t="s">
        <v>22</v>
      </c>
      <c r="I3875" s="6">
        <v>0.70000000000000007</v>
      </c>
      <c r="J3875" s="7">
        <v>3000</v>
      </c>
      <c r="K3875" s="8">
        <f t="shared" si="30"/>
        <v>2100</v>
      </c>
      <c r="L3875" s="8">
        <f t="shared" si="31"/>
        <v>630</v>
      </c>
      <c r="M3875" s="9">
        <v>0.3</v>
      </c>
      <c r="O3875" s="14"/>
      <c r="P3875" s="12">
        <f>Coca2021!$I3875+0</f>
        <v>0.70000000000000007</v>
      </c>
      <c r="Q3875" s="10">
        <f>Coca2021!$J3875-250</f>
        <v>2750</v>
      </c>
      <c r="R3875" s="11">
        <f>Coca2021!$M3875-5%</f>
        <v>0.25</v>
      </c>
    </row>
    <row r="3876" spans="1:18" ht="15.75" customHeight="1" x14ac:dyDescent="0.25">
      <c r="A3876" s="2"/>
      <c r="B3876" s="4" t="s">
        <v>14</v>
      </c>
      <c r="C3876" s="4">
        <v>1185732</v>
      </c>
      <c r="D3876" s="5">
        <v>44491</v>
      </c>
      <c r="E3876" s="4" t="s">
        <v>15</v>
      </c>
      <c r="F3876" s="4" t="s">
        <v>129</v>
      </c>
      <c r="G3876" s="4" t="s">
        <v>130</v>
      </c>
      <c r="H3876" s="4" t="s">
        <v>17</v>
      </c>
      <c r="I3876" s="6">
        <v>0.70000000000000007</v>
      </c>
      <c r="J3876" s="7">
        <v>4500</v>
      </c>
      <c r="K3876" s="8">
        <f t="shared" si="30"/>
        <v>3150.0000000000005</v>
      </c>
      <c r="L3876" s="8">
        <f t="shared" si="31"/>
        <v>1102.5000000000002</v>
      </c>
      <c r="M3876" s="9">
        <v>0.35000000000000003</v>
      </c>
      <c r="O3876" s="14"/>
      <c r="P3876" s="12">
        <f>Coca2021!$I3876+0</f>
        <v>0.70000000000000007</v>
      </c>
      <c r="Q3876" s="10">
        <f>Coca2021!$J3876-250</f>
        <v>4250</v>
      </c>
      <c r="R3876" s="11">
        <f>Coca2021!$M3876-5%</f>
        <v>0.30000000000000004</v>
      </c>
    </row>
    <row r="3877" spans="1:18" ht="15.75" customHeight="1" x14ac:dyDescent="0.25">
      <c r="A3877" s="2"/>
      <c r="B3877" s="4" t="s">
        <v>14</v>
      </c>
      <c r="C3877" s="4">
        <v>1185732</v>
      </c>
      <c r="D3877" s="5">
        <v>44491</v>
      </c>
      <c r="E3877" s="4" t="s">
        <v>15</v>
      </c>
      <c r="F3877" s="4" t="s">
        <v>129</v>
      </c>
      <c r="G3877" s="4" t="s">
        <v>130</v>
      </c>
      <c r="H3877" s="4" t="s">
        <v>18</v>
      </c>
      <c r="I3877" s="6">
        <v>0.65000000000000013</v>
      </c>
      <c r="J3877" s="7">
        <v>2750</v>
      </c>
      <c r="K3877" s="8">
        <f t="shared" si="30"/>
        <v>1787.5000000000005</v>
      </c>
      <c r="L3877" s="8">
        <f t="shared" si="31"/>
        <v>625.62500000000023</v>
      </c>
      <c r="M3877" s="9">
        <v>0.35000000000000003</v>
      </c>
      <c r="O3877" s="14"/>
      <c r="P3877" s="12">
        <f>Coca2021!$I3877+0</f>
        <v>0.65000000000000013</v>
      </c>
      <c r="Q3877" s="10">
        <f>Coca2021!$J3877-250</f>
        <v>2500</v>
      </c>
      <c r="R3877" s="11">
        <f>Coca2021!$M3877-5%</f>
        <v>0.30000000000000004</v>
      </c>
    </row>
    <row r="3878" spans="1:18" ht="15.75" customHeight="1" x14ac:dyDescent="0.25">
      <c r="A3878" s="2"/>
      <c r="B3878" s="4" t="s">
        <v>14</v>
      </c>
      <c r="C3878" s="4">
        <v>1185732</v>
      </c>
      <c r="D3878" s="5">
        <v>44491</v>
      </c>
      <c r="E3878" s="4" t="s">
        <v>15</v>
      </c>
      <c r="F3878" s="4" t="s">
        <v>129</v>
      </c>
      <c r="G3878" s="4" t="s">
        <v>130</v>
      </c>
      <c r="H3878" s="4" t="s">
        <v>19</v>
      </c>
      <c r="I3878" s="6">
        <v>0.65000000000000013</v>
      </c>
      <c r="J3878" s="7">
        <v>1750</v>
      </c>
      <c r="K3878" s="8">
        <f t="shared" si="30"/>
        <v>1137.5000000000002</v>
      </c>
      <c r="L3878" s="8">
        <f t="shared" si="31"/>
        <v>284.37500000000006</v>
      </c>
      <c r="M3878" s="9">
        <v>0.25</v>
      </c>
      <c r="O3878" s="14"/>
      <c r="P3878" s="12">
        <f>Coca2021!$I3878+0</f>
        <v>0.65000000000000013</v>
      </c>
      <c r="Q3878" s="10">
        <f>Coca2021!$J3878-250</f>
        <v>1500</v>
      </c>
      <c r="R3878" s="11">
        <f>Coca2021!$M3878-5%</f>
        <v>0.2</v>
      </c>
    </row>
    <row r="3879" spans="1:18" ht="15.75" customHeight="1" x14ac:dyDescent="0.25">
      <c r="A3879" s="2"/>
      <c r="B3879" s="4" t="s">
        <v>14</v>
      </c>
      <c r="C3879" s="4">
        <v>1185732</v>
      </c>
      <c r="D3879" s="5">
        <v>44491</v>
      </c>
      <c r="E3879" s="4" t="s">
        <v>15</v>
      </c>
      <c r="F3879" s="4" t="s">
        <v>129</v>
      </c>
      <c r="G3879" s="4" t="s">
        <v>130</v>
      </c>
      <c r="H3879" s="4" t="s">
        <v>20</v>
      </c>
      <c r="I3879" s="6">
        <v>0.65000000000000013</v>
      </c>
      <c r="J3879" s="7">
        <v>1500</v>
      </c>
      <c r="K3879" s="8">
        <f t="shared" si="30"/>
        <v>975.00000000000023</v>
      </c>
      <c r="L3879" s="8">
        <f t="shared" si="31"/>
        <v>243.75000000000006</v>
      </c>
      <c r="M3879" s="9">
        <v>0.25</v>
      </c>
      <c r="O3879" s="14"/>
      <c r="P3879" s="12">
        <f>Coca2021!$I3879+0</f>
        <v>0.65000000000000013</v>
      </c>
      <c r="Q3879" s="10">
        <f>Coca2021!$J3879-250</f>
        <v>1250</v>
      </c>
      <c r="R3879" s="11">
        <f>Coca2021!$M3879-5%</f>
        <v>0.2</v>
      </c>
    </row>
    <row r="3880" spans="1:18" ht="15.75" customHeight="1" x14ac:dyDescent="0.25">
      <c r="A3880" s="2"/>
      <c r="B3880" s="4" t="s">
        <v>14</v>
      </c>
      <c r="C3880" s="4">
        <v>1185732</v>
      </c>
      <c r="D3880" s="5">
        <v>44491</v>
      </c>
      <c r="E3880" s="4" t="s">
        <v>15</v>
      </c>
      <c r="F3880" s="4" t="s">
        <v>129</v>
      </c>
      <c r="G3880" s="4" t="s">
        <v>130</v>
      </c>
      <c r="H3880" s="4" t="s">
        <v>21</v>
      </c>
      <c r="I3880" s="6">
        <v>0.75000000000000011</v>
      </c>
      <c r="J3880" s="7">
        <v>1500</v>
      </c>
      <c r="K3880" s="8">
        <f t="shared" si="30"/>
        <v>1125.0000000000002</v>
      </c>
      <c r="L3880" s="8">
        <f t="shared" si="31"/>
        <v>281.25000000000006</v>
      </c>
      <c r="M3880" s="9">
        <v>0.25</v>
      </c>
      <c r="O3880" s="14"/>
      <c r="P3880" s="12">
        <f>Coca2021!$I3880+0</f>
        <v>0.75000000000000011</v>
      </c>
      <c r="Q3880" s="10">
        <f>Coca2021!$J3880-250</f>
        <v>1250</v>
      </c>
      <c r="R3880" s="11">
        <f>Coca2021!$M3880-5%</f>
        <v>0.2</v>
      </c>
    </row>
    <row r="3881" spans="1:18" ht="15.75" customHeight="1" x14ac:dyDescent="0.25">
      <c r="A3881" s="2"/>
      <c r="B3881" s="4" t="s">
        <v>14</v>
      </c>
      <c r="C3881" s="4">
        <v>1185732</v>
      </c>
      <c r="D3881" s="5">
        <v>44491</v>
      </c>
      <c r="E3881" s="4" t="s">
        <v>15</v>
      </c>
      <c r="F3881" s="4" t="s">
        <v>129</v>
      </c>
      <c r="G3881" s="4" t="s">
        <v>130</v>
      </c>
      <c r="H3881" s="4" t="s">
        <v>22</v>
      </c>
      <c r="I3881" s="6">
        <v>0.8</v>
      </c>
      <c r="J3881" s="7">
        <v>2750</v>
      </c>
      <c r="K3881" s="8">
        <f t="shared" si="30"/>
        <v>2200</v>
      </c>
      <c r="L3881" s="8">
        <f t="shared" si="31"/>
        <v>660</v>
      </c>
      <c r="M3881" s="9">
        <v>0.3</v>
      </c>
      <c r="O3881" s="14"/>
      <c r="P3881" s="12">
        <f>Coca2021!$I3881+0</f>
        <v>0.8</v>
      </c>
      <c r="Q3881" s="10">
        <f>Coca2021!$J3881-250</f>
        <v>2500</v>
      </c>
      <c r="R3881" s="11">
        <f>Coca2021!$M3881-5%</f>
        <v>0.25</v>
      </c>
    </row>
    <row r="3882" spans="1:18" ht="15.75" customHeight="1" x14ac:dyDescent="0.25">
      <c r="A3882" s="2"/>
      <c r="B3882" s="4" t="s">
        <v>14</v>
      </c>
      <c r="C3882" s="4">
        <v>1185732</v>
      </c>
      <c r="D3882" s="5">
        <v>44521</v>
      </c>
      <c r="E3882" s="4" t="s">
        <v>15</v>
      </c>
      <c r="F3882" s="4" t="s">
        <v>129</v>
      </c>
      <c r="G3882" s="4" t="s">
        <v>130</v>
      </c>
      <c r="H3882" s="4" t="s">
        <v>17</v>
      </c>
      <c r="I3882" s="6">
        <v>0.75000000000000011</v>
      </c>
      <c r="J3882" s="7">
        <v>4250</v>
      </c>
      <c r="K3882" s="8">
        <f t="shared" si="30"/>
        <v>3187.5000000000005</v>
      </c>
      <c r="L3882" s="8">
        <f t="shared" si="31"/>
        <v>1115.6250000000002</v>
      </c>
      <c r="M3882" s="9">
        <v>0.35000000000000003</v>
      </c>
      <c r="O3882" s="14"/>
      <c r="P3882" s="12">
        <f>Coca2021!$I3882+0</f>
        <v>0.75000000000000011</v>
      </c>
      <c r="Q3882" s="10">
        <f>Coca2021!$J3882-250</f>
        <v>4000</v>
      </c>
      <c r="R3882" s="11">
        <f>Coca2021!$M3882-5%</f>
        <v>0.30000000000000004</v>
      </c>
    </row>
    <row r="3883" spans="1:18" ht="15.75" customHeight="1" x14ac:dyDescent="0.25">
      <c r="A3883" s="2"/>
      <c r="B3883" s="4" t="s">
        <v>14</v>
      </c>
      <c r="C3883" s="4">
        <v>1185732</v>
      </c>
      <c r="D3883" s="5">
        <v>44521</v>
      </c>
      <c r="E3883" s="4" t="s">
        <v>15</v>
      </c>
      <c r="F3883" s="4" t="s">
        <v>129</v>
      </c>
      <c r="G3883" s="4" t="s">
        <v>130</v>
      </c>
      <c r="H3883" s="4" t="s">
        <v>18</v>
      </c>
      <c r="I3883" s="6">
        <v>0.65000000000000013</v>
      </c>
      <c r="J3883" s="7">
        <v>3000</v>
      </c>
      <c r="K3883" s="8">
        <f t="shared" si="30"/>
        <v>1950.0000000000005</v>
      </c>
      <c r="L3883" s="8">
        <f t="shared" si="31"/>
        <v>682.50000000000023</v>
      </c>
      <c r="M3883" s="9">
        <v>0.35000000000000003</v>
      </c>
      <c r="O3883" s="14"/>
      <c r="P3883" s="12">
        <f>Coca2021!$I3883+0</f>
        <v>0.65000000000000013</v>
      </c>
      <c r="Q3883" s="10">
        <f>Coca2021!$J3883-250</f>
        <v>2750</v>
      </c>
      <c r="R3883" s="11">
        <f>Coca2021!$M3883-5%</f>
        <v>0.30000000000000004</v>
      </c>
    </row>
    <row r="3884" spans="1:18" ht="15.75" customHeight="1" x14ac:dyDescent="0.25">
      <c r="A3884" s="2"/>
      <c r="B3884" s="4" t="s">
        <v>14</v>
      </c>
      <c r="C3884" s="4">
        <v>1185732</v>
      </c>
      <c r="D3884" s="5">
        <v>44521</v>
      </c>
      <c r="E3884" s="4" t="s">
        <v>15</v>
      </c>
      <c r="F3884" s="4" t="s">
        <v>129</v>
      </c>
      <c r="G3884" s="4" t="s">
        <v>130</v>
      </c>
      <c r="H3884" s="4" t="s">
        <v>19</v>
      </c>
      <c r="I3884" s="6">
        <v>0.65000000000000013</v>
      </c>
      <c r="J3884" s="7">
        <v>3200</v>
      </c>
      <c r="K3884" s="8">
        <f t="shared" si="30"/>
        <v>2080.0000000000005</v>
      </c>
      <c r="L3884" s="8">
        <f t="shared" si="31"/>
        <v>520.00000000000011</v>
      </c>
      <c r="M3884" s="9">
        <v>0.25</v>
      </c>
      <c r="O3884" s="14"/>
      <c r="P3884" s="12">
        <f>Coca2021!$I3884+0</f>
        <v>0.65000000000000013</v>
      </c>
      <c r="Q3884" s="10">
        <f>Coca2021!$J3884-250</f>
        <v>2950</v>
      </c>
      <c r="R3884" s="11">
        <f>Coca2021!$M3884-5%</f>
        <v>0.2</v>
      </c>
    </row>
    <row r="3885" spans="1:18" ht="15.75" customHeight="1" x14ac:dyDescent="0.25">
      <c r="A3885" s="2"/>
      <c r="B3885" s="4" t="s">
        <v>14</v>
      </c>
      <c r="C3885" s="4">
        <v>1185732</v>
      </c>
      <c r="D3885" s="5">
        <v>44521</v>
      </c>
      <c r="E3885" s="4" t="s">
        <v>15</v>
      </c>
      <c r="F3885" s="4" t="s">
        <v>129</v>
      </c>
      <c r="G3885" s="4" t="s">
        <v>130</v>
      </c>
      <c r="H3885" s="4" t="s">
        <v>20</v>
      </c>
      <c r="I3885" s="6">
        <v>0.65000000000000013</v>
      </c>
      <c r="J3885" s="7">
        <v>3000</v>
      </c>
      <c r="K3885" s="8">
        <f t="shared" si="30"/>
        <v>1950.0000000000005</v>
      </c>
      <c r="L3885" s="8">
        <f t="shared" si="31"/>
        <v>487.50000000000011</v>
      </c>
      <c r="M3885" s="9">
        <v>0.25</v>
      </c>
      <c r="O3885" s="14"/>
      <c r="P3885" s="12">
        <f>Coca2021!$I3885+0</f>
        <v>0.65000000000000013</v>
      </c>
      <c r="Q3885" s="10">
        <f>Coca2021!$J3885-250</f>
        <v>2750</v>
      </c>
      <c r="R3885" s="11">
        <f>Coca2021!$M3885-5%</f>
        <v>0.2</v>
      </c>
    </row>
    <row r="3886" spans="1:18" ht="15.75" customHeight="1" x14ac:dyDescent="0.25">
      <c r="A3886" s="2"/>
      <c r="B3886" s="4" t="s">
        <v>14</v>
      </c>
      <c r="C3886" s="4">
        <v>1185732</v>
      </c>
      <c r="D3886" s="5">
        <v>44521</v>
      </c>
      <c r="E3886" s="4" t="s">
        <v>15</v>
      </c>
      <c r="F3886" s="4" t="s">
        <v>129</v>
      </c>
      <c r="G3886" s="4" t="s">
        <v>130</v>
      </c>
      <c r="H3886" s="4" t="s">
        <v>21</v>
      </c>
      <c r="I3886" s="6">
        <v>0.75000000000000011</v>
      </c>
      <c r="J3886" s="7">
        <v>2750</v>
      </c>
      <c r="K3886" s="8">
        <f t="shared" si="30"/>
        <v>2062.5000000000005</v>
      </c>
      <c r="L3886" s="8">
        <f t="shared" si="31"/>
        <v>515.62500000000011</v>
      </c>
      <c r="M3886" s="9">
        <v>0.25</v>
      </c>
      <c r="O3886" s="14"/>
      <c r="P3886" s="12">
        <f>Coca2021!$I3886+0</f>
        <v>0.75000000000000011</v>
      </c>
      <c r="Q3886" s="10">
        <f>Coca2021!$J3886-250</f>
        <v>2500</v>
      </c>
      <c r="R3886" s="11">
        <f>Coca2021!$M3886-5%</f>
        <v>0.2</v>
      </c>
    </row>
    <row r="3887" spans="1:18" ht="15.75" customHeight="1" x14ac:dyDescent="0.25">
      <c r="A3887" s="2"/>
      <c r="B3887" s="4" t="s">
        <v>14</v>
      </c>
      <c r="C3887" s="4">
        <v>1185732</v>
      </c>
      <c r="D3887" s="5">
        <v>44521</v>
      </c>
      <c r="E3887" s="4" t="s">
        <v>15</v>
      </c>
      <c r="F3887" s="4" t="s">
        <v>129</v>
      </c>
      <c r="G3887" s="4" t="s">
        <v>130</v>
      </c>
      <c r="H3887" s="4" t="s">
        <v>22</v>
      </c>
      <c r="I3887" s="6">
        <v>0.8</v>
      </c>
      <c r="J3887" s="7">
        <v>3750</v>
      </c>
      <c r="K3887" s="8">
        <f t="shared" si="30"/>
        <v>3000</v>
      </c>
      <c r="L3887" s="8">
        <f t="shared" si="31"/>
        <v>900</v>
      </c>
      <c r="M3887" s="9">
        <v>0.3</v>
      </c>
      <c r="O3887" s="14"/>
      <c r="P3887" s="12">
        <f>Coca2021!$I3887+0</f>
        <v>0.8</v>
      </c>
      <c r="Q3887" s="10">
        <f>Coca2021!$J3887-250</f>
        <v>3500</v>
      </c>
      <c r="R3887" s="11">
        <f>Coca2021!$M3887-5%</f>
        <v>0.25</v>
      </c>
    </row>
    <row r="3888" spans="1:18" ht="15.75" customHeight="1" x14ac:dyDescent="0.25">
      <c r="A3888" s="2"/>
      <c r="B3888" s="4" t="s">
        <v>14</v>
      </c>
      <c r="C3888" s="4">
        <v>1185732</v>
      </c>
      <c r="D3888" s="5">
        <v>44550</v>
      </c>
      <c r="E3888" s="4" t="s">
        <v>15</v>
      </c>
      <c r="F3888" s="4" t="s">
        <v>129</v>
      </c>
      <c r="G3888" s="4" t="s">
        <v>130</v>
      </c>
      <c r="H3888" s="4" t="s">
        <v>17</v>
      </c>
      <c r="I3888" s="6">
        <v>0.75000000000000011</v>
      </c>
      <c r="J3888" s="7">
        <v>6000</v>
      </c>
      <c r="K3888" s="8">
        <f t="shared" si="30"/>
        <v>4500.0000000000009</v>
      </c>
      <c r="L3888" s="8">
        <f t="shared" si="31"/>
        <v>1575.0000000000005</v>
      </c>
      <c r="M3888" s="9">
        <v>0.35000000000000003</v>
      </c>
      <c r="O3888" s="14"/>
      <c r="P3888" s="12">
        <f>Coca2021!$I3888+0</f>
        <v>0.75000000000000011</v>
      </c>
      <c r="Q3888" s="10">
        <f>Coca2021!$J3888-250</f>
        <v>5750</v>
      </c>
      <c r="R3888" s="11">
        <f>Coca2021!$M3888-5%</f>
        <v>0.30000000000000004</v>
      </c>
    </row>
    <row r="3889" spans="1:18" ht="15.75" customHeight="1" x14ac:dyDescent="0.25">
      <c r="A3889" s="2"/>
      <c r="B3889" s="4" t="s">
        <v>14</v>
      </c>
      <c r="C3889" s="4">
        <v>1185732</v>
      </c>
      <c r="D3889" s="5">
        <v>44550</v>
      </c>
      <c r="E3889" s="4" t="s">
        <v>15</v>
      </c>
      <c r="F3889" s="4" t="s">
        <v>129</v>
      </c>
      <c r="G3889" s="4" t="s">
        <v>130</v>
      </c>
      <c r="H3889" s="4" t="s">
        <v>18</v>
      </c>
      <c r="I3889" s="6">
        <v>0.65000000000000013</v>
      </c>
      <c r="J3889" s="7">
        <v>4000</v>
      </c>
      <c r="K3889" s="8">
        <f t="shared" si="30"/>
        <v>2600.0000000000005</v>
      </c>
      <c r="L3889" s="8">
        <f t="shared" si="31"/>
        <v>910.00000000000023</v>
      </c>
      <c r="M3889" s="9">
        <v>0.35000000000000003</v>
      </c>
      <c r="O3889" s="14"/>
      <c r="P3889" s="12">
        <f>Coca2021!$I3889+0</f>
        <v>0.65000000000000013</v>
      </c>
      <c r="Q3889" s="10">
        <f>Coca2021!$J3889-250</f>
        <v>3750</v>
      </c>
      <c r="R3889" s="11">
        <f>Coca2021!$M3889-5%</f>
        <v>0.30000000000000004</v>
      </c>
    </row>
    <row r="3890" spans="1:18" ht="15.75" customHeight="1" x14ac:dyDescent="0.25">
      <c r="A3890" s="2"/>
      <c r="B3890" s="4" t="s">
        <v>14</v>
      </c>
      <c r="C3890" s="4">
        <v>1185732</v>
      </c>
      <c r="D3890" s="5">
        <v>44550</v>
      </c>
      <c r="E3890" s="4" t="s">
        <v>15</v>
      </c>
      <c r="F3890" s="4" t="s">
        <v>129</v>
      </c>
      <c r="G3890" s="4" t="s">
        <v>130</v>
      </c>
      <c r="H3890" s="4" t="s">
        <v>19</v>
      </c>
      <c r="I3890" s="6">
        <v>0.65000000000000013</v>
      </c>
      <c r="J3890" s="7">
        <v>3750</v>
      </c>
      <c r="K3890" s="8">
        <f t="shared" si="30"/>
        <v>2437.5000000000005</v>
      </c>
      <c r="L3890" s="8">
        <f t="shared" si="31"/>
        <v>609.37500000000011</v>
      </c>
      <c r="M3890" s="9">
        <v>0.25</v>
      </c>
      <c r="O3890" s="14"/>
      <c r="P3890" s="12">
        <f>Coca2021!$I3890+0</f>
        <v>0.65000000000000013</v>
      </c>
      <c r="Q3890" s="10">
        <f>Coca2021!$J3890-250</f>
        <v>3500</v>
      </c>
      <c r="R3890" s="11">
        <f>Coca2021!$M3890-5%</f>
        <v>0.2</v>
      </c>
    </row>
    <row r="3891" spans="1:18" ht="15.75" customHeight="1" x14ac:dyDescent="0.25">
      <c r="A3891" s="2"/>
      <c r="B3891" s="4" t="s">
        <v>14</v>
      </c>
      <c r="C3891" s="4">
        <v>1185732</v>
      </c>
      <c r="D3891" s="5">
        <v>44550</v>
      </c>
      <c r="E3891" s="4" t="s">
        <v>15</v>
      </c>
      <c r="F3891" s="4" t="s">
        <v>129</v>
      </c>
      <c r="G3891" s="4" t="s">
        <v>130</v>
      </c>
      <c r="H3891" s="4" t="s">
        <v>20</v>
      </c>
      <c r="I3891" s="6">
        <v>0.65000000000000013</v>
      </c>
      <c r="J3891" s="7">
        <v>3250</v>
      </c>
      <c r="K3891" s="8">
        <f t="shared" si="30"/>
        <v>2112.5000000000005</v>
      </c>
      <c r="L3891" s="8">
        <f t="shared" si="31"/>
        <v>528.12500000000011</v>
      </c>
      <c r="M3891" s="9">
        <v>0.25</v>
      </c>
      <c r="O3891" s="14"/>
      <c r="P3891" s="12">
        <f>Coca2021!$I3891+0</f>
        <v>0.65000000000000013</v>
      </c>
      <c r="Q3891" s="10">
        <f>Coca2021!$J3891-250</f>
        <v>3000</v>
      </c>
      <c r="R3891" s="11">
        <f>Coca2021!$M3891-5%</f>
        <v>0.2</v>
      </c>
    </row>
    <row r="3892" spans="1:18" ht="15.75" customHeight="1" x14ac:dyDescent="0.25">
      <c r="A3892" s="2"/>
      <c r="B3892" s="4" t="s">
        <v>14</v>
      </c>
      <c r="C3892" s="4">
        <v>1185732</v>
      </c>
      <c r="D3892" s="5">
        <v>44550</v>
      </c>
      <c r="E3892" s="4" t="s">
        <v>15</v>
      </c>
      <c r="F3892" s="4" t="s">
        <v>129</v>
      </c>
      <c r="G3892" s="4" t="s">
        <v>130</v>
      </c>
      <c r="H3892" s="4" t="s">
        <v>21</v>
      </c>
      <c r="I3892" s="6">
        <v>0.75000000000000011</v>
      </c>
      <c r="J3892" s="7">
        <v>3250</v>
      </c>
      <c r="K3892" s="8">
        <f t="shared" si="30"/>
        <v>2437.5000000000005</v>
      </c>
      <c r="L3892" s="8">
        <f t="shared" si="31"/>
        <v>609.37500000000011</v>
      </c>
      <c r="M3892" s="9">
        <v>0.25</v>
      </c>
      <c r="O3892" s="14"/>
      <c r="P3892" s="12">
        <f>Coca2021!$I3892+0</f>
        <v>0.75000000000000011</v>
      </c>
      <c r="Q3892" s="10">
        <f>Coca2021!$J3892-250</f>
        <v>3000</v>
      </c>
      <c r="R3892" s="11">
        <f>Coca2021!$M3892-5%</f>
        <v>0.2</v>
      </c>
    </row>
    <row r="3893" spans="1:18" ht="15.75" customHeight="1" x14ac:dyDescent="0.25">
      <c r="A3893" s="2"/>
      <c r="B3893" s="4" t="s">
        <v>14</v>
      </c>
      <c r="C3893" s="4">
        <v>1185732</v>
      </c>
      <c r="D3893" s="5">
        <v>44550</v>
      </c>
      <c r="E3893" s="4" t="s">
        <v>15</v>
      </c>
      <c r="F3893" s="4" t="s">
        <v>129</v>
      </c>
      <c r="G3893" s="4" t="s">
        <v>130</v>
      </c>
      <c r="H3893" s="4" t="s">
        <v>22</v>
      </c>
      <c r="I3893" s="6">
        <v>0.8</v>
      </c>
      <c r="J3893" s="7">
        <v>4250</v>
      </c>
      <c r="K3893" s="8">
        <f t="shared" si="30"/>
        <v>3400</v>
      </c>
      <c r="L3893" s="8">
        <f t="shared" si="31"/>
        <v>1020</v>
      </c>
      <c r="M3893" s="9">
        <v>0.3</v>
      </c>
      <c r="O3893" s="14"/>
      <c r="P3893" s="12">
        <f>Coca2021!$I3893+0</f>
        <v>0.8</v>
      </c>
      <c r="Q3893" s="10">
        <f>Coca2021!$J3893-250</f>
        <v>4000</v>
      </c>
      <c r="R3893" s="11">
        <f>Coca2021!$M3893-5%</f>
        <v>0.25</v>
      </c>
    </row>
  </sheetData>
  <mergeCells count="2">
    <mergeCell ref="B1:M2"/>
    <mergeCell ref="B3:M4"/>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9734-249C-D447-967C-53DED34F7D70}">
  <dimension ref="A3:E75"/>
  <sheetViews>
    <sheetView workbookViewId="0">
      <selection activeCell="AB25" sqref="AB25"/>
    </sheetView>
  </sheetViews>
  <sheetFormatPr defaultColWidth="11.42578125" defaultRowHeight="15" x14ac:dyDescent="0.25"/>
  <cols>
    <col min="1" max="1" width="15.28515625" bestFit="1" customWidth="1"/>
    <col min="2" max="2" width="16.7109375" bestFit="1" customWidth="1"/>
    <col min="3" max="3" width="22.28515625" bestFit="1" customWidth="1"/>
    <col min="4" max="4" width="27.140625" bestFit="1" customWidth="1"/>
  </cols>
  <sheetData>
    <row r="3" spans="1:4" x14ac:dyDescent="0.25">
      <c r="A3" t="s">
        <v>131</v>
      </c>
      <c r="B3" t="s">
        <v>132</v>
      </c>
      <c r="C3" t="s">
        <v>133</v>
      </c>
      <c r="D3" t="s">
        <v>134</v>
      </c>
    </row>
    <row r="4" spans="1:4" x14ac:dyDescent="0.25">
      <c r="A4">
        <v>213387.5</v>
      </c>
      <c r="B4">
        <v>312500</v>
      </c>
      <c r="C4">
        <v>81492.5</v>
      </c>
      <c r="D4">
        <v>0.38796296296296301</v>
      </c>
    </row>
    <row r="8" spans="1:4" x14ac:dyDescent="0.25">
      <c r="A8" s="17" t="s">
        <v>138</v>
      </c>
      <c r="B8" t="s">
        <v>131</v>
      </c>
    </row>
    <row r="9" spans="1:4" x14ac:dyDescent="0.25">
      <c r="A9" s="18" t="s">
        <v>140</v>
      </c>
      <c r="B9" s="19">
        <v>213387.5</v>
      </c>
    </row>
    <row r="10" spans="1:4" x14ac:dyDescent="0.25">
      <c r="A10" s="18" t="s">
        <v>139</v>
      </c>
      <c r="B10" s="19">
        <v>213387.5</v>
      </c>
    </row>
    <row r="23" spans="1:5" x14ac:dyDescent="0.25">
      <c r="D23" s="1" t="s">
        <v>6</v>
      </c>
      <c r="E23" s="1" t="s">
        <v>10</v>
      </c>
    </row>
    <row r="24" spans="1:5" x14ac:dyDescent="0.25">
      <c r="B24" t="s">
        <v>132</v>
      </c>
      <c r="D24" t="str">
        <f>A25</f>
        <v>Alabama</v>
      </c>
      <c r="E24" s="20">
        <f>B25</f>
        <v>8750</v>
      </c>
    </row>
    <row r="25" spans="1:5" x14ac:dyDescent="0.25">
      <c r="A25" s="18" t="s">
        <v>57</v>
      </c>
      <c r="B25">
        <v>8750</v>
      </c>
      <c r="D25" t="str">
        <f t="shared" ref="D25:D73" si="0">A26</f>
        <v>Alaska</v>
      </c>
      <c r="E25" s="20">
        <f t="shared" ref="E25:E73" si="1">B26</f>
        <v>6500</v>
      </c>
    </row>
    <row r="26" spans="1:5" x14ac:dyDescent="0.25">
      <c r="A26" s="18" t="s">
        <v>61</v>
      </c>
      <c r="B26">
        <v>6500</v>
      </c>
      <c r="D26" t="str">
        <f t="shared" si="0"/>
        <v>Arizona</v>
      </c>
      <c r="E26" s="20">
        <f t="shared" si="1"/>
        <v>6000</v>
      </c>
    </row>
    <row r="27" spans="1:5" x14ac:dyDescent="0.25">
      <c r="A27" s="18" t="s">
        <v>82</v>
      </c>
      <c r="B27">
        <v>6000</v>
      </c>
      <c r="D27" t="str">
        <f t="shared" si="0"/>
        <v>Arkansas</v>
      </c>
      <c r="E27" s="20">
        <f t="shared" si="1"/>
        <v>4750</v>
      </c>
    </row>
    <row r="28" spans="1:5" x14ac:dyDescent="0.25">
      <c r="A28" s="18" t="s">
        <v>98</v>
      </c>
      <c r="B28">
        <v>4750</v>
      </c>
      <c r="D28" t="str">
        <f t="shared" si="0"/>
        <v>California</v>
      </c>
      <c r="E28" s="20">
        <f t="shared" si="1"/>
        <v>16750</v>
      </c>
    </row>
    <row r="29" spans="1:5" x14ac:dyDescent="0.25">
      <c r="A29" s="18" t="s">
        <v>29</v>
      </c>
      <c r="B29">
        <v>16750</v>
      </c>
      <c r="D29" t="str">
        <f t="shared" si="0"/>
        <v>Colorado</v>
      </c>
      <c r="E29" s="20">
        <f t="shared" si="1"/>
        <v>6250</v>
      </c>
    </row>
    <row r="30" spans="1:5" x14ac:dyDescent="0.25">
      <c r="A30" s="18" t="s">
        <v>42</v>
      </c>
      <c r="B30">
        <v>6250</v>
      </c>
      <c r="D30" t="str">
        <f t="shared" si="0"/>
        <v>Connecticut</v>
      </c>
      <c r="E30" s="20">
        <f t="shared" si="1"/>
        <v>3500</v>
      </c>
    </row>
    <row r="31" spans="1:5" x14ac:dyDescent="0.25">
      <c r="A31" s="18" t="s">
        <v>121</v>
      </c>
      <c r="B31">
        <v>3500</v>
      </c>
      <c r="D31" t="str">
        <f t="shared" si="0"/>
        <v>Delaware</v>
      </c>
      <c r="E31" s="20">
        <f t="shared" si="1"/>
        <v>4000</v>
      </c>
    </row>
    <row r="32" spans="1:5" x14ac:dyDescent="0.25">
      <c r="A32" s="18" t="s">
        <v>117</v>
      </c>
      <c r="B32">
        <v>4000</v>
      </c>
      <c r="D32" t="str">
        <f t="shared" si="0"/>
        <v>Florida</v>
      </c>
      <c r="E32" s="20">
        <f t="shared" si="1"/>
        <v>16500</v>
      </c>
    </row>
    <row r="33" spans="1:5" x14ac:dyDescent="0.25">
      <c r="A33" s="18" t="s">
        <v>47</v>
      </c>
      <c r="B33">
        <v>16500</v>
      </c>
      <c r="D33" t="str">
        <f t="shared" si="0"/>
        <v>Georgia</v>
      </c>
      <c r="E33" s="20">
        <f t="shared" si="1"/>
        <v>9250</v>
      </c>
    </row>
    <row r="34" spans="1:5" x14ac:dyDescent="0.25">
      <c r="A34" s="18" t="s">
        <v>86</v>
      </c>
      <c r="B34">
        <v>9250</v>
      </c>
      <c r="D34" t="str">
        <f t="shared" si="0"/>
        <v>Hawaii</v>
      </c>
      <c r="E34" s="20">
        <f t="shared" si="1"/>
        <v>7500</v>
      </c>
    </row>
    <row r="35" spans="1:5" x14ac:dyDescent="0.25">
      <c r="A35" s="18" t="s">
        <v>63</v>
      </c>
      <c r="B35">
        <v>7500</v>
      </c>
      <c r="D35" t="str">
        <f t="shared" si="0"/>
        <v>Idaho</v>
      </c>
      <c r="E35" s="20">
        <f t="shared" si="1"/>
        <v>5250</v>
      </c>
    </row>
    <row r="36" spans="1:5" x14ac:dyDescent="0.25">
      <c r="A36" s="18" t="s">
        <v>80</v>
      </c>
      <c r="B36">
        <v>5250</v>
      </c>
      <c r="D36" t="str">
        <f t="shared" si="0"/>
        <v>Illinois</v>
      </c>
      <c r="E36" s="20">
        <f t="shared" si="1"/>
        <v>3500</v>
      </c>
    </row>
    <row r="37" spans="1:5" x14ac:dyDescent="0.25">
      <c r="A37" s="18" t="s">
        <v>34</v>
      </c>
      <c r="B37">
        <v>3500</v>
      </c>
      <c r="D37" t="str">
        <f t="shared" si="0"/>
        <v>Indiana</v>
      </c>
      <c r="E37" s="20">
        <f t="shared" si="1"/>
        <v>4250</v>
      </c>
    </row>
    <row r="38" spans="1:5" x14ac:dyDescent="0.25">
      <c r="A38" s="18" t="s">
        <v>112</v>
      </c>
      <c r="B38">
        <v>4250</v>
      </c>
      <c r="D38" t="str">
        <f t="shared" si="0"/>
        <v>Iowa</v>
      </c>
      <c r="E38" s="20">
        <f t="shared" si="1"/>
        <v>3250</v>
      </c>
    </row>
    <row r="39" spans="1:5" x14ac:dyDescent="0.25">
      <c r="A39" s="18" t="s">
        <v>108</v>
      </c>
      <c r="B39">
        <v>3250</v>
      </c>
      <c r="D39" t="str">
        <f t="shared" si="0"/>
        <v>Kansas</v>
      </c>
      <c r="E39" s="20">
        <f t="shared" si="1"/>
        <v>3250</v>
      </c>
    </row>
    <row r="40" spans="1:5" x14ac:dyDescent="0.25">
      <c r="A40" s="18" t="s">
        <v>102</v>
      </c>
      <c r="B40">
        <v>3250</v>
      </c>
      <c r="D40" t="str">
        <f t="shared" si="0"/>
        <v>Kentucky</v>
      </c>
      <c r="E40" s="20">
        <f t="shared" si="1"/>
        <v>6250</v>
      </c>
    </row>
    <row r="41" spans="1:5" x14ac:dyDescent="0.25">
      <c r="A41" s="18" t="s">
        <v>94</v>
      </c>
      <c r="B41">
        <v>6250</v>
      </c>
      <c r="D41" t="str">
        <f t="shared" si="0"/>
        <v>Louisiana</v>
      </c>
      <c r="E41" s="20">
        <f t="shared" si="1"/>
        <v>8250</v>
      </c>
    </row>
    <row r="42" spans="1:5" x14ac:dyDescent="0.25">
      <c r="A42" s="18" t="s">
        <v>78</v>
      </c>
      <c r="B42">
        <v>8250</v>
      </c>
      <c r="D42" t="str">
        <f t="shared" si="0"/>
        <v>Maine</v>
      </c>
      <c r="E42" s="20">
        <f t="shared" si="1"/>
        <v>3250</v>
      </c>
    </row>
    <row r="43" spans="1:5" x14ac:dyDescent="0.25">
      <c r="A43" s="18" t="s">
        <v>59</v>
      </c>
      <c r="B43">
        <v>3250</v>
      </c>
      <c r="D43" t="str">
        <f t="shared" si="0"/>
        <v>Maryland</v>
      </c>
      <c r="E43" s="20">
        <f t="shared" si="1"/>
        <v>4500</v>
      </c>
    </row>
    <row r="44" spans="1:5" x14ac:dyDescent="0.25">
      <c r="A44" s="18" t="s">
        <v>115</v>
      </c>
      <c r="B44">
        <v>4500</v>
      </c>
      <c r="D44" t="str">
        <f t="shared" si="0"/>
        <v>Massachusetts</v>
      </c>
      <c r="E44" s="20">
        <f t="shared" si="1"/>
        <v>4500</v>
      </c>
    </row>
    <row r="45" spans="1:5" x14ac:dyDescent="0.25">
      <c r="A45" s="18" t="s">
        <v>125</v>
      </c>
      <c r="B45">
        <v>4500</v>
      </c>
      <c r="D45" t="str">
        <f t="shared" si="0"/>
        <v>Michigan</v>
      </c>
      <c r="E45" s="20">
        <f t="shared" si="1"/>
        <v>5250</v>
      </c>
    </row>
    <row r="46" spans="1:5" x14ac:dyDescent="0.25">
      <c r="A46" s="18" t="s">
        <v>71</v>
      </c>
      <c r="B46">
        <v>5250</v>
      </c>
      <c r="D46" t="str">
        <f t="shared" si="0"/>
        <v>Minnesota</v>
      </c>
      <c r="E46" s="20">
        <f t="shared" si="1"/>
        <v>3250</v>
      </c>
    </row>
    <row r="47" spans="1:5" x14ac:dyDescent="0.25">
      <c r="A47" s="18" t="s">
        <v>49</v>
      </c>
      <c r="B47">
        <v>3250</v>
      </c>
      <c r="D47" t="str">
        <f t="shared" si="0"/>
        <v>Mississippi</v>
      </c>
      <c r="E47" s="20">
        <f t="shared" si="1"/>
        <v>5500</v>
      </c>
    </row>
    <row r="48" spans="1:5" x14ac:dyDescent="0.25">
      <c r="A48" s="18" t="s">
        <v>96</v>
      </c>
      <c r="B48">
        <v>5500</v>
      </c>
      <c r="D48" t="str">
        <f t="shared" si="0"/>
        <v>Missouri</v>
      </c>
      <c r="E48" s="20">
        <f t="shared" si="1"/>
        <v>5750</v>
      </c>
    </row>
    <row r="49" spans="1:5" x14ac:dyDescent="0.25">
      <c r="A49" s="18" t="s">
        <v>73</v>
      </c>
      <c r="B49">
        <v>5750</v>
      </c>
      <c r="D49" t="str">
        <f t="shared" si="0"/>
        <v>Montana</v>
      </c>
      <c r="E49" s="20">
        <f t="shared" si="1"/>
        <v>6000</v>
      </c>
    </row>
    <row r="50" spans="1:5" x14ac:dyDescent="0.25">
      <c r="A50" s="18" t="s">
        <v>51</v>
      </c>
      <c r="B50">
        <v>6000</v>
      </c>
      <c r="D50" t="str">
        <f t="shared" si="0"/>
        <v>Nebraska</v>
      </c>
      <c r="E50" s="20">
        <f t="shared" si="1"/>
        <v>3250</v>
      </c>
    </row>
    <row r="51" spans="1:5" x14ac:dyDescent="0.25">
      <c r="A51" s="18" t="s">
        <v>55</v>
      </c>
      <c r="B51">
        <v>3250</v>
      </c>
      <c r="D51" t="str">
        <f t="shared" si="0"/>
        <v>Nevada</v>
      </c>
      <c r="E51" s="20">
        <f t="shared" si="1"/>
        <v>6000</v>
      </c>
    </row>
    <row r="52" spans="1:5" x14ac:dyDescent="0.25">
      <c r="A52" s="18" t="s">
        <v>40</v>
      </c>
      <c r="B52">
        <v>6000</v>
      </c>
      <c r="D52" t="str">
        <f t="shared" si="0"/>
        <v>New Hampshire</v>
      </c>
      <c r="E52" s="20">
        <f t="shared" si="1"/>
        <v>4500</v>
      </c>
    </row>
    <row r="53" spans="1:5" x14ac:dyDescent="0.25">
      <c r="A53" s="18" t="s">
        <v>129</v>
      </c>
      <c r="B53">
        <v>4500</v>
      </c>
      <c r="D53" t="str">
        <f t="shared" si="0"/>
        <v>New Jersey</v>
      </c>
      <c r="E53" s="20">
        <f t="shared" si="1"/>
        <v>4250</v>
      </c>
    </row>
    <row r="54" spans="1:5" x14ac:dyDescent="0.25">
      <c r="A54" s="18" t="s">
        <v>119</v>
      </c>
      <c r="B54">
        <v>4250</v>
      </c>
      <c r="D54" t="str">
        <f t="shared" si="0"/>
        <v>New Mexico</v>
      </c>
      <c r="E54" s="20">
        <f t="shared" si="1"/>
        <v>5750</v>
      </c>
    </row>
    <row r="55" spans="1:5" x14ac:dyDescent="0.25">
      <c r="A55" s="18" t="s">
        <v>84</v>
      </c>
      <c r="B55">
        <v>5750</v>
      </c>
      <c r="D55" t="str">
        <f t="shared" si="0"/>
        <v>New York</v>
      </c>
      <c r="E55" s="20">
        <f t="shared" si="1"/>
        <v>17000</v>
      </c>
    </row>
    <row r="56" spans="1:5" x14ac:dyDescent="0.25">
      <c r="A56" s="18" t="s">
        <v>16</v>
      </c>
      <c r="B56">
        <v>17000</v>
      </c>
      <c r="D56" t="str">
        <f t="shared" si="0"/>
        <v>North Carolina</v>
      </c>
      <c r="E56" s="20">
        <f t="shared" si="1"/>
        <v>6750</v>
      </c>
    </row>
    <row r="57" spans="1:5" x14ac:dyDescent="0.25">
      <c r="A57" s="18" t="s">
        <v>90</v>
      </c>
      <c r="B57">
        <v>6750</v>
      </c>
      <c r="D57" t="str">
        <f t="shared" si="0"/>
        <v>North Dakota</v>
      </c>
      <c r="E57" s="20">
        <f t="shared" si="1"/>
        <v>3250</v>
      </c>
    </row>
    <row r="58" spans="1:5" x14ac:dyDescent="0.25">
      <c r="A58" s="18" t="s">
        <v>106</v>
      </c>
      <c r="B58">
        <v>3250</v>
      </c>
      <c r="D58" t="str">
        <f t="shared" si="0"/>
        <v>Ohio</v>
      </c>
      <c r="E58" s="20">
        <f t="shared" si="1"/>
        <v>3750</v>
      </c>
    </row>
    <row r="59" spans="1:5" x14ac:dyDescent="0.25">
      <c r="A59" s="18" t="s">
        <v>92</v>
      </c>
      <c r="B59">
        <v>3750</v>
      </c>
      <c r="D59" t="str">
        <f t="shared" si="0"/>
        <v>Oklahoma</v>
      </c>
      <c r="E59" s="20">
        <f t="shared" si="1"/>
        <v>4500</v>
      </c>
    </row>
    <row r="60" spans="1:5" x14ac:dyDescent="0.25">
      <c r="A60" s="18" t="s">
        <v>100</v>
      </c>
      <c r="B60">
        <v>4500</v>
      </c>
      <c r="D60" t="str">
        <f t="shared" si="0"/>
        <v>Oregon</v>
      </c>
      <c r="E60" s="20">
        <f t="shared" si="1"/>
        <v>7500</v>
      </c>
    </row>
    <row r="61" spans="1:5" x14ac:dyDescent="0.25">
      <c r="A61" s="18" t="s">
        <v>77</v>
      </c>
      <c r="B61">
        <v>7500</v>
      </c>
      <c r="D61" t="str">
        <f t="shared" si="0"/>
        <v>Pennsylvania</v>
      </c>
      <c r="E61" s="20">
        <f t="shared" si="1"/>
        <v>3000</v>
      </c>
    </row>
    <row r="62" spans="1:5" x14ac:dyDescent="0.25">
      <c r="A62" s="18" t="s">
        <v>37</v>
      </c>
      <c r="B62">
        <v>3000</v>
      </c>
      <c r="D62" t="str">
        <f t="shared" si="0"/>
        <v>Rhode Island</v>
      </c>
      <c r="E62" s="20">
        <f t="shared" si="1"/>
        <v>3750</v>
      </c>
    </row>
    <row r="63" spans="1:5" x14ac:dyDescent="0.25">
      <c r="A63" s="18" t="s">
        <v>123</v>
      </c>
      <c r="B63">
        <v>3750</v>
      </c>
      <c r="D63" t="str">
        <f t="shared" si="0"/>
        <v>South Carolina</v>
      </c>
      <c r="E63" s="20">
        <f t="shared" si="1"/>
        <v>8250</v>
      </c>
    </row>
    <row r="64" spans="1:5" x14ac:dyDescent="0.25">
      <c r="A64" s="18" t="s">
        <v>88</v>
      </c>
      <c r="B64">
        <v>8250</v>
      </c>
      <c r="D64" t="str">
        <f t="shared" si="0"/>
        <v>South Dakota</v>
      </c>
      <c r="E64" s="20">
        <f t="shared" si="1"/>
        <v>3250</v>
      </c>
    </row>
    <row r="65" spans="1:5" x14ac:dyDescent="0.25">
      <c r="A65" s="18" t="s">
        <v>104</v>
      </c>
      <c r="B65">
        <v>3250</v>
      </c>
      <c r="D65" t="str">
        <f t="shared" si="0"/>
        <v>Tennessee</v>
      </c>
      <c r="E65" s="20">
        <f t="shared" si="1"/>
        <v>8750</v>
      </c>
    </row>
    <row r="66" spans="1:5" x14ac:dyDescent="0.25">
      <c r="A66" s="18" t="s">
        <v>53</v>
      </c>
      <c r="B66">
        <v>8750</v>
      </c>
      <c r="D66" t="str">
        <f t="shared" si="0"/>
        <v>Texas</v>
      </c>
      <c r="E66" s="20">
        <f t="shared" si="1"/>
        <v>18750</v>
      </c>
    </row>
    <row r="67" spans="1:5" x14ac:dyDescent="0.25">
      <c r="A67" s="18" t="s">
        <v>25</v>
      </c>
      <c r="B67">
        <v>18750</v>
      </c>
      <c r="D67" t="str">
        <f t="shared" si="0"/>
        <v>Utah</v>
      </c>
      <c r="E67" s="20">
        <f t="shared" si="1"/>
        <v>7000</v>
      </c>
    </row>
    <row r="68" spans="1:5" x14ac:dyDescent="0.25">
      <c r="A68" s="18" t="s">
        <v>75</v>
      </c>
      <c r="B68">
        <v>7000</v>
      </c>
      <c r="D68" t="str">
        <f t="shared" si="0"/>
        <v>Vermont</v>
      </c>
      <c r="E68" s="20">
        <f t="shared" si="1"/>
        <v>4750</v>
      </c>
    </row>
    <row r="69" spans="1:5" x14ac:dyDescent="0.25">
      <c r="A69" s="18" t="s">
        <v>127</v>
      </c>
      <c r="B69">
        <v>4750</v>
      </c>
      <c r="D69" t="str">
        <f t="shared" si="0"/>
        <v>Virginia</v>
      </c>
      <c r="E69" s="20">
        <f t="shared" si="1"/>
        <v>6750</v>
      </c>
    </row>
    <row r="70" spans="1:5" x14ac:dyDescent="0.25">
      <c r="A70" s="18" t="s">
        <v>69</v>
      </c>
      <c r="B70">
        <v>6750</v>
      </c>
      <c r="D70" t="str">
        <f t="shared" si="0"/>
        <v>Washington</v>
      </c>
      <c r="E70" s="20">
        <f t="shared" si="1"/>
        <v>6750</v>
      </c>
    </row>
    <row r="71" spans="1:5" x14ac:dyDescent="0.25">
      <c r="A71" s="18" t="s">
        <v>44</v>
      </c>
      <c r="B71">
        <v>6750</v>
      </c>
      <c r="D71" t="str">
        <f t="shared" si="0"/>
        <v>West Virginia</v>
      </c>
      <c r="E71" s="20">
        <f t="shared" si="1"/>
        <v>3000</v>
      </c>
    </row>
    <row r="72" spans="1:5" x14ac:dyDescent="0.25">
      <c r="A72" s="18" t="s">
        <v>114</v>
      </c>
      <c r="B72">
        <v>3000</v>
      </c>
      <c r="D72" t="str">
        <f t="shared" si="0"/>
        <v>Wisconsin</v>
      </c>
      <c r="E72" s="20">
        <f t="shared" si="1"/>
        <v>3250</v>
      </c>
    </row>
    <row r="73" spans="1:5" x14ac:dyDescent="0.25">
      <c r="A73" s="18" t="s">
        <v>110</v>
      </c>
      <c r="B73">
        <v>3250</v>
      </c>
      <c r="D73" t="str">
        <f t="shared" si="0"/>
        <v>Wyoming</v>
      </c>
      <c r="E73" s="20">
        <f t="shared" si="1"/>
        <v>7000</v>
      </c>
    </row>
    <row r="74" spans="1:5" x14ac:dyDescent="0.25">
      <c r="A74" s="18" t="s">
        <v>67</v>
      </c>
      <c r="B74">
        <v>7000</v>
      </c>
    </row>
    <row r="75" spans="1:5" x14ac:dyDescent="0.25">
      <c r="A75" s="18" t="s">
        <v>139</v>
      </c>
      <c r="B75">
        <v>312500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9"/>
  <sheetViews>
    <sheetView showGridLines="0" tabSelected="1" topLeftCell="A3" zoomScale="85" zoomScaleNormal="85" workbookViewId="0"/>
  </sheetViews>
  <sheetFormatPr defaultColWidth="14.42578125" defaultRowHeight="15" customHeight="1" x14ac:dyDescent="0.25"/>
  <cols>
    <col min="1" max="2" width="8.7109375" customWidth="1"/>
    <col min="3" max="3" width="12" customWidth="1"/>
    <col min="4" max="4" width="4.42578125" customWidth="1"/>
    <col min="5" max="10" width="8.7109375" customWidth="1"/>
    <col min="11" max="11" width="18" customWidth="1"/>
    <col min="12" max="12" width="3.28515625" customWidth="1"/>
    <col min="13" max="13" width="8.7109375" customWidth="1"/>
    <col min="14" max="14" width="11.28515625" customWidth="1"/>
    <col min="15" max="15" width="3.28515625" customWidth="1"/>
    <col min="16" max="16" width="8.7109375" customWidth="1"/>
    <col min="17" max="17" width="13" customWidth="1"/>
    <col min="18" max="18" width="3.28515625" customWidth="1"/>
    <col min="19" max="20" width="11.85546875" customWidth="1"/>
    <col min="21" max="21" width="3.28515625" customWidth="1"/>
    <col min="22" max="22" width="12.85546875" customWidth="1"/>
    <col min="23" max="23" width="17.85546875" customWidth="1"/>
    <col min="24" max="26" width="8.7109375" customWidth="1"/>
  </cols>
  <sheetData>
    <row r="1" spans="1:26" ht="7.5" customHeight="1" x14ac:dyDescent="0.25">
      <c r="A1" s="21"/>
      <c r="B1" s="21"/>
      <c r="C1" s="21"/>
      <c r="D1" s="21"/>
      <c r="E1" s="21"/>
      <c r="F1" s="21"/>
      <c r="G1" s="21"/>
      <c r="H1" s="21"/>
      <c r="I1" s="21"/>
      <c r="J1" s="21"/>
      <c r="K1" s="21"/>
      <c r="L1" s="21"/>
      <c r="M1" s="21"/>
      <c r="N1" s="21"/>
      <c r="O1" s="21"/>
      <c r="P1" s="21"/>
      <c r="Q1" s="21"/>
      <c r="R1" s="21"/>
      <c r="S1" s="21"/>
      <c r="T1" s="21"/>
      <c r="U1" s="21"/>
      <c r="V1" s="21"/>
      <c r="W1" s="21"/>
      <c r="X1" s="21"/>
      <c r="Y1" s="21"/>
      <c r="Z1" s="21"/>
    </row>
    <row r="2" spans="1:26" ht="33" customHeight="1" x14ac:dyDescent="0.3">
      <c r="A2" s="21"/>
      <c r="B2" s="21"/>
      <c r="C2" s="21"/>
      <c r="D2" s="34" t="s">
        <v>141</v>
      </c>
      <c r="E2" s="35"/>
      <c r="F2" s="35"/>
      <c r="G2" s="35"/>
      <c r="H2" s="35"/>
      <c r="I2" s="35"/>
      <c r="J2" s="35"/>
      <c r="K2" s="36"/>
      <c r="L2" s="22"/>
      <c r="M2" s="31" t="s">
        <v>11</v>
      </c>
      <c r="N2" s="32"/>
      <c r="O2" s="23"/>
      <c r="P2" s="31" t="s">
        <v>135</v>
      </c>
      <c r="Q2" s="32"/>
      <c r="R2" s="23"/>
      <c r="S2" s="31" t="s">
        <v>136</v>
      </c>
      <c r="T2" s="32"/>
      <c r="U2" s="24"/>
      <c r="V2" s="31" t="s">
        <v>137</v>
      </c>
      <c r="W2" s="32"/>
      <c r="X2" s="23"/>
      <c r="Y2" s="21"/>
      <c r="Z2" s="21"/>
    </row>
    <row r="3" spans="1:26" ht="33" customHeight="1" x14ac:dyDescent="0.25">
      <c r="A3" s="25"/>
      <c r="B3" s="25"/>
      <c r="C3" s="22"/>
      <c r="D3" s="37"/>
      <c r="E3" s="38"/>
      <c r="F3" s="38"/>
      <c r="G3" s="38"/>
      <c r="H3" s="38"/>
      <c r="I3" s="38"/>
      <c r="J3" s="38"/>
      <c r="K3" s="39"/>
      <c r="L3" s="22"/>
      <c r="M3" s="40">
        <f>GETPIVOTDATA("Sum of Total Sales",PivotTable!$A$3)</f>
        <v>213387.5</v>
      </c>
      <c r="N3" s="32"/>
      <c r="O3" s="26"/>
      <c r="P3" s="41">
        <f>GETPIVOTDATA("Sum of Units Sold",PivotTable!$A$3)</f>
        <v>312500</v>
      </c>
      <c r="Q3" s="32"/>
      <c r="R3" s="26"/>
      <c r="S3" s="40">
        <f>GETPIVOTDATA("Sum of Operating Profit",PivotTable!$A$3)</f>
        <v>81492.5</v>
      </c>
      <c r="T3" s="32"/>
      <c r="U3" s="25"/>
      <c r="V3" s="33">
        <f>GETPIVOTDATA("Average of Operating Margin",PivotTable!$A$3)</f>
        <v>0.38796296296296301</v>
      </c>
      <c r="W3" s="32"/>
      <c r="X3" s="26"/>
      <c r="Y3" s="25"/>
      <c r="Z3" s="25"/>
    </row>
    <row r="4" spans="1:26" ht="6.75" customHeight="1" x14ac:dyDescent="0.25">
      <c r="A4" s="16"/>
      <c r="B4" s="16"/>
      <c r="C4" s="16"/>
      <c r="D4" s="16"/>
      <c r="E4" s="16"/>
      <c r="F4" s="16"/>
      <c r="G4" s="16"/>
      <c r="H4" s="16"/>
      <c r="I4" s="16"/>
      <c r="J4" s="16"/>
      <c r="K4" s="16"/>
      <c r="L4" s="16"/>
      <c r="M4" s="16"/>
      <c r="N4" s="16"/>
      <c r="O4" s="16"/>
      <c r="P4" s="16"/>
      <c r="Q4" s="16"/>
      <c r="R4" s="16"/>
      <c r="S4" s="16"/>
      <c r="T4" s="16"/>
      <c r="U4" s="16"/>
      <c r="V4" s="16"/>
      <c r="W4" s="16"/>
      <c r="X4" s="16"/>
      <c r="Y4" s="16"/>
      <c r="Z4" s="16"/>
    </row>
    <row r="5" spans="1:26" x14ac:dyDescent="0.25">
      <c r="A5" s="16"/>
      <c r="B5" s="16"/>
      <c r="C5" s="16"/>
      <c r="D5" s="16"/>
      <c r="E5" s="16"/>
      <c r="F5" s="16"/>
      <c r="G5" s="16"/>
      <c r="H5" s="16"/>
      <c r="I5" s="16"/>
      <c r="J5" s="16"/>
      <c r="K5" s="16"/>
      <c r="L5" s="16"/>
      <c r="M5" s="16"/>
      <c r="N5" s="16"/>
      <c r="O5" s="16"/>
      <c r="P5" s="16"/>
      <c r="Q5" s="16"/>
      <c r="R5" s="16"/>
      <c r="S5" s="16"/>
      <c r="T5" s="16"/>
      <c r="U5" s="16"/>
      <c r="V5" s="16"/>
      <c r="W5" s="16"/>
      <c r="X5" s="16"/>
      <c r="Y5" s="16"/>
      <c r="Z5" s="16"/>
    </row>
    <row r="6" spans="1:26" x14ac:dyDescent="0.25">
      <c r="A6" s="16"/>
      <c r="B6" s="16"/>
      <c r="C6" s="16"/>
      <c r="D6" s="16"/>
      <c r="E6" s="16"/>
      <c r="F6" s="16"/>
      <c r="G6" s="16"/>
      <c r="H6" s="16"/>
      <c r="I6" s="16"/>
      <c r="J6" s="16"/>
      <c r="K6" s="16"/>
      <c r="L6" s="16"/>
      <c r="M6" s="16"/>
      <c r="N6" s="16"/>
      <c r="O6" s="16"/>
      <c r="P6" s="16"/>
      <c r="Q6" s="16"/>
      <c r="R6" s="16"/>
      <c r="S6" s="16"/>
      <c r="T6" s="16"/>
      <c r="U6" s="16"/>
      <c r="V6" s="16"/>
      <c r="W6" s="16"/>
      <c r="X6" s="16"/>
      <c r="Y6" s="16"/>
      <c r="Z6" s="16"/>
    </row>
    <row r="7" spans="1:26" x14ac:dyDescent="0.25">
      <c r="A7" s="16"/>
      <c r="B7" s="16"/>
      <c r="C7" s="16"/>
      <c r="D7" s="16"/>
      <c r="E7" s="16"/>
      <c r="F7" s="16"/>
      <c r="G7" s="16"/>
      <c r="H7" s="16"/>
      <c r="I7" s="16"/>
      <c r="J7" s="16"/>
      <c r="K7" s="16"/>
      <c r="L7" s="16"/>
      <c r="M7" s="16"/>
      <c r="N7" s="16"/>
      <c r="O7" s="16"/>
      <c r="P7" s="16"/>
      <c r="Q7" s="16"/>
      <c r="R7" s="16"/>
      <c r="S7" s="16"/>
      <c r="T7" s="16"/>
      <c r="U7" s="16"/>
      <c r="V7" s="16"/>
      <c r="W7" s="16"/>
      <c r="X7" s="16"/>
      <c r="Y7" s="16"/>
      <c r="Z7" s="16"/>
    </row>
    <row r="8" spans="1:26" x14ac:dyDescent="0.25">
      <c r="A8" s="16"/>
      <c r="B8" s="16"/>
      <c r="C8" s="16"/>
      <c r="D8" s="16"/>
      <c r="E8" s="16"/>
      <c r="F8" s="16"/>
      <c r="G8" s="16"/>
      <c r="H8" s="16"/>
      <c r="I8" s="16"/>
      <c r="J8" s="16"/>
      <c r="K8" s="16"/>
      <c r="L8" s="16"/>
      <c r="M8" s="16"/>
      <c r="N8" s="16"/>
      <c r="O8" s="16"/>
      <c r="P8" s="16"/>
      <c r="Q8" s="16"/>
      <c r="R8" s="16"/>
      <c r="S8" s="16"/>
      <c r="T8" s="16"/>
      <c r="U8" s="16"/>
      <c r="V8" s="16"/>
      <c r="W8" s="16"/>
      <c r="X8" s="16"/>
      <c r="Y8" s="16"/>
      <c r="Z8" s="16"/>
    </row>
    <row r="9" spans="1:26" x14ac:dyDescent="0.25">
      <c r="A9" s="16"/>
      <c r="B9" s="16"/>
      <c r="C9" s="16"/>
      <c r="D9" s="16"/>
      <c r="E9" s="16"/>
      <c r="F9" s="16"/>
      <c r="G9" s="16"/>
      <c r="H9" s="16"/>
      <c r="I9" s="16"/>
      <c r="J9" s="16"/>
      <c r="K9" s="16"/>
      <c r="L9" s="16"/>
      <c r="M9" s="16"/>
      <c r="N9" s="16"/>
      <c r="O9" s="16"/>
      <c r="P9" s="16"/>
      <c r="Q9" s="16"/>
      <c r="R9" s="16"/>
      <c r="S9" s="16"/>
      <c r="T9" s="16"/>
      <c r="U9" s="16"/>
      <c r="V9" s="16"/>
      <c r="W9" s="16"/>
      <c r="X9" s="16"/>
      <c r="Y9" s="16"/>
      <c r="Z9" s="16"/>
    </row>
    <row r="10" spans="1:26"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spans="1:26" x14ac:dyDescent="0.2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row>
    <row r="12" spans="1:26" x14ac:dyDescent="0.25">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spans="1:26" x14ac:dyDescent="0.25">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row>
    <row r="14" spans="1:26" x14ac:dyDescent="0.2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spans="1:26" x14ac:dyDescent="0.2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spans="1:26" x14ac:dyDescent="0.2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spans="1:26" x14ac:dyDescent="0.2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1:26" x14ac:dyDescent="0.2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1:26" x14ac:dyDescent="0.2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1:26" ht="15.75" customHeight="1" x14ac:dyDescent="0.25">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ht="15.75" customHeight="1"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ht="15.75" customHeight="1" x14ac:dyDescent="0.2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1:26" ht="15.75" customHeight="1"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ht="15.75" customHeight="1"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ht="15.75" customHeight="1"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ht="15.75" customHeight="1"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ht="15.75" customHeight="1"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ht="15.75" customHeight="1"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ht="15.75" customHeight="1"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ht="15.75" customHeight="1"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ht="15.75" customHeight="1"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ht="15.75" customHeight="1"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ht="15.75" customHeight="1"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ht="15.75" customHeight="1"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15.75" customHeight="1"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ht="15.75" customHeight="1"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ht="15.75" customHeight="1"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15.75" customHeight="1"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ht="15.75" customHeight="1"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ht="15.75" customHeight="1"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15.75" customHeight="1" x14ac:dyDescent="0.2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15.75" customHeight="1"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15.75" customHeight="1"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15.75" customHeight="1" x14ac:dyDescent="0.2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15.75" customHeight="1" x14ac:dyDescent="0.2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15.75" customHeight="1" x14ac:dyDescent="0.2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15.75" customHeight="1" x14ac:dyDescent="0.2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15.75" customHeight="1" x14ac:dyDescent="0.2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15.75" customHeight="1" x14ac:dyDescent="0.2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15.75" customHeight="1" x14ac:dyDescent="0.2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15.75" customHeight="1" x14ac:dyDescent="0.2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15.75" customHeight="1" x14ac:dyDescent="0.2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15.75" customHeight="1" x14ac:dyDescent="0.2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15.75" customHeight="1" x14ac:dyDescent="0.2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15.75" customHeight="1" x14ac:dyDescent="0.2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15.75" customHeight="1" x14ac:dyDescent="0.2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15.75" customHeight="1" x14ac:dyDescent="0.2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15.75" customHeight="1" x14ac:dyDescent="0.2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15.75" customHeight="1" x14ac:dyDescent="0.2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15.75" customHeight="1" x14ac:dyDescent="0.2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15.75" customHeight="1" x14ac:dyDescent="0.2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15.75" customHeight="1" x14ac:dyDescent="0.2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15.75" customHeight="1" x14ac:dyDescent="0.2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15.75" customHeight="1" x14ac:dyDescent="0.2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5.75" customHeight="1" x14ac:dyDescent="0.2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15.75" customHeight="1" x14ac:dyDescent="0.2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5.75" customHeight="1" x14ac:dyDescent="0.2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5.75" customHeight="1" x14ac:dyDescent="0.2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5.75" customHeight="1" x14ac:dyDescent="0.2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5.75" customHeight="1" x14ac:dyDescent="0.2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5.75" customHeight="1" x14ac:dyDescent="0.2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5.75" customHeight="1" x14ac:dyDescent="0.2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5.75" customHeight="1" x14ac:dyDescent="0.2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5.75" customHeight="1" x14ac:dyDescent="0.2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5.75" customHeight="1" x14ac:dyDescent="0.2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5.75" customHeight="1" x14ac:dyDescent="0.2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5.75" customHeight="1" x14ac:dyDescent="0.2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5.75" customHeight="1" x14ac:dyDescent="0.2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5.75" customHeight="1" x14ac:dyDescent="0.2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5.75" customHeight="1" x14ac:dyDescent="0.2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5.75" customHeight="1" x14ac:dyDescent="0.2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5.75" customHeight="1" x14ac:dyDescent="0.2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5.75" customHeight="1" x14ac:dyDescent="0.2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5.75" customHeight="1" x14ac:dyDescent="0.2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5.75" customHeight="1" x14ac:dyDescent="0.2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5.75" customHeight="1" x14ac:dyDescent="0.2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5.75" customHeight="1" x14ac:dyDescent="0.2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5.75" customHeight="1" x14ac:dyDescent="0.2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5.75" customHeight="1" x14ac:dyDescent="0.2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5.75" customHeight="1" x14ac:dyDescent="0.2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5.75" customHeight="1" x14ac:dyDescent="0.2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5.75" customHeight="1" x14ac:dyDescent="0.2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5.75" customHeight="1" x14ac:dyDescent="0.2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5.75" customHeight="1" x14ac:dyDescent="0.2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5.75" customHeight="1" x14ac:dyDescent="0.2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5.75" customHeight="1" x14ac:dyDescent="0.2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5.75" customHeight="1" x14ac:dyDescent="0.2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5.75" customHeight="1" x14ac:dyDescent="0.2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5.75" customHeight="1" x14ac:dyDescent="0.2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5.75" customHeight="1" x14ac:dyDescent="0.2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5.75" customHeight="1" x14ac:dyDescent="0.2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5.75" customHeight="1" x14ac:dyDescent="0.2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5.75" customHeight="1" x14ac:dyDescent="0.2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5.75" customHeight="1" x14ac:dyDescent="0.2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5.75" customHeight="1" x14ac:dyDescent="0.2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5.75" customHeight="1" x14ac:dyDescent="0.2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5.75" customHeight="1" x14ac:dyDescent="0.2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5.75" customHeight="1" x14ac:dyDescent="0.2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5.75" customHeight="1" x14ac:dyDescent="0.2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5.75" customHeight="1" x14ac:dyDescent="0.2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5.75" customHeight="1" x14ac:dyDescent="0.2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5.75" customHeight="1" x14ac:dyDescent="0.2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5.75" customHeight="1" x14ac:dyDescent="0.2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5.75" customHeight="1" x14ac:dyDescent="0.2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5.75" customHeight="1" x14ac:dyDescent="0.2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5.75" customHeight="1" x14ac:dyDescent="0.2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5.75" customHeight="1" x14ac:dyDescent="0.2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5.75" customHeight="1" x14ac:dyDescent="0.2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5.75" customHeight="1" x14ac:dyDescent="0.2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5.75" customHeight="1" x14ac:dyDescent="0.2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5.75" customHeight="1" x14ac:dyDescent="0.2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5.75" customHeight="1" x14ac:dyDescent="0.2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5.75" customHeight="1" x14ac:dyDescent="0.2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5.75" customHeight="1" x14ac:dyDescent="0.2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5.75" customHeight="1" x14ac:dyDescent="0.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5.75" customHeight="1" x14ac:dyDescent="0.2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5.75" customHeight="1" x14ac:dyDescent="0.2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5.75" customHeight="1" x14ac:dyDescent="0.2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5.75" customHeight="1" x14ac:dyDescent="0.2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5.75" customHeight="1" x14ac:dyDescent="0.2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5.75" customHeight="1" x14ac:dyDescent="0.2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5.75" customHeight="1" x14ac:dyDescent="0.2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5.75" customHeight="1" x14ac:dyDescent="0.2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5.75" customHeight="1" x14ac:dyDescent="0.2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5.75" customHeight="1" x14ac:dyDescent="0.2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5.75" customHeight="1" x14ac:dyDescent="0.2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5.75" customHeight="1" x14ac:dyDescent="0.2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5.75" customHeight="1" x14ac:dyDescent="0.2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5.75" customHeight="1" x14ac:dyDescent="0.2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5.75" customHeight="1" x14ac:dyDescent="0.2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5.75" customHeight="1" x14ac:dyDescent="0.2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5.75" customHeight="1" x14ac:dyDescent="0.2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5.75" customHeight="1" x14ac:dyDescent="0.2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5.75" customHeight="1" x14ac:dyDescent="0.2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5.75" customHeight="1" x14ac:dyDescent="0.2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5.75" customHeight="1" x14ac:dyDescent="0.2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5.75" customHeight="1" x14ac:dyDescent="0.2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5.75" customHeight="1" x14ac:dyDescent="0.2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5.75" customHeight="1" x14ac:dyDescent="0.2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5.75" customHeight="1" x14ac:dyDescent="0.2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5.75" customHeight="1" x14ac:dyDescent="0.2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5.75" customHeight="1" x14ac:dyDescent="0.2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5.75" customHeight="1" x14ac:dyDescent="0.2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5.75" customHeight="1" x14ac:dyDescent="0.2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5.75" customHeight="1" x14ac:dyDescent="0.2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5.75" customHeight="1" x14ac:dyDescent="0.2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5.75" customHeight="1" x14ac:dyDescent="0.2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5.75" customHeight="1" x14ac:dyDescent="0.2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5.75" customHeight="1" x14ac:dyDescent="0.2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5.75" customHeight="1" x14ac:dyDescent="0.2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5.75" customHeight="1" x14ac:dyDescent="0.2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5.75" customHeight="1" x14ac:dyDescent="0.2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5.75" customHeight="1" x14ac:dyDescent="0.2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5.75" customHeight="1" x14ac:dyDescent="0.2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5.75" customHeight="1" x14ac:dyDescent="0.2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5.75" customHeight="1" x14ac:dyDescent="0.2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5.75" customHeight="1" x14ac:dyDescent="0.2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5.75" customHeight="1" x14ac:dyDescent="0.2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5.75" customHeight="1" x14ac:dyDescent="0.2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5.75" customHeight="1" x14ac:dyDescent="0.2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5.75" customHeight="1" x14ac:dyDescent="0.2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5.75" customHeight="1" x14ac:dyDescent="0.2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5.75" customHeight="1" x14ac:dyDescent="0.25">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5.75" customHeight="1" x14ac:dyDescent="0.25">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5.75" customHeight="1" x14ac:dyDescent="0.2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5.75" customHeight="1" x14ac:dyDescent="0.25">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5.75" customHeight="1" x14ac:dyDescent="0.25">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5.75" customHeight="1" x14ac:dyDescent="0.25">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5.75" customHeight="1" x14ac:dyDescent="0.25">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5.75" customHeight="1" x14ac:dyDescent="0.25">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5.75" customHeight="1" x14ac:dyDescent="0.25">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5.75" customHeight="1" x14ac:dyDescent="0.25">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5.75" customHeight="1" x14ac:dyDescent="0.25">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5.75" customHeight="1" x14ac:dyDescent="0.25">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5.75" customHeight="1" x14ac:dyDescent="0.2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5.75" customHeight="1" x14ac:dyDescent="0.25">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5.75" customHeight="1" x14ac:dyDescent="0.25">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5.75" customHeight="1" x14ac:dyDescent="0.25">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5.75" customHeight="1" x14ac:dyDescent="0.25">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5.75" customHeight="1" x14ac:dyDescent="0.25">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5.75" customHeight="1" x14ac:dyDescent="0.25">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5.75" customHeight="1" x14ac:dyDescent="0.25">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5.75" customHeight="1" x14ac:dyDescent="0.25">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5.75" customHeight="1" x14ac:dyDescent="0.25">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5.75" customHeight="1" x14ac:dyDescent="0.2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5.75" customHeight="1" x14ac:dyDescent="0.25">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5.75" customHeight="1" x14ac:dyDescent="0.25">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5.75" customHeight="1" x14ac:dyDescent="0.25">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5.75" customHeight="1" x14ac:dyDescent="0.25">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5.75" customHeight="1" x14ac:dyDescent="0.25">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5.75" customHeight="1" x14ac:dyDescent="0.25">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5.75" customHeight="1" x14ac:dyDescent="0.25">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5.75" customHeight="1" x14ac:dyDescent="0.25">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5.75" customHeight="1" x14ac:dyDescent="0.25">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5.75" customHeight="1" x14ac:dyDescent="0.2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5.75" customHeight="1" x14ac:dyDescent="0.25">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5.75" customHeight="1" x14ac:dyDescent="0.25">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5.75" customHeight="1" x14ac:dyDescent="0.25">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5.75" customHeight="1" x14ac:dyDescent="0.25">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5.75" customHeight="1" x14ac:dyDescent="0.25">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5.75" customHeight="1" x14ac:dyDescent="0.25">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5.75" customHeight="1" x14ac:dyDescent="0.25">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5.75" customHeight="1" x14ac:dyDescent="0.25">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5.75" customHeight="1" x14ac:dyDescent="0.25">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5.75" customHeight="1" x14ac:dyDescent="0.2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5.75" customHeight="1" x14ac:dyDescent="0.25">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5.75" customHeight="1" x14ac:dyDescent="0.25">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5.75" customHeight="1" x14ac:dyDescent="0.25">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5.75" customHeight="1" x14ac:dyDescent="0.25">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5.75" customHeight="1" x14ac:dyDescent="0.25">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5.75" customHeight="1" x14ac:dyDescent="0.25">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5.75" customHeight="1" x14ac:dyDescent="0.25">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5.75" customHeight="1" x14ac:dyDescent="0.25">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5.75" customHeight="1" x14ac:dyDescent="0.25">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5.75" customHeight="1" x14ac:dyDescent="0.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5.75" customHeight="1" x14ac:dyDescent="0.25">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5.75" customHeight="1" x14ac:dyDescent="0.25">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5.75" customHeight="1" x14ac:dyDescent="0.25">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5.75" customHeight="1" x14ac:dyDescent="0.25">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5.75" customHeight="1" x14ac:dyDescent="0.25">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5.75" customHeight="1" x14ac:dyDescent="0.25">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5.75" customHeight="1" x14ac:dyDescent="0.25">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5.75" customHeight="1" x14ac:dyDescent="0.25">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5.75" customHeight="1" x14ac:dyDescent="0.25">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5.75" customHeight="1" x14ac:dyDescent="0.2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5.75" customHeight="1" x14ac:dyDescent="0.25">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5.75" customHeight="1" x14ac:dyDescent="0.25">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5.75" customHeight="1" x14ac:dyDescent="0.25">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5.75" customHeight="1" x14ac:dyDescent="0.25">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5.75" customHeight="1" x14ac:dyDescent="0.25">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5.75" customHeight="1" x14ac:dyDescent="0.25">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5.75" customHeight="1" x14ac:dyDescent="0.25">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5.75" customHeight="1" x14ac:dyDescent="0.25">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5.75" customHeight="1" x14ac:dyDescent="0.25">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5.75" customHeight="1" x14ac:dyDescent="0.2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5.75" customHeight="1" x14ac:dyDescent="0.25">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5.75" customHeight="1" x14ac:dyDescent="0.25">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5.75" customHeight="1" x14ac:dyDescent="0.25">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5.75" customHeight="1" x14ac:dyDescent="0.25">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5.75" customHeight="1" x14ac:dyDescent="0.25">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5.75" customHeight="1" x14ac:dyDescent="0.25">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5.75" customHeight="1" x14ac:dyDescent="0.25">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5.75" customHeight="1" x14ac:dyDescent="0.25">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5.75" customHeight="1" x14ac:dyDescent="0.25">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5.75" customHeight="1" x14ac:dyDescent="0.2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5.75" customHeight="1" x14ac:dyDescent="0.25">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5.75" customHeight="1" x14ac:dyDescent="0.25">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5.75" customHeight="1" x14ac:dyDescent="0.25">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5.75" customHeight="1" x14ac:dyDescent="0.25">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5.75" customHeight="1" x14ac:dyDescent="0.25">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5.75" customHeight="1" x14ac:dyDescent="0.25">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5.75" customHeight="1" x14ac:dyDescent="0.25">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5.75" customHeight="1" x14ac:dyDescent="0.25">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5.75" customHeight="1" x14ac:dyDescent="0.25">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5.75" customHeight="1" x14ac:dyDescent="0.2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5.75" customHeight="1" x14ac:dyDescent="0.25">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5.75" customHeight="1" x14ac:dyDescent="0.25">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5.75" customHeight="1" x14ac:dyDescent="0.25">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5.75" customHeight="1" x14ac:dyDescent="0.25">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5.75" customHeight="1" x14ac:dyDescent="0.25">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5.75" customHeight="1" x14ac:dyDescent="0.25">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5.75" customHeight="1" x14ac:dyDescent="0.25">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5.75" customHeight="1" x14ac:dyDescent="0.25">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5.75" customHeight="1" x14ac:dyDescent="0.25">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5.75" customHeight="1" x14ac:dyDescent="0.2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5.75" customHeight="1" x14ac:dyDescent="0.25">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5.75" customHeight="1" x14ac:dyDescent="0.25">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5.75" customHeight="1" x14ac:dyDescent="0.25">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5.75" customHeight="1" x14ac:dyDescent="0.25">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5.75" customHeight="1" x14ac:dyDescent="0.25">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5.75" customHeight="1" x14ac:dyDescent="0.25">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5.75" customHeight="1" x14ac:dyDescent="0.25">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5.75" customHeight="1" x14ac:dyDescent="0.25">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5.75" customHeight="1" x14ac:dyDescent="0.25">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5.75" customHeight="1" x14ac:dyDescent="0.2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5.75" customHeight="1" x14ac:dyDescent="0.25">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5.75" customHeight="1" x14ac:dyDescent="0.25">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5.75" customHeight="1" x14ac:dyDescent="0.25">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5.75" customHeight="1" x14ac:dyDescent="0.25">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5.75" customHeight="1" x14ac:dyDescent="0.25">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5.75" customHeight="1" x14ac:dyDescent="0.25">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5.75" customHeight="1" x14ac:dyDescent="0.25">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5.75" customHeight="1" x14ac:dyDescent="0.25">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5.75" customHeight="1" x14ac:dyDescent="0.25">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5.75" customHeight="1" x14ac:dyDescent="0.2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5.75" customHeight="1" x14ac:dyDescent="0.25">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5.75" customHeight="1" x14ac:dyDescent="0.25">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5.75" customHeight="1" x14ac:dyDescent="0.25">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5.75" customHeight="1" x14ac:dyDescent="0.25">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5.75" customHeight="1" x14ac:dyDescent="0.25">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5.75" customHeight="1" x14ac:dyDescent="0.25">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5.75" customHeight="1" x14ac:dyDescent="0.25">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5.75" customHeight="1" x14ac:dyDescent="0.25">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5.75" customHeight="1" x14ac:dyDescent="0.25">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5.75" customHeight="1" x14ac:dyDescent="0.2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5.75" customHeight="1" x14ac:dyDescent="0.25">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5.75" customHeight="1" x14ac:dyDescent="0.25">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5.75" customHeight="1" x14ac:dyDescent="0.25">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5.75" customHeight="1" x14ac:dyDescent="0.25">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5.75" customHeight="1" x14ac:dyDescent="0.25">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5.75" customHeight="1" x14ac:dyDescent="0.25">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5.75" customHeight="1" x14ac:dyDescent="0.25">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5.75" customHeight="1" x14ac:dyDescent="0.25">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5.75" customHeight="1" x14ac:dyDescent="0.25">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5.75" customHeight="1" x14ac:dyDescent="0.2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5.75" customHeight="1" x14ac:dyDescent="0.25">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5.75" customHeight="1" x14ac:dyDescent="0.25">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5.75" customHeight="1" x14ac:dyDescent="0.25">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5.75" customHeight="1" x14ac:dyDescent="0.25">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5.75" customHeight="1" x14ac:dyDescent="0.25">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5.75" customHeight="1" x14ac:dyDescent="0.25">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5.75" customHeight="1" x14ac:dyDescent="0.25">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5.75" customHeight="1" x14ac:dyDescent="0.25">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5.75" customHeight="1" x14ac:dyDescent="0.25">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5.75" customHeight="1" x14ac:dyDescent="0.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5.75" customHeight="1" x14ac:dyDescent="0.25">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5.75" customHeight="1" x14ac:dyDescent="0.25">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5.75" customHeight="1" x14ac:dyDescent="0.25">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5.75" customHeight="1" x14ac:dyDescent="0.25">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5.75" customHeight="1" x14ac:dyDescent="0.25">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5.75" customHeight="1" x14ac:dyDescent="0.25">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5.75" customHeight="1" x14ac:dyDescent="0.25">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5.75" customHeight="1" x14ac:dyDescent="0.25">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5.75" customHeight="1" x14ac:dyDescent="0.25">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5.75" customHeight="1" x14ac:dyDescent="0.2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5.75" customHeight="1" x14ac:dyDescent="0.25">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5.75" customHeight="1" x14ac:dyDescent="0.25">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5.75" customHeight="1" x14ac:dyDescent="0.25">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5.75" customHeight="1" x14ac:dyDescent="0.25">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5.75" customHeight="1" x14ac:dyDescent="0.25">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5.75" customHeight="1" x14ac:dyDescent="0.25">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5.75" customHeight="1" x14ac:dyDescent="0.25">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5.75" customHeight="1" x14ac:dyDescent="0.25">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5.75" customHeight="1" x14ac:dyDescent="0.25">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5.75" customHeight="1" x14ac:dyDescent="0.2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5.75" customHeight="1" x14ac:dyDescent="0.25">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5.75" customHeight="1" x14ac:dyDescent="0.25">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5.75" customHeight="1" x14ac:dyDescent="0.25">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5.75" customHeight="1" x14ac:dyDescent="0.25">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5.75" customHeight="1" x14ac:dyDescent="0.25">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5.75" customHeight="1" x14ac:dyDescent="0.25">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5.75" customHeight="1" x14ac:dyDescent="0.25">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5.75" customHeight="1" x14ac:dyDescent="0.25">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5.75" customHeight="1" x14ac:dyDescent="0.25">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5.75" customHeight="1" x14ac:dyDescent="0.2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5.75" customHeight="1" x14ac:dyDescent="0.25">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5.75" customHeight="1" x14ac:dyDescent="0.25">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5.75" customHeight="1" x14ac:dyDescent="0.25">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5.75" customHeight="1" x14ac:dyDescent="0.25">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5.75" customHeight="1" x14ac:dyDescent="0.25">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5.75" customHeight="1" x14ac:dyDescent="0.25">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5.75" customHeight="1" x14ac:dyDescent="0.25">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5.75" customHeight="1" x14ac:dyDescent="0.25">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5.75" customHeight="1" x14ac:dyDescent="0.25">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5.75" customHeight="1" x14ac:dyDescent="0.2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5.75" customHeight="1" x14ac:dyDescent="0.25">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5.75" customHeight="1" x14ac:dyDescent="0.25">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5.75" customHeight="1" x14ac:dyDescent="0.25">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5.75" customHeight="1" x14ac:dyDescent="0.25">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5.75" customHeight="1" x14ac:dyDescent="0.25">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5.75" customHeight="1" x14ac:dyDescent="0.25">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5.75" customHeight="1" x14ac:dyDescent="0.25">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5.75" customHeight="1" x14ac:dyDescent="0.25">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5.75" customHeight="1" x14ac:dyDescent="0.25">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5.75" customHeight="1" x14ac:dyDescent="0.2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5.75" customHeight="1" x14ac:dyDescent="0.25">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5.75" customHeight="1" x14ac:dyDescent="0.25">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5.75" customHeight="1" x14ac:dyDescent="0.25">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5.75" customHeight="1" x14ac:dyDescent="0.25">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5.75" customHeight="1" x14ac:dyDescent="0.25">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5.75" customHeight="1" x14ac:dyDescent="0.25">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5.75" customHeight="1" x14ac:dyDescent="0.25">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5.75" customHeight="1" x14ac:dyDescent="0.25">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5.75" customHeight="1" x14ac:dyDescent="0.25">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5.75" customHeight="1" x14ac:dyDescent="0.2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5.75" customHeight="1" x14ac:dyDescent="0.25">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5.75" customHeight="1" x14ac:dyDescent="0.25">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5.75" customHeight="1" x14ac:dyDescent="0.25">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5.75" customHeight="1" x14ac:dyDescent="0.25">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5.75" customHeight="1" x14ac:dyDescent="0.25">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5.75" customHeight="1" x14ac:dyDescent="0.25">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5.75" customHeight="1" x14ac:dyDescent="0.25">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5.75" customHeight="1" x14ac:dyDescent="0.25">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5.75" customHeight="1" x14ac:dyDescent="0.25">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5.75" customHeight="1" x14ac:dyDescent="0.2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5.75" customHeight="1" x14ac:dyDescent="0.25">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5.75" customHeight="1" x14ac:dyDescent="0.25">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5.75" customHeight="1" x14ac:dyDescent="0.25">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5.75" customHeight="1" x14ac:dyDescent="0.25">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5.75" customHeight="1" x14ac:dyDescent="0.25">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5.75" customHeight="1" x14ac:dyDescent="0.25">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5.75" customHeight="1" x14ac:dyDescent="0.25">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5.75" customHeight="1" x14ac:dyDescent="0.25">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5.75" customHeight="1" x14ac:dyDescent="0.25">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5.75" customHeight="1" x14ac:dyDescent="0.2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5.75" customHeight="1" x14ac:dyDescent="0.25">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5.75" customHeight="1" x14ac:dyDescent="0.25">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5.75" customHeight="1" x14ac:dyDescent="0.25">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5.75" customHeight="1" x14ac:dyDescent="0.25">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5.75" customHeight="1" x14ac:dyDescent="0.25">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5.75" customHeight="1" x14ac:dyDescent="0.25">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5.75" customHeight="1" x14ac:dyDescent="0.25">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5.75" customHeight="1" x14ac:dyDescent="0.25">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5.75" customHeight="1" x14ac:dyDescent="0.25">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5.75" customHeight="1" x14ac:dyDescent="0.2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5.75" customHeight="1" x14ac:dyDescent="0.25">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5.75" customHeight="1" x14ac:dyDescent="0.25">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5.75" customHeight="1" x14ac:dyDescent="0.25">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5.75" customHeight="1" x14ac:dyDescent="0.25">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5.75" customHeight="1" x14ac:dyDescent="0.25">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5.75" customHeight="1" x14ac:dyDescent="0.25">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5.75" customHeight="1" x14ac:dyDescent="0.25">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5.75" customHeight="1" x14ac:dyDescent="0.25">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5.75" customHeight="1" x14ac:dyDescent="0.25">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5.75" customHeight="1" x14ac:dyDescent="0.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5.75" customHeight="1" x14ac:dyDescent="0.25">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5.75" customHeight="1" x14ac:dyDescent="0.25">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5.75" customHeight="1" x14ac:dyDescent="0.25">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5.75" customHeight="1" x14ac:dyDescent="0.25">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5.75" customHeight="1" x14ac:dyDescent="0.25">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5.75" customHeight="1" x14ac:dyDescent="0.25">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5.75" customHeight="1" x14ac:dyDescent="0.25">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5.75" customHeight="1" x14ac:dyDescent="0.25">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5.75" customHeight="1" x14ac:dyDescent="0.25">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5.75" customHeight="1" x14ac:dyDescent="0.2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5.75" customHeight="1" x14ac:dyDescent="0.25">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5.75" customHeight="1" x14ac:dyDescent="0.25">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5.75" customHeight="1" x14ac:dyDescent="0.25">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5.75" customHeight="1" x14ac:dyDescent="0.25">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5.75" customHeight="1" x14ac:dyDescent="0.25">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5.75" customHeight="1" x14ac:dyDescent="0.25">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5.75" customHeight="1" x14ac:dyDescent="0.25">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5.75" customHeight="1" x14ac:dyDescent="0.25">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5.75" customHeight="1" x14ac:dyDescent="0.25">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5.75" customHeight="1" x14ac:dyDescent="0.2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5.75" customHeight="1" x14ac:dyDescent="0.25">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5.75" customHeight="1" x14ac:dyDescent="0.25">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5.75" customHeight="1" x14ac:dyDescent="0.25">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5.75" customHeight="1" x14ac:dyDescent="0.25">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5.75" customHeight="1" x14ac:dyDescent="0.25">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5.75" customHeight="1" x14ac:dyDescent="0.25">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5.75" customHeight="1" x14ac:dyDescent="0.25">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5.75" customHeight="1" x14ac:dyDescent="0.25">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5.75" customHeight="1" x14ac:dyDescent="0.25">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5.75" customHeight="1" x14ac:dyDescent="0.2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5.75" customHeight="1" x14ac:dyDescent="0.25">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5.75" customHeight="1" x14ac:dyDescent="0.25">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5.75" customHeight="1" x14ac:dyDescent="0.25">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5.75" customHeight="1" x14ac:dyDescent="0.25">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5.75" customHeight="1" x14ac:dyDescent="0.25">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5.75" customHeight="1" x14ac:dyDescent="0.25">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5.75" customHeight="1" x14ac:dyDescent="0.25">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5.75" customHeight="1" x14ac:dyDescent="0.25">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5.75" customHeight="1" x14ac:dyDescent="0.25">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5.75" customHeight="1" x14ac:dyDescent="0.2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5.75" customHeight="1" x14ac:dyDescent="0.25">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5.75" customHeight="1" x14ac:dyDescent="0.25">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5.75" customHeight="1" x14ac:dyDescent="0.25">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5.75" customHeight="1" x14ac:dyDescent="0.25">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5.75" customHeight="1" x14ac:dyDescent="0.25">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5.75" customHeight="1" x14ac:dyDescent="0.25">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5.75" customHeight="1" x14ac:dyDescent="0.25">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5.75" customHeight="1" x14ac:dyDescent="0.25">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5.75" customHeight="1" x14ac:dyDescent="0.25">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5.75" customHeight="1" x14ac:dyDescent="0.2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5.75" customHeight="1" x14ac:dyDescent="0.25">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5.75" customHeight="1" x14ac:dyDescent="0.25">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5.75" customHeight="1" x14ac:dyDescent="0.25">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5.75" customHeight="1" x14ac:dyDescent="0.25">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5.75" customHeight="1" x14ac:dyDescent="0.25">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5.75" customHeight="1" x14ac:dyDescent="0.25">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5.75" customHeight="1" x14ac:dyDescent="0.25">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5.75" customHeight="1" x14ac:dyDescent="0.25">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5.75" customHeight="1" x14ac:dyDescent="0.25">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5.75" customHeight="1" x14ac:dyDescent="0.2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5.75" customHeight="1" x14ac:dyDescent="0.25">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5.75" customHeight="1" x14ac:dyDescent="0.25">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5.75" customHeight="1" x14ac:dyDescent="0.25">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5.75" customHeight="1" x14ac:dyDescent="0.25">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5.75" customHeight="1" x14ac:dyDescent="0.25">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5.75" customHeight="1" x14ac:dyDescent="0.25">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5.75" customHeight="1" x14ac:dyDescent="0.25">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5.75" customHeight="1" x14ac:dyDescent="0.25">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5.75" customHeight="1" x14ac:dyDescent="0.25">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5.75" customHeight="1" x14ac:dyDescent="0.2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5.75" customHeight="1" x14ac:dyDescent="0.25">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5.75" customHeight="1" x14ac:dyDescent="0.25">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5.75" customHeight="1" x14ac:dyDescent="0.25">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5.75" customHeight="1" x14ac:dyDescent="0.25">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5.75" customHeight="1" x14ac:dyDescent="0.25">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5.75" customHeight="1" x14ac:dyDescent="0.25">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5.75" customHeight="1" x14ac:dyDescent="0.25">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5.75" customHeight="1" x14ac:dyDescent="0.25">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5.75" customHeight="1" x14ac:dyDescent="0.25">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5.75" customHeight="1" x14ac:dyDescent="0.2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5.75" customHeight="1" x14ac:dyDescent="0.25">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5.75" customHeight="1" x14ac:dyDescent="0.25">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5.75" customHeight="1" x14ac:dyDescent="0.25">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5.75" customHeight="1" x14ac:dyDescent="0.25">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5.75" customHeight="1" x14ac:dyDescent="0.25">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5.75" customHeight="1" x14ac:dyDescent="0.25">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5.75" customHeight="1" x14ac:dyDescent="0.25">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5.75" customHeight="1" x14ac:dyDescent="0.25">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5.75" customHeight="1" x14ac:dyDescent="0.25">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5.75" customHeight="1" x14ac:dyDescent="0.2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5.75" customHeight="1" x14ac:dyDescent="0.25">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5.75" customHeight="1" x14ac:dyDescent="0.25">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5.75" customHeight="1" x14ac:dyDescent="0.25">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5.75" customHeight="1" x14ac:dyDescent="0.25">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5.75" customHeight="1" x14ac:dyDescent="0.25">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5.75" customHeight="1" x14ac:dyDescent="0.25">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5.75" customHeight="1" x14ac:dyDescent="0.25">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5.75" customHeight="1" x14ac:dyDescent="0.25">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5.75" customHeight="1" x14ac:dyDescent="0.25">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5.75" customHeight="1" x14ac:dyDescent="0.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5.75" customHeight="1" x14ac:dyDescent="0.25">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5.75" customHeight="1" x14ac:dyDescent="0.25">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5.75" customHeight="1" x14ac:dyDescent="0.25">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5.75" customHeight="1" x14ac:dyDescent="0.25">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5.75" customHeight="1" x14ac:dyDescent="0.25">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5.75" customHeight="1" x14ac:dyDescent="0.25">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5.75" customHeight="1" x14ac:dyDescent="0.25">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5.75" customHeight="1" x14ac:dyDescent="0.25">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5.75" customHeight="1" x14ac:dyDescent="0.25">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5.75" customHeight="1" x14ac:dyDescent="0.2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5.75" customHeight="1" x14ac:dyDescent="0.25">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5.75" customHeight="1" x14ac:dyDescent="0.25">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5.75" customHeight="1" x14ac:dyDescent="0.25">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5.75" customHeight="1" x14ac:dyDescent="0.25">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5.75" customHeight="1" x14ac:dyDescent="0.25">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5.75" customHeight="1" x14ac:dyDescent="0.25">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5.75" customHeight="1" x14ac:dyDescent="0.25">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5.75" customHeight="1" x14ac:dyDescent="0.25">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5.75" customHeight="1" x14ac:dyDescent="0.25">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5.75" customHeight="1" x14ac:dyDescent="0.2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5.75" customHeight="1" x14ac:dyDescent="0.25">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5.75" customHeight="1" x14ac:dyDescent="0.25">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5.75" customHeight="1" x14ac:dyDescent="0.25">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5.75" customHeight="1" x14ac:dyDescent="0.25">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5.75" customHeight="1" x14ac:dyDescent="0.25">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5.75" customHeight="1" x14ac:dyDescent="0.25">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5.75" customHeight="1" x14ac:dyDescent="0.25">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5.75" customHeight="1" x14ac:dyDescent="0.25">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5.75" customHeight="1" x14ac:dyDescent="0.25">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5.75" customHeight="1" x14ac:dyDescent="0.2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5.75" customHeight="1" x14ac:dyDescent="0.25">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5.75" customHeight="1" x14ac:dyDescent="0.25">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5.75" customHeight="1" x14ac:dyDescent="0.25">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5.75" customHeight="1" x14ac:dyDescent="0.25">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5.75" customHeight="1" x14ac:dyDescent="0.25">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5.75" customHeight="1" x14ac:dyDescent="0.25">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5.75" customHeight="1" x14ac:dyDescent="0.25">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5.75" customHeight="1" x14ac:dyDescent="0.25">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5.75" customHeight="1" x14ac:dyDescent="0.25">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5.75" customHeight="1" x14ac:dyDescent="0.2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5.75" customHeight="1" x14ac:dyDescent="0.25">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5.75" customHeight="1" x14ac:dyDescent="0.25">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5.75" customHeight="1" x14ac:dyDescent="0.25">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5.75" customHeight="1" x14ac:dyDescent="0.25">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5.75" customHeight="1" x14ac:dyDescent="0.25">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5.75" customHeight="1" x14ac:dyDescent="0.25">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5.75" customHeight="1" x14ac:dyDescent="0.25">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5.75" customHeight="1" x14ac:dyDescent="0.25">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5.75" customHeight="1" x14ac:dyDescent="0.25">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5.75" customHeight="1" x14ac:dyDescent="0.2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5.75" customHeight="1" x14ac:dyDescent="0.25">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5.75" customHeight="1" x14ac:dyDescent="0.25">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5.75" customHeight="1" x14ac:dyDescent="0.25">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5.75" customHeight="1" x14ac:dyDescent="0.25">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5.75" customHeight="1" x14ac:dyDescent="0.25">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5.75" customHeight="1" x14ac:dyDescent="0.25">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5.75" customHeight="1" x14ac:dyDescent="0.25">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5.75" customHeight="1" x14ac:dyDescent="0.25">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5.75" customHeight="1" x14ac:dyDescent="0.25">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5.75" customHeight="1" x14ac:dyDescent="0.2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5.75" customHeight="1" x14ac:dyDescent="0.25">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5.75" customHeight="1" x14ac:dyDescent="0.25">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5.75" customHeight="1" x14ac:dyDescent="0.25">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5.75" customHeight="1" x14ac:dyDescent="0.25">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5.75" customHeight="1" x14ac:dyDescent="0.25">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5.75" customHeight="1" x14ac:dyDescent="0.25">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5.75" customHeight="1" x14ac:dyDescent="0.25">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5.75" customHeight="1" x14ac:dyDescent="0.25">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5.75" customHeight="1" x14ac:dyDescent="0.25">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5.75" customHeight="1" x14ac:dyDescent="0.2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5.75" customHeight="1" x14ac:dyDescent="0.25">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5.75" customHeight="1" x14ac:dyDescent="0.25">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5.75" customHeight="1" x14ac:dyDescent="0.25">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5.75" customHeight="1" x14ac:dyDescent="0.25">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5.75" customHeight="1" x14ac:dyDescent="0.25">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5.75" customHeight="1" x14ac:dyDescent="0.25">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5.75" customHeight="1" x14ac:dyDescent="0.25">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5.75" customHeight="1" x14ac:dyDescent="0.25">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5.75" customHeight="1" x14ac:dyDescent="0.25">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5.75" customHeight="1" x14ac:dyDescent="0.2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5.75" customHeight="1" x14ac:dyDescent="0.25">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5.75" customHeight="1" x14ac:dyDescent="0.25">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5.75" customHeight="1" x14ac:dyDescent="0.25">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5.75" customHeight="1" x14ac:dyDescent="0.25">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5.75" customHeight="1" x14ac:dyDescent="0.25">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5.75" customHeight="1" x14ac:dyDescent="0.25">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5.75" customHeight="1" x14ac:dyDescent="0.25">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5.75" customHeight="1" x14ac:dyDescent="0.25">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5.75" customHeight="1" x14ac:dyDescent="0.25">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5.75" customHeight="1" x14ac:dyDescent="0.2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5.75" customHeight="1" x14ac:dyDescent="0.25">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5.75" customHeight="1" x14ac:dyDescent="0.25">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5.75" customHeight="1" x14ac:dyDescent="0.25">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5.75" customHeight="1" x14ac:dyDescent="0.25">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5.75" customHeight="1" x14ac:dyDescent="0.25">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5.75" customHeight="1" x14ac:dyDescent="0.25">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5.75" customHeight="1" x14ac:dyDescent="0.25">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5.75" customHeight="1" x14ac:dyDescent="0.25">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5.75" customHeight="1" x14ac:dyDescent="0.25">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5.75" customHeight="1" x14ac:dyDescent="0.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5.75" customHeight="1" x14ac:dyDescent="0.25">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5.75" customHeight="1" x14ac:dyDescent="0.25">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5.75" customHeight="1" x14ac:dyDescent="0.25">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5.75" customHeight="1" x14ac:dyDescent="0.25">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5.75" customHeight="1" x14ac:dyDescent="0.25">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5.75" customHeight="1" x14ac:dyDescent="0.25">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5.75" customHeight="1" x14ac:dyDescent="0.25">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5.75" customHeight="1" x14ac:dyDescent="0.25">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5.75" customHeight="1" x14ac:dyDescent="0.25">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5.75" customHeight="1" x14ac:dyDescent="0.2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5.75" customHeight="1" x14ac:dyDescent="0.25">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5.75" customHeight="1" x14ac:dyDescent="0.25">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5.75" customHeight="1" x14ac:dyDescent="0.25">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5.75" customHeight="1" x14ac:dyDescent="0.25">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5.75" customHeight="1" x14ac:dyDescent="0.25">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5.75" customHeight="1" x14ac:dyDescent="0.25">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5.75" customHeight="1" x14ac:dyDescent="0.25">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5.75" customHeight="1" x14ac:dyDescent="0.25">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5.75" customHeight="1" x14ac:dyDescent="0.25">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5.75" customHeight="1" x14ac:dyDescent="0.2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5.75" customHeight="1" x14ac:dyDescent="0.25">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5.75" customHeight="1" x14ac:dyDescent="0.25">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5.75" customHeight="1" x14ac:dyDescent="0.25">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5.75" customHeight="1" x14ac:dyDescent="0.25">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5.75" customHeight="1" x14ac:dyDescent="0.25">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5.75" customHeight="1" x14ac:dyDescent="0.25">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5.75" customHeight="1" x14ac:dyDescent="0.25">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5.75" customHeight="1" x14ac:dyDescent="0.25">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5.75" customHeight="1" x14ac:dyDescent="0.25">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5.75" customHeight="1" x14ac:dyDescent="0.2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5.75" customHeight="1" x14ac:dyDescent="0.25">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5.75" customHeight="1" x14ac:dyDescent="0.25">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5.75" customHeight="1" x14ac:dyDescent="0.25">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5.75" customHeight="1" x14ac:dyDescent="0.25">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5.75" customHeight="1" x14ac:dyDescent="0.25">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5.75" customHeight="1" x14ac:dyDescent="0.25">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5.75" customHeight="1" x14ac:dyDescent="0.25">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5.75" customHeight="1" x14ac:dyDescent="0.25">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5.75" customHeight="1" x14ac:dyDescent="0.25">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5.75" customHeight="1" x14ac:dyDescent="0.2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5.75" customHeight="1" x14ac:dyDescent="0.25">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5.75" customHeight="1" x14ac:dyDescent="0.25">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5.75" customHeight="1" x14ac:dyDescent="0.25">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5.75" customHeight="1" x14ac:dyDescent="0.25">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5.75" customHeight="1" x14ac:dyDescent="0.25">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5.75" customHeight="1" x14ac:dyDescent="0.25">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5.75" customHeight="1" x14ac:dyDescent="0.25">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5.75" customHeight="1" x14ac:dyDescent="0.25">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5.75" customHeight="1" x14ac:dyDescent="0.25">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5.75" customHeight="1" x14ac:dyDescent="0.2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5.75" customHeight="1" x14ac:dyDescent="0.25">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5.75" customHeight="1" x14ac:dyDescent="0.25">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5.75" customHeight="1" x14ac:dyDescent="0.25">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5.75" customHeight="1" x14ac:dyDescent="0.25">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5.75" customHeight="1" x14ac:dyDescent="0.25">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5.75" customHeight="1" x14ac:dyDescent="0.25">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5.75" customHeight="1" x14ac:dyDescent="0.25">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5.75" customHeight="1" x14ac:dyDescent="0.25">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5.75" customHeight="1" x14ac:dyDescent="0.25">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5.75" customHeight="1" x14ac:dyDescent="0.2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5.75" customHeight="1" x14ac:dyDescent="0.25">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5.75" customHeight="1" x14ac:dyDescent="0.25">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5.75" customHeight="1" x14ac:dyDescent="0.25">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5.75" customHeight="1" x14ac:dyDescent="0.25">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5.75" customHeight="1" x14ac:dyDescent="0.25">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5.75" customHeight="1" x14ac:dyDescent="0.25">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5.75" customHeight="1" x14ac:dyDescent="0.25">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5.75" customHeight="1" x14ac:dyDescent="0.25">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5.75" customHeight="1" x14ac:dyDescent="0.25">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5.75" customHeight="1" x14ac:dyDescent="0.2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5.75" customHeight="1" x14ac:dyDescent="0.25">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5.75" customHeight="1" x14ac:dyDescent="0.25">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5.75" customHeight="1" x14ac:dyDescent="0.25">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5.75" customHeight="1" x14ac:dyDescent="0.25">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5.75" customHeight="1" x14ac:dyDescent="0.25">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5.75" customHeight="1" x14ac:dyDescent="0.25">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5.75" customHeight="1" x14ac:dyDescent="0.25">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5.75" customHeight="1" x14ac:dyDescent="0.25">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5.75" customHeight="1" x14ac:dyDescent="0.25">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5.75" customHeight="1" x14ac:dyDescent="0.2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5.75" customHeight="1" x14ac:dyDescent="0.25">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5.75" customHeight="1" x14ac:dyDescent="0.25">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5.75" customHeight="1" x14ac:dyDescent="0.25">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5.75" customHeight="1" x14ac:dyDescent="0.25">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5.75" customHeight="1" x14ac:dyDescent="0.25">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5.75" customHeight="1" x14ac:dyDescent="0.25">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5.75" customHeight="1" x14ac:dyDescent="0.25">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5.75" customHeight="1" x14ac:dyDescent="0.25">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5.75" customHeight="1" x14ac:dyDescent="0.25">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5.75" customHeight="1" x14ac:dyDescent="0.2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5.75" customHeight="1" x14ac:dyDescent="0.25">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5.75" customHeight="1" x14ac:dyDescent="0.25">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5.75" customHeight="1" x14ac:dyDescent="0.25">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5.75" customHeight="1" x14ac:dyDescent="0.25">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5.75" customHeight="1" x14ac:dyDescent="0.25">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5.75" customHeight="1" x14ac:dyDescent="0.25">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5.75" customHeight="1" x14ac:dyDescent="0.25">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5.75" customHeight="1" x14ac:dyDescent="0.25">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5.75" customHeight="1" x14ac:dyDescent="0.25">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5.75" customHeight="1" x14ac:dyDescent="0.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5.75" customHeight="1" x14ac:dyDescent="0.25">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5.75" customHeight="1" x14ac:dyDescent="0.25">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5.75" customHeight="1" x14ac:dyDescent="0.25">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5.75" customHeight="1" x14ac:dyDescent="0.25">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5.75" customHeight="1" x14ac:dyDescent="0.25">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5.75" customHeight="1" x14ac:dyDescent="0.25">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5.75" customHeight="1" x14ac:dyDescent="0.25">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5.75" customHeight="1" x14ac:dyDescent="0.25">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5.75" customHeight="1" x14ac:dyDescent="0.25">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5.75" customHeight="1" x14ac:dyDescent="0.2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5.75" customHeight="1" x14ac:dyDescent="0.25">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5.75" customHeight="1" x14ac:dyDescent="0.25">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5.75" customHeight="1" x14ac:dyDescent="0.25">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5.75" customHeight="1" x14ac:dyDescent="0.25">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5.75" customHeight="1" x14ac:dyDescent="0.25">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5.75" customHeight="1" x14ac:dyDescent="0.25">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5.75" customHeight="1" x14ac:dyDescent="0.25">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5.75" customHeight="1" x14ac:dyDescent="0.25">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5.75" customHeight="1" x14ac:dyDescent="0.25">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5.75" customHeight="1" x14ac:dyDescent="0.2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5.75" customHeight="1" x14ac:dyDescent="0.25">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5.75" customHeight="1" x14ac:dyDescent="0.25">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5.75" customHeight="1" x14ac:dyDescent="0.25">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5.75" customHeight="1" x14ac:dyDescent="0.25">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5.75" customHeight="1" x14ac:dyDescent="0.25">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5.75" customHeight="1" x14ac:dyDescent="0.25">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5.75" customHeight="1" x14ac:dyDescent="0.25">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5.75" customHeight="1" x14ac:dyDescent="0.25">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5.75" customHeight="1" x14ac:dyDescent="0.25">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5.75" customHeight="1" x14ac:dyDescent="0.2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5.75" customHeight="1" x14ac:dyDescent="0.25">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5.75" customHeight="1" x14ac:dyDescent="0.25">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5.75" customHeight="1" x14ac:dyDescent="0.25">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5.75" customHeight="1" x14ac:dyDescent="0.25">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5.75" customHeight="1" x14ac:dyDescent="0.25">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5.75" customHeight="1" x14ac:dyDescent="0.25">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5.75" customHeight="1" x14ac:dyDescent="0.25">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5.75" customHeight="1" x14ac:dyDescent="0.25">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5.75" customHeight="1" x14ac:dyDescent="0.25">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5.75" customHeight="1" x14ac:dyDescent="0.2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5.75" customHeight="1" x14ac:dyDescent="0.25">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5.75" customHeight="1" x14ac:dyDescent="0.25">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5.75" customHeight="1" x14ac:dyDescent="0.25">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5.75" customHeight="1" x14ac:dyDescent="0.25">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5.75" customHeight="1" x14ac:dyDescent="0.25">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5.75" customHeight="1" x14ac:dyDescent="0.25">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5.75" customHeight="1" x14ac:dyDescent="0.25">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5.75" customHeight="1" x14ac:dyDescent="0.25">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5.75" customHeight="1" x14ac:dyDescent="0.25">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5.75" customHeight="1" x14ac:dyDescent="0.2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5.75" customHeight="1" x14ac:dyDescent="0.25">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5.75" customHeight="1" x14ac:dyDescent="0.25">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5.75" customHeight="1" x14ac:dyDescent="0.25">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5.75" customHeight="1" x14ac:dyDescent="0.25">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5.75" customHeight="1" x14ac:dyDescent="0.25">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5.75" customHeight="1" x14ac:dyDescent="0.25">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5.75" customHeight="1" x14ac:dyDescent="0.25">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5.75" customHeight="1" x14ac:dyDescent="0.25">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5.75" customHeight="1" x14ac:dyDescent="0.25">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5.75" customHeight="1" x14ac:dyDescent="0.2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5.75" customHeight="1" x14ac:dyDescent="0.25">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5.75" customHeight="1" x14ac:dyDescent="0.25">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5.75" customHeight="1" x14ac:dyDescent="0.25">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5.75" customHeight="1" x14ac:dyDescent="0.25">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5.75" customHeight="1" x14ac:dyDescent="0.25">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5.75" customHeight="1" x14ac:dyDescent="0.25">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5.75" customHeight="1" x14ac:dyDescent="0.25">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5.75" customHeight="1" x14ac:dyDescent="0.25">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5.75" customHeight="1" x14ac:dyDescent="0.25">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5.75" customHeight="1" x14ac:dyDescent="0.2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5.75" customHeight="1" x14ac:dyDescent="0.25">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5.75" customHeight="1" x14ac:dyDescent="0.25">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5.75" customHeight="1" x14ac:dyDescent="0.25">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5.75" customHeight="1" x14ac:dyDescent="0.25">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5.75" customHeight="1" x14ac:dyDescent="0.25">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5.75" customHeight="1" x14ac:dyDescent="0.25">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5.75" customHeight="1" x14ac:dyDescent="0.25">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5.75" customHeight="1" x14ac:dyDescent="0.25">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5.75" customHeight="1" x14ac:dyDescent="0.25">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5.75" customHeight="1" x14ac:dyDescent="0.2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5.75" customHeight="1" x14ac:dyDescent="0.25">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5.75" customHeight="1" x14ac:dyDescent="0.25">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5.75" customHeight="1" x14ac:dyDescent="0.25">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5.75" customHeight="1" x14ac:dyDescent="0.25">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5.75" customHeight="1" x14ac:dyDescent="0.25">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5.75" customHeight="1" x14ac:dyDescent="0.25">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5.75" customHeight="1" x14ac:dyDescent="0.25">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5.75" customHeight="1" x14ac:dyDescent="0.25">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5.75" customHeight="1" x14ac:dyDescent="0.25">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5.75" customHeight="1" x14ac:dyDescent="0.2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5.75" customHeight="1" x14ac:dyDescent="0.25">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5.75" customHeight="1" x14ac:dyDescent="0.25">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5.75" customHeight="1" x14ac:dyDescent="0.25">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5.75" customHeight="1" x14ac:dyDescent="0.25">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5.75" customHeight="1" x14ac:dyDescent="0.25">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5.75" customHeight="1" x14ac:dyDescent="0.25">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5.75" customHeight="1" x14ac:dyDescent="0.25">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5.75" customHeight="1" x14ac:dyDescent="0.25">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5.75" customHeight="1" x14ac:dyDescent="0.25">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5.75" customHeight="1" x14ac:dyDescent="0.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5.75" customHeight="1" x14ac:dyDescent="0.25">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5.75" customHeight="1" x14ac:dyDescent="0.25">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5.75" customHeight="1" x14ac:dyDescent="0.25">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5.75" customHeight="1" x14ac:dyDescent="0.25">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5.75" customHeight="1" x14ac:dyDescent="0.25">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5.75" customHeight="1" x14ac:dyDescent="0.25">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5.75" customHeight="1" x14ac:dyDescent="0.25">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5.75" customHeight="1" x14ac:dyDescent="0.25">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5.75" customHeight="1" x14ac:dyDescent="0.25">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5.75" customHeight="1" x14ac:dyDescent="0.2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5.75" customHeight="1" x14ac:dyDescent="0.25">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5.75" customHeight="1" x14ac:dyDescent="0.25">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5.75" customHeight="1" x14ac:dyDescent="0.25">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5.75" customHeight="1" x14ac:dyDescent="0.25">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5.75" customHeight="1" x14ac:dyDescent="0.25">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5.75" customHeight="1" x14ac:dyDescent="0.25">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5.75" customHeight="1" x14ac:dyDescent="0.25">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5.75" customHeight="1" x14ac:dyDescent="0.25">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5.75" customHeight="1" x14ac:dyDescent="0.25">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5.75" customHeight="1" x14ac:dyDescent="0.2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5.75" customHeight="1" x14ac:dyDescent="0.25">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5.75" customHeight="1" x14ac:dyDescent="0.25">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5.75" customHeight="1" x14ac:dyDescent="0.25">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5.75" customHeight="1" x14ac:dyDescent="0.25">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5.75" customHeight="1" x14ac:dyDescent="0.25">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5.75" customHeight="1" x14ac:dyDescent="0.25">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5.75" customHeight="1" x14ac:dyDescent="0.25">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5.75" customHeight="1" x14ac:dyDescent="0.25">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5.75" customHeight="1" x14ac:dyDescent="0.25">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5.75" customHeight="1" x14ac:dyDescent="0.2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5.75" customHeight="1" x14ac:dyDescent="0.25">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5.75" customHeight="1" x14ac:dyDescent="0.25">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5.75" customHeight="1" x14ac:dyDescent="0.25">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5.75" customHeight="1" x14ac:dyDescent="0.25">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5.75" customHeight="1" x14ac:dyDescent="0.25">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5.75" customHeight="1" x14ac:dyDescent="0.25">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5.75" customHeight="1" x14ac:dyDescent="0.25">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5.75" customHeight="1" x14ac:dyDescent="0.25">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5.75" customHeight="1" x14ac:dyDescent="0.25">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5.75" customHeight="1" x14ac:dyDescent="0.2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5.75" customHeight="1" x14ac:dyDescent="0.25">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5.75" customHeight="1" x14ac:dyDescent="0.25">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5.75" customHeight="1" x14ac:dyDescent="0.25">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5.75" customHeight="1" x14ac:dyDescent="0.25">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5.75" customHeight="1" x14ac:dyDescent="0.25">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5.75" customHeight="1" x14ac:dyDescent="0.25">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5.75" customHeight="1" x14ac:dyDescent="0.25">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5.75" customHeight="1" x14ac:dyDescent="0.25">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5.75" customHeight="1" x14ac:dyDescent="0.25">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5.75" customHeight="1" x14ac:dyDescent="0.2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5.75" customHeight="1" x14ac:dyDescent="0.25">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5.75" customHeight="1" x14ac:dyDescent="0.25">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5.75" customHeight="1" x14ac:dyDescent="0.25">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5.75" customHeight="1" x14ac:dyDescent="0.25">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5.75" customHeight="1" x14ac:dyDescent="0.25">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5.75" customHeight="1" x14ac:dyDescent="0.25">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5.75" customHeight="1" x14ac:dyDescent="0.25">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5.75" customHeight="1" x14ac:dyDescent="0.25">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5.75" customHeight="1" x14ac:dyDescent="0.25">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5.75" customHeight="1" x14ac:dyDescent="0.2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5.75" customHeight="1" x14ac:dyDescent="0.25">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5.75" customHeight="1" x14ac:dyDescent="0.25">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5.75" customHeight="1" x14ac:dyDescent="0.25">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5.75" customHeight="1" x14ac:dyDescent="0.25">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5.75" customHeight="1" x14ac:dyDescent="0.25">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5.75" customHeight="1" x14ac:dyDescent="0.25">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5.75" customHeight="1" x14ac:dyDescent="0.25">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5.75" customHeight="1" x14ac:dyDescent="0.25">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5.75" customHeight="1" x14ac:dyDescent="0.25">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5.75" customHeight="1" x14ac:dyDescent="0.2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5.75" customHeight="1" x14ac:dyDescent="0.25">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5.75" customHeight="1" x14ac:dyDescent="0.25">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5.75" customHeight="1" x14ac:dyDescent="0.25">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5.75" customHeight="1" x14ac:dyDescent="0.25">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5.75" customHeight="1" x14ac:dyDescent="0.25">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5.75" customHeight="1" x14ac:dyDescent="0.25">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5.75" customHeight="1" x14ac:dyDescent="0.25">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5.75" customHeight="1" x14ac:dyDescent="0.25">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5.75" customHeight="1" x14ac:dyDescent="0.25">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5.75" customHeight="1" x14ac:dyDescent="0.2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5.75" customHeight="1" x14ac:dyDescent="0.25">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5.75" customHeight="1" x14ac:dyDescent="0.25">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5.75" customHeight="1" x14ac:dyDescent="0.25">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5.75" customHeight="1" x14ac:dyDescent="0.25">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5.75" customHeight="1" x14ac:dyDescent="0.25">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5.75" customHeight="1" x14ac:dyDescent="0.25">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5.75" customHeight="1" x14ac:dyDescent="0.25">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5.75" customHeight="1" x14ac:dyDescent="0.25">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5.75" customHeight="1" x14ac:dyDescent="0.25">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5.75" customHeight="1" x14ac:dyDescent="0.2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5.75" customHeight="1" x14ac:dyDescent="0.25">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5.75" customHeight="1" x14ac:dyDescent="0.25">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5.75" customHeight="1" x14ac:dyDescent="0.25">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5.75" customHeight="1" x14ac:dyDescent="0.25">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5.75" customHeight="1" x14ac:dyDescent="0.25">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5.75" customHeight="1" x14ac:dyDescent="0.25">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5.75" customHeight="1" x14ac:dyDescent="0.25">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5.75" customHeight="1" x14ac:dyDescent="0.25">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5.75" customHeight="1" x14ac:dyDescent="0.25">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5.75" customHeight="1" x14ac:dyDescent="0.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5.75" customHeight="1" x14ac:dyDescent="0.25">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5.75" customHeight="1" x14ac:dyDescent="0.25">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5.75" customHeight="1" x14ac:dyDescent="0.25">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5.75" customHeight="1" x14ac:dyDescent="0.25">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5.75" customHeight="1" x14ac:dyDescent="0.25">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5.75" customHeight="1" x14ac:dyDescent="0.25">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5.75" customHeight="1" x14ac:dyDescent="0.25">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5.75" customHeight="1" x14ac:dyDescent="0.25">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5.75" customHeight="1" x14ac:dyDescent="0.25">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5.75" customHeight="1" x14ac:dyDescent="0.2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5.75" customHeight="1" x14ac:dyDescent="0.25">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5.75" customHeight="1" x14ac:dyDescent="0.25">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5.75" customHeight="1" x14ac:dyDescent="0.25">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5.75" customHeight="1" x14ac:dyDescent="0.25">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5.75" customHeight="1" x14ac:dyDescent="0.25">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5.75" customHeight="1" x14ac:dyDescent="0.25">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5.75" customHeight="1" x14ac:dyDescent="0.25">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5.75" customHeight="1" x14ac:dyDescent="0.25">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5.75" customHeight="1" x14ac:dyDescent="0.25">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5.75" customHeight="1" x14ac:dyDescent="0.2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5.75" customHeight="1" x14ac:dyDescent="0.25">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5.75" customHeight="1" x14ac:dyDescent="0.25">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5.75" customHeight="1" x14ac:dyDescent="0.25">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5.75" customHeight="1" x14ac:dyDescent="0.25">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5.75" customHeight="1" x14ac:dyDescent="0.25">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5.75" customHeight="1" x14ac:dyDescent="0.25">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5.75" customHeight="1" x14ac:dyDescent="0.25">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5.75" customHeight="1" x14ac:dyDescent="0.25">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5.75" customHeight="1" x14ac:dyDescent="0.25">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5.75" customHeight="1" x14ac:dyDescent="0.2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5.75" customHeight="1" x14ac:dyDescent="0.25">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5.75" customHeight="1" x14ac:dyDescent="0.25">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5.75" customHeight="1" x14ac:dyDescent="0.25">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5.75" customHeight="1" x14ac:dyDescent="0.25">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5.75" customHeight="1" x14ac:dyDescent="0.25">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5.75" customHeight="1" x14ac:dyDescent="0.25">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5.75" customHeight="1" x14ac:dyDescent="0.25">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5.75" customHeight="1" x14ac:dyDescent="0.25">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5.75" customHeight="1" x14ac:dyDescent="0.25">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5.75" customHeight="1" x14ac:dyDescent="0.2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5.75" customHeight="1" x14ac:dyDescent="0.25">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5.75" customHeight="1" x14ac:dyDescent="0.25">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5.75" customHeight="1" x14ac:dyDescent="0.25">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5.75" customHeight="1" x14ac:dyDescent="0.25">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5.75" customHeight="1" x14ac:dyDescent="0.25">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5.75" customHeight="1" x14ac:dyDescent="0.25">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5.75" customHeight="1" x14ac:dyDescent="0.25">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5.75" customHeight="1" x14ac:dyDescent="0.25">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5.75" customHeight="1" x14ac:dyDescent="0.25">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5.75" customHeight="1" x14ac:dyDescent="0.2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5.75" customHeight="1" x14ac:dyDescent="0.25">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5.75" customHeight="1" x14ac:dyDescent="0.25">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5.75" customHeight="1" x14ac:dyDescent="0.25">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5.75" customHeight="1" x14ac:dyDescent="0.25">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5.75" customHeight="1" x14ac:dyDescent="0.25">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5.75" customHeight="1" x14ac:dyDescent="0.25">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5.75" customHeight="1" x14ac:dyDescent="0.25">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5.75" customHeight="1" x14ac:dyDescent="0.25">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5.75" customHeight="1" x14ac:dyDescent="0.25">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5.75" customHeight="1" x14ac:dyDescent="0.2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5.75" customHeight="1" x14ac:dyDescent="0.25">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5.75" customHeight="1" x14ac:dyDescent="0.25">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5.75" customHeight="1" x14ac:dyDescent="0.25">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5.75" customHeight="1" x14ac:dyDescent="0.25">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5.75" customHeight="1" x14ac:dyDescent="0.25">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5.75" customHeight="1" x14ac:dyDescent="0.25">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5.75" customHeight="1" x14ac:dyDescent="0.25">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5.75" customHeight="1" x14ac:dyDescent="0.25">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5.75" customHeight="1" x14ac:dyDescent="0.25">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5.75" customHeight="1" x14ac:dyDescent="0.2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5.75" customHeight="1" x14ac:dyDescent="0.25">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5.75" customHeight="1" x14ac:dyDescent="0.25">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5.75" customHeight="1" x14ac:dyDescent="0.25">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15.75" customHeight="1" x14ac:dyDescent="0.25">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Coca2021</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Cang Nguyen Song</cp:lastModifiedBy>
  <dcterms:created xsi:type="dcterms:W3CDTF">2022-04-21T14:05:43Z</dcterms:created>
  <dcterms:modified xsi:type="dcterms:W3CDTF">2023-06-21T17:05:17Z</dcterms:modified>
</cp:coreProperties>
</file>