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y\project\CoRoBo\docs\02.개발\01.설계\"/>
    </mc:Choice>
  </mc:AlternateContent>
  <bookViews>
    <workbookView xWindow="7245" yWindow="3030" windowWidth="19095" windowHeight="9255" activeTab="1"/>
  </bookViews>
  <sheets>
    <sheet name="테이블" sheetId="9" r:id="rId1"/>
    <sheet name="설계서" sheetId="10" r:id="rId2"/>
    <sheet name="공통코드" sheetId="11" r:id="rId3"/>
  </sheets>
  <definedNames>
    <definedName name="_xlnm._FilterDatabase" localSheetId="2" hidden="1">공통코드!$A$1:$G$1</definedName>
    <definedName name="_xlnm._FilterDatabase" localSheetId="1" hidden="1">설계서!$A$1:$K$113</definedName>
    <definedName name="_xlnm._FilterDatabase" localSheetId="0" hidden="1">테이블!$B$1:$C$3</definedName>
  </definedNames>
  <calcPr calcId="162913"/>
  <fileRecoveryPr repairLoad="1"/>
</workbook>
</file>

<file path=xl/calcChain.xml><?xml version="1.0" encoding="utf-8"?>
<calcChain xmlns="http://schemas.openxmlformats.org/spreadsheetml/2006/main">
  <c r="N86" i="10" l="1"/>
  <c r="O86" i="10" s="1"/>
  <c r="Q86" i="10" s="1"/>
  <c r="L86" i="10"/>
  <c r="N85" i="10"/>
  <c r="O85" i="10" s="1"/>
  <c r="Q85" i="10" s="1"/>
  <c r="L85" i="10"/>
  <c r="N84" i="10"/>
  <c r="O84" i="10" s="1"/>
  <c r="Q84" i="10" s="1"/>
  <c r="L84" i="10"/>
  <c r="N83" i="10"/>
  <c r="O83" i="10" s="1"/>
  <c r="Q83" i="10" s="1"/>
  <c r="L83" i="10"/>
  <c r="N82" i="10"/>
  <c r="O82" i="10" s="1"/>
  <c r="Q82" i="10" s="1"/>
  <c r="L82" i="10"/>
  <c r="N81" i="10"/>
  <c r="O81" i="10" s="1"/>
  <c r="Q81" i="10" s="1"/>
  <c r="L81" i="10"/>
  <c r="N80" i="10"/>
  <c r="O80" i="10" s="1"/>
  <c r="Q80" i="10" s="1"/>
  <c r="L80" i="10"/>
  <c r="N79" i="10"/>
  <c r="O79" i="10" s="1"/>
  <c r="Q79" i="10" s="1"/>
  <c r="L79" i="10"/>
  <c r="N78" i="10"/>
  <c r="O78" i="10" s="1"/>
  <c r="Q78" i="10" s="1"/>
  <c r="L78" i="10"/>
  <c r="N77" i="10"/>
  <c r="O77" i="10" s="1"/>
  <c r="Q77" i="10" s="1"/>
  <c r="L77" i="10"/>
  <c r="N76" i="10"/>
  <c r="O76" i="10" s="1"/>
  <c r="Q76" i="10" s="1"/>
  <c r="L76" i="10"/>
  <c r="N75" i="10"/>
  <c r="O75" i="10" s="1"/>
  <c r="Q75" i="10" s="1"/>
  <c r="L75" i="10"/>
  <c r="N74" i="10"/>
  <c r="O74" i="10" s="1"/>
  <c r="Q74" i="10" s="1"/>
  <c r="L74" i="10"/>
  <c r="N73" i="10"/>
  <c r="O73" i="10" s="1"/>
  <c r="Q73" i="10" s="1"/>
  <c r="L73" i="10"/>
  <c r="N72" i="10"/>
  <c r="O72" i="10" s="1"/>
  <c r="Q72" i="10" s="1"/>
  <c r="L72" i="10"/>
  <c r="N71" i="10"/>
  <c r="O71" i="10" s="1"/>
  <c r="Q71" i="10" s="1"/>
  <c r="L71" i="10"/>
  <c r="N70" i="10"/>
  <c r="O70" i="10" s="1"/>
  <c r="Q70" i="10" s="1"/>
  <c r="L70" i="10"/>
  <c r="N69" i="10"/>
  <c r="O69" i="10" s="1"/>
  <c r="Q69" i="10" s="1"/>
  <c r="L69" i="10"/>
  <c r="N68" i="10"/>
  <c r="O68" i="10" s="1"/>
  <c r="Q68" i="10" s="1"/>
  <c r="L68" i="10"/>
  <c r="N67" i="10"/>
  <c r="O67" i="10" s="1"/>
  <c r="Q67" i="10" s="1"/>
  <c r="L67" i="10"/>
  <c r="N66" i="10"/>
  <c r="O66" i="10" s="1"/>
  <c r="Q66" i="10" s="1"/>
  <c r="L66" i="10"/>
  <c r="N65" i="10"/>
  <c r="O65" i="10" s="1"/>
  <c r="Q65" i="10" s="1"/>
  <c r="L65" i="10"/>
  <c r="N64" i="10"/>
  <c r="O64" i="10" s="1"/>
  <c r="Q64" i="10" s="1"/>
  <c r="L64" i="10"/>
  <c r="N63" i="10"/>
  <c r="O63" i="10" s="1"/>
  <c r="Q63" i="10" s="1"/>
  <c r="L63" i="10"/>
  <c r="N62" i="10"/>
  <c r="O62" i="10" s="1"/>
  <c r="Q62" i="10" s="1"/>
  <c r="L62" i="10"/>
  <c r="N61" i="10"/>
  <c r="O61" i="10" s="1"/>
  <c r="Q61" i="10" s="1"/>
  <c r="L61" i="10"/>
  <c r="N53" i="10" l="1"/>
  <c r="O53" i="10" s="1"/>
  <c r="Q53" i="10" s="1"/>
  <c r="L53" i="10"/>
  <c r="N42" i="10"/>
  <c r="O42" i="10" s="1"/>
  <c r="Q42" i="10" s="1"/>
  <c r="L42" i="10"/>
  <c r="N34" i="10"/>
  <c r="O34" i="10" s="1"/>
  <c r="Q34" i="10" s="1"/>
  <c r="L34" i="10"/>
  <c r="H16" i="11"/>
  <c r="L3" i="10"/>
  <c r="L4" i="10"/>
  <c r="L5" i="10"/>
  <c r="L6" i="10"/>
  <c r="L7" i="10"/>
  <c r="L8" i="10"/>
  <c r="L24" i="10"/>
  <c r="L25" i="10"/>
  <c r="L26" i="10"/>
  <c r="L27" i="10"/>
  <c r="L28" i="10"/>
  <c r="L29" i="10"/>
  <c r="L30" i="10"/>
  <c r="L31" i="10"/>
  <c r="L32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33" i="10"/>
  <c r="L35" i="10"/>
  <c r="L36" i="10"/>
  <c r="L37" i="10"/>
  <c r="L38" i="10"/>
  <c r="L39" i="10"/>
  <c r="L40" i="10"/>
  <c r="L41" i="10"/>
  <c r="L43" i="10"/>
  <c r="L44" i="10"/>
  <c r="L45" i="10"/>
  <c r="L46" i="10"/>
  <c r="L47" i="10"/>
  <c r="L48" i="10"/>
  <c r="L49" i="10"/>
  <c r="L50" i="10"/>
  <c r="L51" i="10"/>
  <c r="L52" i="10"/>
  <c r="L54" i="10"/>
  <c r="L55" i="10"/>
  <c r="L56" i="10"/>
  <c r="L57" i="10"/>
  <c r="L58" i="10"/>
  <c r="L59" i="10"/>
  <c r="L60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2" i="10"/>
  <c r="N55" i="10"/>
  <c r="O55" i="10" s="1"/>
  <c r="Q55" i="10" s="1"/>
  <c r="N54" i="10"/>
  <c r="O54" i="10" s="1"/>
  <c r="Q54" i="10" s="1"/>
  <c r="N49" i="10"/>
  <c r="O49" i="10" s="1"/>
  <c r="Q49" i="10" s="1"/>
  <c r="N48" i="10"/>
  <c r="O48" i="10" s="1"/>
  <c r="Q48" i="10" s="1"/>
  <c r="N47" i="10"/>
  <c r="O47" i="10" s="1"/>
  <c r="Q47" i="10" s="1"/>
  <c r="N46" i="10"/>
  <c r="O46" i="10" s="1"/>
  <c r="Q46" i="10" s="1"/>
  <c r="N19" i="10"/>
  <c r="O19" i="10" s="1"/>
  <c r="Q19" i="10" s="1"/>
  <c r="N44" i="10"/>
  <c r="O44" i="10" s="1"/>
  <c r="Q44" i="10" s="1"/>
  <c r="N43" i="10"/>
  <c r="O43" i="10" s="1"/>
  <c r="Q43" i="10" s="1"/>
  <c r="N27" i="10"/>
  <c r="O27" i="10" s="1"/>
  <c r="Q27" i="10" s="1"/>
  <c r="N28" i="10"/>
  <c r="O28" i="10" s="1"/>
  <c r="Q28" i="10" s="1"/>
  <c r="N25" i="10"/>
  <c r="O25" i="10" s="1"/>
  <c r="Q25" i="10" s="1"/>
  <c r="N51" i="10" l="1"/>
  <c r="O51" i="10" s="1"/>
  <c r="Q51" i="10" s="1"/>
  <c r="N50" i="10"/>
  <c r="O50" i="10" s="1"/>
  <c r="Q50" i="10" s="1"/>
  <c r="N45" i="10"/>
  <c r="O45" i="10" s="1"/>
  <c r="Q45" i="10" s="1"/>
  <c r="N41" i="10"/>
  <c r="O41" i="10" s="1"/>
  <c r="Q41" i="10" s="1"/>
  <c r="N40" i="10"/>
  <c r="O40" i="10" s="1"/>
  <c r="Q40" i="10" s="1"/>
  <c r="N32" i="10"/>
  <c r="O32" i="10" s="1"/>
  <c r="Q32" i="10" s="1"/>
  <c r="N31" i="10"/>
  <c r="O31" i="10" s="1"/>
  <c r="Q31" i="10" s="1"/>
  <c r="N30" i="10"/>
  <c r="O30" i="10" s="1"/>
  <c r="Q30" i="10" s="1"/>
  <c r="N29" i="10"/>
  <c r="O29" i="10" s="1"/>
  <c r="Q29" i="10" s="1"/>
  <c r="N26" i="10"/>
  <c r="O26" i="10" s="1"/>
  <c r="Q26" i="10" s="1"/>
  <c r="N24" i="10"/>
  <c r="O24" i="10" s="1"/>
  <c r="Q24" i="10" s="1"/>
  <c r="N56" i="10"/>
  <c r="O56" i="10" s="1"/>
  <c r="Q56" i="10" s="1"/>
  <c r="N37" i="10"/>
  <c r="O37" i="10" s="1"/>
  <c r="Q37" i="10" s="1"/>
  <c r="N36" i="10"/>
  <c r="O36" i="10" s="1"/>
  <c r="Q36" i="10" s="1"/>
  <c r="N35" i="10"/>
  <c r="O35" i="10" s="1"/>
  <c r="Q35" i="10" s="1"/>
  <c r="N105" i="10"/>
  <c r="O105" i="10" s="1"/>
  <c r="Q105" i="10" s="1"/>
  <c r="N104" i="10"/>
  <c r="O104" i="10" s="1"/>
  <c r="Q104" i="10" s="1"/>
  <c r="N103" i="10"/>
  <c r="O103" i="10" s="1"/>
  <c r="Q103" i="10" s="1"/>
  <c r="N102" i="10"/>
  <c r="O102" i="10" s="1"/>
  <c r="Q102" i="10" s="1"/>
  <c r="N101" i="10"/>
  <c r="O101" i="10" s="1"/>
  <c r="Q101" i="10" s="1"/>
  <c r="N60" i="10" l="1"/>
  <c r="O60" i="10" s="1"/>
  <c r="Q60" i="10" s="1"/>
  <c r="N59" i="10"/>
  <c r="O59" i="10" s="1"/>
  <c r="Q59" i="10" s="1"/>
  <c r="N58" i="10"/>
  <c r="O58" i="10" s="1"/>
  <c r="Q58" i="10" s="1"/>
  <c r="N57" i="10"/>
  <c r="O57" i="10" s="1"/>
  <c r="Q57" i="10" s="1"/>
  <c r="N52" i="10"/>
  <c r="O52" i="10" s="1"/>
  <c r="Q52" i="10" s="1"/>
  <c r="N100" i="10" l="1"/>
  <c r="O100" i="10" s="1"/>
  <c r="Q100" i="10" s="1"/>
  <c r="N99" i="10"/>
  <c r="O99" i="10" s="1"/>
  <c r="Q99" i="10" s="1"/>
  <c r="N98" i="10"/>
  <c r="O98" i="10" s="1"/>
  <c r="Q98" i="10" s="1"/>
  <c r="N97" i="10"/>
  <c r="O97" i="10" s="1"/>
  <c r="Q97" i="10" s="1"/>
  <c r="N96" i="10"/>
  <c r="O96" i="10" s="1"/>
  <c r="Q96" i="10" s="1"/>
  <c r="N22" i="10"/>
  <c r="O22" i="10" s="1"/>
  <c r="Q22" i="10" s="1"/>
  <c r="N7" i="10"/>
  <c r="O7" i="10" s="1"/>
  <c r="Q7" i="10" s="1"/>
  <c r="N3" i="10"/>
  <c r="O3" i="10" s="1"/>
  <c r="Q3" i="10" s="1"/>
  <c r="N5" i="10"/>
  <c r="O5" i="10" s="1"/>
  <c r="Q5" i="10" s="1"/>
  <c r="N8" i="10" l="1"/>
  <c r="O8" i="10" s="1"/>
  <c r="Q8" i="10" s="1"/>
  <c r="N6" i="10"/>
  <c r="O6" i="10" s="1"/>
  <c r="Q6" i="10" s="1"/>
  <c r="N4" i="10"/>
  <c r="O4" i="10" s="1"/>
  <c r="Q4" i="10" s="1"/>
  <c r="N2" i="10"/>
  <c r="O2" i="10" s="1"/>
  <c r="Q2" i="10" s="1"/>
  <c r="N94" i="10"/>
  <c r="O94" i="10" s="1"/>
  <c r="Q94" i="10" s="1"/>
  <c r="N90" i="10" l="1"/>
  <c r="O90" i="10" s="1"/>
  <c r="Q90" i="10" s="1"/>
  <c r="N17" i="10"/>
  <c r="O17" i="10" s="1"/>
  <c r="Q17" i="10" s="1"/>
  <c r="N18" i="10"/>
  <c r="O18" i="10" s="1"/>
  <c r="Q18" i="10" s="1"/>
  <c r="N10" i="10"/>
  <c r="O10" i="10" s="1"/>
  <c r="Q10" i="10" s="1"/>
  <c r="N39" i="10"/>
  <c r="O39" i="10" s="1"/>
  <c r="Q39" i="10" s="1"/>
  <c r="N38" i="10"/>
  <c r="O38" i="10" s="1"/>
  <c r="Q38" i="10" s="1"/>
  <c r="N33" i="10"/>
  <c r="O33" i="10" s="1"/>
  <c r="Q33" i="10" s="1"/>
  <c r="N88" i="10"/>
  <c r="O88" i="10" s="1"/>
  <c r="Q88" i="10" s="1"/>
  <c r="N95" i="10"/>
  <c r="O95" i="10" s="1"/>
  <c r="Q95" i="10" s="1"/>
  <c r="N93" i="10"/>
  <c r="O93" i="10" s="1"/>
  <c r="Q93" i="10" s="1"/>
  <c r="N92" i="10"/>
  <c r="O92" i="10" s="1"/>
  <c r="Q92" i="10" s="1"/>
  <c r="N91" i="10"/>
  <c r="O91" i="10" s="1"/>
  <c r="Q91" i="10" s="1"/>
  <c r="N89" i="10"/>
  <c r="O89" i="10" s="1"/>
  <c r="Q89" i="10" s="1"/>
  <c r="N87" i="10"/>
  <c r="O87" i="10" s="1"/>
  <c r="Q87" i="10" s="1"/>
  <c r="N23" i="10" l="1"/>
  <c r="O23" i="10" s="1"/>
  <c r="Q23" i="10" s="1"/>
  <c r="N21" i="10"/>
  <c r="O21" i="10" s="1"/>
  <c r="Q21" i="10" s="1"/>
  <c r="N20" i="10"/>
  <c r="O20" i="10" s="1"/>
  <c r="Q20" i="10" s="1"/>
  <c r="N16" i="10"/>
  <c r="O16" i="10" s="1"/>
  <c r="Q16" i="10" s="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7" i="11"/>
  <c r="N13" i="10" l="1"/>
  <c r="O13" i="10" s="1"/>
  <c r="Q13" i="10" s="1"/>
  <c r="N11" i="10" l="1"/>
  <c r="O11" i="10" s="1"/>
  <c r="Q11" i="10" s="1"/>
  <c r="N15" i="10"/>
  <c r="O15" i="10" s="1"/>
  <c r="Q15" i="10" s="1"/>
  <c r="N14" i="10"/>
  <c r="O14" i="10" s="1"/>
  <c r="Q14" i="10" s="1"/>
  <c r="N12" i="10"/>
  <c r="O12" i="10" s="1"/>
  <c r="Q12" i="10" s="1"/>
  <c r="N9" i="10"/>
  <c r="O9" i="10" s="1"/>
  <c r="Q9" i="10" s="1"/>
</calcChain>
</file>

<file path=xl/sharedStrings.xml><?xml version="1.0" encoding="utf-8"?>
<sst xmlns="http://schemas.openxmlformats.org/spreadsheetml/2006/main" count="646" uniqueCount="272">
  <si>
    <t xml:space="preserve">   </t>
  </si>
  <si>
    <t>TBLCD</t>
  </si>
  <si>
    <t>TBLNM</t>
  </si>
  <si>
    <t>ELMCD</t>
  </si>
  <si>
    <t>ELMNM</t>
  </si>
  <si>
    <t>DTLNM</t>
  </si>
  <si>
    <t>DATALN</t>
  </si>
  <si>
    <t>PK</t>
  </si>
  <si>
    <t>Y</t>
  </si>
  <si>
    <t>전화번호</t>
  </si>
  <si>
    <t>이메일</t>
  </si>
  <si>
    <t>사용자ID</t>
  </si>
  <si>
    <t>DT</t>
    <phoneticPr fontId="1" type="noConversion"/>
  </si>
  <si>
    <t>NAME</t>
    <phoneticPr fontId="1" type="noConversion"/>
  </si>
  <si>
    <t>INT</t>
    <phoneticPr fontId="1" type="noConversion"/>
  </si>
  <si>
    <t>순번</t>
    <phoneticPr fontId="1" type="noConversion"/>
  </si>
  <si>
    <t>테이블코드</t>
    <phoneticPr fontId="1" type="noConversion"/>
  </si>
  <si>
    <t>테이블명</t>
    <phoneticPr fontId="1" type="noConversion"/>
  </si>
  <si>
    <t>테이블설명</t>
    <phoneticPr fontId="1" type="noConversion"/>
  </si>
  <si>
    <t>테이블크기</t>
    <phoneticPr fontId="1" type="noConversion"/>
  </si>
  <si>
    <t>비고(수행시간)</t>
    <phoneticPr fontId="1" type="noConversion"/>
  </si>
  <si>
    <t>DOM</t>
    <phoneticPr fontId="1" type="noConversion"/>
  </si>
  <si>
    <t>REMRK</t>
    <phoneticPr fontId="1" type="noConversion"/>
  </si>
  <si>
    <t>NAME</t>
    <phoneticPr fontId="1" type="noConversion"/>
  </si>
  <si>
    <t>DESC</t>
    <phoneticPr fontId="1" type="noConversion"/>
  </si>
  <si>
    <t>REG_DT</t>
    <phoneticPr fontId="1" type="noConversion"/>
  </si>
  <si>
    <t>등록일시</t>
    <phoneticPr fontId="1" type="noConversion"/>
  </si>
  <si>
    <t>PCODE</t>
    <phoneticPr fontId="1" type="noConversion"/>
  </si>
  <si>
    <t>NAME</t>
    <phoneticPr fontId="1" type="noConversion"/>
  </si>
  <si>
    <t>A02</t>
  </si>
  <si>
    <t>A03</t>
  </si>
  <si>
    <t>KEY</t>
    <phoneticPr fontId="1" type="noConversion"/>
  </si>
  <si>
    <t>NN</t>
    <phoneticPr fontId="1" type="noConversion"/>
  </si>
  <si>
    <t>DFT</t>
    <phoneticPr fontId="1" type="noConversion"/>
  </si>
  <si>
    <t>DAO CODE</t>
    <phoneticPr fontId="1" type="noConversion"/>
  </si>
  <si>
    <t>BIGINT</t>
    <phoneticPr fontId="1" type="noConversion"/>
  </si>
  <si>
    <t>DESC</t>
    <phoneticPr fontId="1" type="noConversion"/>
  </si>
  <si>
    <t>CODE</t>
    <phoneticPr fontId="1" type="noConversion"/>
  </si>
  <si>
    <t>PTYPE</t>
    <phoneticPr fontId="1" type="noConversion"/>
  </si>
  <si>
    <t>NAME</t>
    <phoneticPr fontId="1" type="noConversion"/>
  </si>
  <si>
    <t>ENAME</t>
    <phoneticPr fontId="1" type="noConversion"/>
  </si>
  <si>
    <t>SORTS</t>
    <phoneticPr fontId="1" type="noConversion"/>
  </si>
  <si>
    <t>AUTO_INCREMENT</t>
    <phoneticPr fontId="1" type="noConversion"/>
  </si>
  <si>
    <t>A</t>
  </si>
  <si>
    <t>A01</t>
  </si>
  <si>
    <t>COM</t>
  </si>
  <si>
    <t>VARCHAR</t>
    <phoneticPr fontId="1" type="noConversion"/>
  </si>
  <si>
    <t>DATETIME</t>
    <phoneticPr fontId="1" type="noConversion"/>
  </si>
  <si>
    <t>BIGINT</t>
    <phoneticPr fontId="1" type="noConversion"/>
  </si>
  <si>
    <t>INT</t>
    <phoneticPr fontId="1" type="noConversion"/>
  </si>
  <si>
    <t>REMOTE_ADDR</t>
  </si>
  <si>
    <t xml:space="preserve">, PRIMARY KEY(ADMIN_ID)); </t>
    <phoneticPr fontId="1" type="noConversion"/>
  </si>
  <si>
    <t xml:space="preserve">, PRIMARY KEY(CLASS_DT, CLASS_ID, USER_ID)); </t>
    <phoneticPr fontId="1" type="noConversion"/>
  </si>
  <si>
    <t>BIGINT</t>
    <phoneticPr fontId="1" type="noConversion"/>
  </si>
  <si>
    <t>BIGINT</t>
    <phoneticPr fontId="1" type="noConversion"/>
  </si>
  <si>
    <t>작업 미션 정보</t>
    <phoneticPr fontId="1" type="noConversion"/>
  </si>
  <si>
    <t>서비스 파라메터 마스터</t>
    <phoneticPr fontId="1" type="noConversion"/>
  </si>
  <si>
    <t>서비스 마스터</t>
    <phoneticPr fontId="1" type="noConversion"/>
  </si>
  <si>
    <t>작업 미션 마스터</t>
    <phoneticPr fontId="1" type="noConversion"/>
  </si>
  <si>
    <t>서비스 파라메터 정보</t>
    <phoneticPr fontId="1" type="noConversion"/>
  </si>
  <si>
    <t>작업 미션 실행로그</t>
    <phoneticPr fontId="1" type="noConversion"/>
  </si>
  <si>
    <t>서비스 실행로그</t>
    <phoneticPr fontId="1" type="noConversion"/>
  </si>
  <si>
    <t>서비스 파라메터 실행로그</t>
    <phoneticPr fontId="1" type="noConversion"/>
  </si>
  <si>
    <t>서비스 마스터(서비스 메인 정보)</t>
    <phoneticPr fontId="1" type="noConversion"/>
  </si>
  <si>
    <t>서비스 파라메터 마스터(서비스 파라메터 정보)</t>
    <phoneticPr fontId="1" type="noConversion"/>
  </si>
  <si>
    <t xml:space="preserve">작업 미션 마스터(미션 기본정보) </t>
    <phoneticPr fontId="1" type="noConversion"/>
  </si>
  <si>
    <t>작업 미션 정보(서비스간 연결 정보)</t>
    <phoneticPr fontId="1" type="noConversion"/>
  </si>
  <si>
    <t>SRV_MST</t>
    <phoneticPr fontId="1" type="noConversion"/>
  </si>
  <si>
    <t>PARM_MST</t>
    <phoneticPr fontId="1" type="noConversion"/>
  </si>
  <si>
    <t>PARM_INFO</t>
    <phoneticPr fontId="1" type="noConversion"/>
  </si>
  <si>
    <t>SRV_EXE_LOG</t>
    <phoneticPr fontId="1" type="noConversion"/>
  </si>
  <si>
    <t>PARM_EXE_LOG</t>
    <phoneticPr fontId="1" type="noConversion"/>
  </si>
  <si>
    <t>미션ID</t>
    <phoneticPr fontId="1" type="noConversion"/>
  </si>
  <si>
    <t>미션명</t>
    <phoneticPr fontId="1" type="noConversion"/>
  </si>
  <si>
    <t>미션설명</t>
    <phoneticPr fontId="1" type="noConversion"/>
  </si>
  <si>
    <t>미션구분</t>
    <phoneticPr fontId="1" type="noConversion"/>
  </si>
  <si>
    <t>MSN_MST</t>
    <phoneticPr fontId="1" type="noConversion"/>
  </si>
  <si>
    <t>MSN_ID</t>
    <phoneticPr fontId="1" type="noConversion"/>
  </si>
  <si>
    <t>MSN_NM</t>
    <phoneticPr fontId="1" type="noConversion"/>
  </si>
  <si>
    <t>MSN_DESC</t>
    <phoneticPr fontId="1" type="noConversion"/>
  </si>
  <si>
    <t>MSN_TP</t>
    <phoneticPr fontId="1" type="noConversion"/>
  </si>
  <si>
    <t>MOD_DT</t>
    <phoneticPr fontId="1" type="noConversion"/>
  </si>
  <si>
    <t>수정일시</t>
    <phoneticPr fontId="1" type="noConversion"/>
  </si>
  <si>
    <t>CODE</t>
    <phoneticPr fontId="1" type="noConversion"/>
  </si>
  <si>
    <t>SORTS</t>
    <phoneticPr fontId="1" type="noConversion"/>
  </si>
  <si>
    <t>순서</t>
    <phoneticPr fontId="1" type="noConversion"/>
  </si>
  <si>
    <t>SRV_ID</t>
    <phoneticPr fontId="1" type="noConversion"/>
  </si>
  <si>
    <t>SRV_NM</t>
    <phoneticPr fontId="1" type="noConversion"/>
  </si>
  <si>
    <t>SRV_DESC</t>
    <phoneticPr fontId="1" type="noConversion"/>
  </si>
  <si>
    <t>SRV_TP</t>
    <phoneticPr fontId="1" type="noConversion"/>
  </si>
  <si>
    <t>서비스ID</t>
    <phoneticPr fontId="1" type="noConversion"/>
  </si>
  <si>
    <t>서비스명</t>
    <phoneticPr fontId="1" type="noConversion"/>
  </si>
  <si>
    <t>서비스설명</t>
    <phoneticPr fontId="1" type="noConversion"/>
  </si>
  <si>
    <t>서비스구분</t>
    <phoneticPr fontId="1" type="noConversion"/>
  </si>
  <si>
    <t>MSN_CALL</t>
    <phoneticPr fontId="1" type="noConversion"/>
  </si>
  <si>
    <t>미션호출명</t>
    <phoneticPr fontId="1" type="noConversion"/>
  </si>
  <si>
    <t>서비스호출명</t>
    <phoneticPr fontId="1" type="noConversion"/>
  </si>
  <si>
    <t>이름 변경이 필요한 경우</t>
    <phoneticPr fontId="1" type="noConversion"/>
  </si>
  <si>
    <t>PARM_ID</t>
    <phoneticPr fontId="1" type="noConversion"/>
  </si>
  <si>
    <t>PARM_DESC</t>
    <phoneticPr fontId="1" type="noConversion"/>
  </si>
  <si>
    <t>파라메터ID</t>
    <phoneticPr fontId="1" type="noConversion"/>
  </si>
  <si>
    <t>파라메터설명</t>
    <phoneticPr fontId="1" type="noConversion"/>
  </si>
  <si>
    <t>DEF_VAL</t>
    <phoneticPr fontId="1" type="noConversion"/>
  </si>
  <si>
    <t>기본값</t>
    <phoneticPr fontId="1" type="noConversion"/>
  </si>
  <si>
    <t>참고사항</t>
    <phoneticPr fontId="1" type="noConversion"/>
  </si>
  <si>
    <t>SRV_CALL</t>
    <phoneticPr fontId="1" type="noConversion"/>
  </si>
  <si>
    <t>DEF_VAL</t>
    <phoneticPr fontId="1" type="noConversion"/>
  </si>
  <si>
    <t>PARM_VAL</t>
    <phoneticPr fontId="1" type="noConversion"/>
  </si>
  <si>
    <t>설정값</t>
    <phoneticPr fontId="1" type="noConversion"/>
  </si>
  <si>
    <t>MSN_SRV_MST</t>
    <phoneticPr fontId="1" type="noConversion"/>
  </si>
  <si>
    <t>작업 미션 서비스 매핑</t>
    <phoneticPr fontId="1" type="noConversion"/>
  </si>
  <si>
    <t>MSN_SRV_INFO</t>
    <phoneticPr fontId="1" type="noConversion"/>
  </si>
  <si>
    <t>MSN_INFO</t>
    <phoneticPr fontId="1" type="noConversion"/>
  </si>
  <si>
    <t>MSN_EXE_LOG</t>
    <phoneticPr fontId="1" type="noConversion"/>
  </si>
  <si>
    <t>MSN_EXE_LOG</t>
    <phoneticPr fontId="1" type="noConversion"/>
  </si>
  <si>
    <t>MSN_INFO</t>
    <phoneticPr fontId="1" type="noConversion"/>
  </si>
  <si>
    <t>실제 : 3GB/년</t>
    <phoneticPr fontId="1" type="noConversion"/>
  </si>
  <si>
    <t>최대 : 10회x3600초x24hx365x100대/년=300억건/년x1kb=30TB/년</t>
    <phoneticPr fontId="1" type="noConversion"/>
  </si>
  <si>
    <t>A01:이동, 움직임, 경로탐색, 이미지정보</t>
    <phoneticPr fontId="1" type="noConversion"/>
  </si>
  <si>
    <t>COM_CODE</t>
    <phoneticPr fontId="1" type="noConversion"/>
  </si>
  <si>
    <t>공통코드</t>
    <phoneticPr fontId="1" type="noConversion"/>
  </si>
  <si>
    <t xml:space="preserve">CREATE TABLE `COM_CODE` (
 `PCODE` VARCHAR(10) NOT NULL DEFAULT '' ,
 `CODE` VARCHAR(10) NOT NULL DEFAULT '' ,
 `PTYPE` VARCHAR(10) NULL DEFAULT NULL ,
 `NAME` VARCHAR(50) NULL DEFAULT NULL ,
 `ENAME` VARCHAR(50) NULL DEFAULT NULL ,
 `SORTS` INT(11) NULL DEFAULT '1',
 `REMRK` VARCHAR(2000) NULL DEFAULT NULL ,
 `REG_DT` DATETIME NULL DEFAULT NULL,
 PRIMARY KEY (`PCODE`, `CODE`)   );
</t>
    <phoneticPr fontId="1" type="noConversion"/>
  </si>
  <si>
    <t>파라메터타입</t>
    <phoneticPr fontId="1" type="noConversion"/>
  </si>
  <si>
    <t>A01</t>
    <phoneticPr fontId="1" type="noConversion"/>
  </si>
  <si>
    <t>Mission Type</t>
    <phoneticPr fontId="1" type="noConversion"/>
  </si>
  <si>
    <t>Service Type</t>
    <phoneticPr fontId="1" type="noConversion"/>
  </si>
  <si>
    <t>Param Type</t>
    <phoneticPr fontId="1" type="noConversion"/>
  </si>
  <si>
    <t>이동</t>
    <phoneticPr fontId="1" type="noConversion"/>
  </si>
  <si>
    <t>경로탐색</t>
    <phoneticPr fontId="1" type="noConversion"/>
  </si>
  <si>
    <t>이미지정보</t>
    <phoneticPr fontId="1" type="noConversion"/>
  </si>
  <si>
    <t>이미지변조</t>
    <phoneticPr fontId="1" type="noConversion"/>
  </si>
  <si>
    <t>M1</t>
    <phoneticPr fontId="1" type="noConversion"/>
  </si>
  <si>
    <t>M2</t>
    <phoneticPr fontId="1" type="noConversion"/>
  </si>
  <si>
    <t>P1</t>
    <phoneticPr fontId="1" type="noConversion"/>
  </si>
  <si>
    <t>I1</t>
    <phoneticPr fontId="1" type="noConversion"/>
  </si>
  <si>
    <t>I2</t>
    <phoneticPr fontId="1" type="noConversion"/>
  </si>
  <si>
    <t>서보모터</t>
    <phoneticPr fontId="1" type="noConversion"/>
  </si>
  <si>
    <t>DC모터</t>
    <phoneticPr fontId="1" type="noConversion"/>
  </si>
  <si>
    <t>GPIO</t>
    <phoneticPr fontId="1" type="noConversion"/>
  </si>
  <si>
    <t>INT</t>
    <phoneticPr fontId="1" type="noConversion"/>
  </si>
  <si>
    <t>FLOAT</t>
    <phoneticPr fontId="1" type="noConversion"/>
  </si>
  <si>
    <t>String</t>
    <phoneticPr fontId="1" type="noConversion"/>
  </si>
  <si>
    <t>Binary</t>
    <phoneticPr fontId="1" type="noConversion"/>
  </si>
  <si>
    <t>M1</t>
    <phoneticPr fontId="1" type="noConversion"/>
  </si>
  <si>
    <t>G1</t>
    <phoneticPr fontId="1" type="noConversion"/>
  </si>
  <si>
    <t>I</t>
    <phoneticPr fontId="1" type="noConversion"/>
  </si>
  <si>
    <t>F</t>
    <phoneticPr fontId="1" type="noConversion"/>
  </si>
  <si>
    <t>S</t>
    <phoneticPr fontId="1" type="noConversion"/>
  </si>
  <si>
    <t>B</t>
    <phoneticPr fontId="1" type="noConversion"/>
  </si>
  <si>
    <t>Move</t>
    <phoneticPr fontId="1" type="noConversion"/>
  </si>
  <si>
    <t>행동</t>
    <phoneticPr fontId="1" type="noConversion"/>
  </si>
  <si>
    <t>Action</t>
    <phoneticPr fontId="1" type="noConversion"/>
  </si>
  <si>
    <t>Path</t>
    <phoneticPr fontId="1" type="noConversion"/>
  </si>
  <si>
    <t>Image Info</t>
    <phoneticPr fontId="1" type="noConversion"/>
  </si>
  <si>
    <t>Image Modu</t>
    <phoneticPr fontId="1" type="noConversion"/>
  </si>
  <si>
    <t>DC Motor</t>
    <phoneticPr fontId="1" type="noConversion"/>
  </si>
  <si>
    <t>Servo Motor</t>
    <phoneticPr fontId="1" type="noConversion"/>
  </si>
  <si>
    <t>작업 미션 마스터</t>
    <phoneticPr fontId="1" type="noConversion"/>
  </si>
  <si>
    <t>미션 서비스 매핑 마스터</t>
    <phoneticPr fontId="1" type="noConversion"/>
  </si>
  <si>
    <t>미션 서비스 매핑 정보</t>
    <phoneticPr fontId="1" type="noConversion"/>
  </si>
  <si>
    <t>SRV_DUR</t>
    <phoneticPr fontId="1" type="noConversion"/>
  </si>
  <si>
    <t>서비스실행시간</t>
    <phoneticPr fontId="1" type="noConversion"/>
  </si>
  <si>
    <t>PRE_DUR</t>
    <phoneticPr fontId="1" type="noConversion"/>
  </si>
  <si>
    <t>AFT_DUR</t>
    <phoneticPr fontId="1" type="noConversion"/>
  </si>
  <si>
    <t>실행전 대기시간</t>
    <phoneticPr fontId="1" type="noConversion"/>
  </si>
  <si>
    <t>실행후 대기시간</t>
    <phoneticPr fontId="1" type="noConversion"/>
  </si>
  <si>
    <t>예상 서비스 수행시간(ms)</t>
    <phoneticPr fontId="1" type="noConversion"/>
  </si>
  <si>
    <t>실행전 대기시간(ms)</t>
    <phoneticPr fontId="1" type="noConversion"/>
  </si>
  <si>
    <t>실행후 대기시간(ms)</t>
    <phoneticPr fontId="1" type="noConversion"/>
  </si>
  <si>
    <t>MAP_TP</t>
    <phoneticPr fontId="1" type="noConversion"/>
  </si>
  <si>
    <t>매핑구분</t>
    <phoneticPr fontId="1" type="noConversion"/>
  </si>
  <si>
    <t>미션번호</t>
    <phoneticPr fontId="1" type="noConversion"/>
  </si>
  <si>
    <t>미션 서비스 정보</t>
    <phoneticPr fontId="1" type="noConversion"/>
  </si>
  <si>
    <t>PARM_TP</t>
    <phoneticPr fontId="1" type="noConversion"/>
  </si>
  <si>
    <t>파라메터타입</t>
    <phoneticPr fontId="1" type="noConversion"/>
  </si>
  <si>
    <t>A02</t>
    <phoneticPr fontId="1" type="noConversion"/>
  </si>
  <si>
    <t>A04:실행/대기/더미/중지/</t>
    <phoneticPr fontId="1" type="noConversion"/>
  </si>
  <si>
    <t>없는 경우 내부 변수로 취급함.</t>
    <phoneticPr fontId="1" type="noConversion"/>
  </si>
  <si>
    <t>PARM_ID</t>
    <phoneticPr fontId="1" type="noConversion"/>
  </si>
  <si>
    <t>실행일시</t>
    <phoneticPr fontId="1" type="noConversion"/>
  </si>
  <si>
    <t>EXE_DT</t>
    <phoneticPr fontId="1" type="noConversion"/>
  </si>
  <si>
    <t>실행순번</t>
    <phoneticPr fontId="1" type="noConversion"/>
  </si>
  <si>
    <t>END_DT</t>
    <phoneticPr fontId="1" type="noConversion"/>
  </si>
  <si>
    <t>종료일시</t>
    <phoneticPr fontId="1" type="noConversion"/>
  </si>
  <si>
    <t>EXE_DUR</t>
    <phoneticPr fontId="1" type="noConversion"/>
  </si>
  <si>
    <t>실행시간</t>
    <phoneticPr fontId="1" type="noConversion"/>
  </si>
  <si>
    <t>L</t>
    <phoneticPr fontId="1" type="noConversion"/>
  </si>
  <si>
    <t>Bool</t>
    <phoneticPr fontId="1" type="noConversion"/>
  </si>
  <si>
    <t>A03 : INT/FLOAT/String/Bin/Bool</t>
    <phoneticPr fontId="1" type="noConversion"/>
  </si>
  <si>
    <t xml:space="preserve">, PRIMARY KEY(MSN_ID)); </t>
    <phoneticPr fontId="1" type="noConversion"/>
  </si>
  <si>
    <t xml:space="preserve">, PRIMARY KEY(SRV_ID)); </t>
    <phoneticPr fontId="1" type="noConversion"/>
  </si>
  <si>
    <t xml:space="preserve">, PRIMARY KEY(SRV_ID, PARM_ID)); </t>
    <phoneticPr fontId="1" type="noConversion"/>
  </si>
  <si>
    <t>SRV_SEQ</t>
    <phoneticPr fontId="1" type="noConversion"/>
  </si>
  <si>
    <t>MSN_SEQ</t>
    <phoneticPr fontId="1" type="noConversion"/>
  </si>
  <si>
    <t>미션순번</t>
    <phoneticPr fontId="1" type="noConversion"/>
  </si>
  <si>
    <t>서비스순번</t>
    <phoneticPr fontId="1" type="noConversion"/>
  </si>
  <si>
    <t>EXE_SEQ</t>
    <phoneticPr fontId="1" type="noConversion"/>
  </si>
  <si>
    <t>EXE_RES</t>
    <phoneticPr fontId="1" type="noConversion"/>
  </si>
  <si>
    <t>실행결과</t>
    <phoneticPr fontId="1" type="noConversion"/>
  </si>
  <si>
    <t>RES_MSG</t>
    <phoneticPr fontId="1" type="noConversion"/>
  </si>
  <si>
    <t>결과메시지</t>
    <phoneticPr fontId="1" type="noConversion"/>
  </si>
  <si>
    <t xml:space="preserve">, PRIMARY KEY(MSN_ID, SRV_SEQ)); </t>
    <phoneticPr fontId="1" type="noConversion"/>
  </si>
  <si>
    <t>NOW()</t>
    <phoneticPr fontId="1" type="noConversion"/>
  </si>
  <si>
    <t xml:space="preserve">, PRIMARY KEY(MSN_SEQ)); </t>
    <phoneticPr fontId="1" type="noConversion"/>
  </si>
  <si>
    <t xml:space="preserve">, PRIMARY KEY(SRV_SEQ)); </t>
    <phoneticPr fontId="1" type="noConversion"/>
  </si>
  <si>
    <t xml:space="preserve">, PRIMARY KEY(SRV_SEQ, PARM_ID)); </t>
    <phoneticPr fontId="1" type="noConversion"/>
  </si>
  <si>
    <t>CREATE INDEX  MSN_SRV_INFO_IDS ON MSN_SRV_INFO(MSN_ID, SRV_ID);</t>
    <phoneticPr fontId="1" type="noConversion"/>
  </si>
  <si>
    <t>ADMIN_MST</t>
    <phoneticPr fontId="1" type="noConversion"/>
  </si>
  <si>
    <t>관리자 정보</t>
    <phoneticPr fontId="1" type="noConversion"/>
  </si>
  <si>
    <t>ADMIN_ID</t>
    <phoneticPr fontId="1" type="noConversion"/>
  </si>
  <si>
    <t>관리자 ID</t>
    <phoneticPr fontId="1" type="noConversion"/>
  </si>
  <si>
    <t>관리자 ID</t>
    <phoneticPr fontId="1" type="noConversion"/>
  </si>
  <si>
    <t>VARCHAR</t>
    <phoneticPr fontId="1" type="noConversion"/>
  </si>
  <si>
    <t>NAME</t>
    <phoneticPr fontId="1" type="noConversion"/>
  </si>
  <si>
    <t>ADMIN_NM</t>
    <phoneticPr fontId="1" type="noConversion"/>
  </si>
  <si>
    <t>관리자명</t>
    <phoneticPr fontId="1" type="noConversion"/>
  </si>
  <si>
    <t>NAME</t>
    <phoneticPr fontId="1" type="noConversion"/>
  </si>
  <si>
    <t>TEL_NO</t>
    <phoneticPr fontId="1" type="noConversion"/>
  </si>
  <si>
    <t>VARCHAR</t>
    <phoneticPr fontId="1" type="noConversion"/>
  </si>
  <si>
    <t>EMAIL</t>
    <phoneticPr fontId="1" type="noConversion"/>
  </si>
  <si>
    <t>DESC</t>
    <phoneticPr fontId="1" type="noConversion"/>
  </si>
  <si>
    <t>AUTO_LOGIN</t>
    <phoneticPr fontId="1" type="noConversion"/>
  </si>
  <si>
    <t>자동로그인</t>
    <phoneticPr fontId="1" type="noConversion"/>
  </si>
  <si>
    <t>INT</t>
    <phoneticPr fontId="1" type="noConversion"/>
  </si>
  <si>
    <t>INT</t>
    <phoneticPr fontId="1" type="noConversion"/>
  </si>
  <si>
    <t>PASSWD</t>
    <phoneticPr fontId="1" type="noConversion"/>
  </si>
  <si>
    <t>패스워드</t>
    <phoneticPr fontId="1" type="noConversion"/>
  </si>
  <si>
    <t>AUTH_LEVEL</t>
    <phoneticPr fontId="1" type="noConversion"/>
  </si>
  <si>
    <t>관리자권한</t>
    <phoneticPr fontId="1" type="noConversion"/>
  </si>
  <si>
    <t>REG_DT</t>
    <phoneticPr fontId="1" type="noConversion"/>
  </si>
  <si>
    <t>등록일시</t>
    <phoneticPr fontId="1" type="noConversion"/>
  </si>
  <si>
    <t>DATETIME</t>
    <phoneticPr fontId="1" type="noConversion"/>
  </si>
  <si>
    <t>DT</t>
    <phoneticPr fontId="1" type="noConversion"/>
  </si>
  <si>
    <t xml:space="preserve">, PRIMARY KEY(ADMIN_ID)); </t>
    <phoneticPr fontId="1" type="noConversion"/>
  </si>
  <si>
    <t>ADMIN_COOKIE</t>
    <phoneticPr fontId="1" type="noConversion"/>
  </si>
  <si>
    <t>관리자 쿠키</t>
    <phoneticPr fontId="1" type="noConversion"/>
  </si>
  <si>
    <t>ADMIN_ID</t>
    <phoneticPr fontId="1" type="noConversion"/>
  </si>
  <si>
    <t>AUTO_LOGIN_KEY</t>
    <phoneticPr fontId="1" type="noConversion"/>
  </si>
  <si>
    <t>로그인 KEY</t>
    <phoneticPr fontId="1" type="noConversion"/>
  </si>
  <si>
    <t>리모트 IP</t>
    <phoneticPr fontId="1" type="noConversion"/>
  </si>
  <si>
    <t>등록일시</t>
    <phoneticPr fontId="1" type="noConversion"/>
  </si>
  <si>
    <t>DATETIME</t>
    <phoneticPr fontId="1" type="noConversion"/>
  </si>
  <si>
    <t>DT</t>
    <phoneticPr fontId="1" type="noConversion"/>
  </si>
  <si>
    <t xml:space="preserve">, PRIMARY KEY(ADMIN_ID, AUTO_LOGIN_KEY)); </t>
    <phoneticPr fontId="1" type="noConversion"/>
  </si>
  <si>
    <t>USER_MST</t>
    <phoneticPr fontId="1" type="noConversion"/>
  </si>
  <si>
    <t>사용자 정보</t>
    <phoneticPr fontId="1" type="noConversion"/>
  </si>
  <si>
    <t>USER_ID</t>
    <phoneticPr fontId="1" type="noConversion"/>
  </si>
  <si>
    <t>AUTO_INCREMENT</t>
    <phoneticPr fontId="1" type="noConversion"/>
  </si>
  <si>
    <t>BIGINT</t>
    <phoneticPr fontId="1" type="noConversion"/>
  </si>
  <si>
    <t>USER_NIC</t>
    <phoneticPr fontId="1" type="noConversion"/>
  </si>
  <si>
    <t>닉네임</t>
    <phoneticPr fontId="1" type="noConversion"/>
  </si>
  <si>
    <t>USER_NM</t>
    <phoneticPr fontId="1" type="noConversion"/>
  </si>
  <si>
    <t>실명</t>
    <phoneticPr fontId="1" type="noConversion"/>
  </si>
  <si>
    <t>USER_GRADE</t>
    <phoneticPr fontId="1" type="noConversion"/>
  </si>
  <si>
    <t>유저등급</t>
    <phoneticPr fontId="1" type="noConversion"/>
  </si>
  <si>
    <t xml:space="preserve">10번, 20번.. </t>
    <phoneticPr fontId="1" type="noConversion"/>
  </si>
  <si>
    <t>USER_LVL</t>
    <phoneticPr fontId="1" type="noConversion"/>
  </si>
  <si>
    <t>유저레벨</t>
    <phoneticPr fontId="1" type="noConversion"/>
  </si>
  <si>
    <t>1~10레벨</t>
    <phoneticPr fontId="1" type="noConversion"/>
  </si>
  <si>
    <t>TEL_NO</t>
    <phoneticPr fontId="1" type="noConversion"/>
  </si>
  <si>
    <t>ADD_TEL</t>
    <phoneticPr fontId="1" type="noConversion"/>
  </si>
  <si>
    <t>추가전화번호</t>
    <phoneticPr fontId="1" type="noConversion"/>
  </si>
  <si>
    <t>IMAGE</t>
    <phoneticPr fontId="1" type="noConversion"/>
  </si>
  <si>
    <t>사진</t>
    <phoneticPr fontId="1" type="noConversion"/>
  </si>
  <si>
    <t>JOIN_DT</t>
    <phoneticPr fontId="1" type="noConversion"/>
  </si>
  <si>
    <t>가입일</t>
    <phoneticPr fontId="1" type="noConversion"/>
  </si>
  <si>
    <t>LEAVE_DT</t>
    <phoneticPr fontId="1" type="noConversion"/>
  </si>
  <si>
    <t>탈퇴일</t>
    <phoneticPr fontId="1" type="noConversion"/>
  </si>
  <si>
    <t>STATE</t>
    <phoneticPr fontId="1" type="noConversion"/>
  </si>
  <si>
    <t>사용자상태</t>
    <phoneticPr fontId="1" type="noConversion"/>
  </si>
  <si>
    <t>A02 - E:등록, A:활성, S:중지, X:삭제</t>
    <phoneticPr fontId="1" type="noConversion"/>
  </si>
  <si>
    <t xml:space="preserve">, PRIMARY KEY(USER_ID));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</si>
</sst>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3" fillId="0" borderId="1" xfId="0" applyFont="1" applyBorder="1" applyAlignment="1">
      <alignment vertical="center" wrapText="1"/>
    </xf>
    <xf numFmtId="0" fontId="3" fillId="5" borderId="1" xfId="0" applyFont="1" applyFill="1" applyBorder="1">
      <alignment vertical="center"/>
    </xf>
    <xf numFmtId="0" fontId="5" fillId="6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5" fillId="7" borderId="1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3" fillId="9" borderId="1" xfId="0" applyFont="1" applyFill="1" applyBorder="1">
      <alignment vertical="center"/>
    </xf>
    <xf numFmtId="0" fontId="5" fillId="3" borderId="2" xfId="0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horizontal="left" vertical="top"/>
    </xf>
    <xf numFmtId="0" fontId="5" fillId="3" borderId="4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3" borderId="5" xfId="0" applyFont="1" applyFill="1" applyBorder="1" applyAlignment="1">
      <alignment horizontal="left" vertical="top"/>
    </xf>
    <xf numFmtId="0" fontId="5" fillId="3" borderId="0" xfId="0" applyFont="1" applyFill="1" applyBorder="1" applyAlignment="1">
      <alignment horizontal="left" vertical="top"/>
    </xf>
    <xf numFmtId="0" fontId="5" fillId="3" borderId="6" xfId="0" applyFont="1" applyFill="1" applyBorder="1" applyAlignment="1">
      <alignment horizontal="left" vertical="top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3" borderId="7" xfId="0" applyFont="1" applyFill="1" applyBorder="1" applyAlignment="1">
      <alignment horizontal="left" vertical="top"/>
    </xf>
    <xf numFmtId="0" fontId="5" fillId="3" borderId="8" xfId="0" applyFont="1" applyFill="1" applyBorder="1" applyAlignment="1">
      <alignment horizontal="left" vertical="top"/>
    </xf>
    <xf numFmtId="0" fontId="5" fillId="3" borderId="9" xfId="0" applyFont="1" applyFill="1" applyBorder="1" applyAlignment="1">
      <alignment horizontal="left" vertical="top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pane ySplit="1" topLeftCell="A2" activePane="bottomLeft" state="frozen"/>
      <selection pane="bottomLeft" activeCell="B11" sqref="B11"/>
    </sheetView>
  </sheetViews>
  <sheetFormatPr defaultRowHeight="16.5" x14ac:dyDescent="0.3"/>
  <cols>
    <col min="1" max="1" width="5.625" style="2" customWidth="1"/>
    <col min="2" max="2" width="16.625" style="2" customWidth="1"/>
    <col min="3" max="3" width="19.75" style="2" customWidth="1"/>
    <col min="4" max="4" width="47.25" style="2" customWidth="1"/>
    <col min="5" max="6" width="35.5" style="2" customWidth="1"/>
    <col min="7" max="16384" width="9" style="2"/>
  </cols>
  <sheetData>
    <row r="1" spans="1:6" s="1" customFormat="1" ht="24.75" customHeight="1" x14ac:dyDescent="0.3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</row>
    <row r="2" spans="1:6" x14ac:dyDescent="0.3">
      <c r="A2" s="4">
        <v>1</v>
      </c>
      <c r="B2" s="14" t="s">
        <v>76</v>
      </c>
      <c r="C2" s="14" t="s">
        <v>58</v>
      </c>
      <c r="D2" s="14" t="s">
        <v>65</v>
      </c>
      <c r="E2" s="13"/>
      <c r="F2" s="13"/>
    </row>
    <row r="3" spans="1:6" x14ac:dyDescent="0.3">
      <c r="A3" s="4">
        <v>2</v>
      </c>
      <c r="B3" s="14" t="s">
        <v>67</v>
      </c>
      <c r="C3" s="14" t="s">
        <v>57</v>
      </c>
      <c r="D3" s="14" t="s">
        <v>63</v>
      </c>
      <c r="E3" s="13"/>
      <c r="F3" s="13"/>
    </row>
    <row r="4" spans="1:6" x14ac:dyDescent="0.3">
      <c r="A4" s="4">
        <v>5</v>
      </c>
      <c r="B4" s="14" t="s">
        <v>68</v>
      </c>
      <c r="C4" s="14" t="s">
        <v>56</v>
      </c>
      <c r="D4" s="14" t="s">
        <v>64</v>
      </c>
      <c r="E4" s="13"/>
      <c r="F4" s="13"/>
    </row>
    <row r="5" spans="1:6" x14ac:dyDescent="0.3">
      <c r="A5" s="4">
        <v>1</v>
      </c>
      <c r="B5" s="14" t="s">
        <v>109</v>
      </c>
      <c r="C5" s="14" t="s">
        <v>158</v>
      </c>
      <c r="D5" s="14" t="s">
        <v>110</v>
      </c>
      <c r="E5" s="13"/>
      <c r="F5" s="13"/>
    </row>
    <row r="6" spans="1:6" x14ac:dyDescent="0.3">
      <c r="A6" s="4">
        <v>6</v>
      </c>
      <c r="B6" s="14" t="s">
        <v>115</v>
      </c>
      <c r="C6" s="14" t="s">
        <v>55</v>
      </c>
      <c r="D6" s="14" t="s">
        <v>66</v>
      </c>
      <c r="E6" s="4"/>
      <c r="F6" s="4"/>
    </row>
    <row r="7" spans="1:6" x14ac:dyDescent="0.3">
      <c r="A7" s="4">
        <v>8</v>
      </c>
      <c r="B7" s="14" t="s">
        <v>69</v>
      </c>
      <c r="C7" s="14" t="s">
        <v>59</v>
      </c>
      <c r="D7" s="14" t="s">
        <v>59</v>
      </c>
      <c r="E7" s="4"/>
      <c r="F7" s="4"/>
    </row>
    <row r="8" spans="1:6" x14ac:dyDescent="0.3">
      <c r="A8" s="4">
        <v>1</v>
      </c>
      <c r="B8" s="14" t="s">
        <v>111</v>
      </c>
      <c r="C8" s="14" t="s">
        <v>159</v>
      </c>
      <c r="D8" s="14" t="s">
        <v>110</v>
      </c>
      <c r="E8" s="13"/>
      <c r="F8" s="13"/>
    </row>
    <row r="9" spans="1:6" x14ac:dyDescent="0.3">
      <c r="A9" s="4">
        <v>9</v>
      </c>
      <c r="B9" s="14" t="s">
        <v>114</v>
      </c>
      <c r="C9" s="14" t="s">
        <v>60</v>
      </c>
      <c r="D9" s="14" t="s">
        <v>60</v>
      </c>
      <c r="E9" s="4"/>
      <c r="F9" s="4"/>
    </row>
    <row r="10" spans="1:6" x14ac:dyDescent="0.3">
      <c r="A10" s="4">
        <v>10</v>
      </c>
      <c r="B10" s="14" t="s">
        <v>70</v>
      </c>
      <c r="C10" s="14" t="s">
        <v>61</v>
      </c>
      <c r="D10" s="14" t="s">
        <v>61</v>
      </c>
      <c r="E10" s="4" t="s">
        <v>117</v>
      </c>
      <c r="F10" s="4"/>
    </row>
    <row r="11" spans="1:6" x14ac:dyDescent="0.3">
      <c r="A11" s="4">
        <v>11</v>
      </c>
      <c r="B11" s="14" t="s">
        <v>71</v>
      </c>
      <c r="C11" s="14" t="s">
        <v>62</v>
      </c>
      <c r="D11" s="14" t="s">
        <v>62</v>
      </c>
      <c r="E11" s="4" t="s">
        <v>116</v>
      </c>
      <c r="F11" s="4"/>
    </row>
    <row r="12" spans="1:6" x14ac:dyDescent="0.3">
      <c r="A12" s="4">
        <v>12</v>
      </c>
      <c r="B12" s="16"/>
      <c r="C12" s="16"/>
      <c r="D12" s="16"/>
      <c r="E12" s="16"/>
      <c r="F12" s="16"/>
    </row>
    <row r="13" spans="1:6" x14ac:dyDescent="0.3">
      <c r="A13" s="4">
        <v>13</v>
      </c>
      <c r="B13" s="16"/>
      <c r="C13" s="16"/>
      <c r="D13" s="16"/>
      <c r="E13" s="16"/>
      <c r="F13" s="16"/>
    </row>
    <row r="14" spans="1:6" x14ac:dyDescent="0.3">
      <c r="A14" s="4">
        <v>14</v>
      </c>
      <c r="B14" s="16"/>
      <c r="C14" s="16"/>
      <c r="D14" s="16"/>
      <c r="E14" s="16"/>
      <c r="F14" s="16"/>
    </row>
    <row r="15" spans="1:6" x14ac:dyDescent="0.3">
      <c r="A15" s="4">
        <v>15</v>
      </c>
      <c r="B15" s="16"/>
      <c r="C15" s="16"/>
      <c r="D15" s="16"/>
      <c r="E15" s="16"/>
      <c r="F15" s="16"/>
    </row>
    <row r="16" spans="1:6" x14ac:dyDescent="0.3">
      <c r="A16" s="4">
        <v>16</v>
      </c>
      <c r="B16" s="16"/>
      <c r="C16" s="16"/>
      <c r="D16" s="16"/>
      <c r="E16" s="16"/>
      <c r="F16" s="16"/>
    </row>
    <row r="17" spans="1:6" x14ac:dyDescent="0.3">
      <c r="A17" s="4">
        <v>17</v>
      </c>
      <c r="B17" s="16"/>
      <c r="C17" s="16"/>
      <c r="D17" s="16"/>
      <c r="E17" s="16"/>
      <c r="F17" s="16"/>
    </row>
    <row r="18" spans="1:6" x14ac:dyDescent="0.3">
      <c r="A18" s="4"/>
      <c r="B18" s="16"/>
      <c r="C18" s="16"/>
      <c r="D18" s="16"/>
      <c r="E18" s="16"/>
      <c r="F18" s="16"/>
    </row>
    <row r="19" spans="1:6" x14ac:dyDescent="0.3">
      <c r="A19" s="4"/>
      <c r="B19" s="16"/>
      <c r="C19" s="16"/>
      <c r="D19" s="16"/>
      <c r="E19" s="16"/>
      <c r="F19" s="16"/>
    </row>
    <row r="20" spans="1:6" x14ac:dyDescent="0.3">
      <c r="A20" s="4"/>
      <c r="B20" s="4"/>
      <c r="C20" s="4"/>
      <c r="D20" s="4"/>
      <c r="E20" s="4"/>
      <c r="F20" s="4"/>
    </row>
    <row r="21" spans="1:6" x14ac:dyDescent="0.3">
      <c r="A21" s="4"/>
      <c r="B21" s="4"/>
      <c r="C21" s="4"/>
      <c r="D21" s="4"/>
      <c r="E21" s="4"/>
      <c r="F21" s="4"/>
    </row>
    <row r="22" spans="1:6" x14ac:dyDescent="0.3">
      <c r="A22" s="4"/>
      <c r="B22" s="4"/>
      <c r="C22" s="4"/>
      <c r="D22" s="4"/>
      <c r="E22" s="4"/>
      <c r="F22" s="4"/>
    </row>
    <row r="23" spans="1:6" x14ac:dyDescent="0.3">
      <c r="A23" s="4"/>
      <c r="B23" s="4"/>
      <c r="C23" s="4"/>
      <c r="D23" s="4"/>
      <c r="E23" s="4"/>
      <c r="F23" s="4"/>
    </row>
    <row r="24" spans="1:6" x14ac:dyDescent="0.3">
      <c r="A24" s="4"/>
      <c r="B24" s="4"/>
      <c r="C24" s="4"/>
      <c r="D24" s="4"/>
      <c r="E24" s="4"/>
      <c r="F24" s="4"/>
    </row>
    <row r="25" spans="1:6" x14ac:dyDescent="0.3">
      <c r="A25" s="4"/>
      <c r="B25" s="4"/>
      <c r="C25" s="4"/>
      <c r="D25" s="4"/>
      <c r="E25" s="4"/>
      <c r="F25" s="4"/>
    </row>
    <row r="26" spans="1:6" x14ac:dyDescent="0.3">
      <c r="A26" s="4"/>
      <c r="B26" s="4"/>
      <c r="C26" s="4"/>
      <c r="D26" s="4"/>
      <c r="E26" s="4"/>
      <c r="F26" s="4"/>
    </row>
    <row r="27" spans="1:6" x14ac:dyDescent="0.3">
      <c r="A27" s="4"/>
      <c r="B27" s="4"/>
      <c r="C27" s="4"/>
      <c r="D27" s="4"/>
      <c r="E27" s="4"/>
      <c r="F27" s="4"/>
    </row>
    <row r="28" spans="1:6" x14ac:dyDescent="0.3">
      <c r="A28" s="4"/>
      <c r="B28" s="4"/>
      <c r="C28" s="4"/>
      <c r="D28" s="4"/>
      <c r="E28" s="4"/>
      <c r="F28" s="4"/>
    </row>
    <row r="29" spans="1:6" x14ac:dyDescent="0.3">
      <c r="A29" s="4"/>
      <c r="B29" s="4"/>
      <c r="C29" s="4"/>
      <c r="D29" s="4"/>
      <c r="E29" s="4"/>
      <c r="F29" s="4"/>
    </row>
    <row r="30" spans="1:6" x14ac:dyDescent="0.3">
      <c r="A30" s="4"/>
      <c r="B30" s="4"/>
      <c r="C30" s="4"/>
      <c r="D30" s="4"/>
      <c r="E30" s="4"/>
      <c r="F30" s="4"/>
    </row>
  </sheetData>
  <autoFilter ref="B1:C3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3"/>
  <sheetViews>
    <sheetView tabSelected="1" zoomScale="115" zoomScaleNormal="115" workbookViewId="0">
      <pane ySplit="1" topLeftCell="A71" activePane="bottomLeft" state="frozen"/>
      <selection pane="bottomLeft" activeCell="D84" sqref="D84"/>
    </sheetView>
  </sheetViews>
  <sheetFormatPr defaultRowHeight="12" x14ac:dyDescent="0.3"/>
  <cols>
    <col min="1" max="1" width="4.5" style="8" bestFit="1" customWidth="1"/>
    <col min="2" max="2" width="13.25" style="8" customWidth="1"/>
    <col min="3" max="3" width="21.125" style="8" customWidth="1"/>
    <col min="4" max="4" width="11.875" style="8" customWidth="1"/>
    <col min="5" max="5" width="13" style="8" customWidth="1"/>
    <col min="6" max="8" width="4.625" style="8" customWidth="1"/>
    <col min="9" max="9" width="8.375" style="8" customWidth="1"/>
    <col min="10" max="10" width="6.625" style="8" customWidth="1"/>
    <col min="11" max="11" width="7.75" style="8" customWidth="1"/>
    <col min="12" max="12" width="17.125" style="8" customWidth="1"/>
    <col min="13" max="13" width="26.125" style="9" customWidth="1"/>
    <col min="14" max="14" width="9" style="8"/>
    <col min="15" max="15" width="9" style="8" customWidth="1"/>
    <col min="16" max="16" width="10.5" style="8" customWidth="1"/>
    <col min="17" max="17" width="42.25" style="10" customWidth="1"/>
    <col min="18" max="16384" width="9" style="8"/>
  </cols>
  <sheetData>
    <row r="1" spans="1:17" s="5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31</v>
      </c>
      <c r="G1" s="5" t="s">
        <v>32</v>
      </c>
      <c r="H1" s="5" t="s">
        <v>33</v>
      </c>
      <c r="I1" s="5" t="s">
        <v>5</v>
      </c>
      <c r="J1" s="5" t="s">
        <v>6</v>
      </c>
      <c r="K1" s="5" t="s">
        <v>21</v>
      </c>
      <c r="L1" s="5" t="s">
        <v>34</v>
      </c>
      <c r="M1" s="6" t="s">
        <v>22</v>
      </c>
      <c r="Q1" s="7"/>
    </row>
    <row r="2" spans="1:17" ht="13.5" x14ac:dyDescent="0.3">
      <c r="A2" s="8">
        <v>14</v>
      </c>
      <c r="B2" s="19" t="s">
        <v>76</v>
      </c>
      <c r="C2" s="19" t="s">
        <v>157</v>
      </c>
      <c r="D2" s="11" t="s">
        <v>77</v>
      </c>
      <c r="E2" s="11" t="s">
        <v>72</v>
      </c>
      <c r="F2" s="11" t="s">
        <v>7</v>
      </c>
      <c r="G2" s="11" t="s">
        <v>8</v>
      </c>
      <c r="H2" s="11" t="s">
        <v>42</v>
      </c>
      <c r="I2" s="8" t="s">
        <v>48</v>
      </c>
      <c r="K2" s="8" t="s">
        <v>35</v>
      </c>
      <c r="L2" s="8" t="str">
        <f>CONCATENATE("private ",IF(K2="DT","Date",IF(I2="INT","int",IF(I2="TEXT","String",IF(I2="BIGINT", "long", "double")))), " ", LOWER(D2), ";")</f>
        <v>private long msn_id;</v>
      </c>
      <c r="N2" s="8" t="str">
        <f t="shared" ref="N2:N8" si="0">IF(ISBLANK(B2), ",", CONCATENATE("CREATE TABLE ", B2, " ( "))</f>
        <v xml:space="preserve">CREATE TABLE MSN_MST ( </v>
      </c>
      <c r="O2" s="8" t="str">
        <f t="shared" ref="O2:O8" si="1">CONCATENATE(N2, D2, " ", I2, IF(NOT(ISBLANK(J2)), " (", " "), J2, IF(NOT(ISBLANK(J2)), ") ", " "), IF(NOT(ISBLANK(H2)), CONCATENATE(" DEFAULT ", H2), " "), " " )</f>
        <v xml:space="preserve">CREATE TABLE MSN_MST ( MSN_ID BIGINT   DEFAULT AUTO_INCREMENT </v>
      </c>
      <c r="Q2" s="10" t="str">
        <f t="shared" ref="Q2:Q8" si="2">CONCATENATE(O2, P2)</f>
        <v xml:space="preserve">CREATE TABLE MSN_MST ( MSN_ID BIGINT   DEFAULT AUTO_INCREMENT </v>
      </c>
    </row>
    <row r="3" spans="1:17" ht="13.5" x14ac:dyDescent="0.3">
      <c r="A3" s="8">
        <v>15</v>
      </c>
      <c r="B3" s="19"/>
      <c r="C3" s="19"/>
      <c r="D3" s="11" t="s">
        <v>78</v>
      </c>
      <c r="E3" s="11" t="s">
        <v>73</v>
      </c>
      <c r="F3" s="11"/>
      <c r="G3" s="11" t="s">
        <v>8</v>
      </c>
      <c r="H3" s="11"/>
      <c r="I3" s="8" t="s">
        <v>46</v>
      </c>
      <c r="J3" s="8">
        <v>100</v>
      </c>
      <c r="K3" s="8" t="s">
        <v>28</v>
      </c>
      <c r="L3" s="8" t="str">
        <f t="shared" ref="L3:L92" si="3">CONCATENATE("private ",IF(K3="DT","Date",IF(I3="INT","int",IF(I3="TEXT","String",IF(I3="BIGINT", "long", "double")))), " ", LOWER(D3), ";")</f>
        <v>private double msn_nm;</v>
      </c>
      <c r="N3" s="8" t="str">
        <f>IF(ISBLANK(B3), ",", CONCATENATE("CREATE TABLE ", B3, " ( "))</f>
        <v>,</v>
      </c>
      <c r="O3" s="8" t="str">
        <f>CONCATENATE(N3, D3, " ", I3, IF(NOT(ISBLANK(J3)), " (", " "), J3, IF(NOT(ISBLANK(J3)), ") ", " "), IF(NOT(ISBLANK(H3)), CONCATENATE(" DEFAULT ", H3), " "), " " )</f>
        <v xml:space="preserve">,MSN_NM VARCHAR (100)   </v>
      </c>
      <c r="Q3" s="10" t="str">
        <f t="shared" si="2"/>
        <v xml:space="preserve">,MSN_NM VARCHAR (100)   </v>
      </c>
    </row>
    <row r="4" spans="1:17" ht="13.5" x14ac:dyDescent="0.3">
      <c r="A4" s="8">
        <v>15</v>
      </c>
      <c r="B4" s="19"/>
      <c r="C4" s="19"/>
      <c r="D4" s="11" t="s">
        <v>79</v>
      </c>
      <c r="E4" s="11" t="s">
        <v>74</v>
      </c>
      <c r="F4" s="11"/>
      <c r="G4" s="11"/>
      <c r="H4" s="11"/>
      <c r="I4" s="8" t="s">
        <v>46</v>
      </c>
      <c r="J4" s="8">
        <v>255</v>
      </c>
      <c r="K4" s="8" t="s">
        <v>24</v>
      </c>
      <c r="L4" s="8" t="str">
        <f t="shared" si="3"/>
        <v>private double msn_desc;</v>
      </c>
      <c r="N4" s="8" t="str">
        <f t="shared" si="0"/>
        <v>,</v>
      </c>
      <c r="O4" s="8" t="str">
        <f t="shared" si="1"/>
        <v xml:space="preserve">,MSN_DESC VARCHAR (255)   </v>
      </c>
      <c r="Q4" s="10" t="str">
        <f t="shared" si="2"/>
        <v xml:space="preserve">,MSN_DESC VARCHAR (255)   </v>
      </c>
    </row>
    <row r="5" spans="1:17" ht="24" x14ac:dyDescent="0.3">
      <c r="A5" s="8">
        <v>24</v>
      </c>
      <c r="B5" s="19"/>
      <c r="C5" s="19"/>
      <c r="D5" s="11" t="s">
        <v>80</v>
      </c>
      <c r="E5" s="11" t="s">
        <v>75</v>
      </c>
      <c r="F5" s="11"/>
      <c r="G5" s="11"/>
      <c r="H5" s="11"/>
      <c r="I5" s="8" t="s">
        <v>46</v>
      </c>
      <c r="J5" s="8">
        <v>10</v>
      </c>
      <c r="K5" s="8" t="s">
        <v>83</v>
      </c>
      <c r="L5" s="8" t="str">
        <f t="shared" si="3"/>
        <v>private double msn_tp;</v>
      </c>
      <c r="M5" s="9" t="s">
        <v>118</v>
      </c>
      <c r="N5" s="8" t="str">
        <f t="shared" si="0"/>
        <v>,</v>
      </c>
      <c r="O5" s="8" t="str">
        <f t="shared" si="1"/>
        <v xml:space="preserve">,MSN_TP VARCHAR (10)   </v>
      </c>
      <c r="Q5" s="10" t="str">
        <f t="shared" si="2"/>
        <v xml:space="preserve">,MSN_TP VARCHAR (10)   </v>
      </c>
    </row>
    <row r="6" spans="1:17" ht="13.5" x14ac:dyDescent="0.3">
      <c r="A6" s="8">
        <v>15</v>
      </c>
      <c r="B6" s="19"/>
      <c r="C6" s="19"/>
      <c r="D6" s="11" t="s">
        <v>84</v>
      </c>
      <c r="E6" s="11" t="s">
        <v>85</v>
      </c>
      <c r="F6" s="11"/>
      <c r="G6" s="11"/>
      <c r="H6" s="11"/>
      <c r="I6" s="8" t="s">
        <v>49</v>
      </c>
      <c r="K6" s="8" t="s">
        <v>14</v>
      </c>
      <c r="L6" s="8" t="str">
        <f t="shared" si="3"/>
        <v>private int sorts;</v>
      </c>
      <c r="N6" s="8" t="str">
        <f t="shared" si="0"/>
        <v>,</v>
      </c>
      <c r="O6" s="8" t="str">
        <f t="shared" si="1"/>
        <v xml:space="preserve">,SORTS INT    </v>
      </c>
      <c r="Q6" s="10" t="str">
        <f t="shared" si="2"/>
        <v xml:space="preserve">,SORTS INT    </v>
      </c>
    </row>
    <row r="7" spans="1:17" ht="13.5" x14ac:dyDescent="0.3">
      <c r="A7" s="8">
        <v>15</v>
      </c>
      <c r="B7" s="19"/>
      <c r="C7" s="19"/>
      <c r="D7" s="11" t="s">
        <v>25</v>
      </c>
      <c r="E7" s="11" t="s">
        <v>26</v>
      </c>
      <c r="F7" s="11"/>
      <c r="G7" s="11"/>
      <c r="H7" s="8" t="s">
        <v>202</v>
      </c>
      <c r="I7" s="8" t="s">
        <v>47</v>
      </c>
      <c r="K7" s="8" t="s">
        <v>12</v>
      </c>
      <c r="L7" s="8" t="str">
        <f t="shared" si="3"/>
        <v>private Date reg_dt;</v>
      </c>
      <c r="N7" s="8" t="str">
        <f>IF(ISBLANK(B7), ",", CONCATENATE("CREATE TABLE ", B7, " ( "))</f>
        <v>,</v>
      </c>
      <c r="O7" s="8" t="str">
        <f>CONCATENATE(N7, D7, " ", I7, IF(NOT(ISBLANK(J7)), " (", " "), J7, IF(NOT(ISBLANK(J7)), ") ", " "), IF(NOT(ISBLANK(H7)), CONCATENATE(" DEFAULT ", H7), " "), " " )</f>
        <v xml:space="preserve">,REG_DT DATETIME   DEFAULT NOW() </v>
      </c>
      <c r="Q7" s="10" t="str">
        <f t="shared" si="2"/>
        <v xml:space="preserve">,REG_DT DATETIME   DEFAULT NOW() </v>
      </c>
    </row>
    <row r="8" spans="1:17" ht="13.5" x14ac:dyDescent="0.3">
      <c r="A8" s="8">
        <v>30</v>
      </c>
      <c r="B8" s="19"/>
      <c r="C8" s="19"/>
      <c r="D8" s="11" t="s">
        <v>81</v>
      </c>
      <c r="E8" s="11" t="s">
        <v>82</v>
      </c>
      <c r="F8" s="11"/>
      <c r="G8" s="11"/>
      <c r="H8" s="11"/>
      <c r="I8" s="8" t="s">
        <v>47</v>
      </c>
      <c r="K8" s="8" t="s">
        <v>12</v>
      </c>
      <c r="L8" s="8" t="str">
        <f t="shared" si="3"/>
        <v>private Date mod_dt;</v>
      </c>
      <c r="N8" s="8" t="str">
        <f t="shared" si="0"/>
        <v>,</v>
      </c>
      <c r="O8" s="8" t="str">
        <f t="shared" si="1"/>
        <v xml:space="preserve">,MOD_DT DATETIME    </v>
      </c>
      <c r="P8" s="12" t="s">
        <v>189</v>
      </c>
      <c r="Q8" s="10" t="str">
        <f t="shared" si="2"/>
        <v xml:space="preserve">,MOD_DT DATETIME    , PRIMARY KEY(MSN_ID)); </v>
      </c>
    </row>
    <row r="9" spans="1:17" ht="13.5" x14ac:dyDescent="0.3">
      <c r="A9" s="8">
        <v>14</v>
      </c>
      <c r="B9" s="19" t="s">
        <v>67</v>
      </c>
      <c r="C9" s="19" t="s">
        <v>57</v>
      </c>
      <c r="D9" s="11" t="s">
        <v>86</v>
      </c>
      <c r="E9" s="11" t="s">
        <v>90</v>
      </c>
      <c r="F9" s="11" t="s">
        <v>7</v>
      </c>
      <c r="G9" s="11" t="s">
        <v>8</v>
      </c>
      <c r="H9" s="11" t="s">
        <v>42</v>
      </c>
      <c r="I9" s="8" t="s">
        <v>48</v>
      </c>
      <c r="K9" s="8" t="s">
        <v>35</v>
      </c>
      <c r="L9" s="8" t="str">
        <f t="shared" si="3"/>
        <v>private long srv_id;</v>
      </c>
      <c r="N9" s="8" t="str">
        <f t="shared" ref="N9:N13" si="4">IF(ISBLANK(B9), ",", CONCATENATE("CREATE TABLE ", B9, " ( "))</f>
        <v xml:space="preserve">CREATE TABLE SRV_MST ( </v>
      </c>
      <c r="O9" s="8" t="str">
        <f t="shared" ref="O9:O13" si="5">CONCATENATE(N9, D9, " ", I9, IF(NOT(ISBLANK(J9)), " (", " "), J9, IF(NOT(ISBLANK(J9)), ") ", " "), IF(NOT(ISBLANK(H9)), CONCATENATE(" DEFAULT ", H9), " "), " " )</f>
        <v xml:space="preserve">CREATE TABLE SRV_MST ( SRV_ID BIGINT   DEFAULT AUTO_INCREMENT </v>
      </c>
      <c r="Q9" s="10" t="str">
        <f t="shared" ref="Q9:Q13" si="6">CONCATENATE(O9, P9)</f>
        <v xml:space="preserve">CREATE TABLE SRV_MST ( SRV_ID BIGINT   DEFAULT AUTO_INCREMENT </v>
      </c>
    </row>
    <row r="10" spans="1:17" ht="13.5" x14ac:dyDescent="0.3">
      <c r="A10" s="8">
        <v>15</v>
      </c>
      <c r="B10" s="19"/>
      <c r="C10" s="19"/>
      <c r="D10" s="11" t="s">
        <v>87</v>
      </c>
      <c r="E10" s="11" t="s">
        <v>91</v>
      </c>
      <c r="F10" s="11"/>
      <c r="G10" s="11"/>
      <c r="H10" s="11"/>
      <c r="I10" s="8" t="s">
        <v>46</v>
      </c>
      <c r="J10" s="8">
        <v>100</v>
      </c>
      <c r="K10" s="8" t="s">
        <v>28</v>
      </c>
      <c r="L10" s="8" t="str">
        <f t="shared" si="3"/>
        <v>private double srv_nm;</v>
      </c>
      <c r="N10" s="8" t="str">
        <f t="shared" si="4"/>
        <v>,</v>
      </c>
      <c r="O10" s="8" t="str">
        <f t="shared" si="5"/>
        <v xml:space="preserve">,SRV_NM VARCHAR (100)   </v>
      </c>
      <c r="Q10" s="10" t="str">
        <f t="shared" si="6"/>
        <v xml:space="preserve">,SRV_NM VARCHAR (100)   </v>
      </c>
    </row>
    <row r="11" spans="1:17" ht="13.5" x14ac:dyDescent="0.3">
      <c r="A11" s="8">
        <v>15</v>
      </c>
      <c r="B11" s="19"/>
      <c r="C11" s="19"/>
      <c r="D11" s="11" t="s">
        <v>88</v>
      </c>
      <c r="E11" s="11" t="s">
        <v>92</v>
      </c>
      <c r="F11" s="11"/>
      <c r="G11" s="11"/>
      <c r="H11" s="11"/>
      <c r="I11" s="8" t="s">
        <v>46</v>
      </c>
      <c r="J11" s="8">
        <v>255</v>
      </c>
      <c r="K11" s="8" t="s">
        <v>24</v>
      </c>
      <c r="L11" s="8" t="str">
        <f t="shared" si="3"/>
        <v>private double srv_desc;</v>
      </c>
      <c r="N11" s="8" t="str">
        <f t="shared" si="4"/>
        <v>,</v>
      </c>
      <c r="O11" s="8" t="str">
        <f t="shared" si="5"/>
        <v xml:space="preserve">,SRV_DESC VARCHAR (255)   </v>
      </c>
      <c r="Q11" s="10" t="str">
        <f t="shared" si="6"/>
        <v xml:space="preserve">,SRV_DESC VARCHAR (255)   </v>
      </c>
    </row>
    <row r="12" spans="1:17" ht="13.5" x14ac:dyDescent="0.3">
      <c r="A12" s="8">
        <v>16</v>
      </c>
      <c r="B12" s="19"/>
      <c r="C12" s="19"/>
      <c r="D12" s="11" t="s">
        <v>89</v>
      </c>
      <c r="E12" s="11" t="s">
        <v>93</v>
      </c>
      <c r="F12" s="11"/>
      <c r="G12" s="11"/>
      <c r="H12" s="11"/>
      <c r="I12" s="8" t="s">
        <v>46</v>
      </c>
      <c r="J12" s="8">
        <v>10</v>
      </c>
      <c r="K12" s="8" t="s">
        <v>83</v>
      </c>
      <c r="L12" s="8" t="str">
        <f t="shared" si="3"/>
        <v>private double srv_tp;</v>
      </c>
      <c r="M12" s="9" t="s">
        <v>175</v>
      </c>
      <c r="N12" s="8" t="str">
        <f t="shared" si="4"/>
        <v>,</v>
      </c>
      <c r="O12" s="8" t="str">
        <f t="shared" si="5"/>
        <v xml:space="preserve">,SRV_TP VARCHAR (10)   </v>
      </c>
      <c r="Q12" s="10" t="str">
        <f>CONCATENATE(O12, P12)</f>
        <v xml:space="preserve">,SRV_TP VARCHAR (10)   </v>
      </c>
    </row>
    <row r="13" spans="1:17" ht="13.5" x14ac:dyDescent="0.3">
      <c r="A13" s="8">
        <v>18</v>
      </c>
      <c r="B13" s="19"/>
      <c r="C13" s="19"/>
      <c r="D13" s="11" t="s">
        <v>84</v>
      </c>
      <c r="E13" s="11" t="s">
        <v>85</v>
      </c>
      <c r="F13" s="11"/>
      <c r="G13" s="11"/>
      <c r="H13" s="11"/>
      <c r="I13" s="8" t="s">
        <v>49</v>
      </c>
      <c r="K13" s="8" t="s">
        <v>14</v>
      </c>
      <c r="L13" s="8" t="str">
        <f t="shared" si="3"/>
        <v>private int sorts;</v>
      </c>
      <c r="N13" s="8" t="str">
        <f t="shared" si="4"/>
        <v>,</v>
      </c>
      <c r="O13" s="8" t="str">
        <f t="shared" si="5"/>
        <v xml:space="preserve">,SORTS INT    </v>
      </c>
      <c r="Q13" s="10" t="str">
        <f t="shared" si="6"/>
        <v xml:space="preserve">,SORTS INT    </v>
      </c>
    </row>
    <row r="14" spans="1:17" x14ac:dyDescent="0.3">
      <c r="A14" s="8">
        <v>28</v>
      </c>
      <c r="B14" s="20"/>
      <c r="C14" s="20"/>
      <c r="D14" s="11" t="s">
        <v>25</v>
      </c>
      <c r="E14" s="11" t="s">
        <v>26</v>
      </c>
      <c r="F14" s="11"/>
      <c r="G14" s="11"/>
      <c r="H14" s="8" t="s">
        <v>202</v>
      </c>
      <c r="I14" s="8" t="s">
        <v>47</v>
      </c>
      <c r="K14" s="8" t="s">
        <v>12</v>
      </c>
      <c r="L14" s="8" t="str">
        <f t="shared" si="3"/>
        <v>private Date reg_dt;</v>
      </c>
      <c r="N14" s="8" t="str">
        <f t="shared" ref="N14:N15" si="7">IF(ISBLANK(B14), ",", CONCATENATE("CREATE TABLE ", B14, " ( "))</f>
        <v>,</v>
      </c>
      <c r="O14" s="8" t="str">
        <f t="shared" ref="O14:O15" si="8">CONCATENATE(N14, D14, " ", I14, IF(NOT(ISBLANK(J14)), " (", " "), J14, IF(NOT(ISBLANK(J14)), ") ", " "), IF(NOT(ISBLANK(H14)), CONCATENATE(" DEFAULT ", H14), " "), " " )</f>
        <v xml:space="preserve">,REG_DT DATETIME   DEFAULT NOW() </v>
      </c>
      <c r="Q14" s="10" t="str">
        <f t="shared" ref="Q14:Q15" si="9">CONCATENATE(O14, P14)</f>
        <v xml:space="preserve">,REG_DT DATETIME   DEFAULT NOW() </v>
      </c>
    </row>
    <row r="15" spans="1:17" x14ac:dyDescent="0.3">
      <c r="A15" s="8">
        <v>30</v>
      </c>
      <c r="B15" s="20"/>
      <c r="C15" s="20"/>
      <c r="D15" s="11" t="s">
        <v>81</v>
      </c>
      <c r="E15" s="11" t="s">
        <v>82</v>
      </c>
      <c r="F15" s="11"/>
      <c r="G15" s="11"/>
      <c r="H15" s="11"/>
      <c r="I15" s="8" t="s">
        <v>47</v>
      </c>
      <c r="K15" s="8" t="s">
        <v>12</v>
      </c>
      <c r="L15" s="8" t="str">
        <f t="shared" si="3"/>
        <v>private Date mod_dt;</v>
      </c>
      <c r="N15" s="8" t="str">
        <f t="shared" si="7"/>
        <v>,</v>
      </c>
      <c r="O15" s="8" t="str">
        <f t="shared" si="8"/>
        <v xml:space="preserve">,MOD_DT DATETIME    </v>
      </c>
      <c r="P15" s="12" t="s">
        <v>190</v>
      </c>
      <c r="Q15" s="10" t="str">
        <f t="shared" si="9"/>
        <v xml:space="preserve">,MOD_DT DATETIME    , PRIMARY KEY(SRV_ID)); </v>
      </c>
    </row>
    <row r="16" spans="1:17" ht="13.5" x14ac:dyDescent="0.3">
      <c r="A16" s="8">
        <v>14</v>
      </c>
      <c r="B16" s="19" t="s">
        <v>68</v>
      </c>
      <c r="C16" s="19" t="s">
        <v>56</v>
      </c>
      <c r="D16" s="11" t="s">
        <v>86</v>
      </c>
      <c r="E16" s="11" t="s">
        <v>90</v>
      </c>
      <c r="F16" s="11" t="s">
        <v>7</v>
      </c>
      <c r="G16" s="11" t="s">
        <v>8</v>
      </c>
      <c r="H16" s="11"/>
      <c r="I16" s="8" t="s">
        <v>48</v>
      </c>
      <c r="K16" s="8" t="s">
        <v>35</v>
      </c>
      <c r="L16" s="8" t="str">
        <f t="shared" si="3"/>
        <v>private long srv_id;</v>
      </c>
      <c r="N16" s="8" t="str">
        <f t="shared" ref="N16:N39" si="10">IF(ISBLANK(B16), ",", CONCATENATE("CREATE TABLE ", B16, " ( "))</f>
        <v xml:space="preserve">CREATE TABLE PARM_MST ( </v>
      </c>
      <c r="O16" s="8" t="str">
        <f t="shared" ref="O16:O20" si="11">CONCATENATE(N16, D16, " ", I16, IF(NOT(ISBLANK(J16)), " (", " "), J16, IF(NOT(ISBLANK(J16)), ") ", " "), IF(NOT(ISBLANK(H16)), CONCATENATE(" DEFAULT ", H16), " "), " " )</f>
        <v xml:space="preserve">CREATE TABLE PARM_MST ( SRV_ID BIGINT    </v>
      </c>
      <c r="Q16" s="10" t="str">
        <f t="shared" ref="Q16:Q39" si="12">CONCATENATE(O16, P16)</f>
        <v xml:space="preserve">CREATE TABLE PARM_MST ( SRV_ID BIGINT    </v>
      </c>
    </row>
    <row r="17" spans="1:17" x14ac:dyDescent="0.3">
      <c r="A17" s="8">
        <v>15</v>
      </c>
      <c r="B17" s="20"/>
      <c r="C17" s="20"/>
      <c r="D17" s="11" t="s">
        <v>98</v>
      </c>
      <c r="E17" s="11" t="s">
        <v>100</v>
      </c>
      <c r="F17" s="11" t="s">
        <v>7</v>
      </c>
      <c r="G17" s="11" t="s">
        <v>8</v>
      </c>
      <c r="H17" s="11"/>
      <c r="I17" s="8" t="s">
        <v>46</v>
      </c>
      <c r="J17" s="8">
        <v>100</v>
      </c>
      <c r="K17" s="8" t="s">
        <v>28</v>
      </c>
      <c r="L17" s="8" t="str">
        <f t="shared" si="3"/>
        <v>private double parm_id;</v>
      </c>
      <c r="N17" s="8" t="str">
        <f t="shared" si="10"/>
        <v>,</v>
      </c>
      <c r="O17" s="8" t="str">
        <f t="shared" si="11"/>
        <v xml:space="preserve">,PARM_ID VARCHAR (100)   </v>
      </c>
      <c r="Q17" s="10" t="str">
        <f t="shared" si="12"/>
        <v xml:space="preserve">,PARM_ID VARCHAR (100)   </v>
      </c>
    </row>
    <row r="18" spans="1:17" x14ac:dyDescent="0.3">
      <c r="A18" s="8">
        <v>16</v>
      </c>
      <c r="B18" s="20"/>
      <c r="C18" s="20"/>
      <c r="D18" s="11" t="s">
        <v>99</v>
      </c>
      <c r="E18" s="11" t="s">
        <v>101</v>
      </c>
      <c r="F18" s="11"/>
      <c r="G18" s="11"/>
      <c r="H18" s="11"/>
      <c r="I18" s="8" t="s">
        <v>46</v>
      </c>
      <c r="J18" s="8">
        <v>255</v>
      </c>
      <c r="K18" s="8" t="s">
        <v>24</v>
      </c>
      <c r="L18" s="8" t="str">
        <f t="shared" si="3"/>
        <v>private double parm_desc;</v>
      </c>
      <c r="N18" s="8" t="str">
        <f t="shared" si="10"/>
        <v>,</v>
      </c>
      <c r="O18" s="8" t="str">
        <f t="shared" si="11"/>
        <v xml:space="preserve">,PARM_DESC VARCHAR (255)   </v>
      </c>
      <c r="Q18" s="10" t="str">
        <f t="shared" si="12"/>
        <v xml:space="preserve">,PARM_DESC VARCHAR (255)   </v>
      </c>
    </row>
    <row r="19" spans="1:17" ht="13.5" x14ac:dyDescent="0.3">
      <c r="A19" s="8">
        <v>16</v>
      </c>
      <c r="B19" s="19"/>
      <c r="C19" s="19"/>
      <c r="D19" s="11" t="s">
        <v>173</v>
      </c>
      <c r="E19" s="11" t="s">
        <v>174</v>
      </c>
      <c r="F19" s="11"/>
      <c r="G19" s="11"/>
      <c r="H19" s="11"/>
      <c r="I19" s="8" t="s">
        <v>46</v>
      </c>
      <c r="J19" s="8">
        <v>10</v>
      </c>
      <c r="K19" s="8" t="s">
        <v>83</v>
      </c>
      <c r="L19" s="8" t="str">
        <f t="shared" si="3"/>
        <v>private double parm_tp;</v>
      </c>
      <c r="M19" s="9" t="s">
        <v>188</v>
      </c>
      <c r="N19" s="8" t="str">
        <f t="shared" si="10"/>
        <v>,</v>
      </c>
      <c r="O19" s="8" t="str">
        <f t="shared" si="11"/>
        <v xml:space="preserve">,PARM_TP VARCHAR (10)   </v>
      </c>
      <c r="Q19" s="10" t="str">
        <f>CONCATENATE(O19, P19)</f>
        <v xml:space="preserve">,PARM_TP VARCHAR (10)   </v>
      </c>
    </row>
    <row r="20" spans="1:17" x14ac:dyDescent="0.3">
      <c r="A20" s="8">
        <v>18</v>
      </c>
      <c r="B20" s="20"/>
      <c r="C20" s="20"/>
      <c r="D20" s="11" t="s">
        <v>102</v>
      </c>
      <c r="E20" s="11" t="s">
        <v>103</v>
      </c>
      <c r="F20" s="11"/>
      <c r="G20" s="11"/>
      <c r="H20" s="11"/>
      <c r="I20" s="8" t="s">
        <v>46</v>
      </c>
      <c r="J20" s="8">
        <v>100</v>
      </c>
      <c r="K20" s="8" t="s">
        <v>13</v>
      </c>
      <c r="L20" s="8" t="str">
        <f t="shared" si="3"/>
        <v>private double def_val;</v>
      </c>
      <c r="M20" s="9" t="s">
        <v>177</v>
      </c>
      <c r="N20" s="8" t="str">
        <f t="shared" si="10"/>
        <v>,</v>
      </c>
      <c r="O20" s="8" t="str">
        <f t="shared" si="11"/>
        <v xml:space="preserve">,DEF_VAL VARCHAR (100)   </v>
      </c>
      <c r="Q20" s="10" t="str">
        <f t="shared" si="12"/>
        <v xml:space="preserve">,DEF_VAL VARCHAR (100)   </v>
      </c>
    </row>
    <row r="21" spans="1:17" x14ac:dyDescent="0.3">
      <c r="A21" s="8">
        <v>28</v>
      </c>
      <c r="B21" s="20"/>
      <c r="C21" s="20"/>
      <c r="D21" s="11" t="s">
        <v>84</v>
      </c>
      <c r="E21" s="11" t="s">
        <v>85</v>
      </c>
      <c r="F21" s="11"/>
      <c r="G21" s="11"/>
      <c r="H21" s="11"/>
      <c r="I21" s="8" t="s">
        <v>49</v>
      </c>
      <c r="K21" s="8" t="s">
        <v>14</v>
      </c>
      <c r="L21" s="8" t="str">
        <f t="shared" si="3"/>
        <v>private int sorts;</v>
      </c>
      <c r="N21" s="8" t="str">
        <f t="shared" si="10"/>
        <v>,</v>
      </c>
      <c r="O21" s="8" t="str">
        <f>CONCATENATE(N21, D21, " ", I21, IF(NOT(ISBLANK(J21)), " (", " "), J21, IF(NOT(ISBLANK(J21)), ") ", " "), IF(NOT(ISBLANK(H21)), CONCATENATE(" DEFAULT ", H21), " "), " " )</f>
        <v xml:space="preserve">,SORTS INT    </v>
      </c>
      <c r="Q21" s="10" t="str">
        <f t="shared" si="12"/>
        <v xml:space="preserve">,SORTS INT    </v>
      </c>
    </row>
    <row r="22" spans="1:17" x14ac:dyDescent="0.3">
      <c r="A22" s="8">
        <v>28</v>
      </c>
      <c r="B22" s="20"/>
      <c r="C22" s="20"/>
      <c r="D22" s="11" t="s">
        <v>25</v>
      </c>
      <c r="E22" s="11" t="s">
        <v>26</v>
      </c>
      <c r="F22" s="11"/>
      <c r="G22" s="11"/>
      <c r="H22" s="8" t="s">
        <v>202</v>
      </c>
      <c r="I22" s="8" t="s">
        <v>47</v>
      </c>
      <c r="K22" s="8" t="s">
        <v>12</v>
      </c>
      <c r="L22" s="8" t="str">
        <f t="shared" si="3"/>
        <v>private Date reg_dt;</v>
      </c>
      <c r="N22" s="8" t="str">
        <f t="shared" si="10"/>
        <v>,</v>
      </c>
      <c r="O22" s="8" t="str">
        <f>CONCATENATE(N22, D22, " ", I22, IF(NOT(ISBLANK(J22)), " (", " "), J22, IF(NOT(ISBLANK(J22)), ") ", " "), IF(NOT(ISBLANK(H22)), CONCATENATE(" DEFAULT ", H22), " "), " " )</f>
        <v xml:space="preserve">,REG_DT DATETIME   DEFAULT NOW() </v>
      </c>
      <c r="Q22" s="10" t="str">
        <f t="shared" si="12"/>
        <v xml:space="preserve">,REG_DT DATETIME   DEFAULT NOW() </v>
      </c>
    </row>
    <row r="23" spans="1:17" x14ac:dyDescent="0.3">
      <c r="A23" s="8">
        <v>30</v>
      </c>
      <c r="B23" s="20"/>
      <c r="C23" s="20"/>
      <c r="D23" s="11" t="s">
        <v>81</v>
      </c>
      <c r="E23" s="11" t="s">
        <v>82</v>
      </c>
      <c r="F23" s="11"/>
      <c r="G23" s="11"/>
      <c r="H23" s="11"/>
      <c r="I23" s="8" t="s">
        <v>47</v>
      </c>
      <c r="K23" s="8" t="s">
        <v>12</v>
      </c>
      <c r="L23" s="8" t="str">
        <f t="shared" si="3"/>
        <v>private Date mod_dt;</v>
      </c>
      <c r="N23" s="8" t="str">
        <f t="shared" si="10"/>
        <v>,</v>
      </c>
      <c r="O23" s="8" t="str">
        <f>CONCATENATE(N23, D23, " ", I23, IF(NOT(ISBLANK(J23)), " (", " "), J23, IF(NOT(ISBLANK(J23)), ") ", " "), IF(NOT(ISBLANK(H23)), CONCATENATE(" DEFAULT ", H23), " "), " " )</f>
        <v xml:space="preserve">,MOD_DT DATETIME    </v>
      </c>
      <c r="P23" s="12" t="s">
        <v>191</v>
      </c>
      <c r="Q23" s="10" t="str">
        <f t="shared" si="12"/>
        <v xml:space="preserve">,MOD_DT DATETIME    , PRIMARY KEY(SRV_ID, PARM_ID)); </v>
      </c>
    </row>
    <row r="24" spans="1:17" ht="13.5" x14ac:dyDescent="0.3">
      <c r="A24" s="8">
        <v>14</v>
      </c>
      <c r="B24" s="21" t="s">
        <v>109</v>
      </c>
      <c r="C24" s="21" t="s">
        <v>158</v>
      </c>
      <c r="D24" s="11" t="s">
        <v>77</v>
      </c>
      <c r="E24" s="11" t="s">
        <v>72</v>
      </c>
      <c r="F24" s="11" t="s">
        <v>7</v>
      </c>
      <c r="G24" s="11" t="s">
        <v>8</v>
      </c>
      <c r="H24" s="11"/>
      <c r="I24" s="8" t="s">
        <v>48</v>
      </c>
      <c r="K24" s="8" t="s">
        <v>35</v>
      </c>
      <c r="L24" s="8" t="str">
        <f>CONCATENATE("private ",IF(K24="DT","Date",IF(I24="INT","int",IF(I24="TEXT","String",IF(I24="BIGINT", "long", "double")))), " ", LOWER(D24), ";")</f>
        <v>private long msn_id;</v>
      </c>
      <c r="N24" s="8" t="str">
        <f>IF(ISBLANK(B24), ",", CONCATENATE("CREATE TABLE ", B24, " ( "))</f>
        <v xml:space="preserve">CREATE TABLE MSN_SRV_MST ( </v>
      </c>
      <c r="O24" s="8" t="str">
        <f t="shared" ref="O24:O32" si="13">CONCATENATE(N24, D24, " ", I24, IF(NOT(ISBLANK(J24)), " (", " "), J24, IF(NOT(ISBLANK(J24)), ") ", " "), IF(NOT(ISBLANK(H24)), CONCATENATE(" DEFAULT ", H24), " "), " " )</f>
        <v xml:space="preserve">CREATE TABLE MSN_SRV_MST ( MSN_ID BIGINT    </v>
      </c>
      <c r="Q24" s="10" t="str">
        <f>CONCATENATE(O24, P24)</f>
        <v xml:space="preserve">CREATE TABLE MSN_SRV_MST ( MSN_ID BIGINT    </v>
      </c>
    </row>
    <row r="25" spans="1:17" ht="13.5" x14ac:dyDescent="0.3">
      <c r="A25" s="8">
        <v>15</v>
      </c>
      <c r="B25" s="19"/>
      <c r="C25" s="19"/>
      <c r="D25" s="11" t="s">
        <v>192</v>
      </c>
      <c r="E25" s="11" t="s">
        <v>195</v>
      </c>
      <c r="F25" s="11" t="s">
        <v>7</v>
      </c>
      <c r="G25" s="11" t="s">
        <v>8</v>
      </c>
      <c r="H25" s="11"/>
      <c r="I25" s="8" t="s">
        <v>48</v>
      </c>
      <c r="K25" s="8" t="s">
        <v>35</v>
      </c>
      <c r="L25" s="8" t="str">
        <f>CONCATENATE("private ",IF(K25="DT","Date",IF(I25="INT","int",IF(I25="TEXT","String",IF(I25="BIGINT", "long", "double")))), " ", LOWER(D25), ";")</f>
        <v>private long srv_seq;</v>
      </c>
      <c r="N25" s="8" t="str">
        <f>IF(ISBLANK(B25), ",", CONCATENATE("CREATE TABLE ", B25, " ( "))</f>
        <v>,</v>
      </c>
      <c r="O25" s="8" t="str">
        <f t="shared" ref="O25" si="14">CONCATENATE(N25, D25, " ", I25, IF(NOT(ISBLANK(J25)), " (", " "), J25, IF(NOT(ISBLANK(J25)), ") ", " "), IF(NOT(ISBLANK(H25)), CONCATENATE(" DEFAULT ", H25), " "), " " )</f>
        <v xml:space="preserve">,SRV_SEQ BIGINT    </v>
      </c>
      <c r="Q25" s="10" t="str">
        <f>CONCATENATE(O25, P25)</f>
        <v xml:space="preserve">,SRV_SEQ BIGINT    </v>
      </c>
    </row>
    <row r="26" spans="1:17" ht="13.5" x14ac:dyDescent="0.3">
      <c r="A26" s="8">
        <v>15</v>
      </c>
      <c r="B26" s="19"/>
      <c r="C26" s="19"/>
      <c r="D26" s="11" t="s">
        <v>86</v>
      </c>
      <c r="E26" s="11" t="s">
        <v>90</v>
      </c>
      <c r="F26" s="11"/>
      <c r="G26" s="11" t="s">
        <v>8</v>
      </c>
      <c r="H26" s="11"/>
      <c r="I26" s="8" t="s">
        <v>48</v>
      </c>
      <c r="K26" s="8" t="s">
        <v>35</v>
      </c>
      <c r="L26" s="8" t="str">
        <f>CONCATENATE("private ",IF(K26="DT","Date",IF(I26="INT","int",IF(I26="TEXT","String",IF(I26="BIGINT", "long", "double")))), " ", LOWER(D26), ";")</f>
        <v>private long srv_id;</v>
      </c>
      <c r="N26" s="8" t="str">
        <f>IF(ISBLANK(B26), ",", CONCATENATE("CREATE TABLE ", B26, " ( "))</f>
        <v>,</v>
      </c>
      <c r="O26" s="8" t="str">
        <f t="shared" si="13"/>
        <v xml:space="preserve">,SRV_ID BIGINT    </v>
      </c>
      <c r="Q26" s="10" t="str">
        <f>CONCATENATE(O26, P26)</f>
        <v xml:space="preserve">,SRV_ID BIGINT    </v>
      </c>
    </row>
    <row r="27" spans="1:17" ht="13.5" x14ac:dyDescent="0.3">
      <c r="A27" s="8">
        <v>15</v>
      </c>
      <c r="B27" s="19"/>
      <c r="C27" s="19"/>
      <c r="D27" s="11" t="s">
        <v>160</v>
      </c>
      <c r="E27" s="11" t="s">
        <v>161</v>
      </c>
      <c r="F27" s="11"/>
      <c r="G27" s="11"/>
      <c r="H27" s="11"/>
      <c r="I27" s="8" t="s">
        <v>49</v>
      </c>
      <c r="K27" s="8" t="s">
        <v>14</v>
      </c>
      <c r="L27" s="8" t="str">
        <f>CONCATENATE("private ",IF(K27="DT","Date",IF(I27="INT","int",IF(I27="TEXT","String",IF(I27="BIGINT", "long", "double")))), " ", LOWER(D27), ";")</f>
        <v>private int srv_dur;</v>
      </c>
      <c r="M27" s="9" t="s">
        <v>166</v>
      </c>
      <c r="N27" s="8" t="str">
        <f>IF(ISBLANK(B27), ",", CONCATENATE("CREATE TABLE ", B27, " ( "))</f>
        <v>,</v>
      </c>
      <c r="O27" s="8" t="str">
        <f t="shared" si="13"/>
        <v xml:space="preserve">,SRV_DUR INT    </v>
      </c>
      <c r="Q27" s="10" t="str">
        <f>CONCATENATE(O27, P27)</f>
        <v xml:space="preserve">,SRV_DUR INT    </v>
      </c>
    </row>
    <row r="28" spans="1:17" ht="13.5" x14ac:dyDescent="0.3">
      <c r="A28" s="8">
        <v>15</v>
      </c>
      <c r="B28" s="19"/>
      <c r="C28" s="19"/>
      <c r="D28" s="11" t="s">
        <v>162</v>
      </c>
      <c r="E28" s="11" t="s">
        <v>164</v>
      </c>
      <c r="F28" s="11"/>
      <c r="G28" s="11"/>
      <c r="H28" s="11"/>
      <c r="I28" s="8" t="s">
        <v>49</v>
      </c>
      <c r="K28" s="8" t="s">
        <v>14</v>
      </c>
      <c r="L28" s="8" t="str">
        <f>CONCATENATE("private ",IF(K28="DT","Date",IF(I28="INT","int",IF(I28="TEXT","String",IF(I28="BIGINT", "long", "double")))), " ", LOWER(D28), ";")</f>
        <v>private int pre_dur;</v>
      </c>
      <c r="M28" s="11" t="s">
        <v>167</v>
      </c>
      <c r="N28" s="8" t="str">
        <f>IF(ISBLANK(B28), ",", CONCATENATE("CREATE TABLE ", B28, " ( "))</f>
        <v>,</v>
      </c>
      <c r="O28" s="8" t="str">
        <f t="shared" ref="O28" si="15">CONCATENATE(N28, D28, " ", I28, IF(NOT(ISBLANK(J28)), " (", " "), J28, IF(NOT(ISBLANK(J28)), ") ", " "), IF(NOT(ISBLANK(H28)), CONCATENATE(" DEFAULT ", H28), " "), " " )</f>
        <v xml:space="preserve">,PRE_DUR INT    </v>
      </c>
      <c r="Q28" s="10" t="str">
        <f>CONCATENATE(O28, P28)</f>
        <v xml:space="preserve">,PRE_DUR INT    </v>
      </c>
    </row>
    <row r="29" spans="1:17" ht="13.5" x14ac:dyDescent="0.3">
      <c r="A29" s="8">
        <v>15</v>
      </c>
      <c r="B29" s="19"/>
      <c r="C29" s="19"/>
      <c r="D29" s="11" t="s">
        <v>163</v>
      </c>
      <c r="E29" s="11" t="s">
        <v>165</v>
      </c>
      <c r="F29" s="11"/>
      <c r="G29" s="11"/>
      <c r="H29" s="11"/>
      <c r="I29" s="8" t="s">
        <v>49</v>
      </c>
      <c r="K29" s="8" t="s">
        <v>14</v>
      </c>
      <c r="L29" s="8" t="str">
        <f>CONCATENATE("private ",IF(K29="DT","Date",IF(I29="INT","int",IF(I29="TEXT","String",IF(I29="BIGINT", "long", "double")))), " ", LOWER(D29), ";")</f>
        <v>private int aft_dur;</v>
      </c>
      <c r="M29" s="11" t="s">
        <v>168</v>
      </c>
      <c r="N29" s="8" t="str">
        <f>IF(ISBLANK(B29), ",", CONCATENATE("CREATE TABLE ", B29, " ( "))</f>
        <v>,</v>
      </c>
      <c r="O29" s="8" t="str">
        <f t="shared" si="13"/>
        <v xml:space="preserve">,AFT_DUR INT    </v>
      </c>
      <c r="Q29" s="10" t="str">
        <f>CONCATENATE(O29, P29)</f>
        <v xml:space="preserve">,AFT_DUR INT    </v>
      </c>
    </row>
    <row r="30" spans="1:17" ht="13.5" x14ac:dyDescent="0.3">
      <c r="A30" s="8">
        <v>16</v>
      </c>
      <c r="B30" s="19"/>
      <c r="C30" s="19"/>
      <c r="D30" s="11" t="s">
        <v>169</v>
      </c>
      <c r="E30" s="11" t="s">
        <v>170</v>
      </c>
      <c r="F30" s="11"/>
      <c r="G30" s="11"/>
      <c r="H30" s="11"/>
      <c r="I30" s="8" t="s">
        <v>46</v>
      </c>
      <c r="J30" s="8">
        <v>10</v>
      </c>
      <c r="K30" s="8" t="s">
        <v>83</v>
      </c>
      <c r="L30" s="8" t="str">
        <f>CONCATENATE("private ",IF(K30="DT","Date",IF(I30="INT","int",IF(I30="TEXT","String",IF(I30="BIGINT", "long", "double")))), " ", LOWER(D30), ";")</f>
        <v>private double map_tp;</v>
      </c>
      <c r="M30" s="9" t="s">
        <v>176</v>
      </c>
      <c r="N30" s="8" t="str">
        <f>IF(ISBLANK(B30), ",", CONCATENATE("CREATE TABLE ", B30, " ( "))</f>
        <v>,</v>
      </c>
      <c r="O30" s="8" t="str">
        <f t="shared" si="13"/>
        <v xml:space="preserve">,MAP_TP VARCHAR (10)   </v>
      </c>
      <c r="Q30" s="10" t="str">
        <f>CONCATENATE(O30, P30)</f>
        <v xml:space="preserve">,MAP_TP VARCHAR (10)   </v>
      </c>
    </row>
    <row r="31" spans="1:17" x14ac:dyDescent="0.3">
      <c r="A31" s="8">
        <v>28</v>
      </c>
      <c r="B31" s="20"/>
      <c r="C31" s="20"/>
      <c r="D31" s="11" t="s">
        <v>25</v>
      </c>
      <c r="E31" s="11" t="s">
        <v>26</v>
      </c>
      <c r="F31" s="11"/>
      <c r="G31" s="11"/>
      <c r="H31" s="8" t="s">
        <v>202</v>
      </c>
      <c r="I31" s="8" t="s">
        <v>47</v>
      </c>
      <c r="K31" s="8" t="s">
        <v>12</v>
      </c>
      <c r="L31" s="8" t="str">
        <f>CONCATENATE("private ",IF(K31="DT","Date",IF(I31="INT","int",IF(I31="TEXT","String",IF(I31="BIGINT", "long", "double")))), " ", LOWER(D31), ";")</f>
        <v>private Date reg_dt;</v>
      </c>
      <c r="N31" s="8" t="str">
        <f>IF(ISBLANK(B31), ",", CONCATENATE("CREATE TABLE ", B31, " ( "))</f>
        <v>,</v>
      </c>
      <c r="O31" s="8" t="str">
        <f t="shared" si="13"/>
        <v xml:space="preserve">,REG_DT DATETIME   DEFAULT NOW() </v>
      </c>
      <c r="Q31" s="10" t="str">
        <f t="shared" ref="Q31:Q32" si="16">CONCATENATE(O31, P31)</f>
        <v xml:space="preserve">,REG_DT DATETIME   DEFAULT NOW() </v>
      </c>
    </row>
    <row r="32" spans="1:17" x14ac:dyDescent="0.3">
      <c r="A32" s="8">
        <v>30</v>
      </c>
      <c r="B32" s="20"/>
      <c r="C32" s="20"/>
      <c r="D32" s="11" t="s">
        <v>81</v>
      </c>
      <c r="E32" s="11" t="s">
        <v>82</v>
      </c>
      <c r="F32" s="11"/>
      <c r="G32" s="11"/>
      <c r="H32" s="11"/>
      <c r="I32" s="8" t="s">
        <v>47</v>
      </c>
      <c r="K32" s="8" t="s">
        <v>12</v>
      </c>
      <c r="L32" s="8" t="str">
        <f>CONCATENATE("private ",IF(K32="DT","Date",IF(I32="INT","int",IF(I32="TEXT","String",IF(I32="BIGINT", "long", "double")))), " ", LOWER(D32), ";")</f>
        <v>private Date mod_dt;</v>
      </c>
      <c r="N32" s="8" t="str">
        <f>IF(ISBLANK(B32), ",", CONCATENATE("CREATE TABLE ", B32, " ( "))</f>
        <v>,</v>
      </c>
      <c r="O32" s="8" t="str">
        <f t="shared" si="13"/>
        <v xml:space="preserve">,MOD_DT DATETIME    </v>
      </c>
      <c r="P32" s="12" t="s">
        <v>201</v>
      </c>
      <c r="Q32" s="10" t="str">
        <f t="shared" si="16"/>
        <v xml:space="preserve">,MOD_DT DATETIME    , PRIMARY KEY(MSN_ID, SRV_SEQ)); </v>
      </c>
    </row>
    <row r="33" spans="1:17" ht="13.5" x14ac:dyDescent="0.3">
      <c r="A33" s="8">
        <v>14</v>
      </c>
      <c r="B33" s="16" t="s">
        <v>112</v>
      </c>
      <c r="C33" s="16" t="s">
        <v>55</v>
      </c>
      <c r="D33" s="11" t="s">
        <v>193</v>
      </c>
      <c r="E33" s="11" t="s">
        <v>171</v>
      </c>
      <c r="F33" s="11" t="s">
        <v>7</v>
      </c>
      <c r="G33" s="11" t="s">
        <v>8</v>
      </c>
      <c r="H33" s="11" t="s">
        <v>42</v>
      </c>
      <c r="I33" s="8" t="s">
        <v>35</v>
      </c>
      <c r="K33" s="8" t="s">
        <v>35</v>
      </c>
      <c r="L33" s="8" t="str">
        <f t="shared" si="3"/>
        <v>private long msn_seq;</v>
      </c>
      <c r="N33" s="8" t="str">
        <f t="shared" si="10"/>
        <v xml:space="preserve">CREATE TABLE MSN_INFO ( </v>
      </c>
      <c r="O33" s="8" t="str">
        <f t="shared" ref="O33:O51" si="17">CONCATENATE(N33, D33, " ", I33, IF(NOT(ISBLANK(J33)), " (", " "), J33, IF(NOT(ISBLANK(J33)), ") ", " "), IF(NOT(ISBLANK(H33)), CONCATENATE(" DEFAULT ", H33), " "), " " )</f>
        <v xml:space="preserve">CREATE TABLE MSN_INFO ( MSN_SEQ BIGINT   DEFAULT AUTO_INCREMENT </v>
      </c>
      <c r="Q33" s="10" t="str">
        <f t="shared" si="12"/>
        <v xml:space="preserve">CREATE TABLE MSN_INFO ( MSN_SEQ BIGINT   DEFAULT AUTO_INCREMENT </v>
      </c>
    </row>
    <row r="34" spans="1:17" ht="13.5" x14ac:dyDescent="0.3">
      <c r="A34" s="8">
        <v>23</v>
      </c>
      <c r="B34" s="16"/>
      <c r="C34" s="16"/>
      <c r="D34" s="11" t="s">
        <v>77</v>
      </c>
      <c r="E34" s="11" t="s">
        <v>72</v>
      </c>
      <c r="F34" s="11"/>
      <c r="G34" s="11"/>
      <c r="H34" s="11"/>
      <c r="I34" s="8" t="s">
        <v>48</v>
      </c>
      <c r="K34" s="8" t="s">
        <v>35</v>
      </c>
      <c r="L34" s="8" t="str">
        <f t="shared" ref="L34" si="18">CONCATENATE("private ",IF(K34="DT","Date",IF(I34="INT","int",IF(I34="TEXT","String",IF(I34="BIGINT", "long", "double")))), " ", LOWER(D34), ";")</f>
        <v>private long msn_id;</v>
      </c>
      <c r="N34" s="8" t="str">
        <f t="shared" ref="N34" si="19">IF(ISBLANK(B34), ",", CONCATENATE("CREATE TABLE ", B34, " ( "))</f>
        <v>,</v>
      </c>
      <c r="O34" s="8" t="str">
        <f t="shared" ref="O34" si="20">CONCATENATE(N34, D34, " ", I34, IF(NOT(ISBLANK(J34)), " (", " "), J34, IF(NOT(ISBLANK(J34)), ") ", " "), IF(NOT(ISBLANK(H34)), CONCATENATE(" DEFAULT ", H34), " "), " " )</f>
        <v xml:space="preserve">,MSN_ID BIGINT    </v>
      </c>
      <c r="Q34" s="10" t="str">
        <f t="shared" ref="Q34" si="21">CONCATENATE(O34, P34)</f>
        <v xml:space="preserve">,MSN_ID BIGINT    </v>
      </c>
    </row>
    <row r="35" spans="1:17" ht="13.5" x14ac:dyDescent="0.3">
      <c r="A35" s="8">
        <v>15</v>
      </c>
      <c r="B35" s="16"/>
      <c r="C35" s="16"/>
      <c r="D35" s="11" t="s">
        <v>94</v>
      </c>
      <c r="E35" s="11" t="s">
        <v>95</v>
      </c>
      <c r="F35" s="11"/>
      <c r="G35" s="11"/>
      <c r="H35" s="11"/>
      <c r="I35" s="8" t="s">
        <v>46</v>
      </c>
      <c r="J35" s="8">
        <v>50</v>
      </c>
      <c r="K35" s="8" t="s">
        <v>28</v>
      </c>
      <c r="L35" s="8" t="str">
        <f t="shared" si="3"/>
        <v>private double msn_call;</v>
      </c>
      <c r="M35" s="9" t="s">
        <v>97</v>
      </c>
      <c r="N35" s="8" t="str">
        <f>IF(ISBLANK(B35), ",", CONCATENATE("CREATE TABLE ", B35, " ( "))</f>
        <v>,</v>
      </c>
      <c r="O35" s="8" t="str">
        <f>CONCATENATE(N35, D35, " ", I35, IF(NOT(ISBLANK(J35)), " (", " "), J35, IF(NOT(ISBLANK(J35)), ") ", " "), IF(NOT(ISBLANK(H35)), CONCATENATE(" DEFAULT ", H35), " "), " " )</f>
        <v xml:space="preserve">,MSN_CALL VARCHAR (50)   </v>
      </c>
      <c r="Q35" s="10" t="str">
        <f t="shared" ref="Q35:Q36" si="22">CONCATENATE(O35, P35)</f>
        <v xml:space="preserve">,MSN_CALL VARCHAR (50)   </v>
      </c>
    </row>
    <row r="36" spans="1:17" ht="13.5" x14ac:dyDescent="0.3">
      <c r="A36" s="8">
        <v>15</v>
      </c>
      <c r="B36" s="16"/>
      <c r="C36" s="16"/>
      <c r="D36" s="11" t="s">
        <v>79</v>
      </c>
      <c r="E36" s="11" t="s">
        <v>74</v>
      </c>
      <c r="F36" s="11"/>
      <c r="G36" s="11"/>
      <c r="H36" s="11"/>
      <c r="I36" s="8" t="s">
        <v>46</v>
      </c>
      <c r="J36" s="8">
        <v>255</v>
      </c>
      <c r="K36" s="8" t="s">
        <v>24</v>
      </c>
      <c r="L36" s="8" t="str">
        <f t="shared" si="3"/>
        <v>private double msn_desc;</v>
      </c>
      <c r="N36" s="8" t="str">
        <f t="shared" ref="N36" si="23">IF(ISBLANK(B36), ",", CONCATENATE("CREATE TABLE ", B36, " ( "))</f>
        <v>,</v>
      </c>
      <c r="O36" s="8" t="str">
        <f t="shared" ref="O36" si="24">CONCATENATE(N36, D36, " ", I36, IF(NOT(ISBLANK(J36)), " (", " "), J36, IF(NOT(ISBLANK(J36)), ") ", " "), IF(NOT(ISBLANK(H36)), CONCATENATE(" DEFAULT ", H36), " "), " " )</f>
        <v xml:space="preserve">,MSN_DESC VARCHAR (255)   </v>
      </c>
      <c r="Q36" s="10" t="str">
        <f t="shared" si="22"/>
        <v xml:space="preserve">,MSN_DESC VARCHAR (255)   </v>
      </c>
    </row>
    <row r="37" spans="1:17" ht="13.5" x14ac:dyDescent="0.3">
      <c r="A37" s="8">
        <v>15</v>
      </c>
      <c r="B37" s="16"/>
      <c r="C37" s="16"/>
      <c r="D37" s="11" t="s">
        <v>22</v>
      </c>
      <c r="E37" s="11" t="s">
        <v>104</v>
      </c>
      <c r="F37" s="11"/>
      <c r="G37" s="11"/>
      <c r="H37" s="11"/>
      <c r="I37" s="8" t="s">
        <v>46</v>
      </c>
      <c r="J37" s="8">
        <v>255</v>
      </c>
      <c r="K37" s="8" t="s">
        <v>24</v>
      </c>
      <c r="L37" s="8" t="str">
        <f t="shared" si="3"/>
        <v>private double remrk;</v>
      </c>
      <c r="N37" s="8" t="str">
        <f t="shared" ref="N37" si="25">IF(ISBLANK(B37), ",", CONCATENATE("CREATE TABLE ", B37, " ( "))</f>
        <v>,</v>
      </c>
      <c r="O37" s="8" t="str">
        <f t="shared" ref="O37" si="26">CONCATENATE(N37, D37, " ", I37, IF(NOT(ISBLANK(J37)), " (", " "), J37, IF(NOT(ISBLANK(J37)), ") ", " "), IF(NOT(ISBLANK(H37)), CONCATENATE(" DEFAULT ", H37), " "), " " )</f>
        <v xml:space="preserve">,REMRK VARCHAR (255)   </v>
      </c>
      <c r="Q37" s="10" t="str">
        <f t="shared" ref="Q37" si="27">CONCATENATE(O37, P37)</f>
        <v xml:space="preserve">,REMRK VARCHAR (255)   </v>
      </c>
    </row>
    <row r="38" spans="1:17" x14ac:dyDescent="0.3">
      <c r="A38" s="8">
        <v>20</v>
      </c>
      <c r="B38" s="11"/>
      <c r="C38" s="11"/>
      <c r="D38" s="11" t="s">
        <v>25</v>
      </c>
      <c r="E38" s="11" t="s">
        <v>26</v>
      </c>
      <c r="F38" s="11"/>
      <c r="G38" s="11"/>
      <c r="H38" s="8" t="s">
        <v>202</v>
      </c>
      <c r="I38" s="8" t="s">
        <v>47</v>
      </c>
      <c r="K38" s="8" t="s">
        <v>12</v>
      </c>
      <c r="L38" s="8" t="str">
        <f t="shared" si="3"/>
        <v>private Date reg_dt;</v>
      </c>
      <c r="N38" s="8" t="str">
        <f t="shared" si="10"/>
        <v>,</v>
      </c>
      <c r="O38" s="8" t="str">
        <f t="shared" si="17"/>
        <v xml:space="preserve">,REG_DT DATETIME   DEFAULT NOW() </v>
      </c>
      <c r="Q38" s="10" t="str">
        <f t="shared" si="12"/>
        <v xml:space="preserve">,REG_DT DATETIME   DEFAULT NOW() </v>
      </c>
    </row>
    <row r="39" spans="1:17" x14ac:dyDescent="0.3">
      <c r="A39" s="8">
        <v>30</v>
      </c>
      <c r="B39" s="11"/>
      <c r="C39" s="11"/>
      <c r="D39" s="11" t="s">
        <v>81</v>
      </c>
      <c r="E39" s="11" t="s">
        <v>82</v>
      </c>
      <c r="F39" s="11"/>
      <c r="G39" s="11"/>
      <c r="H39" s="11"/>
      <c r="I39" s="8" t="s">
        <v>47</v>
      </c>
      <c r="K39" s="8" t="s">
        <v>12</v>
      </c>
      <c r="L39" s="8" t="str">
        <f t="shared" si="3"/>
        <v>private Date mod_dt;</v>
      </c>
      <c r="N39" s="8" t="str">
        <f t="shared" si="10"/>
        <v>,</v>
      </c>
      <c r="O39" s="8" t="str">
        <f t="shared" si="17"/>
        <v xml:space="preserve">,MOD_DT DATETIME    </v>
      </c>
      <c r="P39" s="12" t="s">
        <v>203</v>
      </c>
      <c r="Q39" s="10" t="str">
        <f t="shared" si="12"/>
        <v xml:space="preserve">,MOD_DT DATETIME    , PRIMARY KEY(MSN_SEQ)); </v>
      </c>
    </row>
    <row r="40" spans="1:17" ht="13.5" x14ac:dyDescent="0.3">
      <c r="A40" s="8">
        <v>14</v>
      </c>
      <c r="B40" s="21" t="s">
        <v>111</v>
      </c>
      <c r="C40" s="21" t="s">
        <v>172</v>
      </c>
      <c r="D40" s="11" t="s">
        <v>192</v>
      </c>
      <c r="E40" s="11" t="s">
        <v>195</v>
      </c>
      <c r="F40" s="11" t="s">
        <v>7</v>
      </c>
      <c r="G40" s="11" t="s">
        <v>8</v>
      </c>
      <c r="H40" s="11" t="s">
        <v>42</v>
      </c>
      <c r="I40" s="8" t="s">
        <v>48</v>
      </c>
      <c r="K40" s="8" t="s">
        <v>35</v>
      </c>
      <c r="L40" s="8" t="str">
        <f t="shared" si="3"/>
        <v>private long srv_seq;</v>
      </c>
      <c r="N40" s="8" t="str">
        <f t="shared" ref="N40:N51" si="28">IF(ISBLANK(B40), ",", CONCATENATE("CREATE TABLE ", B40, " ( "))</f>
        <v xml:space="preserve">CREATE TABLE MSN_SRV_INFO ( </v>
      </c>
      <c r="O40" s="8" t="str">
        <f t="shared" si="17"/>
        <v xml:space="preserve">CREATE TABLE MSN_SRV_INFO ( SRV_SEQ BIGINT   DEFAULT AUTO_INCREMENT </v>
      </c>
      <c r="Q40" s="10" t="str">
        <f t="shared" ref="Q40:Q45" si="29">CONCATENATE(O40, P40)</f>
        <v xml:space="preserve">CREATE TABLE MSN_SRV_INFO ( SRV_SEQ BIGINT   DEFAULT AUTO_INCREMENT </v>
      </c>
    </row>
    <row r="41" spans="1:17" ht="13.5" x14ac:dyDescent="0.3">
      <c r="A41" s="8">
        <v>15</v>
      </c>
      <c r="B41" s="19"/>
      <c r="C41" s="19"/>
      <c r="D41" s="11" t="s">
        <v>77</v>
      </c>
      <c r="E41" s="11" t="s">
        <v>72</v>
      </c>
      <c r="F41" s="11"/>
      <c r="G41" s="11"/>
      <c r="H41" s="11"/>
      <c r="I41" s="8" t="s">
        <v>48</v>
      </c>
      <c r="K41" s="8" t="s">
        <v>35</v>
      </c>
      <c r="L41" s="8" t="str">
        <f t="shared" si="3"/>
        <v>private long msn_id;</v>
      </c>
      <c r="N41" s="8" t="str">
        <f t="shared" si="28"/>
        <v>,</v>
      </c>
      <c r="O41" s="8" t="str">
        <f t="shared" si="17"/>
        <v xml:space="preserve">,MSN_ID BIGINT    </v>
      </c>
      <c r="Q41" s="10" t="str">
        <f t="shared" si="29"/>
        <v xml:space="preserve">,MSN_ID BIGINT    </v>
      </c>
    </row>
    <row r="42" spans="1:17" ht="13.5" x14ac:dyDescent="0.3">
      <c r="A42" s="8">
        <v>15</v>
      </c>
      <c r="B42" s="19"/>
      <c r="C42" s="19"/>
      <c r="D42" s="11" t="s">
        <v>193</v>
      </c>
      <c r="E42" s="11" t="s">
        <v>194</v>
      </c>
      <c r="F42" s="11"/>
      <c r="G42" s="11"/>
      <c r="H42" s="11"/>
      <c r="I42" s="8" t="s">
        <v>35</v>
      </c>
      <c r="K42" s="8" t="s">
        <v>35</v>
      </c>
      <c r="L42" s="8" t="str">
        <f t="shared" ref="L42" si="30">CONCATENATE("private ",IF(K42="DT","Date",IF(I42="INT","int",IF(I42="TEXT","String",IF(I42="BIGINT", "long", "double")))), " ", LOWER(D42), ";")</f>
        <v>private long msn_seq;</v>
      </c>
      <c r="N42" s="8" t="str">
        <f t="shared" si="28"/>
        <v>,</v>
      </c>
      <c r="O42" s="8" t="str">
        <f t="shared" si="17"/>
        <v xml:space="preserve">,MSN_SEQ BIGINT    </v>
      </c>
      <c r="Q42" s="10" t="str">
        <f t="shared" si="29"/>
        <v xml:space="preserve">,MSN_SEQ BIGINT    </v>
      </c>
    </row>
    <row r="43" spans="1:17" ht="13.5" x14ac:dyDescent="0.3">
      <c r="A43" s="8">
        <v>16</v>
      </c>
      <c r="B43" s="19"/>
      <c r="C43" s="19"/>
      <c r="D43" s="11" t="s">
        <v>86</v>
      </c>
      <c r="E43" s="11" t="s">
        <v>90</v>
      </c>
      <c r="F43" s="11"/>
      <c r="G43" s="11"/>
      <c r="H43" s="11"/>
      <c r="I43" s="8" t="s">
        <v>48</v>
      </c>
      <c r="K43" s="8" t="s">
        <v>35</v>
      </c>
      <c r="L43" s="8" t="str">
        <f t="shared" si="3"/>
        <v>private long srv_id;</v>
      </c>
      <c r="N43" s="8" t="str">
        <f t="shared" ref="N43:N44" si="31">IF(ISBLANK(B43), ",", CONCATENATE("CREATE TABLE ", B43, " ( "))</f>
        <v>,</v>
      </c>
      <c r="O43" s="8" t="str">
        <f t="shared" ref="O43:O44" si="32">CONCATENATE(N43, D43, " ", I43, IF(NOT(ISBLANK(J43)), " (", " "), J43, IF(NOT(ISBLANK(J43)), ") ", " "), IF(NOT(ISBLANK(H43)), CONCATENATE(" DEFAULT ", H43), " "), " " )</f>
        <v xml:space="preserve">,SRV_ID BIGINT    </v>
      </c>
      <c r="Q43" s="10" t="str">
        <f>CONCATENATE(O43, P43)</f>
        <v xml:space="preserve">,SRV_ID BIGINT    </v>
      </c>
    </row>
    <row r="44" spans="1:17" ht="13.5" x14ac:dyDescent="0.3">
      <c r="A44" s="8">
        <v>18</v>
      </c>
      <c r="B44" s="19"/>
      <c r="C44" s="19"/>
      <c r="D44" s="11" t="s">
        <v>88</v>
      </c>
      <c r="E44" s="11" t="s">
        <v>92</v>
      </c>
      <c r="F44" s="11"/>
      <c r="G44" s="11"/>
      <c r="H44" s="11"/>
      <c r="I44" s="8" t="s">
        <v>46</v>
      </c>
      <c r="J44" s="8">
        <v>255</v>
      </c>
      <c r="K44" s="8" t="s">
        <v>24</v>
      </c>
      <c r="L44" s="8" t="str">
        <f t="shared" si="3"/>
        <v>private double srv_desc;</v>
      </c>
      <c r="N44" s="8" t="str">
        <f t="shared" si="31"/>
        <v>,</v>
      </c>
      <c r="O44" s="8" t="str">
        <f t="shared" si="32"/>
        <v xml:space="preserve">,SRV_DESC VARCHAR (255)   </v>
      </c>
      <c r="Q44" s="10" t="str">
        <f t="shared" ref="Q44" si="33">CONCATENATE(O44, P44)</f>
        <v xml:space="preserve">,SRV_DESC VARCHAR (255)   </v>
      </c>
    </row>
    <row r="45" spans="1:17" ht="13.5" x14ac:dyDescent="0.3">
      <c r="A45" s="8">
        <v>15</v>
      </c>
      <c r="B45" s="19"/>
      <c r="C45" s="19"/>
      <c r="D45" s="11" t="s">
        <v>105</v>
      </c>
      <c r="E45" s="11" t="s">
        <v>96</v>
      </c>
      <c r="F45" s="11"/>
      <c r="G45" s="11"/>
      <c r="H45" s="11"/>
      <c r="I45" s="8" t="s">
        <v>46</v>
      </c>
      <c r="J45" s="8">
        <v>100</v>
      </c>
      <c r="K45" s="8" t="s">
        <v>28</v>
      </c>
      <c r="L45" s="8" t="str">
        <f t="shared" si="3"/>
        <v>private double srv_call;</v>
      </c>
      <c r="N45" s="8" t="str">
        <f t="shared" si="28"/>
        <v>,</v>
      </c>
      <c r="O45" s="8" t="str">
        <f t="shared" si="17"/>
        <v xml:space="preserve">,SRV_CALL VARCHAR (100)   </v>
      </c>
      <c r="Q45" s="10" t="str">
        <f t="shared" si="29"/>
        <v xml:space="preserve">,SRV_CALL VARCHAR (100)   </v>
      </c>
    </row>
    <row r="46" spans="1:17" ht="13.5" x14ac:dyDescent="0.3">
      <c r="A46" s="8">
        <v>15</v>
      </c>
      <c r="B46" s="19"/>
      <c r="C46" s="19"/>
      <c r="D46" s="11" t="s">
        <v>160</v>
      </c>
      <c r="E46" s="11" t="s">
        <v>161</v>
      </c>
      <c r="F46" s="11"/>
      <c r="G46" s="11"/>
      <c r="H46" s="11"/>
      <c r="I46" s="8" t="s">
        <v>49</v>
      </c>
      <c r="K46" s="8" t="s">
        <v>14</v>
      </c>
      <c r="L46" s="8" t="str">
        <f t="shared" si="3"/>
        <v>private int srv_dur;</v>
      </c>
      <c r="M46" s="9" t="s">
        <v>166</v>
      </c>
      <c r="N46" s="8" t="str">
        <f>IF(ISBLANK(B46), ",", CONCATENATE("CREATE TABLE ", B46, " ( "))</f>
        <v>,</v>
      </c>
      <c r="O46" s="8" t="str">
        <f t="shared" si="17"/>
        <v xml:space="preserve">,SRV_DUR INT    </v>
      </c>
      <c r="Q46" s="10" t="str">
        <f>CONCATENATE(O46, P46)</f>
        <v xml:space="preserve">,SRV_DUR INT    </v>
      </c>
    </row>
    <row r="47" spans="1:17" ht="13.5" x14ac:dyDescent="0.3">
      <c r="A47" s="8">
        <v>15</v>
      </c>
      <c r="B47" s="19"/>
      <c r="C47" s="19"/>
      <c r="D47" s="11" t="s">
        <v>162</v>
      </c>
      <c r="E47" s="11" t="s">
        <v>164</v>
      </c>
      <c r="F47" s="11"/>
      <c r="G47" s="11"/>
      <c r="H47" s="11"/>
      <c r="I47" s="8" t="s">
        <v>49</v>
      </c>
      <c r="K47" s="8" t="s">
        <v>14</v>
      </c>
      <c r="L47" s="8" t="str">
        <f t="shared" si="3"/>
        <v>private int pre_dur;</v>
      </c>
      <c r="M47" s="11" t="s">
        <v>167</v>
      </c>
      <c r="N47" s="8" t="str">
        <f>IF(ISBLANK(B47), ",", CONCATENATE("CREATE TABLE ", B47, " ( "))</f>
        <v>,</v>
      </c>
      <c r="O47" s="8" t="str">
        <f t="shared" si="17"/>
        <v xml:space="preserve">,PRE_DUR INT    </v>
      </c>
      <c r="Q47" s="10" t="str">
        <f>CONCATENATE(O47, P47)</f>
        <v xml:space="preserve">,PRE_DUR INT    </v>
      </c>
    </row>
    <row r="48" spans="1:17" ht="13.5" x14ac:dyDescent="0.3">
      <c r="A48" s="8">
        <v>15</v>
      </c>
      <c r="B48" s="19"/>
      <c r="C48" s="19"/>
      <c r="D48" s="11" t="s">
        <v>163</v>
      </c>
      <c r="E48" s="11" t="s">
        <v>165</v>
      </c>
      <c r="F48" s="11"/>
      <c r="G48" s="11"/>
      <c r="H48" s="11"/>
      <c r="I48" s="8" t="s">
        <v>49</v>
      </c>
      <c r="K48" s="8" t="s">
        <v>14</v>
      </c>
      <c r="L48" s="8" t="str">
        <f t="shared" si="3"/>
        <v>private int aft_dur;</v>
      </c>
      <c r="M48" s="11" t="s">
        <v>168</v>
      </c>
      <c r="N48" s="8" t="str">
        <f>IF(ISBLANK(B48), ",", CONCATENATE("CREATE TABLE ", B48, " ( "))</f>
        <v>,</v>
      </c>
      <c r="O48" s="8" t="str">
        <f t="shared" si="17"/>
        <v xml:space="preserve">,AFT_DUR INT    </v>
      </c>
      <c r="Q48" s="10" t="str">
        <f>CONCATENATE(O48, P48)</f>
        <v xml:space="preserve">,AFT_DUR INT    </v>
      </c>
    </row>
    <row r="49" spans="1:17" ht="13.5" x14ac:dyDescent="0.3">
      <c r="A49" s="8">
        <v>16</v>
      </c>
      <c r="B49" s="19"/>
      <c r="C49" s="19"/>
      <c r="D49" s="11" t="s">
        <v>169</v>
      </c>
      <c r="E49" s="11" t="s">
        <v>170</v>
      </c>
      <c r="F49" s="11"/>
      <c r="G49" s="11"/>
      <c r="H49" s="11"/>
      <c r="I49" s="8" t="s">
        <v>46</v>
      </c>
      <c r="J49" s="8">
        <v>10</v>
      </c>
      <c r="K49" s="8" t="s">
        <v>83</v>
      </c>
      <c r="L49" s="8" t="str">
        <f t="shared" si="3"/>
        <v>private double map_tp;</v>
      </c>
      <c r="N49" s="8" t="str">
        <f>IF(ISBLANK(B49), ",", CONCATENATE("CREATE TABLE ", B49, " ( "))</f>
        <v>,</v>
      </c>
      <c r="O49" s="8" t="str">
        <f t="shared" si="17"/>
        <v xml:space="preserve">,MAP_TP VARCHAR (10)   </v>
      </c>
      <c r="Q49" s="10" t="str">
        <f>CONCATENATE(O49, P49)</f>
        <v xml:space="preserve">,MAP_TP VARCHAR (10)   </v>
      </c>
    </row>
    <row r="50" spans="1:17" x14ac:dyDescent="0.3">
      <c r="A50" s="8">
        <v>28</v>
      </c>
      <c r="B50" s="20"/>
      <c r="C50" s="20"/>
      <c r="D50" s="11" t="s">
        <v>25</v>
      </c>
      <c r="E50" s="11" t="s">
        <v>26</v>
      </c>
      <c r="F50" s="11"/>
      <c r="G50" s="11"/>
      <c r="H50" s="8" t="s">
        <v>202</v>
      </c>
      <c r="I50" s="8" t="s">
        <v>47</v>
      </c>
      <c r="K50" s="8" t="s">
        <v>12</v>
      </c>
      <c r="L50" s="8" t="str">
        <f t="shared" si="3"/>
        <v>private Date reg_dt;</v>
      </c>
      <c r="N50" s="8" t="str">
        <f t="shared" si="28"/>
        <v>,</v>
      </c>
      <c r="O50" s="8" t="str">
        <f t="shared" si="17"/>
        <v xml:space="preserve">,REG_DT DATETIME   DEFAULT NOW() </v>
      </c>
      <c r="Q50" s="10" t="str">
        <f t="shared" ref="Q50:Q51" si="34">CONCATENATE(O50, P50)</f>
        <v xml:space="preserve">,REG_DT DATETIME   DEFAULT NOW() </v>
      </c>
    </row>
    <row r="51" spans="1:17" x14ac:dyDescent="0.3">
      <c r="A51" s="8">
        <v>30</v>
      </c>
      <c r="B51" s="20"/>
      <c r="C51" s="20"/>
      <c r="D51" s="11" t="s">
        <v>81</v>
      </c>
      <c r="E51" s="11" t="s">
        <v>82</v>
      </c>
      <c r="F51" s="11"/>
      <c r="G51" s="11"/>
      <c r="H51" s="11"/>
      <c r="I51" s="8" t="s">
        <v>47</v>
      </c>
      <c r="K51" s="8" t="s">
        <v>12</v>
      </c>
      <c r="L51" s="8" t="str">
        <f t="shared" si="3"/>
        <v>private Date mod_dt;</v>
      </c>
      <c r="N51" s="8" t="str">
        <f t="shared" si="28"/>
        <v>,</v>
      </c>
      <c r="O51" s="8" t="str">
        <f t="shared" si="17"/>
        <v xml:space="preserve">,MOD_DT DATETIME    </v>
      </c>
      <c r="P51" s="12" t="s">
        <v>204</v>
      </c>
      <c r="Q51" s="10" t="str">
        <f t="shared" si="34"/>
        <v xml:space="preserve">,MOD_DT DATETIME    , PRIMARY KEY(SRV_SEQ)); </v>
      </c>
    </row>
    <row r="52" spans="1:17" ht="13.5" x14ac:dyDescent="0.3">
      <c r="A52" s="8">
        <v>14</v>
      </c>
      <c r="B52" s="16" t="s">
        <v>69</v>
      </c>
      <c r="C52" s="16" t="s">
        <v>59</v>
      </c>
      <c r="D52" s="11" t="s">
        <v>192</v>
      </c>
      <c r="E52" s="11" t="s">
        <v>195</v>
      </c>
      <c r="F52" s="11" t="s">
        <v>7</v>
      </c>
      <c r="G52" s="11" t="s">
        <v>8</v>
      </c>
      <c r="H52" s="11"/>
      <c r="I52" s="8" t="s">
        <v>35</v>
      </c>
      <c r="K52" s="8" t="s">
        <v>35</v>
      </c>
      <c r="L52" s="8" t="str">
        <f t="shared" si="3"/>
        <v>private long srv_seq;</v>
      </c>
      <c r="N52" s="8" t="str">
        <f t="shared" ref="N52:N68" si="35">IF(ISBLANK(B52), ",", CONCATENATE("CREATE TABLE ", B52, " ( "))</f>
        <v xml:space="preserve">CREATE TABLE PARM_INFO ( </v>
      </c>
      <c r="O52" s="8" t="str">
        <f t="shared" ref="O52:O68" si="36">CONCATENATE(N52, D52, " ", I52, IF(NOT(ISBLANK(J52)), " (", " "), J52, IF(NOT(ISBLANK(J52)), ") ", " "), IF(NOT(ISBLANK(H52)), CONCATENATE(" DEFAULT ", H52), " "), " " )</f>
        <v xml:space="preserve">CREATE TABLE PARM_INFO ( SRV_SEQ BIGINT    </v>
      </c>
      <c r="Q52" s="10" t="str">
        <f t="shared" ref="Q52:Q86" si="37">CONCATENATE(O52, P52)</f>
        <v xml:space="preserve">CREATE TABLE PARM_INFO ( SRV_SEQ BIGINT    </v>
      </c>
    </row>
    <row r="53" spans="1:17" ht="13.5" x14ac:dyDescent="0.3">
      <c r="A53" s="8">
        <v>15</v>
      </c>
      <c r="B53" s="16"/>
      <c r="C53" s="16"/>
      <c r="D53" s="11" t="s">
        <v>178</v>
      </c>
      <c r="E53" s="11" t="s">
        <v>100</v>
      </c>
      <c r="F53" s="11" t="s">
        <v>7</v>
      </c>
      <c r="G53" s="11" t="s">
        <v>8</v>
      </c>
      <c r="H53" s="11"/>
      <c r="I53" s="8" t="s">
        <v>46</v>
      </c>
      <c r="J53" s="8">
        <v>50</v>
      </c>
      <c r="K53" s="8" t="s">
        <v>28</v>
      </c>
      <c r="L53" s="8" t="str">
        <f t="shared" ref="L53" si="38">CONCATENATE("private ",IF(K53="DT","Date",IF(I53="INT","int",IF(I53="TEXT","String",IF(I53="BIGINT", "long", "double")))), " ", LOWER(D53), ";")</f>
        <v>private double parm_id;</v>
      </c>
      <c r="N53" s="8" t="str">
        <f t="shared" si="35"/>
        <v>,</v>
      </c>
      <c r="O53" s="8" t="str">
        <f t="shared" si="36"/>
        <v xml:space="preserve">,PARM_ID VARCHAR (50)   </v>
      </c>
      <c r="Q53" s="10" t="str">
        <f t="shared" si="37"/>
        <v xml:space="preserve">,PARM_ID VARCHAR (50)   </v>
      </c>
    </row>
    <row r="54" spans="1:17" ht="13.5" x14ac:dyDescent="0.3">
      <c r="A54" s="8">
        <v>15</v>
      </c>
      <c r="B54" s="16"/>
      <c r="C54" s="16"/>
      <c r="D54" s="11" t="s">
        <v>77</v>
      </c>
      <c r="E54" s="11" t="s">
        <v>72</v>
      </c>
      <c r="F54" s="11"/>
      <c r="G54" s="11"/>
      <c r="H54" s="11"/>
      <c r="I54" s="8" t="s">
        <v>48</v>
      </c>
      <c r="K54" s="8" t="s">
        <v>35</v>
      </c>
      <c r="L54" s="8" t="str">
        <f t="shared" si="3"/>
        <v>private long msn_id;</v>
      </c>
      <c r="N54" s="8" t="str">
        <f t="shared" ref="N54:N55" si="39">IF(ISBLANK(B54), ",", CONCATENATE("CREATE TABLE ", B54, " ( "))</f>
        <v>,</v>
      </c>
      <c r="O54" s="8" t="str">
        <f t="shared" ref="O54:O55" si="40">CONCATENATE(N54, D54, " ", I54, IF(NOT(ISBLANK(J54)), " (", " "), J54, IF(NOT(ISBLANK(J54)), ") ", " "), IF(NOT(ISBLANK(H54)), CONCATENATE(" DEFAULT ", H54), " "), " " )</f>
        <v xml:space="preserve">,MSN_ID BIGINT    </v>
      </c>
      <c r="Q54" s="10" t="str">
        <f t="shared" ref="Q54:Q55" si="41">CONCATENATE(O54, P54)</f>
        <v xml:space="preserve">,MSN_ID BIGINT    </v>
      </c>
    </row>
    <row r="55" spans="1:17" ht="13.5" x14ac:dyDescent="0.3">
      <c r="A55" s="8">
        <v>18</v>
      </c>
      <c r="B55" s="16"/>
      <c r="C55" s="16"/>
      <c r="D55" s="11" t="s">
        <v>193</v>
      </c>
      <c r="E55" s="11" t="s">
        <v>194</v>
      </c>
      <c r="F55" s="11"/>
      <c r="G55" s="11"/>
      <c r="H55" s="11"/>
      <c r="I55" s="8" t="s">
        <v>35</v>
      </c>
      <c r="K55" s="8" t="s">
        <v>35</v>
      </c>
      <c r="L55" s="8" t="str">
        <f t="shared" si="3"/>
        <v>private long msn_seq;</v>
      </c>
      <c r="N55" s="8" t="str">
        <f t="shared" si="39"/>
        <v>,</v>
      </c>
      <c r="O55" s="8" t="str">
        <f t="shared" si="40"/>
        <v xml:space="preserve">,MSN_SEQ BIGINT    </v>
      </c>
      <c r="Q55" s="10" t="str">
        <f t="shared" si="41"/>
        <v xml:space="preserve">,MSN_SEQ BIGINT    </v>
      </c>
    </row>
    <row r="56" spans="1:17" ht="13.5" x14ac:dyDescent="0.3">
      <c r="A56" s="8">
        <v>18</v>
      </c>
      <c r="B56" s="16"/>
      <c r="C56" s="16"/>
      <c r="D56" s="11" t="s">
        <v>106</v>
      </c>
      <c r="E56" s="11" t="s">
        <v>103</v>
      </c>
      <c r="F56" s="11"/>
      <c r="G56" s="11"/>
      <c r="H56" s="11"/>
      <c r="I56" s="8" t="s">
        <v>46</v>
      </c>
      <c r="J56" s="8">
        <v>50</v>
      </c>
      <c r="K56" s="8" t="s">
        <v>13</v>
      </c>
      <c r="L56" s="8" t="str">
        <f t="shared" si="3"/>
        <v>private double def_val;</v>
      </c>
      <c r="N56" s="8" t="str">
        <f t="shared" ref="N56" si="42">IF(ISBLANK(B56), ",", CONCATENATE("CREATE TABLE ", B56, " ( "))</f>
        <v>,</v>
      </c>
      <c r="O56" s="8" t="str">
        <f t="shared" ref="O56" si="43">CONCATENATE(N56, D56, " ", I56, IF(NOT(ISBLANK(J56)), " (", " "), J56, IF(NOT(ISBLANK(J56)), ") ", " "), IF(NOT(ISBLANK(H56)), CONCATENATE(" DEFAULT ", H56), " "), " " )</f>
        <v xml:space="preserve">,DEF_VAL VARCHAR (50)   </v>
      </c>
      <c r="Q56" s="10" t="str">
        <f t="shared" ref="Q56" si="44">CONCATENATE(O56, P56)</f>
        <v xml:space="preserve">,DEF_VAL VARCHAR (50)   </v>
      </c>
    </row>
    <row r="57" spans="1:17" ht="13.5" x14ac:dyDescent="0.3">
      <c r="A57" s="8">
        <v>18</v>
      </c>
      <c r="B57" s="16"/>
      <c r="C57" s="16"/>
      <c r="D57" s="11" t="s">
        <v>107</v>
      </c>
      <c r="E57" s="11" t="s">
        <v>108</v>
      </c>
      <c r="F57" s="11"/>
      <c r="G57" s="11"/>
      <c r="H57" s="11"/>
      <c r="I57" s="8" t="s">
        <v>46</v>
      </c>
      <c r="J57" s="8">
        <v>50</v>
      </c>
      <c r="K57" s="8" t="s">
        <v>13</v>
      </c>
      <c r="L57" s="8" t="str">
        <f t="shared" si="3"/>
        <v>private double parm_val;</v>
      </c>
      <c r="N57" s="8" t="str">
        <f t="shared" si="35"/>
        <v>,</v>
      </c>
      <c r="O57" s="8" t="str">
        <f t="shared" si="36"/>
        <v xml:space="preserve">,PARM_VAL VARCHAR (50)   </v>
      </c>
      <c r="Q57" s="10" t="str">
        <f t="shared" si="37"/>
        <v xml:space="preserve">,PARM_VAL VARCHAR (50)   </v>
      </c>
    </row>
    <row r="58" spans="1:17" x14ac:dyDescent="0.3">
      <c r="A58" s="8">
        <v>18</v>
      </c>
      <c r="B58" s="11"/>
      <c r="C58" s="11"/>
      <c r="D58" s="11" t="s">
        <v>84</v>
      </c>
      <c r="E58" s="11" t="s">
        <v>85</v>
      </c>
      <c r="F58" s="11"/>
      <c r="G58" s="11"/>
      <c r="H58" s="11"/>
      <c r="I58" s="8" t="s">
        <v>49</v>
      </c>
      <c r="K58" s="8" t="s">
        <v>14</v>
      </c>
      <c r="L58" s="8" t="str">
        <f t="shared" si="3"/>
        <v>private int sorts;</v>
      </c>
      <c r="N58" s="8" t="str">
        <f t="shared" si="35"/>
        <v>,</v>
      </c>
      <c r="O58" s="8" t="str">
        <f t="shared" si="36"/>
        <v xml:space="preserve">,SORTS INT    </v>
      </c>
      <c r="Q58" s="10" t="str">
        <f t="shared" si="37"/>
        <v xml:space="preserve">,SORTS INT    </v>
      </c>
    </row>
    <row r="59" spans="1:17" x14ac:dyDescent="0.3">
      <c r="A59" s="8">
        <v>18</v>
      </c>
      <c r="B59" s="11"/>
      <c r="C59" s="11"/>
      <c r="D59" s="11" t="s">
        <v>25</v>
      </c>
      <c r="E59" s="11" t="s">
        <v>26</v>
      </c>
      <c r="F59" s="11"/>
      <c r="G59" s="11"/>
      <c r="H59" s="8" t="s">
        <v>202</v>
      </c>
      <c r="I59" s="8" t="s">
        <v>47</v>
      </c>
      <c r="K59" s="8" t="s">
        <v>12</v>
      </c>
      <c r="L59" s="8" t="str">
        <f t="shared" si="3"/>
        <v>private Date reg_dt;</v>
      </c>
      <c r="N59" s="8" t="str">
        <f t="shared" si="35"/>
        <v>,</v>
      </c>
      <c r="O59" s="8" t="str">
        <f t="shared" si="36"/>
        <v xml:space="preserve">,REG_DT DATETIME   DEFAULT NOW() </v>
      </c>
      <c r="Q59" s="10" t="str">
        <f t="shared" si="37"/>
        <v xml:space="preserve">,REG_DT DATETIME   DEFAULT NOW() </v>
      </c>
    </row>
    <row r="60" spans="1:17" x14ac:dyDescent="0.3">
      <c r="A60" s="8">
        <v>30</v>
      </c>
      <c r="B60" s="11"/>
      <c r="C60" s="11"/>
      <c r="D60" s="11" t="s">
        <v>81</v>
      </c>
      <c r="E60" s="11" t="s">
        <v>82</v>
      </c>
      <c r="F60" s="11"/>
      <c r="G60" s="11"/>
      <c r="H60" s="11"/>
      <c r="I60" s="8" t="s">
        <v>47</v>
      </c>
      <c r="K60" s="8" t="s">
        <v>12</v>
      </c>
      <c r="L60" s="8" t="str">
        <f t="shared" si="3"/>
        <v>private Date mod_dt;</v>
      </c>
      <c r="N60" s="8" t="str">
        <f t="shared" si="35"/>
        <v>,</v>
      </c>
      <c r="O60" s="8" t="str">
        <f t="shared" si="36"/>
        <v xml:space="preserve">,MOD_DT DATETIME    </v>
      </c>
      <c r="P60" s="12" t="s">
        <v>205</v>
      </c>
      <c r="Q60" s="10" t="str">
        <f t="shared" si="37"/>
        <v xml:space="preserve">,MOD_DT DATETIME    , PRIMARY KEY(SRV_SEQ, PARM_ID)); </v>
      </c>
    </row>
    <row r="61" spans="1:17" x14ac:dyDescent="0.3">
      <c r="A61" s="8">
        <v>14</v>
      </c>
      <c r="B61" s="15" t="s">
        <v>207</v>
      </c>
      <c r="C61" s="15" t="s">
        <v>208</v>
      </c>
      <c r="D61" s="12" t="s">
        <v>209</v>
      </c>
      <c r="E61" s="12" t="s">
        <v>211</v>
      </c>
      <c r="F61" s="8" t="s">
        <v>7</v>
      </c>
      <c r="G61" s="8" t="s">
        <v>8</v>
      </c>
      <c r="I61" s="8" t="s">
        <v>212</v>
      </c>
      <c r="J61" s="8">
        <v>50</v>
      </c>
      <c r="K61" s="8" t="s">
        <v>213</v>
      </c>
      <c r="L61" s="8" t="str">
        <f t="shared" ref="L61:L86" si="45">CONCATENATE("private ",IF(K61="DT","Date",IF(I61="INTEGER","int",IF(I61="TEXT","String","double"))), " ", LOWER(D61), ";")</f>
        <v>private double admin_id;</v>
      </c>
      <c r="N61" s="8" t="str">
        <f t="shared" si="35"/>
        <v xml:space="preserve">CREATE TABLE ADMIN_MST ( </v>
      </c>
      <c r="O61" s="8" t="str">
        <f t="shared" si="36"/>
        <v xml:space="preserve">CREATE TABLE ADMIN_MST ( ADMIN_ID VARCHAR (50)   </v>
      </c>
      <c r="Q61" s="10" t="str">
        <f t="shared" si="37"/>
        <v xml:space="preserve">CREATE TABLE ADMIN_MST ( ADMIN_ID VARCHAR (50)   </v>
      </c>
    </row>
    <row r="62" spans="1:17" x14ac:dyDescent="0.3">
      <c r="A62" s="8">
        <v>15</v>
      </c>
      <c r="D62" s="11" t="s">
        <v>214</v>
      </c>
      <c r="E62" s="11" t="s">
        <v>215</v>
      </c>
      <c r="I62" s="8" t="s">
        <v>212</v>
      </c>
      <c r="J62" s="8">
        <v>50</v>
      </c>
      <c r="K62" s="8" t="s">
        <v>216</v>
      </c>
      <c r="L62" s="8" t="str">
        <f t="shared" si="45"/>
        <v>private double admin_nm;</v>
      </c>
      <c r="N62" s="8" t="str">
        <f>IF(ISBLANK(B62), ",", CONCATENATE("CREATE TABLE ", B62, " ( "))</f>
        <v>,</v>
      </c>
      <c r="O62" s="8" t="str">
        <f>CONCATENATE(N62, D62, " ", I62, IF(NOT(ISBLANK(J62)), " (", " "), J62, IF(NOT(ISBLANK(J62)), ") ", " "), IF(NOT(ISBLANK(H62)), CONCATENATE(" DEFAULT ", H62), " "), " " )</f>
        <v xml:space="preserve">,ADMIN_NM VARCHAR (50)   </v>
      </c>
      <c r="Q62" s="10" t="str">
        <f t="shared" si="37"/>
        <v xml:space="preserve">,ADMIN_NM VARCHAR (50)   </v>
      </c>
    </row>
    <row r="63" spans="1:17" x14ac:dyDescent="0.3">
      <c r="A63" s="8">
        <v>15</v>
      </c>
      <c r="D63" s="11" t="s">
        <v>217</v>
      </c>
      <c r="E63" s="11" t="s">
        <v>9</v>
      </c>
      <c r="I63" s="8" t="s">
        <v>218</v>
      </c>
      <c r="J63" s="8">
        <v>50</v>
      </c>
      <c r="K63" s="8" t="s">
        <v>216</v>
      </c>
      <c r="L63" s="8" t="str">
        <f t="shared" si="45"/>
        <v>private double tel_no;</v>
      </c>
      <c r="N63" s="8" t="str">
        <f t="shared" si="35"/>
        <v>,</v>
      </c>
      <c r="O63" s="8" t="str">
        <f t="shared" si="36"/>
        <v xml:space="preserve">,TEL_NO VARCHAR (50)   </v>
      </c>
      <c r="Q63" s="10" t="str">
        <f t="shared" si="37"/>
        <v xml:space="preserve">,TEL_NO VARCHAR (50)   </v>
      </c>
    </row>
    <row r="64" spans="1:17" x14ac:dyDescent="0.3">
      <c r="A64" s="8">
        <v>24</v>
      </c>
      <c r="D64" s="11" t="s">
        <v>219</v>
      </c>
      <c r="E64" s="11" t="s">
        <v>10</v>
      </c>
      <c r="I64" s="8" t="s">
        <v>218</v>
      </c>
      <c r="J64" s="8">
        <v>255</v>
      </c>
      <c r="K64" s="8" t="s">
        <v>220</v>
      </c>
      <c r="L64" s="8" t="str">
        <f t="shared" si="45"/>
        <v>private double email;</v>
      </c>
      <c r="N64" s="8" t="str">
        <f t="shared" si="35"/>
        <v>,</v>
      </c>
      <c r="O64" s="8" t="str">
        <f t="shared" si="36"/>
        <v xml:space="preserve">,EMAIL VARCHAR (255)   </v>
      </c>
      <c r="Q64" s="10" t="str">
        <f t="shared" si="37"/>
        <v xml:space="preserve">,EMAIL VARCHAR (255)   </v>
      </c>
    </row>
    <row r="65" spans="1:17" x14ac:dyDescent="0.3">
      <c r="A65" s="8">
        <v>15</v>
      </c>
      <c r="D65" s="11" t="s">
        <v>221</v>
      </c>
      <c r="E65" s="11" t="s">
        <v>222</v>
      </c>
      <c r="I65" s="8" t="s">
        <v>223</v>
      </c>
      <c r="K65" s="8" t="s">
        <v>224</v>
      </c>
      <c r="L65" s="8" t="str">
        <f t="shared" si="45"/>
        <v>private double auto_login;</v>
      </c>
      <c r="N65" s="8" t="str">
        <f t="shared" si="35"/>
        <v>,</v>
      </c>
      <c r="O65" s="8" t="str">
        <f t="shared" si="36"/>
        <v xml:space="preserve">,AUTO_LOGIN INT    </v>
      </c>
      <c r="Q65" s="10" t="str">
        <f t="shared" si="37"/>
        <v xml:space="preserve">,AUTO_LOGIN INT    </v>
      </c>
    </row>
    <row r="66" spans="1:17" x14ac:dyDescent="0.3">
      <c r="A66" s="8">
        <v>23</v>
      </c>
      <c r="D66" s="11" t="s">
        <v>225</v>
      </c>
      <c r="E66" s="11" t="s">
        <v>226</v>
      </c>
      <c r="I66" s="8" t="s">
        <v>212</v>
      </c>
      <c r="J66" s="8">
        <v>100</v>
      </c>
      <c r="K66" s="8" t="s">
        <v>225</v>
      </c>
      <c r="L66" s="8" t="str">
        <f t="shared" si="45"/>
        <v>private double passwd;</v>
      </c>
      <c r="N66" s="8" t="str">
        <f>IF(ISBLANK(B66), ",", CONCATENATE("CREATE TABLE ", B66, " ( "))</f>
        <v>,</v>
      </c>
      <c r="O66" s="8" t="str">
        <f>CONCATENATE(N66, D66, " ", I66, IF(NOT(ISBLANK(J66)), " (", " "), J66, IF(NOT(ISBLANK(J66)), ") ", " "), IF(NOT(ISBLANK(H66)), CONCATENATE(" DEFAULT ", H66), " "), " " )</f>
        <v xml:space="preserve">,PASSWD VARCHAR (100)   </v>
      </c>
      <c r="Q66" s="10" t="str">
        <f t="shared" si="37"/>
        <v xml:space="preserve">,PASSWD VARCHAR (100)   </v>
      </c>
    </row>
    <row r="67" spans="1:17" x14ac:dyDescent="0.3">
      <c r="A67" s="8">
        <v>15</v>
      </c>
      <c r="D67" s="11" t="s">
        <v>227</v>
      </c>
      <c r="E67" s="11" t="s">
        <v>228</v>
      </c>
      <c r="I67" s="8" t="s">
        <v>218</v>
      </c>
      <c r="J67" s="8">
        <v>50</v>
      </c>
      <c r="K67" s="8" t="s">
        <v>213</v>
      </c>
      <c r="L67" s="8" t="str">
        <f t="shared" si="45"/>
        <v>private double auth_level;</v>
      </c>
      <c r="N67" s="8" t="str">
        <f>IF(ISBLANK(B67), ",", CONCATENATE("CREATE TABLE ", B67, " ( "))</f>
        <v>,</v>
      </c>
      <c r="O67" s="8" t="str">
        <f>CONCATENATE(N67, D67, " ", I67, IF(NOT(ISBLANK(J67)), " (", " "), J67, IF(NOT(ISBLANK(J67)), ") ", " "), IF(NOT(ISBLANK(H67)), CONCATENATE(" DEFAULT ", H67), " "), " " )</f>
        <v xml:space="preserve">,AUTH_LEVEL VARCHAR (50)   </v>
      </c>
      <c r="Q67" s="10" t="str">
        <f t="shared" si="37"/>
        <v xml:space="preserve">,AUTH_LEVEL VARCHAR (50)   </v>
      </c>
    </row>
    <row r="68" spans="1:17" x14ac:dyDescent="0.3">
      <c r="A68" s="8">
        <v>30</v>
      </c>
      <c r="D68" s="11" t="s">
        <v>229</v>
      </c>
      <c r="E68" s="11" t="s">
        <v>230</v>
      </c>
      <c r="I68" s="8" t="s">
        <v>231</v>
      </c>
      <c r="K68" s="8" t="s">
        <v>232</v>
      </c>
      <c r="L68" s="8" t="str">
        <f t="shared" si="45"/>
        <v>private Date reg_dt;</v>
      </c>
      <c r="N68" s="8" t="str">
        <f t="shared" si="35"/>
        <v>,</v>
      </c>
      <c r="O68" s="8" t="str">
        <f t="shared" si="36"/>
        <v xml:space="preserve">,REG_DT DATETIME    </v>
      </c>
      <c r="P68" s="8" t="s">
        <v>233</v>
      </c>
      <c r="Q68" s="10" t="str">
        <f t="shared" si="37"/>
        <v xml:space="preserve">,REG_DT DATETIME    , PRIMARY KEY(ADMIN_ID)); </v>
      </c>
    </row>
    <row r="69" spans="1:17" x14ac:dyDescent="0.3">
      <c r="A69" s="8">
        <v>14</v>
      </c>
      <c r="B69" s="15" t="s">
        <v>234</v>
      </c>
      <c r="C69" s="15" t="s">
        <v>235</v>
      </c>
      <c r="D69" s="12" t="s">
        <v>236</v>
      </c>
      <c r="E69" s="12" t="s">
        <v>210</v>
      </c>
      <c r="F69" s="8" t="s">
        <v>7</v>
      </c>
      <c r="G69" s="8" t="s">
        <v>8</v>
      </c>
      <c r="I69" s="8" t="s">
        <v>218</v>
      </c>
      <c r="J69" s="8">
        <v>50</v>
      </c>
      <c r="K69" s="8" t="s">
        <v>213</v>
      </c>
      <c r="L69" s="8" t="str">
        <f t="shared" si="45"/>
        <v>private double admin_id;</v>
      </c>
      <c r="N69" s="8" t="str">
        <f>IF(ISBLANK(B69), ",", CONCATENATE("CREATE TABLE ", B69, " ( "))</f>
        <v xml:space="preserve">CREATE TABLE ADMIN_COOKIE ( </v>
      </c>
      <c r="O69" s="8" t="str">
        <f>CONCATENATE(N69, D69, " ", I69, IF(NOT(ISBLANK(J69)), " (", " "), J69, IF(NOT(ISBLANK(J69)), ") ", " "), IF(NOT(ISBLANK(H69)), CONCATENATE(" DEFAULT ", H69), " "), " " )</f>
        <v xml:space="preserve">CREATE TABLE ADMIN_COOKIE ( ADMIN_ID VARCHAR (50)   </v>
      </c>
      <c r="Q69" s="10" t="str">
        <f t="shared" si="37"/>
        <v xml:space="preserve">CREATE TABLE ADMIN_COOKIE ( ADMIN_ID VARCHAR (50)   </v>
      </c>
    </row>
    <row r="70" spans="1:17" x14ac:dyDescent="0.3">
      <c r="A70" s="8">
        <v>15</v>
      </c>
      <c r="D70" s="11" t="s">
        <v>237</v>
      </c>
      <c r="E70" s="11" t="s">
        <v>238</v>
      </c>
      <c r="F70" s="8" t="s">
        <v>7</v>
      </c>
      <c r="G70" s="8" t="s">
        <v>8</v>
      </c>
      <c r="I70" s="8" t="s">
        <v>212</v>
      </c>
      <c r="J70" s="8">
        <v>50</v>
      </c>
      <c r="K70" s="8" t="s">
        <v>213</v>
      </c>
      <c r="L70" s="8" t="str">
        <f t="shared" si="45"/>
        <v>private double auto_login_key;</v>
      </c>
      <c r="N70" s="8" t="str">
        <f>IF(ISBLANK(B70), ",", CONCATENATE("CREATE TABLE ", B70, " ( "))</f>
        <v>,</v>
      </c>
      <c r="O70" s="8" t="str">
        <f>CONCATENATE(N70, D70, " ", I70, IF(NOT(ISBLANK(J70)), " (", " "), J70, IF(NOT(ISBLANK(J70)), ") ", " "), IF(NOT(ISBLANK(H70)), CONCATENATE(" DEFAULT ", H70), " "), " " )</f>
        <v xml:space="preserve">,AUTO_LOGIN_KEY VARCHAR (50)   </v>
      </c>
      <c r="Q70" s="10" t="str">
        <f t="shared" si="37"/>
        <v xml:space="preserve">,AUTO_LOGIN_KEY VARCHAR (50)   </v>
      </c>
    </row>
    <row r="71" spans="1:17" x14ac:dyDescent="0.3">
      <c r="A71" s="8">
        <v>15</v>
      </c>
      <c r="D71" s="11" t="s">
        <v>50</v>
      </c>
      <c r="E71" s="11" t="s">
        <v>239</v>
      </c>
      <c r="I71" s="8" t="s">
        <v>212</v>
      </c>
      <c r="J71" s="8">
        <v>50</v>
      </c>
      <c r="K71" s="8" t="s">
        <v>213</v>
      </c>
      <c r="L71" s="8" t="str">
        <f t="shared" si="45"/>
        <v>private double remote_addr;</v>
      </c>
      <c r="N71" s="8" t="str">
        <f>IF(ISBLANK(B71), ",", CONCATENATE("CREATE TABLE ", B71, " ( "))</f>
        <v>,</v>
      </c>
      <c r="O71" s="8" t="str">
        <f>CONCATENATE(N71, D71, " ", I71, IF(NOT(ISBLANK(J71)), " (", " "), J71, IF(NOT(ISBLANK(J71)), ") ", " "), IF(NOT(ISBLANK(H71)), CONCATENATE(" DEFAULT ", H71), " "), " " )</f>
        <v xml:space="preserve">,REMOTE_ADDR VARCHAR (50)   </v>
      </c>
      <c r="Q71" s="10" t="str">
        <f t="shared" si="37"/>
        <v xml:space="preserve">,REMOTE_ADDR VARCHAR (50)   </v>
      </c>
    </row>
    <row r="72" spans="1:17" x14ac:dyDescent="0.3">
      <c r="A72" s="8">
        <v>30</v>
      </c>
      <c r="D72" s="11" t="s">
        <v>229</v>
      </c>
      <c r="E72" s="11" t="s">
        <v>240</v>
      </c>
      <c r="I72" s="8" t="s">
        <v>241</v>
      </c>
      <c r="K72" s="8" t="s">
        <v>242</v>
      </c>
      <c r="L72" s="8" t="str">
        <f t="shared" si="45"/>
        <v>private Date reg_dt;</v>
      </c>
      <c r="N72" s="8" t="str">
        <f>IF(ISBLANK(B72), ",", CONCATENATE("CREATE TABLE ", B72, " ( "))</f>
        <v>,</v>
      </c>
      <c r="O72" s="8" t="str">
        <f>CONCATENATE(N72, D72, " ", I72, IF(NOT(ISBLANK(J72)), " (", " "), J72, IF(NOT(ISBLANK(J72)), ") ", " "), IF(NOT(ISBLANK(H72)), CONCATENATE(" DEFAULT ", H72), " "), " " )</f>
        <v xml:space="preserve">,REG_DT DATETIME    </v>
      </c>
      <c r="P72" s="8" t="s">
        <v>243</v>
      </c>
      <c r="Q72" s="10" t="str">
        <f t="shared" si="37"/>
        <v xml:space="preserve">,REG_DT DATETIME    , PRIMARY KEY(ADMIN_ID, AUTO_LOGIN_KEY)); </v>
      </c>
    </row>
    <row r="73" spans="1:17" x14ac:dyDescent="0.3">
      <c r="A73" s="8">
        <v>14</v>
      </c>
      <c r="B73" s="15" t="s">
        <v>244</v>
      </c>
      <c r="C73" s="15" t="s">
        <v>245</v>
      </c>
      <c r="D73" s="11" t="s">
        <v>246</v>
      </c>
      <c r="E73" s="11" t="s">
        <v>11</v>
      </c>
      <c r="F73" s="8" t="s">
        <v>7</v>
      </c>
      <c r="G73" s="8" t="s">
        <v>8</v>
      </c>
      <c r="H73" s="8" t="s">
        <v>247</v>
      </c>
      <c r="I73" s="8" t="s">
        <v>248</v>
      </c>
      <c r="K73" s="8" t="s">
        <v>248</v>
      </c>
      <c r="L73" s="8" t="str">
        <f t="shared" si="45"/>
        <v>private double user_id;</v>
      </c>
      <c r="N73" s="8" t="str">
        <f t="shared" ref="N73:N86" si="46">IF(ISBLANK(B73), ",", CONCATENATE("CREATE TABLE ", B73, " ( "))</f>
        <v xml:space="preserve">CREATE TABLE USER_MST ( </v>
      </c>
      <c r="O73" s="8" t="str">
        <f t="shared" ref="O73:O86" si="47">CONCATENATE(N73, D73, " ", I73, IF(NOT(ISBLANK(J73)), " (", " "), J73, IF(NOT(ISBLANK(J73)), ") ", " "), IF(NOT(ISBLANK(H73)), CONCATENATE(" DEFAULT ", H73), " "), " " )</f>
        <v xml:space="preserve">CREATE TABLE USER_MST ( USER_ID BIGINT   DEFAULT AUTO_INCREMENT </v>
      </c>
      <c r="Q73" s="10" t="str">
        <f t="shared" si="37"/>
        <v xml:space="preserve">CREATE TABLE USER_MST ( USER_ID BIGINT   DEFAULT AUTO_INCREMENT </v>
      </c>
    </row>
    <row r="74" spans="1:17" x14ac:dyDescent="0.3">
      <c r="A74" s="8">
        <v>15</v>
      </c>
      <c r="D74" s="12" t="s">
        <v>209</v>
      </c>
      <c r="E74" s="12" t="s">
        <v>210</v>
      </c>
      <c r="I74" s="8" t="s">
        <v>218</v>
      </c>
      <c r="J74" s="8">
        <v>50</v>
      </c>
      <c r="K74" s="8" t="s">
        <v>213</v>
      </c>
      <c r="L74" s="8" t="str">
        <f t="shared" si="45"/>
        <v>private double admin_id;</v>
      </c>
      <c r="N74" s="8" t="str">
        <f t="shared" si="46"/>
        <v>,</v>
      </c>
      <c r="O74" s="8" t="str">
        <f t="shared" si="47"/>
        <v xml:space="preserve">,ADMIN_ID VARCHAR (50)   </v>
      </c>
      <c r="Q74" s="10" t="str">
        <f t="shared" si="37"/>
        <v xml:space="preserve">,ADMIN_ID VARCHAR (50)   </v>
      </c>
    </row>
    <row r="75" spans="1:17" x14ac:dyDescent="0.3">
      <c r="A75" s="8">
        <v>15</v>
      </c>
      <c r="D75" s="11" t="s">
        <v>249</v>
      </c>
      <c r="E75" s="18" t="s">
        <v>250</v>
      </c>
      <c r="I75" s="8" t="s">
        <v>212</v>
      </c>
      <c r="J75" s="8">
        <v>50</v>
      </c>
      <c r="K75" s="8" t="s">
        <v>213</v>
      </c>
      <c r="L75" s="8" t="str">
        <f t="shared" si="45"/>
        <v>private double user_nic;</v>
      </c>
      <c r="N75" s="8" t="str">
        <f t="shared" si="46"/>
        <v>,</v>
      </c>
      <c r="O75" s="8" t="str">
        <f t="shared" si="47"/>
        <v xml:space="preserve">,USER_NIC VARCHAR (50)   </v>
      </c>
      <c r="Q75" s="10" t="str">
        <f t="shared" si="37"/>
        <v xml:space="preserve">,USER_NIC VARCHAR (50)   </v>
      </c>
    </row>
    <row r="76" spans="1:17" x14ac:dyDescent="0.3">
      <c r="A76" s="8">
        <v>16</v>
      </c>
      <c r="D76" s="11" t="s">
        <v>251</v>
      </c>
      <c r="E76" s="18" t="s">
        <v>252</v>
      </c>
      <c r="I76" s="8" t="s">
        <v>218</v>
      </c>
      <c r="J76" s="8">
        <v>50</v>
      </c>
      <c r="K76" s="8" t="s">
        <v>216</v>
      </c>
      <c r="L76" s="8" t="str">
        <f t="shared" si="45"/>
        <v>private double user_nm;</v>
      </c>
      <c r="N76" s="8" t="str">
        <f t="shared" si="46"/>
        <v>,</v>
      </c>
      <c r="O76" s="8" t="str">
        <f t="shared" si="47"/>
        <v xml:space="preserve">,USER_NM VARCHAR (50)   </v>
      </c>
      <c r="Q76" s="10" t="str">
        <f>CONCATENATE(O76, P76)</f>
        <v xml:space="preserve">,USER_NM VARCHAR (50)   </v>
      </c>
    </row>
    <row r="77" spans="1:17" x14ac:dyDescent="0.3">
      <c r="A77" s="8">
        <v>18</v>
      </c>
      <c r="D77" s="11" t="s">
        <v>253</v>
      </c>
      <c r="E77" s="11" t="s">
        <v>254</v>
      </c>
      <c r="I77" s="8" t="s">
        <v>212</v>
      </c>
      <c r="J77" s="8">
        <v>10</v>
      </c>
      <c r="K77" s="8" t="s">
        <v>83</v>
      </c>
      <c r="L77" s="8" t="str">
        <f t="shared" si="45"/>
        <v>private double user_grade;</v>
      </c>
      <c r="M77" s="9" t="s">
        <v>255</v>
      </c>
      <c r="N77" s="8" t="str">
        <f t="shared" si="46"/>
        <v>,</v>
      </c>
      <c r="O77" s="8" t="str">
        <f t="shared" si="47"/>
        <v xml:space="preserve">,USER_GRADE VARCHAR (10)   </v>
      </c>
      <c r="Q77" s="10" t="str">
        <f>CONCATENATE(O77, P77)</f>
        <v xml:space="preserve">,USER_GRADE VARCHAR (10)   </v>
      </c>
    </row>
    <row r="78" spans="1:17" x14ac:dyDescent="0.3">
      <c r="A78" s="8">
        <v>18</v>
      </c>
      <c r="D78" s="11" t="s">
        <v>256</v>
      </c>
      <c r="E78" s="11" t="s">
        <v>257</v>
      </c>
      <c r="H78" s="8">
        <v>1</v>
      </c>
      <c r="I78" s="8" t="s">
        <v>224</v>
      </c>
      <c r="K78" s="8" t="s">
        <v>224</v>
      </c>
      <c r="L78" s="8" t="str">
        <f t="shared" si="45"/>
        <v>private double user_lvl;</v>
      </c>
      <c r="M78" s="9" t="s">
        <v>258</v>
      </c>
      <c r="N78" s="8" t="str">
        <f t="shared" si="46"/>
        <v>,</v>
      </c>
      <c r="O78" s="8" t="str">
        <f t="shared" si="47"/>
        <v xml:space="preserve">,USER_LVL INT   DEFAULT 1 </v>
      </c>
      <c r="Q78" s="10" t="str">
        <f t="shared" si="37"/>
        <v xml:space="preserve">,USER_LVL INT   DEFAULT 1 </v>
      </c>
    </row>
    <row r="79" spans="1:17" x14ac:dyDescent="0.3">
      <c r="A79" s="8">
        <v>20</v>
      </c>
      <c r="D79" s="11" t="s">
        <v>259</v>
      </c>
      <c r="E79" s="18" t="s">
        <v>9</v>
      </c>
      <c r="I79" s="8" t="s">
        <v>218</v>
      </c>
      <c r="J79" s="8">
        <v>50</v>
      </c>
      <c r="K79" s="8" t="s">
        <v>213</v>
      </c>
      <c r="L79" s="8" t="str">
        <f t="shared" si="45"/>
        <v>private double tel_no;</v>
      </c>
      <c r="N79" s="8" t="str">
        <f t="shared" si="46"/>
        <v>,</v>
      </c>
      <c r="O79" s="8" t="str">
        <f t="shared" si="47"/>
        <v xml:space="preserve">,TEL_NO VARCHAR (50)   </v>
      </c>
      <c r="Q79" s="10" t="str">
        <f t="shared" si="37"/>
        <v xml:space="preserve">,TEL_NO VARCHAR (50)   </v>
      </c>
    </row>
    <row r="80" spans="1:17" x14ac:dyDescent="0.3">
      <c r="A80" s="8">
        <v>21</v>
      </c>
      <c r="D80" s="11" t="s">
        <v>260</v>
      </c>
      <c r="E80" s="11" t="s">
        <v>261</v>
      </c>
      <c r="I80" s="8" t="s">
        <v>212</v>
      </c>
      <c r="J80" s="8">
        <v>50</v>
      </c>
      <c r="K80" s="8" t="s">
        <v>216</v>
      </c>
      <c r="L80" s="8" t="str">
        <f t="shared" si="45"/>
        <v>private double add_tel;</v>
      </c>
      <c r="N80" s="8" t="str">
        <f t="shared" si="46"/>
        <v>,</v>
      </c>
      <c r="O80" s="8" t="str">
        <f t="shared" si="47"/>
        <v xml:space="preserve">,ADD_TEL VARCHAR (50)   </v>
      </c>
      <c r="Q80" s="10" t="str">
        <f t="shared" si="37"/>
        <v xml:space="preserve">,ADD_TEL VARCHAR (50)   </v>
      </c>
    </row>
    <row r="81" spans="1:17" x14ac:dyDescent="0.3">
      <c r="A81" s="8">
        <v>24</v>
      </c>
      <c r="D81" s="11" t="s">
        <v>219</v>
      </c>
      <c r="E81" s="11" t="s">
        <v>10</v>
      </c>
      <c r="I81" s="8" t="s">
        <v>218</v>
      </c>
      <c r="J81" s="8">
        <v>255</v>
      </c>
      <c r="K81" s="8" t="s">
        <v>220</v>
      </c>
      <c r="L81" s="8" t="str">
        <f t="shared" si="45"/>
        <v>private double email;</v>
      </c>
      <c r="N81" s="8" t="str">
        <f t="shared" si="46"/>
        <v>,</v>
      </c>
      <c r="O81" s="8" t="str">
        <f t="shared" si="47"/>
        <v xml:space="preserve">,EMAIL VARCHAR (255)   </v>
      </c>
      <c r="Q81" s="10" t="str">
        <f t="shared" si="37"/>
        <v xml:space="preserve">,EMAIL VARCHAR (255)   </v>
      </c>
    </row>
    <row r="82" spans="1:17" x14ac:dyDescent="0.3">
      <c r="A82" s="8">
        <v>25</v>
      </c>
      <c r="D82" s="11" t="s">
        <v>262</v>
      </c>
      <c r="E82" s="11" t="s">
        <v>263</v>
      </c>
      <c r="I82" s="8" t="s">
        <v>218</v>
      </c>
      <c r="J82" s="8">
        <v>255</v>
      </c>
      <c r="K82" s="8" t="s">
        <v>220</v>
      </c>
      <c r="L82" s="8" t="str">
        <f t="shared" si="45"/>
        <v>private double image;</v>
      </c>
      <c r="N82" s="8" t="str">
        <f t="shared" si="46"/>
        <v>,</v>
      </c>
      <c r="O82" s="8" t="str">
        <f t="shared" si="47"/>
        <v xml:space="preserve">,IMAGE VARCHAR (255)   </v>
      </c>
      <c r="Q82" s="10" t="str">
        <f t="shared" si="37"/>
        <v xml:space="preserve">,IMAGE VARCHAR (255)   </v>
      </c>
    </row>
    <row r="83" spans="1:17" x14ac:dyDescent="0.3">
      <c r="A83" s="8">
        <v>26</v>
      </c>
      <c r="D83" s="11" t="s">
        <v>264</v>
      </c>
      <c r="E83" s="11" t="s">
        <v>265</v>
      </c>
      <c r="I83" s="8" t="s">
        <v>241</v>
      </c>
      <c r="K83" s="8" t="s">
        <v>232</v>
      </c>
      <c r="L83" s="8" t="str">
        <f t="shared" si="45"/>
        <v>private Date join_dt;</v>
      </c>
      <c r="N83" s="8" t="str">
        <f t="shared" si="46"/>
        <v>,</v>
      </c>
      <c r="O83" s="8" t="str">
        <f t="shared" si="47"/>
        <v xml:space="preserve">,JOIN_DT DATETIME    </v>
      </c>
      <c r="Q83" s="10" t="str">
        <f t="shared" si="37"/>
        <v xml:space="preserve">,JOIN_DT DATETIME    </v>
      </c>
    </row>
    <row r="84" spans="1:17" x14ac:dyDescent="0.3">
      <c r="A84" s="8">
        <v>27</v>
      </c>
      <c r="D84" s="11" t="s">
        <v>266</v>
      </c>
      <c r="E84" s="11" t="s">
        <v>267</v>
      </c>
      <c r="I84" s="8" t="s">
        <v>231</v>
      </c>
      <c r="K84" s="8" t="s">
        <v>242</v>
      </c>
      <c r="L84" s="8" t="str">
        <f t="shared" si="45"/>
        <v>private Date leave_dt;</v>
      </c>
      <c r="N84" s="8" t="str">
        <f t="shared" si="46"/>
        <v>,</v>
      </c>
      <c r="O84" s="8" t="str">
        <f t="shared" si="47"/>
        <v xml:space="preserve">,LEAVE_DT DATETIME    </v>
      </c>
      <c r="Q84" s="10" t="str">
        <f t="shared" si="37"/>
        <v xml:space="preserve">,LEAVE_DT DATETIME    </v>
      </c>
    </row>
    <row r="85" spans="1:17" x14ac:dyDescent="0.3">
      <c r="A85" s="8">
        <v>28</v>
      </c>
      <c r="D85" s="11" t="s">
        <v>268</v>
      </c>
      <c r="E85" s="11" t="s">
        <v>269</v>
      </c>
      <c r="I85" s="8" t="s">
        <v>218</v>
      </c>
      <c r="J85" s="8">
        <v>10</v>
      </c>
      <c r="K85" s="8" t="s">
        <v>83</v>
      </c>
      <c r="L85" s="8" t="str">
        <f t="shared" si="45"/>
        <v>private double state;</v>
      </c>
      <c r="M85" s="9" t="s">
        <v>270</v>
      </c>
      <c r="N85" s="8" t="str">
        <f t="shared" si="46"/>
        <v>,</v>
      </c>
      <c r="O85" s="8" t="str">
        <f t="shared" si="47"/>
        <v xml:space="preserve">,STATE VARCHAR (10)   </v>
      </c>
      <c r="Q85" s="10" t="str">
        <f t="shared" si="37"/>
        <v xml:space="preserve">,STATE VARCHAR (10)   </v>
      </c>
    </row>
    <row r="86" spans="1:17" x14ac:dyDescent="0.3">
      <c r="A86" s="8">
        <v>30</v>
      </c>
      <c r="D86" s="11" t="s">
        <v>229</v>
      </c>
      <c r="E86" s="11" t="s">
        <v>230</v>
      </c>
      <c r="I86" s="8" t="s">
        <v>241</v>
      </c>
      <c r="K86" s="8" t="s">
        <v>232</v>
      </c>
      <c r="L86" s="8" t="str">
        <f t="shared" si="45"/>
        <v>private Date reg_dt;</v>
      </c>
      <c r="N86" s="8" t="str">
        <f t="shared" si="46"/>
        <v>,</v>
      </c>
      <c r="O86" s="8" t="str">
        <f t="shared" si="47"/>
        <v xml:space="preserve">,REG_DT DATETIME    </v>
      </c>
      <c r="P86" s="8" t="s">
        <v>271</v>
      </c>
      <c r="Q86" s="10" t="str">
        <f t="shared" si="37"/>
        <v xml:space="preserve">,REG_DT DATETIME    , PRIMARY KEY(USER_ID)); </v>
      </c>
    </row>
    <row r="87" spans="1:17" ht="13.5" x14ac:dyDescent="0.3">
      <c r="A87" s="8">
        <v>14</v>
      </c>
      <c r="B87" s="16" t="s">
        <v>113</v>
      </c>
      <c r="C87" s="16" t="s">
        <v>60</v>
      </c>
      <c r="D87" s="11" t="s">
        <v>77</v>
      </c>
      <c r="E87" s="11" t="s">
        <v>72</v>
      </c>
      <c r="F87" s="11" t="s">
        <v>7</v>
      </c>
      <c r="G87" s="11" t="s">
        <v>8</v>
      </c>
      <c r="H87" s="11" t="s">
        <v>42</v>
      </c>
      <c r="I87" s="8" t="s">
        <v>48</v>
      </c>
      <c r="K87" s="8" t="s">
        <v>35</v>
      </c>
      <c r="L87" s="8" t="str">
        <f t="shared" si="3"/>
        <v>private long msn_id;</v>
      </c>
      <c r="N87" s="8" t="str">
        <f t="shared" ref="N87:N99" si="48">IF(ISBLANK(B87), ",", CONCATENATE("CREATE TABLE ", B87, " ( "))</f>
        <v xml:space="preserve">CREATE TABLE MSN_EXE_LOG ( </v>
      </c>
      <c r="O87" s="8" t="str">
        <f t="shared" ref="O87:O99" si="49">CONCATENATE(N87, D87, " ", I87, IF(NOT(ISBLANK(J87)), " (", " "), J87, IF(NOT(ISBLANK(J87)), ") ", " "), IF(NOT(ISBLANK(H87)), CONCATENATE(" DEFAULT ", H87), " "), " " )</f>
        <v xml:space="preserve">CREATE TABLE MSN_EXE_LOG ( MSN_ID BIGINT   DEFAULT AUTO_INCREMENT </v>
      </c>
      <c r="Q87" s="10" t="str">
        <f t="shared" ref="Q87:Q99" si="50">CONCATENATE(O87, P87)</f>
        <v xml:space="preserve">CREATE TABLE MSN_EXE_LOG ( MSN_ID BIGINT   DEFAULT AUTO_INCREMENT </v>
      </c>
    </row>
    <row r="88" spans="1:17" x14ac:dyDescent="0.3">
      <c r="A88" s="8">
        <v>23</v>
      </c>
      <c r="B88" s="11"/>
      <c r="C88" s="11"/>
      <c r="D88" s="11" t="s">
        <v>193</v>
      </c>
      <c r="E88" s="11" t="s">
        <v>194</v>
      </c>
      <c r="F88" s="11" t="s">
        <v>7</v>
      </c>
      <c r="G88" s="11" t="s">
        <v>8</v>
      </c>
      <c r="H88" s="11"/>
      <c r="I88" s="8" t="s">
        <v>35</v>
      </c>
      <c r="K88" s="8" t="s">
        <v>35</v>
      </c>
      <c r="L88" s="8" t="str">
        <f t="shared" si="3"/>
        <v>private long msn_seq;</v>
      </c>
      <c r="N88" s="8" t="str">
        <f>IF(ISBLANK(B88), ",", CONCATENATE("CREATE TABLE ", B88, " ( "))</f>
        <v>,</v>
      </c>
      <c r="O88" s="8" t="str">
        <f t="shared" si="49"/>
        <v xml:space="preserve">,MSN_SEQ BIGINT    </v>
      </c>
      <c r="Q88" s="10" t="str">
        <f>CONCATENATE(O88, P88)</f>
        <v xml:space="preserve">,MSN_SEQ BIGINT    </v>
      </c>
    </row>
    <row r="89" spans="1:17" x14ac:dyDescent="0.3">
      <c r="A89" s="8">
        <v>16</v>
      </c>
      <c r="B89" s="11"/>
      <c r="C89" s="11"/>
      <c r="D89" s="11" t="s">
        <v>196</v>
      </c>
      <c r="E89" s="11" t="s">
        <v>181</v>
      </c>
      <c r="F89" s="11" t="s">
        <v>7</v>
      </c>
      <c r="G89" s="11" t="s">
        <v>8</v>
      </c>
      <c r="H89" s="11"/>
      <c r="I89" s="8" t="s">
        <v>49</v>
      </c>
      <c r="K89" s="8" t="s">
        <v>14</v>
      </c>
      <c r="L89" s="8" t="str">
        <f t="shared" si="3"/>
        <v>private int exe_seq;</v>
      </c>
      <c r="N89" s="8" t="str">
        <f t="shared" si="48"/>
        <v>,</v>
      </c>
      <c r="O89" s="8" t="str">
        <f t="shared" si="49"/>
        <v xml:space="preserve">,EXE_SEQ INT    </v>
      </c>
      <c r="Q89" s="10" t="str">
        <f t="shared" si="50"/>
        <v xml:space="preserve">,EXE_SEQ INT    </v>
      </c>
    </row>
    <row r="90" spans="1:17" x14ac:dyDescent="0.3">
      <c r="A90" s="8">
        <v>15</v>
      </c>
      <c r="B90" s="11"/>
      <c r="C90" s="11"/>
      <c r="D90" s="11" t="s">
        <v>180</v>
      </c>
      <c r="E90" s="11" t="s">
        <v>179</v>
      </c>
      <c r="F90" s="11"/>
      <c r="G90" s="11"/>
      <c r="H90" s="11"/>
      <c r="I90" s="8" t="s">
        <v>47</v>
      </c>
      <c r="K90" s="8" t="s">
        <v>12</v>
      </c>
      <c r="L90" s="8" t="str">
        <f t="shared" si="3"/>
        <v>private Date exe_dt;</v>
      </c>
      <c r="N90" s="8" t="str">
        <f>IF(ISBLANK(B90), ",", CONCATENATE("CREATE TABLE ", B90, " ( "))</f>
        <v>,</v>
      </c>
      <c r="O90" s="8" t="str">
        <f t="shared" si="49"/>
        <v xml:space="preserve">,EXE_DT DATETIME    </v>
      </c>
      <c r="Q90" s="10" t="str">
        <f>CONCATENATE(O90, P90)</f>
        <v xml:space="preserve">,EXE_DT DATETIME    </v>
      </c>
    </row>
    <row r="91" spans="1:17" x14ac:dyDescent="0.3">
      <c r="A91" s="8">
        <v>20</v>
      </c>
      <c r="B91" s="11"/>
      <c r="C91" s="11"/>
      <c r="D91" s="11" t="s">
        <v>182</v>
      </c>
      <c r="E91" s="11" t="s">
        <v>183</v>
      </c>
      <c r="F91" s="11"/>
      <c r="G91" s="11"/>
      <c r="H91" s="11"/>
      <c r="I91" s="8" t="s">
        <v>47</v>
      </c>
      <c r="K91" s="8" t="s">
        <v>12</v>
      </c>
      <c r="L91" s="8" t="str">
        <f t="shared" si="3"/>
        <v>private Date end_dt;</v>
      </c>
      <c r="N91" s="8" t="str">
        <f t="shared" si="48"/>
        <v>,</v>
      </c>
      <c r="O91" s="8" t="str">
        <f t="shared" si="49"/>
        <v xml:space="preserve">,END_DT DATETIME    </v>
      </c>
      <c r="Q91" s="10" t="str">
        <f t="shared" si="50"/>
        <v xml:space="preserve">,END_DT DATETIME    </v>
      </c>
    </row>
    <row r="92" spans="1:17" x14ac:dyDescent="0.3">
      <c r="A92" s="8">
        <v>22</v>
      </c>
      <c r="B92" s="11"/>
      <c r="C92" s="11"/>
      <c r="D92" s="11" t="s">
        <v>184</v>
      </c>
      <c r="E92" s="11" t="s">
        <v>185</v>
      </c>
      <c r="F92" s="11"/>
      <c r="G92" s="11"/>
      <c r="H92" s="11"/>
      <c r="I92" s="8" t="s">
        <v>49</v>
      </c>
      <c r="K92" s="8" t="s">
        <v>14</v>
      </c>
      <c r="L92" s="8" t="str">
        <f t="shared" si="3"/>
        <v>private int exe_dur;</v>
      </c>
      <c r="N92" s="8" t="str">
        <f t="shared" si="48"/>
        <v>,</v>
      </c>
      <c r="O92" s="8" t="str">
        <f t="shared" si="49"/>
        <v xml:space="preserve">,EXE_DUR INT    </v>
      </c>
      <c r="Q92" s="10" t="str">
        <f t="shared" si="50"/>
        <v xml:space="preserve">,EXE_DUR INT    </v>
      </c>
    </row>
    <row r="93" spans="1:17" x14ac:dyDescent="0.3">
      <c r="A93" s="8">
        <v>28</v>
      </c>
      <c r="B93" s="11"/>
      <c r="C93" s="11"/>
      <c r="D93" s="11" t="s">
        <v>197</v>
      </c>
      <c r="E93" s="11" t="s">
        <v>198</v>
      </c>
      <c r="F93" s="11"/>
      <c r="G93" s="11"/>
      <c r="H93" s="11">
        <v>0</v>
      </c>
      <c r="I93" s="8" t="s">
        <v>49</v>
      </c>
      <c r="K93" s="8" t="s">
        <v>14</v>
      </c>
      <c r="L93" s="8" t="str">
        <f t="shared" ref="L93:L105" si="51">CONCATENATE("private ",IF(K93="DT","Date",IF(I93="INT","int",IF(I93="TEXT","String",IF(I93="BIGINT", "long", "double")))), " ", LOWER(D93), ";")</f>
        <v>private int exe_res;</v>
      </c>
      <c r="N93" s="8" t="str">
        <f t="shared" si="48"/>
        <v>,</v>
      </c>
      <c r="O93" s="8" t="str">
        <f t="shared" si="49"/>
        <v xml:space="preserve">,EXE_RES INT   DEFAULT 0 </v>
      </c>
      <c r="Q93" s="10" t="str">
        <f t="shared" si="50"/>
        <v xml:space="preserve">,EXE_RES INT   DEFAULT 0 </v>
      </c>
    </row>
    <row r="94" spans="1:17" x14ac:dyDescent="0.3">
      <c r="A94" s="8">
        <v>18</v>
      </c>
      <c r="B94" s="11"/>
      <c r="C94" s="11"/>
      <c r="D94" s="11" t="s">
        <v>199</v>
      </c>
      <c r="E94" s="11" t="s">
        <v>200</v>
      </c>
      <c r="F94" s="11"/>
      <c r="G94" s="11"/>
      <c r="H94" s="11"/>
      <c r="I94" s="8" t="s">
        <v>46</v>
      </c>
      <c r="J94" s="8">
        <v>10000</v>
      </c>
      <c r="K94" s="8" t="s">
        <v>36</v>
      </c>
      <c r="L94" s="8" t="str">
        <f t="shared" si="51"/>
        <v>private double res_msg;</v>
      </c>
      <c r="N94" s="8" t="str">
        <f t="shared" si="48"/>
        <v>,</v>
      </c>
      <c r="O94" s="8" t="str">
        <f t="shared" si="49"/>
        <v xml:space="preserve">,RES_MSG VARCHAR (10000)   </v>
      </c>
      <c r="Q94" s="10" t="str">
        <f t="shared" si="50"/>
        <v xml:space="preserve">,RES_MSG VARCHAR (10000)   </v>
      </c>
    </row>
    <row r="95" spans="1:17" x14ac:dyDescent="0.3">
      <c r="A95" s="8">
        <v>30</v>
      </c>
      <c r="B95" s="11"/>
      <c r="C95" s="11"/>
      <c r="D95" s="11" t="s">
        <v>25</v>
      </c>
      <c r="E95" s="11" t="s">
        <v>26</v>
      </c>
      <c r="F95" s="11"/>
      <c r="G95" s="11"/>
      <c r="H95" s="8" t="s">
        <v>202</v>
      </c>
      <c r="I95" s="8" t="s">
        <v>47</v>
      </c>
      <c r="K95" s="8" t="s">
        <v>12</v>
      </c>
      <c r="L95" s="8" t="str">
        <f t="shared" si="51"/>
        <v>private Date reg_dt;</v>
      </c>
      <c r="N95" s="8" t="str">
        <f t="shared" si="48"/>
        <v>,</v>
      </c>
      <c r="O95" s="8" t="str">
        <f t="shared" si="49"/>
        <v xml:space="preserve">,REG_DT DATETIME   DEFAULT NOW() </v>
      </c>
      <c r="P95" s="12" t="s">
        <v>52</v>
      </c>
      <c r="Q95" s="10" t="str">
        <f t="shared" si="50"/>
        <v xml:space="preserve">,REG_DT DATETIME   DEFAULT NOW() , PRIMARY KEY(CLASS_DT, CLASS_ID, USER_ID)); </v>
      </c>
    </row>
    <row r="96" spans="1:17" ht="13.5" x14ac:dyDescent="0.3">
      <c r="A96" s="8">
        <v>14</v>
      </c>
      <c r="B96" s="16" t="s">
        <v>70</v>
      </c>
      <c r="C96" s="16" t="s">
        <v>61</v>
      </c>
      <c r="D96" s="11"/>
      <c r="E96" s="11"/>
      <c r="F96" s="11" t="s">
        <v>7</v>
      </c>
      <c r="G96" s="11" t="s">
        <v>8</v>
      </c>
      <c r="H96" s="11"/>
      <c r="I96" s="8" t="s">
        <v>53</v>
      </c>
      <c r="J96" s="8">
        <v>50</v>
      </c>
      <c r="K96" s="8" t="s">
        <v>54</v>
      </c>
      <c r="L96" s="8" t="str">
        <f t="shared" si="51"/>
        <v>private long ;</v>
      </c>
      <c r="N96" s="8" t="str">
        <f t="shared" si="48"/>
        <v xml:space="preserve">CREATE TABLE SRV_EXE_LOG ( </v>
      </c>
      <c r="O96" s="8" t="str">
        <f t="shared" si="49"/>
        <v xml:space="preserve">CREATE TABLE SRV_EXE_LOG (  BIGINT (50)   </v>
      </c>
      <c r="Q96" s="10" t="str">
        <f t="shared" si="50"/>
        <v xml:space="preserve">CREATE TABLE SRV_EXE_LOG (  BIGINT (50)   </v>
      </c>
    </row>
    <row r="97" spans="1:17" x14ac:dyDescent="0.3">
      <c r="A97" s="8">
        <v>15</v>
      </c>
      <c r="B97" s="11"/>
      <c r="C97" s="11"/>
      <c r="D97" s="11"/>
      <c r="E97" s="11"/>
      <c r="F97" s="11"/>
      <c r="G97" s="11"/>
      <c r="H97" s="11"/>
      <c r="I97" s="8" t="s">
        <v>46</v>
      </c>
      <c r="J97" s="8">
        <v>50</v>
      </c>
      <c r="K97" s="8" t="s">
        <v>28</v>
      </c>
      <c r="L97" s="8" t="str">
        <f t="shared" si="51"/>
        <v>private double ;</v>
      </c>
      <c r="N97" s="8" t="str">
        <f t="shared" si="48"/>
        <v>,</v>
      </c>
      <c r="O97" s="8" t="str">
        <f t="shared" si="49"/>
        <v xml:space="preserve">, VARCHAR (50)   </v>
      </c>
      <c r="Q97" s="10" t="str">
        <f t="shared" si="50"/>
        <v xml:space="preserve">, VARCHAR (50)   </v>
      </c>
    </row>
    <row r="98" spans="1:17" x14ac:dyDescent="0.3">
      <c r="A98" s="8">
        <v>15</v>
      </c>
      <c r="B98" s="11"/>
      <c r="C98" s="11"/>
      <c r="D98" s="11"/>
      <c r="E98" s="11"/>
      <c r="F98" s="11"/>
      <c r="G98" s="11"/>
      <c r="H98" s="11"/>
      <c r="I98" s="8" t="s">
        <v>46</v>
      </c>
      <c r="J98" s="8">
        <v>1000</v>
      </c>
      <c r="K98" s="8" t="s">
        <v>23</v>
      </c>
      <c r="L98" s="8" t="str">
        <f t="shared" si="51"/>
        <v>private double ;</v>
      </c>
      <c r="N98" s="8" t="str">
        <f t="shared" si="48"/>
        <v>,</v>
      </c>
      <c r="O98" s="8" t="str">
        <f t="shared" si="49"/>
        <v xml:space="preserve">, VARCHAR (1000)   </v>
      </c>
      <c r="Q98" s="10" t="str">
        <f t="shared" si="50"/>
        <v xml:space="preserve">, VARCHAR (1000)   </v>
      </c>
    </row>
    <row r="99" spans="1:17" x14ac:dyDescent="0.3">
      <c r="A99" s="8">
        <v>24</v>
      </c>
      <c r="B99" s="11"/>
      <c r="C99" s="11"/>
      <c r="D99" s="11"/>
      <c r="E99" s="11"/>
      <c r="F99" s="11"/>
      <c r="G99" s="11"/>
      <c r="H99" s="11"/>
      <c r="I99" s="8" t="s">
        <v>46</v>
      </c>
      <c r="J99" s="8">
        <v>1000</v>
      </c>
      <c r="K99" s="8" t="s">
        <v>24</v>
      </c>
      <c r="L99" s="8" t="str">
        <f t="shared" si="51"/>
        <v>private double ;</v>
      </c>
      <c r="N99" s="8" t="str">
        <f t="shared" si="48"/>
        <v>,</v>
      </c>
      <c r="O99" s="8" t="str">
        <f t="shared" si="49"/>
        <v xml:space="preserve">, VARCHAR (1000)   </v>
      </c>
      <c r="Q99" s="10" t="str">
        <f t="shared" si="50"/>
        <v xml:space="preserve">, VARCHAR (1000)   </v>
      </c>
    </row>
    <row r="100" spans="1:17" x14ac:dyDescent="0.3">
      <c r="A100" s="8">
        <v>30</v>
      </c>
      <c r="B100" s="11"/>
      <c r="C100" s="11"/>
      <c r="D100" s="11"/>
      <c r="E100" s="11"/>
      <c r="F100" s="11"/>
      <c r="G100" s="11"/>
      <c r="H100" s="11"/>
      <c r="I100" s="8" t="s">
        <v>47</v>
      </c>
      <c r="K100" s="8" t="s">
        <v>12</v>
      </c>
      <c r="L100" s="8" t="str">
        <f t="shared" si="51"/>
        <v>private Date ;</v>
      </c>
      <c r="N100" s="8" t="str">
        <f>IF(ISBLANK(B100), ",", CONCATENATE("CREATE TABLE ", B100, " ( "))</f>
        <v>,</v>
      </c>
      <c r="O100" s="8" t="str">
        <f>CONCATENATE(N100, D100, " ", I100, IF(NOT(ISBLANK(J100)), " (", " "), J100, IF(NOT(ISBLANK(J100)), ") ", " "), IF(NOT(ISBLANK(H100)), CONCATENATE(" DEFAULT ", H100), " "), " " )</f>
        <v xml:space="preserve">, DATETIME    </v>
      </c>
      <c r="P100" s="12" t="s">
        <v>51</v>
      </c>
      <c r="Q100" s="10" t="str">
        <f>CONCATENATE(O100, P100)</f>
        <v xml:space="preserve">, DATETIME    , PRIMARY KEY(ADMIN_ID)); </v>
      </c>
    </row>
    <row r="101" spans="1:17" ht="13.5" x14ac:dyDescent="0.3">
      <c r="A101" s="8">
        <v>14</v>
      </c>
      <c r="B101" s="16" t="s">
        <v>71</v>
      </c>
      <c r="C101" s="16" t="s">
        <v>62</v>
      </c>
      <c r="D101" s="11"/>
      <c r="E101" s="11"/>
      <c r="F101" s="11" t="s">
        <v>7</v>
      </c>
      <c r="G101" s="11" t="s">
        <v>8</v>
      </c>
      <c r="H101" s="11"/>
      <c r="I101" s="8" t="s">
        <v>53</v>
      </c>
      <c r="J101" s="8">
        <v>50</v>
      </c>
      <c r="K101" s="8" t="s">
        <v>54</v>
      </c>
      <c r="L101" s="8" t="str">
        <f t="shared" si="51"/>
        <v>private long ;</v>
      </c>
      <c r="N101" s="8" t="str">
        <f t="shared" ref="N101:N105" si="52">IF(ISBLANK(B101), ",", CONCATENATE("CREATE TABLE ", B101, " ( "))</f>
        <v xml:space="preserve">CREATE TABLE PARM_EXE_LOG ( </v>
      </c>
      <c r="O101" s="8" t="str">
        <f t="shared" ref="O101:O105" si="53">CONCATENATE(N101, D101, " ", I101, IF(NOT(ISBLANK(J101)), " (", " "), J101, IF(NOT(ISBLANK(J101)), ") ", " "), IF(NOT(ISBLANK(H101)), CONCATENATE(" DEFAULT ", H101), " "), " " )</f>
        <v xml:space="preserve">CREATE TABLE PARM_EXE_LOG (  BIGINT (50)   </v>
      </c>
      <c r="Q101" s="10" t="str">
        <f t="shared" ref="Q101:Q105" si="54">CONCATENATE(O101, P101)</f>
        <v xml:space="preserve">CREATE TABLE PARM_EXE_LOG (  BIGINT (50)   </v>
      </c>
    </row>
    <row r="102" spans="1:17" x14ac:dyDescent="0.3">
      <c r="A102" s="8">
        <v>15</v>
      </c>
      <c r="B102" s="11"/>
      <c r="C102" s="11"/>
      <c r="D102" s="11"/>
      <c r="E102" s="11"/>
      <c r="F102" s="11"/>
      <c r="G102" s="11"/>
      <c r="H102" s="11"/>
      <c r="I102" s="8" t="s">
        <v>46</v>
      </c>
      <c r="J102" s="8">
        <v>50</v>
      </c>
      <c r="K102" s="8" t="s">
        <v>28</v>
      </c>
      <c r="L102" s="8" t="str">
        <f t="shared" si="51"/>
        <v>private double ;</v>
      </c>
      <c r="N102" s="8" t="str">
        <f t="shared" si="52"/>
        <v>,</v>
      </c>
      <c r="O102" s="8" t="str">
        <f t="shared" si="53"/>
        <v xml:space="preserve">, VARCHAR (50)   </v>
      </c>
      <c r="Q102" s="10" t="str">
        <f t="shared" si="54"/>
        <v xml:space="preserve">, VARCHAR (50)   </v>
      </c>
    </row>
    <row r="103" spans="1:17" x14ac:dyDescent="0.3">
      <c r="A103" s="8">
        <v>15</v>
      </c>
      <c r="B103" s="11"/>
      <c r="C103" s="11"/>
      <c r="D103" s="11"/>
      <c r="E103" s="11"/>
      <c r="F103" s="11"/>
      <c r="G103" s="11"/>
      <c r="H103" s="11"/>
      <c r="I103" s="8" t="s">
        <v>46</v>
      </c>
      <c r="J103" s="8">
        <v>1000</v>
      </c>
      <c r="K103" s="8" t="s">
        <v>23</v>
      </c>
      <c r="L103" s="8" t="str">
        <f t="shared" si="51"/>
        <v>private double ;</v>
      </c>
      <c r="N103" s="8" t="str">
        <f t="shared" si="52"/>
        <v>,</v>
      </c>
      <c r="O103" s="8" t="str">
        <f t="shared" si="53"/>
        <v xml:space="preserve">, VARCHAR (1000)   </v>
      </c>
      <c r="Q103" s="10" t="str">
        <f t="shared" si="54"/>
        <v xml:space="preserve">, VARCHAR (1000)   </v>
      </c>
    </row>
    <row r="104" spans="1:17" x14ac:dyDescent="0.3">
      <c r="A104" s="8">
        <v>24</v>
      </c>
      <c r="B104" s="11"/>
      <c r="C104" s="11"/>
      <c r="D104" s="11"/>
      <c r="E104" s="11"/>
      <c r="F104" s="11"/>
      <c r="G104" s="11"/>
      <c r="H104" s="11"/>
      <c r="I104" s="8" t="s">
        <v>46</v>
      </c>
      <c r="J104" s="8">
        <v>1000</v>
      </c>
      <c r="K104" s="8" t="s">
        <v>24</v>
      </c>
      <c r="L104" s="8" t="str">
        <f t="shared" si="51"/>
        <v>private double ;</v>
      </c>
      <c r="N104" s="8" t="str">
        <f t="shared" si="52"/>
        <v>,</v>
      </c>
      <c r="O104" s="8" t="str">
        <f t="shared" si="53"/>
        <v xml:space="preserve">, VARCHAR (1000)   </v>
      </c>
      <c r="Q104" s="10" t="str">
        <f t="shared" si="54"/>
        <v xml:space="preserve">, VARCHAR (1000)   </v>
      </c>
    </row>
    <row r="105" spans="1:17" x14ac:dyDescent="0.3">
      <c r="A105" s="8">
        <v>30</v>
      </c>
      <c r="B105" s="11"/>
      <c r="C105" s="11"/>
      <c r="D105" s="11"/>
      <c r="E105" s="11"/>
      <c r="F105" s="11"/>
      <c r="G105" s="11"/>
      <c r="H105" s="11"/>
      <c r="I105" s="8" t="s">
        <v>47</v>
      </c>
      <c r="K105" s="8" t="s">
        <v>12</v>
      </c>
      <c r="L105" s="8" t="str">
        <f t="shared" si="51"/>
        <v>private Date ;</v>
      </c>
      <c r="N105" s="8" t="str">
        <f>IF(ISBLANK(B105), ",", CONCATENATE("CREATE TABLE ", B105, " ( "))</f>
        <v>,</v>
      </c>
      <c r="O105" s="8" t="str">
        <f>CONCATENATE(N105, D105, " ", I105, IF(NOT(ISBLANK(J105)), " (", " "), J105, IF(NOT(ISBLANK(J105)), ") ", " "), IF(NOT(ISBLANK(H105)), CONCATENATE(" DEFAULT ", H105), " "), " " )</f>
        <v xml:space="preserve">, DATETIME    </v>
      </c>
      <c r="P105" s="12" t="s">
        <v>51</v>
      </c>
      <c r="Q105" s="10" t="str">
        <f>CONCATENATE(O105, P105)</f>
        <v xml:space="preserve">, DATETIME    , PRIMARY KEY(ADMIN_ID)); </v>
      </c>
    </row>
    <row r="106" spans="1:17" ht="13.5" x14ac:dyDescent="0.3">
      <c r="B106" s="16" t="s">
        <v>119</v>
      </c>
      <c r="C106" s="16" t="s">
        <v>120</v>
      </c>
      <c r="D106" s="22" t="s">
        <v>121</v>
      </c>
      <c r="E106" s="23"/>
      <c r="F106" s="23"/>
      <c r="G106" s="23"/>
      <c r="H106" s="23"/>
      <c r="I106" s="23"/>
      <c r="J106" s="23"/>
      <c r="K106" s="23"/>
      <c r="L106" s="24"/>
      <c r="M106" s="25" t="s">
        <v>206</v>
      </c>
      <c r="N106" s="26"/>
      <c r="O106" s="26"/>
      <c r="P106" s="26"/>
      <c r="Q106" s="27"/>
    </row>
    <row r="107" spans="1:17" x14ac:dyDescent="0.3">
      <c r="D107" s="28"/>
      <c r="E107" s="29"/>
      <c r="F107" s="29"/>
      <c r="G107" s="29"/>
      <c r="H107" s="29"/>
      <c r="I107" s="29"/>
      <c r="J107" s="29"/>
      <c r="K107" s="29"/>
      <c r="L107" s="30"/>
      <c r="M107" s="31"/>
      <c r="N107" s="32"/>
      <c r="O107" s="32"/>
      <c r="P107" s="32"/>
      <c r="Q107" s="33"/>
    </row>
    <row r="108" spans="1:17" x14ac:dyDescent="0.3">
      <c r="D108" s="28"/>
      <c r="E108" s="29"/>
      <c r="F108" s="29"/>
      <c r="G108" s="29"/>
      <c r="H108" s="29"/>
      <c r="I108" s="29"/>
      <c r="J108" s="29"/>
      <c r="K108" s="29"/>
      <c r="L108" s="30"/>
      <c r="M108" s="31"/>
      <c r="N108" s="32"/>
      <c r="O108" s="32"/>
      <c r="P108" s="32"/>
      <c r="Q108" s="33"/>
    </row>
    <row r="109" spans="1:17" x14ac:dyDescent="0.3">
      <c r="D109" s="28"/>
      <c r="E109" s="29"/>
      <c r="F109" s="29"/>
      <c r="G109" s="29"/>
      <c r="H109" s="29"/>
      <c r="I109" s="29"/>
      <c r="J109" s="29"/>
      <c r="K109" s="29"/>
      <c r="L109" s="30"/>
      <c r="M109" s="31"/>
      <c r="N109" s="32"/>
      <c r="O109" s="32"/>
      <c r="P109" s="32"/>
      <c r="Q109" s="33"/>
    </row>
    <row r="110" spans="1:17" x14ac:dyDescent="0.3">
      <c r="D110" s="28"/>
      <c r="E110" s="29"/>
      <c r="F110" s="29"/>
      <c r="G110" s="29"/>
      <c r="H110" s="29"/>
      <c r="I110" s="29"/>
      <c r="J110" s="29"/>
      <c r="K110" s="29"/>
      <c r="L110" s="30"/>
      <c r="M110" s="31"/>
      <c r="N110" s="32"/>
      <c r="O110" s="32"/>
      <c r="P110" s="32"/>
      <c r="Q110" s="33"/>
    </row>
    <row r="111" spans="1:17" x14ac:dyDescent="0.3">
      <c r="D111" s="28"/>
      <c r="E111" s="29"/>
      <c r="F111" s="29"/>
      <c r="G111" s="29"/>
      <c r="H111" s="29"/>
      <c r="I111" s="29"/>
      <c r="J111" s="29"/>
      <c r="K111" s="29"/>
      <c r="L111" s="30"/>
      <c r="M111" s="31"/>
      <c r="N111" s="32"/>
      <c r="O111" s="32"/>
      <c r="P111" s="32"/>
      <c r="Q111" s="33"/>
    </row>
    <row r="112" spans="1:17" x14ac:dyDescent="0.3">
      <c r="D112" s="28"/>
      <c r="E112" s="29"/>
      <c r="F112" s="29"/>
      <c r="G112" s="29"/>
      <c r="H112" s="29"/>
      <c r="I112" s="29"/>
      <c r="J112" s="29"/>
      <c r="K112" s="29"/>
      <c r="L112" s="30"/>
      <c r="M112" s="31"/>
      <c r="N112" s="32"/>
      <c r="O112" s="32"/>
      <c r="P112" s="32"/>
      <c r="Q112" s="33"/>
    </row>
    <row r="113" spans="4:17" x14ac:dyDescent="0.3">
      <c r="D113" s="34"/>
      <c r="E113" s="35"/>
      <c r="F113" s="35"/>
      <c r="G113" s="35"/>
      <c r="H113" s="35"/>
      <c r="I113" s="35"/>
      <c r="J113" s="35"/>
      <c r="K113" s="35"/>
      <c r="L113" s="36"/>
      <c r="M113" s="37"/>
      <c r="N113" s="38"/>
      <c r="O113" s="38"/>
      <c r="P113" s="38"/>
      <c r="Q113" s="39"/>
    </row>
  </sheetData>
  <autoFilter ref="A1:K113"/>
  <mergeCells count="2">
    <mergeCell ref="D106:L113"/>
    <mergeCell ref="M106:Q1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pane ySplit="1" topLeftCell="A2" activePane="bottomLeft" state="frozen"/>
      <selection pane="bottomLeft" activeCell="G23" sqref="G23"/>
    </sheetView>
  </sheetViews>
  <sheetFormatPr defaultRowHeight="13.5" x14ac:dyDescent="0.3"/>
  <cols>
    <col min="1" max="1" width="8.875" style="4" bestFit="1" customWidth="1"/>
    <col min="2" max="2" width="10.5" style="4" customWidth="1"/>
    <col min="3" max="3" width="8.375" style="4" bestFit="1" customWidth="1"/>
    <col min="4" max="4" width="18.125" style="4" customWidth="1"/>
    <col min="5" max="5" width="15.125" style="4" customWidth="1"/>
    <col min="6" max="6" width="8.625" style="4" bestFit="1" customWidth="1"/>
    <col min="7" max="7" width="38.25" style="4" bestFit="1" customWidth="1"/>
    <col min="8" max="8" width="14.75" style="4" bestFit="1" customWidth="1"/>
    <col min="9" max="16384" width="9" style="4"/>
  </cols>
  <sheetData>
    <row r="1" spans="1:8" s="17" customFormat="1" x14ac:dyDescent="0.3">
      <c r="A1" s="17" t="s">
        <v>27</v>
      </c>
      <c r="B1" s="17" t="s">
        <v>37</v>
      </c>
      <c r="C1" s="17" t="s">
        <v>38</v>
      </c>
      <c r="D1" s="17" t="s">
        <v>39</v>
      </c>
      <c r="E1" s="17" t="s">
        <v>40</v>
      </c>
      <c r="F1" s="17" t="s">
        <v>41</v>
      </c>
      <c r="G1" s="17" t="s">
        <v>22</v>
      </c>
    </row>
    <row r="2" spans="1:8" x14ac:dyDescent="0.3">
      <c r="A2" s="4" t="s">
        <v>43</v>
      </c>
      <c r="B2" s="4" t="s">
        <v>44</v>
      </c>
      <c r="C2" s="4" t="s">
        <v>45</v>
      </c>
      <c r="D2" s="4" t="s">
        <v>75</v>
      </c>
      <c r="E2" s="4" t="s">
        <v>124</v>
      </c>
      <c r="F2" s="4">
        <v>1</v>
      </c>
      <c r="G2" s="9"/>
      <c r="H2" s="4" t="str">
        <f t="shared" ref="H2:H17" si="0">CONCATENATE("INSERT INTO COM_CODE(PCODE, CODE, PTYPE, NAME, ENAME, SORTS, REMRK, REG_DT) VALUES('", A2, "', '", B2, "', '", C2, "', '", D2, "', '", E2, "', ", F2, ", '", G2, "', NOW());")</f>
        <v>INSERT INTO COM_CODE(PCODE, CODE, PTYPE, NAME, ENAME, SORTS, REMRK, REG_DT) VALUES('A', 'A01', 'COM', '미션구분', 'Mission Type', 1, '', NOW());</v>
      </c>
    </row>
    <row r="3" spans="1:8" x14ac:dyDescent="0.3">
      <c r="A3" s="4" t="s">
        <v>43</v>
      </c>
      <c r="B3" s="4" t="s">
        <v>29</v>
      </c>
      <c r="C3" s="4" t="s">
        <v>45</v>
      </c>
      <c r="D3" s="4" t="s">
        <v>93</v>
      </c>
      <c r="E3" s="4" t="s">
        <v>125</v>
      </c>
      <c r="F3" s="4">
        <v>2</v>
      </c>
      <c r="H3" s="4" t="str">
        <f t="shared" si="0"/>
        <v>INSERT INTO COM_CODE(PCODE, CODE, PTYPE, NAME, ENAME, SORTS, REMRK, REG_DT) VALUES('A', 'A02', 'COM', '서비스구분', 'Service Type', 2, '', NOW());</v>
      </c>
    </row>
    <row r="4" spans="1:8" x14ac:dyDescent="0.3">
      <c r="A4" s="4" t="s">
        <v>43</v>
      </c>
      <c r="B4" s="4" t="s">
        <v>30</v>
      </c>
      <c r="C4" s="4" t="s">
        <v>45</v>
      </c>
      <c r="D4" s="4" t="s">
        <v>122</v>
      </c>
      <c r="E4" s="4" t="s">
        <v>126</v>
      </c>
      <c r="F4" s="4">
        <v>3</v>
      </c>
      <c r="H4" s="4" t="str">
        <f t="shared" si="0"/>
        <v>INSERT INTO COM_CODE(PCODE, CODE, PTYPE, NAME, ENAME, SORTS, REMRK, REG_DT) VALUES('A', 'A03', 'COM', '파라메터타입', 'Param Type', 3, '', NOW());</v>
      </c>
    </row>
    <row r="5" spans="1:8" x14ac:dyDescent="0.3">
      <c r="A5" s="4" t="s">
        <v>123</v>
      </c>
      <c r="B5" s="4" t="s">
        <v>131</v>
      </c>
      <c r="C5" s="4" t="s">
        <v>45</v>
      </c>
      <c r="D5" s="4" t="s">
        <v>127</v>
      </c>
      <c r="E5" s="4" t="s">
        <v>149</v>
      </c>
      <c r="F5" s="4">
        <v>1</v>
      </c>
      <c r="H5" s="4" t="str">
        <f t="shared" si="0"/>
        <v>INSERT INTO COM_CODE(PCODE, CODE, PTYPE, NAME, ENAME, SORTS, REMRK, REG_DT) VALUES('A01', 'M1', 'COM', '이동', 'Move', 1, '', NOW());</v>
      </c>
    </row>
    <row r="6" spans="1:8" x14ac:dyDescent="0.3">
      <c r="A6" s="4" t="s">
        <v>44</v>
      </c>
      <c r="B6" s="4" t="s">
        <v>132</v>
      </c>
      <c r="C6" s="4" t="s">
        <v>45</v>
      </c>
      <c r="D6" s="4" t="s">
        <v>150</v>
      </c>
      <c r="E6" s="4" t="s">
        <v>151</v>
      </c>
      <c r="F6" s="4">
        <v>2</v>
      </c>
      <c r="H6" s="4" t="str">
        <f t="shared" si="0"/>
        <v>INSERT INTO COM_CODE(PCODE, CODE, PTYPE, NAME, ENAME, SORTS, REMRK, REG_DT) VALUES('A01', 'M2', 'COM', '행동', 'Action', 2, '', NOW());</v>
      </c>
    </row>
    <row r="7" spans="1:8" x14ac:dyDescent="0.3">
      <c r="A7" s="4" t="s">
        <v>44</v>
      </c>
      <c r="B7" s="4" t="s">
        <v>133</v>
      </c>
      <c r="C7" s="4" t="s">
        <v>45</v>
      </c>
      <c r="D7" s="4" t="s">
        <v>128</v>
      </c>
      <c r="E7" s="4" t="s">
        <v>152</v>
      </c>
      <c r="F7" s="4">
        <v>3</v>
      </c>
      <c r="H7" s="4" t="str">
        <f t="shared" si="0"/>
        <v>INSERT INTO COM_CODE(PCODE, CODE, PTYPE, NAME, ENAME, SORTS, REMRK, REG_DT) VALUES('A01', 'P1', 'COM', '경로탐색', 'Path', 3, '', NOW());</v>
      </c>
    </row>
    <row r="8" spans="1:8" x14ac:dyDescent="0.3">
      <c r="A8" s="4" t="s">
        <v>44</v>
      </c>
      <c r="B8" s="4" t="s">
        <v>134</v>
      </c>
      <c r="C8" s="4" t="s">
        <v>45</v>
      </c>
      <c r="D8" s="4" t="s">
        <v>129</v>
      </c>
      <c r="E8" s="4" t="s">
        <v>153</v>
      </c>
      <c r="F8" s="4">
        <v>4</v>
      </c>
      <c r="H8" s="4" t="str">
        <f t="shared" si="0"/>
        <v>INSERT INTO COM_CODE(PCODE, CODE, PTYPE, NAME, ENAME, SORTS, REMRK, REG_DT) VALUES('A01', 'I1', 'COM', '이미지정보', 'Image Info', 4, '', NOW());</v>
      </c>
    </row>
    <row r="9" spans="1:8" x14ac:dyDescent="0.3">
      <c r="A9" s="4" t="s">
        <v>44</v>
      </c>
      <c r="B9" s="4" t="s">
        <v>135</v>
      </c>
      <c r="C9" s="4" t="s">
        <v>45</v>
      </c>
      <c r="D9" s="4" t="s">
        <v>130</v>
      </c>
      <c r="E9" s="4" t="s">
        <v>154</v>
      </c>
      <c r="F9" s="4">
        <v>5</v>
      </c>
      <c r="H9" s="4" t="str">
        <f t="shared" si="0"/>
        <v>INSERT INTO COM_CODE(PCODE, CODE, PTYPE, NAME, ENAME, SORTS, REMRK, REG_DT) VALUES('A01', 'I2', 'COM', '이미지변조', 'Image Modu', 5, '', NOW());</v>
      </c>
    </row>
    <row r="10" spans="1:8" x14ac:dyDescent="0.3">
      <c r="A10" s="4" t="s">
        <v>29</v>
      </c>
      <c r="B10" s="4" t="s">
        <v>143</v>
      </c>
      <c r="C10" s="4" t="s">
        <v>45</v>
      </c>
      <c r="D10" s="4" t="s">
        <v>136</v>
      </c>
      <c r="E10" s="4" t="s">
        <v>156</v>
      </c>
      <c r="F10" s="4">
        <v>1</v>
      </c>
      <c r="H10" s="4" t="str">
        <f t="shared" si="0"/>
        <v>INSERT INTO COM_CODE(PCODE, CODE, PTYPE, NAME, ENAME, SORTS, REMRK, REG_DT) VALUES('A02', 'M1', 'COM', '서보모터', 'Servo Motor', 1, '', NOW());</v>
      </c>
    </row>
    <row r="11" spans="1:8" x14ac:dyDescent="0.3">
      <c r="A11" s="4" t="s">
        <v>29</v>
      </c>
      <c r="B11" s="4" t="s">
        <v>132</v>
      </c>
      <c r="C11" s="4" t="s">
        <v>45</v>
      </c>
      <c r="D11" s="4" t="s">
        <v>137</v>
      </c>
      <c r="E11" s="4" t="s">
        <v>155</v>
      </c>
      <c r="F11" s="4">
        <v>2</v>
      </c>
      <c r="H11" s="4" t="str">
        <f t="shared" si="0"/>
        <v>INSERT INTO COM_CODE(PCODE, CODE, PTYPE, NAME, ENAME, SORTS, REMRK, REG_DT) VALUES('A02', 'M2', 'COM', 'DC모터', 'DC Motor', 2, '', NOW());</v>
      </c>
    </row>
    <row r="12" spans="1:8" x14ac:dyDescent="0.3">
      <c r="A12" s="4" t="s">
        <v>29</v>
      </c>
      <c r="B12" s="4" t="s">
        <v>144</v>
      </c>
      <c r="C12" s="4" t="s">
        <v>45</v>
      </c>
      <c r="D12" s="4" t="s">
        <v>138</v>
      </c>
      <c r="E12" s="4" t="s">
        <v>138</v>
      </c>
      <c r="F12" s="4">
        <v>3</v>
      </c>
      <c r="H12" s="4" t="str">
        <f t="shared" si="0"/>
        <v>INSERT INTO COM_CODE(PCODE, CODE, PTYPE, NAME, ENAME, SORTS, REMRK, REG_DT) VALUES('A02', 'G1', 'COM', 'GPIO', 'GPIO', 3, '', NOW());</v>
      </c>
    </row>
    <row r="13" spans="1:8" x14ac:dyDescent="0.3">
      <c r="A13" s="4" t="s">
        <v>30</v>
      </c>
      <c r="B13" s="4" t="s">
        <v>145</v>
      </c>
      <c r="C13" s="4" t="s">
        <v>45</v>
      </c>
      <c r="D13" s="4" t="s">
        <v>139</v>
      </c>
      <c r="E13" s="4" t="s">
        <v>139</v>
      </c>
      <c r="F13" s="4">
        <v>1</v>
      </c>
      <c r="H13" s="4" t="str">
        <f t="shared" si="0"/>
        <v>INSERT INTO COM_CODE(PCODE, CODE, PTYPE, NAME, ENAME, SORTS, REMRK, REG_DT) VALUES('A03', 'I', 'COM', 'INT', 'INT', 1, '', NOW());</v>
      </c>
    </row>
    <row r="14" spans="1:8" x14ac:dyDescent="0.3">
      <c r="A14" s="4" t="s">
        <v>30</v>
      </c>
      <c r="B14" s="4" t="s">
        <v>146</v>
      </c>
      <c r="C14" s="4" t="s">
        <v>45</v>
      </c>
      <c r="D14" s="4" t="s">
        <v>140</v>
      </c>
      <c r="E14" s="4" t="s">
        <v>140</v>
      </c>
      <c r="F14" s="4">
        <v>2</v>
      </c>
      <c r="H14" s="4" t="str">
        <f t="shared" si="0"/>
        <v>INSERT INTO COM_CODE(PCODE, CODE, PTYPE, NAME, ENAME, SORTS, REMRK, REG_DT) VALUES('A03', 'F', 'COM', 'FLOAT', 'FLOAT', 2, '', NOW());</v>
      </c>
    </row>
    <row r="15" spans="1:8" x14ac:dyDescent="0.3">
      <c r="A15" s="4" t="s">
        <v>30</v>
      </c>
      <c r="B15" s="4" t="s">
        <v>147</v>
      </c>
      <c r="C15" s="4" t="s">
        <v>45</v>
      </c>
      <c r="D15" s="4" t="s">
        <v>141</v>
      </c>
      <c r="E15" s="4" t="s">
        <v>141</v>
      </c>
      <c r="F15" s="4">
        <v>3</v>
      </c>
      <c r="H15" s="4" t="str">
        <f t="shared" si="0"/>
        <v>INSERT INTO COM_CODE(PCODE, CODE, PTYPE, NAME, ENAME, SORTS, REMRK, REG_DT) VALUES('A03', 'S', 'COM', 'String', 'String', 3, '', NOW());</v>
      </c>
    </row>
    <row r="16" spans="1:8" x14ac:dyDescent="0.3">
      <c r="A16" s="4" t="s">
        <v>30</v>
      </c>
      <c r="B16" s="4" t="s">
        <v>186</v>
      </c>
      <c r="C16" s="4" t="s">
        <v>45</v>
      </c>
      <c r="D16" s="4" t="s">
        <v>187</v>
      </c>
      <c r="E16" s="4" t="s">
        <v>187</v>
      </c>
      <c r="F16" s="4">
        <v>4</v>
      </c>
      <c r="H16" s="4" t="str">
        <f t="shared" ref="H16" si="1">CONCATENATE("INSERT INTO COM_CODE(PCODE, CODE, PTYPE, NAME, ENAME, SORTS, REMRK, REG_DT) VALUES('", A16, "', '", B16, "', '", C16, "', '", D16, "', '", E16, "', ", F16, ", '", G16, "', NOW());")</f>
        <v>INSERT INTO COM_CODE(PCODE, CODE, PTYPE, NAME, ENAME, SORTS, REMRK, REG_DT) VALUES('A03', 'L', 'COM', 'Bool', 'Bool', 4, '', NOW());</v>
      </c>
    </row>
    <row r="17" spans="1:8" x14ac:dyDescent="0.3">
      <c r="A17" s="4" t="s">
        <v>30</v>
      </c>
      <c r="B17" s="4" t="s">
        <v>148</v>
      </c>
      <c r="C17" s="4" t="s">
        <v>45</v>
      </c>
      <c r="D17" s="4" t="s">
        <v>142</v>
      </c>
      <c r="E17" s="4" t="s">
        <v>142</v>
      </c>
      <c r="F17" s="4">
        <v>5</v>
      </c>
      <c r="H17" s="4" t="str">
        <f t="shared" si="0"/>
        <v>INSERT INTO COM_CODE(PCODE, CODE, PTYPE, NAME, ENAME, SORTS, REMRK, REG_DT) VALUES('A03', 'B', 'COM', 'Binary', 'Binary', 5, '', NOW());</v>
      </c>
    </row>
  </sheetData>
  <autoFilter ref="A1:G1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테이블</vt:lpstr>
      <vt:lpstr>설계서</vt:lpstr>
      <vt:lpstr>공통코드</vt:lpstr>
    </vt:vector>
  </TitlesOfParts>
  <Company>대우정보시스템(주)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</dc:creator>
  <cp:lastModifiedBy>user</cp:lastModifiedBy>
  <cp:lastPrinted>2013-03-29T07:26:41Z</cp:lastPrinted>
  <dcterms:created xsi:type="dcterms:W3CDTF">2010-04-22T06:35:43Z</dcterms:created>
  <dcterms:modified xsi:type="dcterms:W3CDTF">2024-11-27T05:44:02Z</dcterms:modified>
</cp:coreProperties>
</file>