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\project\CoRoBo\docs\02.개발\01.설계\01.DB설계\"/>
    </mc:Choice>
  </mc:AlternateContent>
  <bookViews>
    <workbookView xWindow="7245" yWindow="3030" windowWidth="19095" windowHeight="9255" activeTab="5"/>
  </bookViews>
  <sheets>
    <sheet name="테이블" sheetId="9" r:id="rId1"/>
    <sheet name="공통코드" sheetId="11" r:id="rId2"/>
    <sheet name="SRV_INFO" sheetId="15" r:id="rId3"/>
    <sheet name="MSN_SRV" sheetId="16" r:id="rId4"/>
    <sheet name="PARM" sheetId="14" r:id="rId5"/>
    <sheet name="설계서_V2" sheetId="10" r:id="rId6"/>
    <sheet name="설계서_V1" sheetId="12" r:id="rId7"/>
  </sheets>
  <definedNames>
    <definedName name="_xlnm._FilterDatabase" localSheetId="3" hidden="1">MSN_SRV!$B$1:$E$1</definedName>
    <definedName name="_xlnm._FilterDatabase" localSheetId="4" hidden="1">PARM!$A$1:$F$1</definedName>
    <definedName name="_xlnm._FilterDatabase" localSheetId="2" hidden="1">SRV_INFO!$A$1:$H$1</definedName>
    <definedName name="_xlnm._FilterDatabase" localSheetId="1" hidden="1">공통코드!$A$1:$G$1</definedName>
    <definedName name="_xlnm._FilterDatabase" localSheetId="6" hidden="1">설계서_V1!$A$1:$K$113</definedName>
    <definedName name="_xlnm._FilterDatabase" localSheetId="5" hidden="1">설계서_V2!$A$1:$K$99</definedName>
    <definedName name="_xlnm._FilterDatabase" localSheetId="0" hidden="1">테이블!$B$1:$C$3</definedName>
  </definedNames>
  <calcPr calcId="162913"/>
  <fileRecoveryPr repairLoad="1"/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2" i="15"/>
  <c r="F3" i="16"/>
  <c r="F4" i="16"/>
  <c r="F5" i="16"/>
  <c r="F6" i="16"/>
  <c r="F7" i="16"/>
  <c r="F8" i="16"/>
  <c r="F9" i="16"/>
  <c r="F10" i="16"/>
  <c r="F11" i="16"/>
  <c r="F12" i="16"/>
  <c r="F13" i="16"/>
  <c r="F2" i="16"/>
  <c r="N39" i="10"/>
  <c r="O39" i="10" s="1"/>
  <c r="Q39" i="10" s="1"/>
  <c r="L39" i="10"/>
  <c r="N38" i="10"/>
  <c r="O38" i="10" s="1"/>
  <c r="Q38" i="10" s="1"/>
  <c r="L38" i="10"/>
  <c r="N37" i="10"/>
  <c r="O37" i="10" s="1"/>
  <c r="Q37" i="10" s="1"/>
  <c r="L37" i="10"/>
  <c r="N36" i="10"/>
  <c r="O36" i="10" s="1"/>
  <c r="Q36" i="10" s="1"/>
  <c r="L36" i="10"/>
  <c r="N35" i="10"/>
  <c r="O35" i="10" s="1"/>
  <c r="Q35" i="10" s="1"/>
  <c r="L35" i="10"/>
  <c r="N34" i="10"/>
  <c r="O34" i="10" s="1"/>
  <c r="Q34" i="10" s="1"/>
  <c r="L34" i="10"/>
  <c r="N33" i="10"/>
  <c r="O33" i="10" s="1"/>
  <c r="Q33" i="10" s="1"/>
  <c r="L33" i="10"/>
  <c r="N32" i="10"/>
  <c r="O32" i="10" s="1"/>
  <c r="Q32" i="10" s="1"/>
  <c r="L32" i="10"/>
  <c r="N31" i="10"/>
  <c r="O31" i="10" s="1"/>
  <c r="Q31" i="10" s="1"/>
  <c r="L31" i="10"/>
  <c r="N30" i="10"/>
  <c r="O30" i="10" s="1"/>
  <c r="Q30" i="10" s="1"/>
  <c r="L30" i="10"/>
  <c r="G27" i="14"/>
  <c r="G18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9" i="14"/>
  <c r="G20" i="14"/>
  <c r="G21" i="14"/>
  <c r="G22" i="14"/>
  <c r="G23" i="14"/>
  <c r="G24" i="14"/>
  <c r="G25" i="14"/>
  <c r="G26" i="14"/>
  <c r="G2" i="14"/>
  <c r="N44" i="10"/>
  <c r="O44" i="10" s="1"/>
  <c r="Q44" i="10" s="1"/>
  <c r="L44" i="10"/>
  <c r="H22" i="11"/>
  <c r="H21" i="11"/>
  <c r="H20" i="11"/>
  <c r="H19" i="11"/>
  <c r="H18" i="11"/>
  <c r="N43" i="10"/>
  <c r="O43" i="10" s="1"/>
  <c r="Q43" i="10" s="1"/>
  <c r="L43" i="10"/>
  <c r="N105" i="12"/>
  <c r="O105" i="12" s="1"/>
  <c r="Q105" i="12" s="1"/>
  <c r="L105" i="12"/>
  <c r="N104" i="12"/>
  <c r="O104" i="12" s="1"/>
  <c r="Q104" i="12" s="1"/>
  <c r="L104" i="12"/>
  <c r="N103" i="12"/>
  <c r="O103" i="12" s="1"/>
  <c r="Q103" i="12" s="1"/>
  <c r="L103" i="12"/>
  <c r="N102" i="12"/>
  <c r="O102" i="12" s="1"/>
  <c r="Q102" i="12" s="1"/>
  <c r="L102" i="12"/>
  <c r="N101" i="12"/>
  <c r="O101" i="12" s="1"/>
  <c r="Q101" i="12" s="1"/>
  <c r="L101" i="12"/>
  <c r="N100" i="12"/>
  <c r="O100" i="12" s="1"/>
  <c r="Q100" i="12" s="1"/>
  <c r="L100" i="12"/>
  <c r="N99" i="12"/>
  <c r="O99" i="12" s="1"/>
  <c r="Q99" i="12" s="1"/>
  <c r="L99" i="12"/>
  <c r="N98" i="12"/>
  <c r="O98" i="12" s="1"/>
  <c r="Q98" i="12" s="1"/>
  <c r="L98" i="12"/>
  <c r="N97" i="12"/>
  <c r="O97" i="12" s="1"/>
  <c r="Q97" i="12" s="1"/>
  <c r="L97" i="12"/>
  <c r="N96" i="12"/>
  <c r="O96" i="12" s="1"/>
  <c r="Q96" i="12" s="1"/>
  <c r="L96" i="12"/>
  <c r="N95" i="12"/>
  <c r="O95" i="12" s="1"/>
  <c r="Q95" i="12" s="1"/>
  <c r="L95" i="12"/>
  <c r="N94" i="12"/>
  <c r="O94" i="12" s="1"/>
  <c r="Q94" i="12" s="1"/>
  <c r="L94" i="12"/>
  <c r="N93" i="12"/>
  <c r="O93" i="12" s="1"/>
  <c r="Q93" i="12" s="1"/>
  <c r="L93" i="12"/>
  <c r="N92" i="12"/>
  <c r="O92" i="12" s="1"/>
  <c r="Q92" i="12" s="1"/>
  <c r="L92" i="12"/>
  <c r="N91" i="12"/>
  <c r="O91" i="12" s="1"/>
  <c r="Q91" i="12" s="1"/>
  <c r="L91" i="12"/>
  <c r="N90" i="12"/>
  <c r="O90" i="12" s="1"/>
  <c r="Q90" i="12" s="1"/>
  <c r="L90" i="12"/>
  <c r="N89" i="12"/>
  <c r="O89" i="12" s="1"/>
  <c r="Q89" i="12" s="1"/>
  <c r="L89" i="12"/>
  <c r="N88" i="12"/>
  <c r="O88" i="12" s="1"/>
  <c r="Q88" i="12" s="1"/>
  <c r="L88" i="12"/>
  <c r="N87" i="12"/>
  <c r="O87" i="12" s="1"/>
  <c r="Q87" i="12" s="1"/>
  <c r="L87" i="12"/>
  <c r="N86" i="12"/>
  <c r="O86" i="12" s="1"/>
  <c r="Q86" i="12" s="1"/>
  <c r="L86" i="12"/>
  <c r="N85" i="12"/>
  <c r="O85" i="12" s="1"/>
  <c r="Q85" i="12" s="1"/>
  <c r="L85" i="12"/>
  <c r="N84" i="12"/>
  <c r="O84" i="12" s="1"/>
  <c r="Q84" i="12" s="1"/>
  <c r="L84" i="12"/>
  <c r="N83" i="12"/>
  <c r="O83" i="12" s="1"/>
  <c r="Q83" i="12" s="1"/>
  <c r="L83" i="12"/>
  <c r="N82" i="12"/>
  <c r="O82" i="12" s="1"/>
  <c r="Q82" i="12" s="1"/>
  <c r="L82" i="12"/>
  <c r="N81" i="12"/>
  <c r="O81" i="12" s="1"/>
  <c r="Q81" i="12" s="1"/>
  <c r="L81" i="12"/>
  <c r="N80" i="12"/>
  <c r="O80" i="12" s="1"/>
  <c r="Q80" i="12" s="1"/>
  <c r="L80" i="12"/>
  <c r="N79" i="12"/>
  <c r="O79" i="12" s="1"/>
  <c r="Q79" i="12" s="1"/>
  <c r="L79" i="12"/>
  <c r="N78" i="12"/>
  <c r="O78" i="12" s="1"/>
  <c r="Q78" i="12" s="1"/>
  <c r="L78" i="12"/>
  <c r="N77" i="12"/>
  <c r="O77" i="12" s="1"/>
  <c r="Q77" i="12" s="1"/>
  <c r="L77" i="12"/>
  <c r="N76" i="12"/>
  <c r="O76" i="12" s="1"/>
  <c r="Q76" i="12" s="1"/>
  <c r="L76" i="12"/>
  <c r="N75" i="12"/>
  <c r="O75" i="12" s="1"/>
  <c r="Q75" i="12" s="1"/>
  <c r="L75" i="12"/>
  <c r="N74" i="12"/>
  <c r="O74" i="12" s="1"/>
  <c r="Q74" i="12" s="1"/>
  <c r="L74" i="12"/>
  <c r="N73" i="12"/>
  <c r="O73" i="12" s="1"/>
  <c r="Q73" i="12" s="1"/>
  <c r="L73" i="12"/>
  <c r="N72" i="12"/>
  <c r="O72" i="12" s="1"/>
  <c r="Q72" i="12" s="1"/>
  <c r="L72" i="12"/>
  <c r="N71" i="12"/>
  <c r="O71" i="12" s="1"/>
  <c r="Q71" i="12" s="1"/>
  <c r="L71" i="12"/>
  <c r="N70" i="12"/>
  <c r="O70" i="12" s="1"/>
  <c r="Q70" i="12" s="1"/>
  <c r="L70" i="12"/>
  <c r="N69" i="12"/>
  <c r="O69" i="12" s="1"/>
  <c r="Q69" i="12" s="1"/>
  <c r="L69" i="12"/>
  <c r="N68" i="12"/>
  <c r="O68" i="12" s="1"/>
  <c r="Q68" i="12" s="1"/>
  <c r="L68" i="12"/>
  <c r="N67" i="12"/>
  <c r="O67" i="12" s="1"/>
  <c r="Q67" i="12" s="1"/>
  <c r="L67" i="12"/>
  <c r="N66" i="12"/>
  <c r="O66" i="12" s="1"/>
  <c r="Q66" i="12" s="1"/>
  <c r="L66" i="12"/>
  <c r="N65" i="12"/>
  <c r="O65" i="12" s="1"/>
  <c r="Q65" i="12" s="1"/>
  <c r="L65" i="12"/>
  <c r="N64" i="12"/>
  <c r="O64" i="12" s="1"/>
  <c r="Q64" i="12" s="1"/>
  <c r="L64" i="12"/>
  <c r="N63" i="12"/>
  <c r="O63" i="12" s="1"/>
  <c r="Q63" i="12" s="1"/>
  <c r="L63" i="12"/>
  <c r="N62" i="12"/>
  <c r="O62" i="12" s="1"/>
  <c r="Q62" i="12" s="1"/>
  <c r="L62" i="12"/>
  <c r="N61" i="12"/>
  <c r="O61" i="12" s="1"/>
  <c r="Q61" i="12" s="1"/>
  <c r="L61" i="12"/>
  <c r="N60" i="12"/>
  <c r="O60" i="12" s="1"/>
  <c r="Q60" i="12" s="1"/>
  <c r="L60" i="12"/>
  <c r="N59" i="12"/>
  <c r="O59" i="12" s="1"/>
  <c r="Q59" i="12" s="1"/>
  <c r="L59" i="12"/>
  <c r="N58" i="12"/>
  <c r="O58" i="12" s="1"/>
  <c r="Q58" i="12" s="1"/>
  <c r="L58" i="12"/>
  <c r="Q57" i="12"/>
  <c r="N57" i="12"/>
  <c r="O57" i="12" s="1"/>
  <c r="L57" i="12"/>
  <c r="N56" i="12"/>
  <c r="O56" i="12" s="1"/>
  <c r="Q56" i="12" s="1"/>
  <c r="L56" i="12"/>
  <c r="N55" i="12"/>
  <c r="O55" i="12" s="1"/>
  <c r="Q55" i="12" s="1"/>
  <c r="L55" i="12"/>
  <c r="N54" i="12"/>
  <c r="O54" i="12" s="1"/>
  <c r="Q54" i="12" s="1"/>
  <c r="L54" i="12"/>
  <c r="Q53" i="12"/>
  <c r="O53" i="12"/>
  <c r="N53" i="12"/>
  <c r="L53" i="12"/>
  <c r="N52" i="12"/>
  <c r="O52" i="12" s="1"/>
  <c r="Q52" i="12" s="1"/>
  <c r="L52" i="12"/>
  <c r="N51" i="12"/>
  <c r="O51" i="12" s="1"/>
  <c r="Q51" i="12" s="1"/>
  <c r="L51" i="12"/>
  <c r="N50" i="12"/>
  <c r="O50" i="12" s="1"/>
  <c r="Q50" i="12" s="1"/>
  <c r="L50" i="12"/>
  <c r="N49" i="12"/>
  <c r="O49" i="12" s="1"/>
  <c r="Q49" i="12" s="1"/>
  <c r="L49" i="12"/>
  <c r="N48" i="12"/>
  <c r="O48" i="12" s="1"/>
  <c r="Q48" i="12" s="1"/>
  <c r="L48" i="12"/>
  <c r="N47" i="12"/>
  <c r="O47" i="12" s="1"/>
  <c r="Q47" i="12" s="1"/>
  <c r="L47" i="12"/>
  <c r="N46" i="12"/>
  <c r="O46" i="12" s="1"/>
  <c r="Q46" i="12" s="1"/>
  <c r="L46" i="12"/>
  <c r="Q45" i="12"/>
  <c r="O45" i="12"/>
  <c r="N45" i="12"/>
  <c r="L45" i="12"/>
  <c r="N44" i="12"/>
  <c r="O44" i="12" s="1"/>
  <c r="Q44" i="12" s="1"/>
  <c r="L44" i="12"/>
  <c r="N43" i="12"/>
  <c r="O43" i="12" s="1"/>
  <c r="Q43" i="12" s="1"/>
  <c r="L43" i="12"/>
  <c r="N42" i="12"/>
  <c r="O42" i="12" s="1"/>
  <c r="Q42" i="12" s="1"/>
  <c r="L42" i="12"/>
  <c r="N41" i="12"/>
  <c r="O41" i="12" s="1"/>
  <c r="Q41" i="12" s="1"/>
  <c r="L41" i="12"/>
  <c r="N40" i="12"/>
  <c r="O40" i="12" s="1"/>
  <c r="Q40" i="12" s="1"/>
  <c r="L40" i="12"/>
  <c r="N39" i="12"/>
  <c r="O39" i="12" s="1"/>
  <c r="Q39" i="12" s="1"/>
  <c r="L39" i="12"/>
  <c r="N38" i="12"/>
  <c r="O38" i="12" s="1"/>
  <c r="Q38" i="12" s="1"/>
  <c r="L38" i="12"/>
  <c r="O37" i="12"/>
  <c r="Q37" i="12" s="1"/>
  <c r="N37" i="12"/>
  <c r="L37" i="12"/>
  <c r="N36" i="12"/>
  <c r="O36" i="12" s="1"/>
  <c r="Q36" i="12" s="1"/>
  <c r="L36" i="12"/>
  <c r="N35" i="12"/>
  <c r="O35" i="12" s="1"/>
  <c r="Q35" i="12" s="1"/>
  <c r="L35" i="12"/>
  <c r="N34" i="12"/>
  <c r="O34" i="12" s="1"/>
  <c r="Q34" i="12" s="1"/>
  <c r="L34" i="12"/>
  <c r="N33" i="12"/>
  <c r="O33" i="12" s="1"/>
  <c r="Q33" i="12" s="1"/>
  <c r="L33" i="12"/>
  <c r="N32" i="12"/>
  <c r="O32" i="12" s="1"/>
  <c r="Q32" i="12" s="1"/>
  <c r="L32" i="12"/>
  <c r="N31" i="12"/>
  <c r="O31" i="12" s="1"/>
  <c r="Q31" i="12" s="1"/>
  <c r="L31" i="12"/>
  <c r="N30" i="12"/>
  <c r="O30" i="12" s="1"/>
  <c r="Q30" i="12" s="1"/>
  <c r="L30" i="12"/>
  <c r="O29" i="12"/>
  <c r="Q29" i="12" s="1"/>
  <c r="N29" i="12"/>
  <c r="L29" i="12"/>
  <c r="N28" i="12"/>
  <c r="O28" i="12" s="1"/>
  <c r="Q28" i="12" s="1"/>
  <c r="L28" i="12"/>
  <c r="N27" i="12"/>
  <c r="O27" i="12" s="1"/>
  <c r="Q27" i="12" s="1"/>
  <c r="L27" i="12"/>
  <c r="N26" i="12"/>
  <c r="O26" i="12" s="1"/>
  <c r="Q26" i="12" s="1"/>
  <c r="L26" i="12"/>
  <c r="N25" i="12"/>
  <c r="O25" i="12" s="1"/>
  <c r="Q25" i="12" s="1"/>
  <c r="L25" i="12"/>
  <c r="N24" i="12"/>
  <c r="O24" i="12" s="1"/>
  <c r="Q24" i="12" s="1"/>
  <c r="L24" i="12"/>
  <c r="N23" i="12"/>
  <c r="O23" i="12" s="1"/>
  <c r="Q23" i="12" s="1"/>
  <c r="L23" i="12"/>
  <c r="N22" i="12"/>
  <c r="O22" i="12" s="1"/>
  <c r="Q22" i="12" s="1"/>
  <c r="L22" i="12"/>
  <c r="O21" i="12"/>
  <c r="Q21" i="12" s="1"/>
  <c r="N21" i="12"/>
  <c r="L21" i="12"/>
  <c r="N20" i="12"/>
  <c r="O20" i="12" s="1"/>
  <c r="Q20" i="12" s="1"/>
  <c r="L20" i="12"/>
  <c r="N19" i="12"/>
  <c r="O19" i="12" s="1"/>
  <c r="Q19" i="12" s="1"/>
  <c r="L19" i="12"/>
  <c r="N18" i="12"/>
  <c r="O18" i="12" s="1"/>
  <c r="Q18" i="12" s="1"/>
  <c r="L18" i="12"/>
  <c r="N17" i="12"/>
  <c r="O17" i="12" s="1"/>
  <c r="Q17" i="12" s="1"/>
  <c r="L17" i="12"/>
  <c r="N16" i="12"/>
  <c r="O16" i="12" s="1"/>
  <c r="Q16" i="12" s="1"/>
  <c r="L16" i="12"/>
  <c r="N15" i="12"/>
  <c r="O15" i="12" s="1"/>
  <c r="Q15" i="12" s="1"/>
  <c r="L15" i="12"/>
  <c r="N14" i="12"/>
  <c r="O14" i="12" s="1"/>
  <c r="Q14" i="12" s="1"/>
  <c r="L14" i="12"/>
  <c r="O13" i="12"/>
  <c r="Q13" i="12" s="1"/>
  <c r="N13" i="12"/>
  <c r="L13" i="12"/>
  <c r="N12" i="12"/>
  <c r="O12" i="12" s="1"/>
  <c r="Q12" i="12" s="1"/>
  <c r="L12" i="12"/>
  <c r="N11" i="12"/>
  <c r="O11" i="12" s="1"/>
  <c r="Q11" i="12" s="1"/>
  <c r="L11" i="12"/>
  <c r="N10" i="12"/>
  <c r="O10" i="12" s="1"/>
  <c r="Q10" i="12" s="1"/>
  <c r="L10" i="12"/>
  <c r="N9" i="12"/>
  <c r="O9" i="12" s="1"/>
  <c r="Q9" i="12" s="1"/>
  <c r="L9" i="12"/>
  <c r="N8" i="12"/>
  <c r="O8" i="12" s="1"/>
  <c r="Q8" i="12" s="1"/>
  <c r="L8" i="12"/>
  <c r="O7" i="12"/>
  <c r="Q7" i="12" s="1"/>
  <c r="N7" i="12"/>
  <c r="L7" i="12"/>
  <c r="N6" i="12"/>
  <c r="O6" i="12" s="1"/>
  <c r="Q6" i="12" s="1"/>
  <c r="L6" i="12"/>
  <c r="N5" i="12"/>
  <c r="O5" i="12" s="1"/>
  <c r="Q5" i="12" s="1"/>
  <c r="L5" i="12"/>
  <c r="O4" i="12"/>
  <c r="Q4" i="12" s="1"/>
  <c r="N4" i="12"/>
  <c r="L4" i="12"/>
  <c r="N3" i="12"/>
  <c r="O3" i="12" s="1"/>
  <c r="Q3" i="12" s="1"/>
  <c r="L3" i="12"/>
  <c r="N2" i="12"/>
  <c r="O2" i="12" s="1"/>
  <c r="Q2" i="12" s="1"/>
  <c r="L2" i="12"/>
  <c r="N6" i="10" l="1"/>
  <c r="O6" i="10" s="1"/>
  <c r="Q6" i="10" s="1"/>
  <c r="L6" i="10"/>
  <c r="N11" i="10"/>
  <c r="O11" i="10" s="1"/>
  <c r="Q11" i="10" s="1"/>
  <c r="L11" i="10"/>
  <c r="N10" i="10"/>
  <c r="O10" i="10" s="1"/>
  <c r="Q10" i="10" s="1"/>
  <c r="L10" i="10"/>
  <c r="N8" i="10"/>
  <c r="O8" i="10" s="1"/>
  <c r="Q8" i="10" s="1"/>
  <c r="L8" i="10"/>
  <c r="N7" i="10"/>
  <c r="O7" i="10" s="1"/>
  <c r="Q7" i="10" s="1"/>
  <c r="L7" i="10"/>
  <c r="N5" i="10"/>
  <c r="O5" i="10" s="1"/>
  <c r="Q5" i="10" s="1"/>
  <c r="L5" i="10"/>
  <c r="N72" i="10" l="1"/>
  <c r="O72" i="10" s="1"/>
  <c r="Q72" i="10" s="1"/>
  <c r="L72" i="10"/>
  <c r="N71" i="10"/>
  <c r="O71" i="10" s="1"/>
  <c r="Q71" i="10" s="1"/>
  <c r="L71" i="10"/>
  <c r="N70" i="10"/>
  <c r="O70" i="10" s="1"/>
  <c r="Q70" i="10" s="1"/>
  <c r="L70" i="10"/>
  <c r="N69" i="10"/>
  <c r="O69" i="10" s="1"/>
  <c r="Q69" i="10" s="1"/>
  <c r="L69" i="10"/>
  <c r="N68" i="10"/>
  <c r="O68" i="10" s="1"/>
  <c r="Q68" i="10" s="1"/>
  <c r="L68" i="10"/>
  <c r="N67" i="10"/>
  <c r="O67" i="10" s="1"/>
  <c r="Q67" i="10" s="1"/>
  <c r="L67" i="10"/>
  <c r="N66" i="10"/>
  <c r="O66" i="10" s="1"/>
  <c r="Q66" i="10" s="1"/>
  <c r="L66" i="10"/>
  <c r="N65" i="10"/>
  <c r="O65" i="10" s="1"/>
  <c r="Q65" i="10" s="1"/>
  <c r="L65" i="10"/>
  <c r="N64" i="10"/>
  <c r="O64" i="10" s="1"/>
  <c r="Q64" i="10" s="1"/>
  <c r="L64" i="10"/>
  <c r="N63" i="10"/>
  <c r="O63" i="10" s="1"/>
  <c r="Q63" i="10" s="1"/>
  <c r="L63" i="10"/>
  <c r="N62" i="10"/>
  <c r="O62" i="10" s="1"/>
  <c r="Q62" i="10" s="1"/>
  <c r="L62" i="10"/>
  <c r="N61" i="10"/>
  <c r="O61" i="10" s="1"/>
  <c r="Q61" i="10" s="1"/>
  <c r="L61" i="10"/>
  <c r="N60" i="10"/>
  <c r="O60" i="10" s="1"/>
  <c r="Q60" i="10" s="1"/>
  <c r="L60" i="10"/>
  <c r="N59" i="10"/>
  <c r="O59" i="10" s="1"/>
  <c r="Q59" i="10" s="1"/>
  <c r="L59" i="10"/>
  <c r="N58" i="10"/>
  <c r="O58" i="10" s="1"/>
  <c r="Q58" i="10" s="1"/>
  <c r="L58" i="10"/>
  <c r="N57" i="10"/>
  <c r="O57" i="10" s="1"/>
  <c r="Q57" i="10" s="1"/>
  <c r="L57" i="10"/>
  <c r="N56" i="10"/>
  <c r="O56" i="10" s="1"/>
  <c r="Q56" i="10" s="1"/>
  <c r="L56" i="10"/>
  <c r="N55" i="10"/>
  <c r="O55" i="10" s="1"/>
  <c r="Q55" i="10" s="1"/>
  <c r="L55" i="10"/>
  <c r="N54" i="10"/>
  <c r="O54" i="10" s="1"/>
  <c r="Q54" i="10" s="1"/>
  <c r="L54" i="10"/>
  <c r="N53" i="10"/>
  <c r="O53" i="10" s="1"/>
  <c r="Q53" i="10" s="1"/>
  <c r="L53" i="10"/>
  <c r="N48" i="10" l="1"/>
  <c r="O48" i="10" s="1"/>
  <c r="Q48" i="10" s="1"/>
  <c r="L48" i="10"/>
  <c r="H16" i="11"/>
  <c r="L3" i="10"/>
  <c r="L4" i="10"/>
  <c r="L9" i="10"/>
  <c r="L12" i="10"/>
  <c r="L13" i="10"/>
  <c r="L14" i="10"/>
  <c r="L40" i="10"/>
  <c r="L41" i="10"/>
  <c r="L42" i="10"/>
  <c r="L45" i="10"/>
  <c r="L46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47" i="10"/>
  <c r="L49" i="10"/>
  <c r="L50" i="10"/>
  <c r="L51" i="10"/>
  <c r="L5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2" i="10"/>
  <c r="N25" i="10"/>
  <c r="O25" i="10" s="1"/>
  <c r="Q25" i="10" s="1"/>
  <c r="N41" i="10"/>
  <c r="O41" i="10" s="1"/>
  <c r="Q41" i="10" s="1"/>
  <c r="N46" i="10" l="1"/>
  <c r="O46" i="10" s="1"/>
  <c r="Q46" i="10" s="1"/>
  <c r="N45" i="10"/>
  <c r="O45" i="10" s="1"/>
  <c r="Q45" i="10" s="1"/>
  <c r="N42" i="10"/>
  <c r="O42" i="10" s="1"/>
  <c r="Q42" i="10" s="1"/>
  <c r="N40" i="10"/>
  <c r="O40" i="10" s="1"/>
  <c r="Q40" i="10" s="1"/>
  <c r="N91" i="10"/>
  <c r="O91" i="10" s="1"/>
  <c r="Q91" i="10" s="1"/>
  <c r="N90" i="10"/>
  <c r="O90" i="10" s="1"/>
  <c r="Q90" i="10" s="1"/>
  <c r="N89" i="10"/>
  <c r="O89" i="10" s="1"/>
  <c r="Q89" i="10" s="1"/>
  <c r="N88" i="10"/>
  <c r="O88" i="10" s="1"/>
  <c r="Q88" i="10" s="1"/>
  <c r="N87" i="10"/>
  <c r="O87" i="10" s="1"/>
  <c r="Q87" i="10" s="1"/>
  <c r="N52" i="10" l="1"/>
  <c r="O52" i="10" s="1"/>
  <c r="Q52" i="10" s="1"/>
  <c r="N51" i="10"/>
  <c r="O51" i="10" s="1"/>
  <c r="Q51" i="10" s="1"/>
  <c r="N50" i="10"/>
  <c r="O50" i="10" s="1"/>
  <c r="Q50" i="10" s="1"/>
  <c r="N49" i="10"/>
  <c r="O49" i="10" s="1"/>
  <c r="Q49" i="10" s="1"/>
  <c r="N47" i="10"/>
  <c r="O47" i="10" s="1"/>
  <c r="Q47" i="10" s="1"/>
  <c r="N86" i="10" l="1"/>
  <c r="O86" i="10" s="1"/>
  <c r="Q86" i="10" s="1"/>
  <c r="N85" i="10"/>
  <c r="O85" i="10" s="1"/>
  <c r="Q85" i="10" s="1"/>
  <c r="N84" i="10"/>
  <c r="O84" i="10" s="1"/>
  <c r="Q84" i="10" s="1"/>
  <c r="N83" i="10"/>
  <c r="O83" i="10" s="1"/>
  <c r="Q83" i="10" s="1"/>
  <c r="N82" i="10"/>
  <c r="O82" i="10" s="1"/>
  <c r="Q82" i="10" s="1"/>
  <c r="N28" i="10"/>
  <c r="O28" i="10" s="1"/>
  <c r="Q28" i="10" s="1"/>
  <c r="N13" i="10"/>
  <c r="O13" i="10" s="1"/>
  <c r="Q13" i="10" s="1"/>
  <c r="N3" i="10"/>
  <c r="O3" i="10" s="1"/>
  <c r="Q3" i="10" s="1"/>
  <c r="N9" i="10"/>
  <c r="O9" i="10" s="1"/>
  <c r="Q9" i="10" s="1"/>
  <c r="N14" i="10" l="1"/>
  <c r="O14" i="10" s="1"/>
  <c r="Q14" i="10" s="1"/>
  <c r="N12" i="10"/>
  <c r="O12" i="10" s="1"/>
  <c r="Q12" i="10" s="1"/>
  <c r="N4" i="10"/>
  <c r="O4" i="10" s="1"/>
  <c r="Q4" i="10" s="1"/>
  <c r="N2" i="10"/>
  <c r="O2" i="10" s="1"/>
  <c r="Q2" i="10" s="1"/>
  <c r="N80" i="10"/>
  <c r="O80" i="10" s="1"/>
  <c r="Q80" i="10" s="1"/>
  <c r="N76" i="10" l="1"/>
  <c r="O76" i="10" s="1"/>
  <c r="Q76" i="10" s="1"/>
  <c r="N23" i="10"/>
  <c r="O23" i="10" s="1"/>
  <c r="Q23" i="10" s="1"/>
  <c r="N24" i="10"/>
  <c r="O24" i="10" s="1"/>
  <c r="Q24" i="10" s="1"/>
  <c r="N16" i="10"/>
  <c r="O16" i="10" s="1"/>
  <c r="Q16" i="10" s="1"/>
  <c r="N74" i="10"/>
  <c r="O74" i="10" s="1"/>
  <c r="Q74" i="10" s="1"/>
  <c r="N81" i="10"/>
  <c r="O81" i="10" s="1"/>
  <c r="Q81" i="10" s="1"/>
  <c r="N79" i="10"/>
  <c r="O79" i="10" s="1"/>
  <c r="Q79" i="10" s="1"/>
  <c r="N78" i="10"/>
  <c r="O78" i="10" s="1"/>
  <c r="Q78" i="10" s="1"/>
  <c r="N77" i="10"/>
  <c r="O77" i="10" s="1"/>
  <c r="Q77" i="10" s="1"/>
  <c r="N75" i="10"/>
  <c r="O75" i="10" s="1"/>
  <c r="Q75" i="10" s="1"/>
  <c r="N73" i="10"/>
  <c r="O73" i="10" s="1"/>
  <c r="Q73" i="10" s="1"/>
  <c r="N29" i="10" l="1"/>
  <c r="O29" i="10" s="1"/>
  <c r="Q29" i="10" s="1"/>
  <c r="N27" i="10"/>
  <c r="O27" i="10" s="1"/>
  <c r="Q27" i="10" s="1"/>
  <c r="N26" i="10"/>
  <c r="O26" i="10" s="1"/>
  <c r="Q26" i="10" s="1"/>
  <c r="N22" i="10"/>
  <c r="O22" i="10" s="1"/>
  <c r="Q22" i="10" s="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7" i="11"/>
  <c r="N19" i="10" l="1"/>
  <c r="O19" i="10" s="1"/>
  <c r="Q19" i="10" s="1"/>
  <c r="N17" i="10" l="1"/>
  <c r="O17" i="10" s="1"/>
  <c r="Q17" i="10" s="1"/>
  <c r="N21" i="10"/>
  <c r="O21" i="10" s="1"/>
  <c r="Q21" i="10" s="1"/>
  <c r="N20" i="10"/>
  <c r="O20" i="10" s="1"/>
  <c r="Q20" i="10" s="1"/>
  <c r="N18" i="10"/>
  <c r="O18" i="10" s="1"/>
  <c r="Q18" i="10" s="1"/>
  <c r="N15" i="10"/>
  <c r="O15" i="10" s="1"/>
  <c r="Q15" i="10" s="1"/>
</calcChain>
</file>

<file path=xl/sharedStrings.xml><?xml version="1.0" encoding="utf-8"?>
<sst xmlns="http://schemas.openxmlformats.org/spreadsheetml/2006/main" count="1213" uniqueCount="346">
  <si>
    <t xml:space="preserve">   </t>
  </si>
  <si>
    <t>TBLCD</t>
  </si>
  <si>
    <t>TBLNM</t>
  </si>
  <si>
    <t>ELMCD</t>
  </si>
  <si>
    <t>ELMNM</t>
  </si>
  <si>
    <t>DTLNM</t>
  </si>
  <si>
    <t>DATALN</t>
  </si>
  <si>
    <t>PK</t>
  </si>
  <si>
    <t>Y</t>
  </si>
  <si>
    <t>전화번호</t>
  </si>
  <si>
    <t>이메일</t>
  </si>
  <si>
    <t>DT</t>
    <phoneticPr fontId="1" type="noConversion"/>
  </si>
  <si>
    <t>NAME</t>
    <phoneticPr fontId="1" type="noConversion"/>
  </si>
  <si>
    <t>INT</t>
    <phoneticPr fontId="1" type="noConversion"/>
  </si>
  <si>
    <t>순번</t>
    <phoneticPr fontId="1" type="noConversion"/>
  </si>
  <si>
    <t>테이블코드</t>
    <phoneticPr fontId="1" type="noConversion"/>
  </si>
  <si>
    <t>테이블명</t>
    <phoneticPr fontId="1" type="noConversion"/>
  </si>
  <si>
    <t>테이블설명</t>
    <phoneticPr fontId="1" type="noConversion"/>
  </si>
  <si>
    <t>테이블크기</t>
    <phoneticPr fontId="1" type="noConversion"/>
  </si>
  <si>
    <t>비고(수행시간)</t>
    <phoneticPr fontId="1" type="noConversion"/>
  </si>
  <si>
    <t>DOM</t>
    <phoneticPr fontId="1" type="noConversion"/>
  </si>
  <si>
    <t>REMRK</t>
    <phoneticPr fontId="1" type="noConversion"/>
  </si>
  <si>
    <t>NAME</t>
    <phoneticPr fontId="1" type="noConversion"/>
  </si>
  <si>
    <t>DESC</t>
    <phoneticPr fontId="1" type="noConversion"/>
  </si>
  <si>
    <t>REG_DT</t>
    <phoneticPr fontId="1" type="noConversion"/>
  </si>
  <si>
    <t>등록일시</t>
    <phoneticPr fontId="1" type="noConversion"/>
  </si>
  <si>
    <t>PCODE</t>
    <phoneticPr fontId="1" type="noConversion"/>
  </si>
  <si>
    <t>NAME</t>
    <phoneticPr fontId="1" type="noConversion"/>
  </si>
  <si>
    <t>A02</t>
  </si>
  <si>
    <t>A03</t>
  </si>
  <si>
    <t>KEY</t>
    <phoneticPr fontId="1" type="noConversion"/>
  </si>
  <si>
    <t>NN</t>
    <phoneticPr fontId="1" type="noConversion"/>
  </si>
  <si>
    <t>DFT</t>
    <phoneticPr fontId="1" type="noConversion"/>
  </si>
  <si>
    <t>DAO CODE</t>
    <phoneticPr fontId="1" type="noConversion"/>
  </si>
  <si>
    <t>BIGINT</t>
    <phoneticPr fontId="1" type="noConversion"/>
  </si>
  <si>
    <t>DESC</t>
    <phoneticPr fontId="1" type="noConversion"/>
  </si>
  <si>
    <t>CODE</t>
    <phoneticPr fontId="1" type="noConversion"/>
  </si>
  <si>
    <t>PTYPE</t>
    <phoneticPr fontId="1" type="noConversion"/>
  </si>
  <si>
    <t>NAME</t>
    <phoneticPr fontId="1" type="noConversion"/>
  </si>
  <si>
    <t>ENAME</t>
    <phoneticPr fontId="1" type="noConversion"/>
  </si>
  <si>
    <t>SORTS</t>
    <phoneticPr fontId="1" type="noConversion"/>
  </si>
  <si>
    <t>AUTO_INCREMENT</t>
    <phoneticPr fontId="1" type="noConversion"/>
  </si>
  <si>
    <t>A</t>
  </si>
  <si>
    <t>A01</t>
  </si>
  <si>
    <t>COM</t>
  </si>
  <si>
    <t>VARCHAR</t>
    <phoneticPr fontId="1" type="noConversion"/>
  </si>
  <si>
    <t>DATETIME</t>
    <phoneticPr fontId="1" type="noConversion"/>
  </si>
  <si>
    <t>BIGINT</t>
    <phoneticPr fontId="1" type="noConversion"/>
  </si>
  <si>
    <t>INT</t>
    <phoneticPr fontId="1" type="noConversion"/>
  </si>
  <si>
    <t>REMOTE_ADDR</t>
  </si>
  <si>
    <t xml:space="preserve">, PRIMARY KEY(ADMIN_ID)); </t>
    <phoneticPr fontId="1" type="noConversion"/>
  </si>
  <si>
    <t xml:space="preserve">, PRIMARY KEY(CLASS_DT, CLASS_ID, USER_ID)); </t>
    <phoneticPr fontId="1" type="noConversion"/>
  </si>
  <si>
    <t>BIGINT</t>
    <phoneticPr fontId="1" type="noConversion"/>
  </si>
  <si>
    <t>BIGINT</t>
    <phoneticPr fontId="1" type="noConversion"/>
  </si>
  <si>
    <t>작업 미션 정보</t>
    <phoneticPr fontId="1" type="noConversion"/>
  </si>
  <si>
    <t>서비스 파라메터 마스터</t>
    <phoneticPr fontId="1" type="noConversion"/>
  </si>
  <si>
    <t>서비스 마스터</t>
    <phoneticPr fontId="1" type="noConversion"/>
  </si>
  <si>
    <t>작업 미션 마스터</t>
    <phoneticPr fontId="1" type="noConversion"/>
  </si>
  <si>
    <t>서비스 파라메터 정보</t>
    <phoneticPr fontId="1" type="noConversion"/>
  </si>
  <si>
    <t>작업 미션 실행로그</t>
    <phoneticPr fontId="1" type="noConversion"/>
  </si>
  <si>
    <t>서비스 실행로그</t>
    <phoneticPr fontId="1" type="noConversion"/>
  </si>
  <si>
    <t>서비스 파라메터 실행로그</t>
    <phoneticPr fontId="1" type="noConversion"/>
  </si>
  <si>
    <t>서비스 마스터(서비스 메인 정보)</t>
    <phoneticPr fontId="1" type="noConversion"/>
  </si>
  <si>
    <t>서비스 파라메터 마스터(서비스 파라메터 정보)</t>
    <phoneticPr fontId="1" type="noConversion"/>
  </si>
  <si>
    <t xml:space="preserve">작업 미션 마스터(미션 기본정보) </t>
    <phoneticPr fontId="1" type="noConversion"/>
  </si>
  <si>
    <t>작업 미션 정보(서비스간 연결 정보)</t>
    <phoneticPr fontId="1" type="noConversion"/>
  </si>
  <si>
    <t>SRV_MST</t>
    <phoneticPr fontId="1" type="noConversion"/>
  </si>
  <si>
    <t>PARM_MST</t>
    <phoneticPr fontId="1" type="noConversion"/>
  </si>
  <si>
    <t>PARM_INFO</t>
    <phoneticPr fontId="1" type="noConversion"/>
  </si>
  <si>
    <t>SRV_EXE_LOG</t>
    <phoneticPr fontId="1" type="noConversion"/>
  </si>
  <si>
    <t>PARM_EXE_LOG</t>
    <phoneticPr fontId="1" type="noConversion"/>
  </si>
  <si>
    <t>미션ID</t>
    <phoneticPr fontId="1" type="noConversion"/>
  </si>
  <si>
    <t>미션명</t>
    <phoneticPr fontId="1" type="noConversion"/>
  </si>
  <si>
    <t>미션설명</t>
    <phoneticPr fontId="1" type="noConversion"/>
  </si>
  <si>
    <t>미션구분</t>
    <phoneticPr fontId="1" type="noConversion"/>
  </si>
  <si>
    <t>MSN_MST</t>
    <phoneticPr fontId="1" type="noConversion"/>
  </si>
  <si>
    <t>MSN_ID</t>
    <phoneticPr fontId="1" type="noConversion"/>
  </si>
  <si>
    <t>MSN_NM</t>
    <phoneticPr fontId="1" type="noConversion"/>
  </si>
  <si>
    <t>MSN_DESC</t>
    <phoneticPr fontId="1" type="noConversion"/>
  </si>
  <si>
    <t>MSN_TP</t>
    <phoneticPr fontId="1" type="noConversion"/>
  </si>
  <si>
    <t>MOD_DT</t>
    <phoneticPr fontId="1" type="noConversion"/>
  </si>
  <si>
    <t>수정일시</t>
    <phoneticPr fontId="1" type="noConversion"/>
  </si>
  <si>
    <t>CODE</t>
    <phoneticPr fontId="1" type="noConversion"/>
  </si>
  <si>
    <t>SORTS</t>
    <phoneticPr fontId="1" type="noConversion"/>
  </si>
  <si>
    <t>순서</t>
    <phoneticPr fontId="1" type="noConversion"/>
  </si>
  <si>
    <t>SRV_ID</t>
    <phoneticPr fontId="1" type="noConversion"/>
  </si>
  <si>
    <t>SRV_NM</t>
    <phoneticPr fontId="1" type="noConversion"/>
  </si>
  <si>
    <t>SRV_DESC</t>
    <phoneticPr fontId="1" type="noConversion"/>
  </si>
  <si>
    <t>SRV_TP</t>
    <phoneticPr fontId="1" type="noConversion"/>
  </si>
  <si>
    <t>서비스ID</t>
    <phoneticPr fontId="1" type="noConversion"/>
  </si>
  <si>
    <t>서비스명</t>
    <phoneticPr fontId="1" type="noConversion"/>
  </si>
  <si>
    <t>서비스설명</t>
    <phoneticPr fontId="1" type="noConversion"/>
  </si>
  <si>
    <t>서비스구분</t>
    <phoneticPr fontId="1" type="noConversion"/>
  </si>
  <si>
    <t>MSN_CALL</t>
    <phoneticPr fontId="1" type="noConversion"/>
  </si>
  <si>
    <t>미션호출명</t>
    <phoneticPr fontId="1" type="noConversion"/>
  </si>
  <si>
    <t>서비스호출명</t>
    <phoneticPr fontId="1" type="noConversion"/>
  </si>
  <si>
    <t>이름 변경이 필요한 경우</t>
    <phoneticPr fontId="1" type="noConversion"/>
  </si>
  <si>
    <t>PARM_ID</t>
    <phoneticPr fontId="1" type="noConversion"/>
  </si>
  <si>
    <t>PARM_DESC</t>
    <phoneticPr fontId="1" type="noConversion"/>
  </si>
  <si>
    <t>파라메터ID</t>
    <phoneticPr fontId="1" type="noConversion"/>
  </si>
  <si>
    <t>파라메터설명</t>
    <phoneticPr fontId="1" type="noConversion"/>
  </si>
  <si>
    <t>DEF_VAL</t>
    <phoneticPr fontId="1" type="noConversion"/>
  </si>
  <si>
    <t>기본값</t>
    <phoneticPr fontId="1" type="noConversion"/>
  </si>
  <si>
    <t>참고사항</t>
    <phoneticPr fontId="1" type="noConversion"/>
  </si>
  <si>
    <t>SRV_CALL</t>
    <phoneticPr fontId="1" type="noConversion"/>
  </si>
  <si>
    <t>DEF_VAL</t>
    <phoneticPr fontId="1" type="noConversion"/>
  </si>
  <si>
    <t>PARM_VAL</t>
    <phoneticPr fontId="1" type="noConversion"/>
  </si>
  <si>
    <t>설정값</t>
    <phoneticPr fontId="1" type="noConversion"/>
  </si>
  <si>
    <t>MSN_SRV_MST</t>
    <phoneticPr fontId="1" type="noConversion"/>
  </si>
  <si>
    <t>작업 미션 서비스 매핑</t>
    <phoneticPr fontId="1" type="noConversion"/>
  </si>
  <si>
    <t>MSN_SRV_INFO</t>
    <phoneticPr fontId="1" type="noConversion"/>
  </si>
  <si>
    <t>MSN_INFO</t>
    <phoneticPr fontId="1" type="noConversion"/>
  </si>
  <si>
    <t>MSN_EXE_LOG</t>
    <phoneticPr fontId="1" type="noConversion"/>
  </si>
  <si>
    <t>MSN_EXE_LOG</t>
    <phoneticPr fontId="1" type="noConversion"/>
  </si>
  <si>
    <t>MSN_INFO</t>
    <phoneticPr fontId="1" type="noConversion"/>
  </si>
  <si>
    <t>실제 : 3GB/년</t>
    <phoneticPr fontId="1" type="noConversion"/>
  </si>
  <si>
    <t>최대 : 10회x3600초x24hx365x100대/년=300억건/년x1kb=30TB/년</t>
    <phoneticPr fontId="1" type="noConversion"/>
  </si>
  <si>
    <t>A01:이동, 움직임, 경로탐색, 이미지정보</t>
    <phoneticPr fontId="1" type="noConversion"/>
  </si>
  <si>
    <t>COM_CODE</t>
    <phoneticPr fontId="1" type="noConversion"/>
  </si>
  <si>
    <t>공통코드</t>
    <phoneticPr fontId="1" type="noConversion"/>
  </si>
  <si>
    <t xml:space="preserve">CREATE TABLE `COM_CODE` (
 `PCODE` VARCHAR(10) NOT NULL DEFAULT '' ,
 `CODE` VARCHAR(10) NOT NULL DEFAULT '' ,
 `PTYPE` VARCHAR(10) NULL DEFAULT NULL ,
 `NAME` VARCHAR(50) NULL DEFAULT NULL ,
 `ENAME` VARCHAR(50) NULL DEFAULT NULL ,
 `SORTS` INT(11) NULL DEFAULT '1',
 `REMRK` VARCHAR(2000) NULL DEFAULT NULL ,
 `REG_DT` DATETIME NULL DEFAULT NULL,
 PRIMARY KEY (`PCODE`, `CODE`)   );
</t>
    <phoneticPr fontId="1" type="noConversion"/>
  </si>
  <si>
    <t>파라메터타입</t>
    <phoneticPr fontId="1" type="noConversion"/>
  </si>
  <si>
    <t>A01</t>
    <phoneticPr fontId="1" type="noConversion"/>
  </si>
  <si>
    <t>Mission Type</t>
    <phoneticPr fontId="1" type="noConversion"/>
  </si>
  <si>
    <t>Service Type</t>
    <phoneticPr fontId="1" type="noConversion"/>
  </si>
  <si>
    <t>Param Type</t>
    <phoneticPr fontId="1" type="noConversion"/>
  </si>
  <si>
    <t>이동</t>
    <phoneticPr fontId="1" type="noConversion"/>
  </si>
  <si>
    <t>경로탐색</t>
    <phoneticPr fontId="1" type="noConversion"/>
  </si>
  <si>
    <t>이미지정보</t>
    <phoneticPr fontId="1" type="noConversion"/>
  </si>
  <si>
    <t>이미지변조</t>
    <phoneticPr fontId="1" type="noConversion"/>
  </si>
  <si>
    <t>M1</t>
    <phoneticPr fontId="1" type="noConversion"/>
  </si>
  <si>
    <t>M2</t>
    <phoneticPr fontId="1" type="noConversion"/>
  </si>
  <si>
    <t>P1</t>
    <phoneticPr fontId="1" type="noConversion"/>
  </si>
  <si>
    <t>I1</t>
    <phoneticPr fontId="1" type="noConversion"/>
  </si>
  <si>
    <t>I2</t>
    <phoneticPr fontId="1" type="noConversion"/>
  </si>
  <si>
    <t>서보모터</t>
    <phoneticPr fontId="1" type="noConversion"/>
  </si>
  <si>
    <t>DC모터</t>
    <phoneticPr fontId="1" type="noConversion"/>
  </si>
  <si>
    <t>GPIO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</si>
  <si>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</si>
  <si>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</si>
  <si>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</si>
  <si>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Binary</t>
    <phoneticPr fontId="1" type="noConversion"/>
  </si>
  <si>
    <t>M1</t>
    <phoneticPr fontId="1" type="noConversion"/>
  </si>
  <si>
    <t>G1</t>
    <phoneticPr fontId="1" type="noConversion"/>
  </si>
  <si>
    <t>I</t>
    <phoneticPr fontId="1" type="noConversion"/>
  </si>
  <si>
    <t>F</t>
    <phoneticPr fontId="1" type="noConversion"/>
  </si>
  <si>
    <t>S</t>
    <phoneticPr fontId="1" type="noConversion"/>
  </si>
  <si>
    <t>B</t>
    <phoneticPr fontId="1" type="noConversion"/>
  </si>
  <si>
    <t>Move</t>
    <phoneticPr fontId="1" type="noConversion"/>
  </si>
  <si>
    <t>행동</t>
    <phoneticPr fontId="1" type="noConversion"/>
  </si>
  <si>
    <t>Action</t>
    <phoneticPr fontId="1" type="noConversion"/>
  </si>
  <si>
    <t>Path</t>
    <phoneticPr fontId="1" type="noConversion"/>
  </si>
  <si>
    <t>Image Info</t>
    <phoneticPr fontId="1" type="noConversion"/>
  </si>
  <si>
    <t>Image Modu</t>
    <phoneticPr fontId="1" type="noConversion"/>
  </si>
  <si>
    <t>DC Motor</t>
    <phoneticPr fontId="1" type="noConversion"/>
  </si>
  <si>
    <t>Servo Motor</t>
    <phoneticPr fontId="1" type="noConversion"/>
  </si>
  <si>
    <t>작업 미션 마스터</t>
    <phoneticPr fontId="1" type="noConversion"/>
  </si>
  <si>
    <t>미션 서비스 매핑 마스터</t>
    <phoneticPr fontId="1" type="noConversion"/>
  </si>
  <si>
    <t>미션 서비스 매핑 정보</t>
    <phoneticPr fontId="1" type="noConversion"/>
  </si>
  <si>
    <t>SRV_DUR</t>
    <phoneticPr fontId="1" type="noConversion"/>
  </si>
  <si>
    <t>서비스실행시간</t>
    <phoneticPr fontId="1" type="noConversion"/>
  </si>
  <si>
    <t>PRE_DUR</t>
    <phoneticPr fontId="1" type="noConversion"/>
  </si>
  <si>
    <t>AFT_DUR</t>
    <phoneticPr fontId="1" type="noConversion"/>
  </si>
  <si>
    <t>실행전 대기시간</t>
    <phoneticPr fontId="1" type="noConversion"/>
  </si>
  <si>
    <t>실행후 대기시간</t>
    <phoneticPr fontId="1" type="noConversion"/>
  </si>
  <si>
    <t>예상 서비스 수행시간(ms)</t>
    <phoneticPr fontId="1" type="noConversion"/>
  </si>
  <si>
    <t>실행전 대기시간(ms)</t>
    <phoneticPr fontId="1" type="noConversion"/>
  </si>
  <si>
    <t>실행후 대기시간(ms)</t>
    <phoneticPr fontId="1" type="noConversion"/>
  </si>
  <si>
    <t>MAP_TP</t>
    <phoneticPr fontId="1" type="noConversion"/>
  </si>
  <si>
    <t>매핑구분</t>
    <phoneticPr fontId="1" type="noConversion"/>
  </si>
  <si>
    <t>미션번호</t>
    <phoneticPr fontId="1" type="noConversion"/>
  </si>
  <si>
    <t>미션 서비스 정보</t>
    <phoneticPr fontId="1" type="noConversion"/>
  </si>
  <si>
    <t>PARM_TP</t>
    <phoneticPr fontId="1" type="noConversion"/>
  </si>
  <si>
    <t>파라메터타입</t>
    <phoneticPr fontId="1" type="noConversion"/>
  </si>
  <si>
    <t>A02</t>
    <phoneticPr fontId="1" type="noConversion"/>
  </si>
  <si>
    <t>A04:실행/대기/더미/중지/</t>
    <phoneticPr fontId="1" type="noConversion"/>
  </si>
  <si>
    <t>없는 경우 내부 변수로 취급함.</t>
    <phoneticPr fontId="1" type="noConversion"/>
  </si>
  <si>
    <t>PARM_ID</t>
    <phoneticPr fontId="1" type="noConversion"/>
  </si>
  <si>
    <t>실행일시</t>
    <phoneticPr fontId="1" type="noConversion"/>
  </si>
  <si>
    <t>EXE_DT</t>
    <phoneticPr fontId="1" type="noConversion"/>
  </si>
  <si>
    <t>실행순번</t>
    <phoneticPr fontId="1" type="noConversion"/>
  </si>
  <si>
    <t>END_DT</t>
    <phoneticPr fontId="1" type="noConversion"/>
  </si>
  <si>
    <t>종료일시</t>
    <phoneticPr fontId="1" type="noConversion"/>
  </si>
  <si>
    <t>EXE_DUR</t>
    <phoneticPr fontId="1" type="noConversion"/>
  </si>
  <si>
    <t>실행시간</t>
    <phoneticPr fontId="1" type="noConversion"/>
  </si>
  <si>
    <t>L</t>
    <phoneticPr fontId="1" type="noConversion"/>
  </si>
  <si>
    <t>Bool</t>
    <phoneticPr fontId="1" type="noConversion"/>
  </si>
  <si>
    <t>A03 : INT/FLOAT/String/Bin/Bool</t>
    <phoneticPr fontId="1" type="noConversion"/>
  </si>
  <si>
    <t xml:space="preserve">, PRIMARY KEY(MSN_ID)); </t>
    <phoneticPr fontId="1" type="noConversion"/>
  </si>
  <si>
    <t xml:space="preserve">, PRIMARY KEY(SRV_ID)); </t>
    <phoneticPr fontId="1" type="noConversion"/>
  </si>
  <si>
    <t xml:space="preserve">, PRIMARY KEY(SRV_ID, PARM_ID)); </t>
    <phoneticPr fontId="1" type="noConversion"/>
  </si>
  <si>
    <t>SRV_SEQ</t>
    <phoneticPr fontId="1" type="noConversion"/>
  </si>
  <si>
    <t>MSN_SEQ</t>
    <phoneticPr fontId="1" type="noConversion"/>
  </si>
  <si>
    <t>미션순번</t>
    <phoneticPr fontId="1" type="noConversion"/>
  </si>
  <si>
    <t>서비스순번</t>
    <phoneticPr fontId="1" type="noConversion"/>
  </si>
  <si>
    <t>EXE_SEQ</t>
    <phoneticPr fontId="1" type="noConversion"/>
  </si>
  <si>
    <t>EXE_RES</t>
    <phoneticPr fontId="1" type="noConversion"/>
  </si>
  <si>
    <t>실행결과</t>
    <phoneticPr fontId="1" type="noConversion"/>
  </si>
  <si>
    <t>RES_MSG</t>
    <phoneticPr fontId="1" type="noConversion"/>
  </si>
  <si>
    <t>결과메시지</t>
    <phoneticPr fontId="1" type="noConversion"/>
  </si>
  <si>
    <t xml:space="preserve">, PRIMARY KEY(MSN_ID, SRV_SEQ)); </t>
    <phoneticPr fontId="1" type="noConversion"/>
  </si>
  <si>
    <t>NOW()</t>
    <phoneticPr fontId="1" type="noConversion"/>
  </si>
  <si>
    <t xml:space="preserve">, PRIMARY KEY(MSN_SEQ)); </t>
    <phoneticPr fontId="1" type="noConversion"/>
  </si>
  <si>
    <t xml:space="preserve">, PRIMARY KEY(SRV_SEQ)); </t>
    <phoneticPr fontId="1" type="noConversion"/>
  </si>
  <si>
    <t xml:space="preserve">, PRIMARY KEY(SRV_SEQ, PARM_ID)); </t>
    <phoneticPr fontId="1" type="noConversion"/>
  </si>
  <si>
    <t>CREATE INDEX  MSN_SRV_INFO_IDS ON MSN_SRV_INFO(MSN_ID, SRV_ID);</t>
    <phoneticPr fontId="1" type="noConversion"/>
  </si>
  <si>
    <t>ADMIN_MST</t>
    <phoneticPr fontId="1" type="noConversion"/>
  </si>
  <si>
    <t>관리자 정보</t>
    <phoneticPr fontId="1" type="noConversion"/>
  </si>
  <si>
    <t>ADMIN_ID</t>
    <phoneticPr fontId="1" type="noConversion"/>
  </si>
  <si>
    <t>관리자 ID</t>
    <phoneticPr fontId="1" type="noConversion"/>
  </si>
  <si>
    <t>관리자 ID</t>
    <phoneticPr fontId="1" type="noConversion"/>
  </si>
  <si>
    <t>VARCHAR</t>
    <phoneticPr fontId="1" type="noConversion"/>
  </si>
  <si>
    <t>NAME</t>
    <phoneticPr fontId="1" type="noConversion"/>
  </si>
  <si>
    <t>ADMIN_NM</t>
    <phoneticPr fontId="1" type="noConversion"/>
  </si>
  <si>
    <t>관리자명</t>
    <phoneticPr fontId="1" type="noConversion"/>
  </si>
  <si>
    <t>NAME</t>
    <phoneticPr fontId="1" type="noConversion"/>
  </si>
  <si>
    <t>TEL_NO</t>
    <phoneticPr fontId="1" type="noConversion"/>
  </si>
  <si>
    <t>VARCHAR</t>
    <phoneticPr fontId="1" type="noConversion"/>
  </si>
  <si>
    <t>EMAIL</t>
    <phoneticPr fontId="1" type="noConversion"/>
  </si>
  <si>
    <t>DESC</t>
    <phoneticPr fontId="1" type="noConversion"/>
  </si>
  <si>
    <t>AUTO_LOGIN</t>
    <phoneticPr fontId="1" type="noConversion"/>
  </si>
  <si>
    <t>자동로그인</t>
    <phoneticPr fontId="1" type="noConversion"/>
  </si>
  <si>
    <t>INT</t>
    <phoneticPr fontId="1" type="noConversion"/>
  </si>
  <si>
    <t>INT</t>
    <phoneticPr fontId="1" type="noConversion"/>
  </si>
  <si>
    <t>PASSWD</t>
    <phoneticPr fontId="1" type="noConversion"/>
  </si>
  <si>
    <t>패스워드</t>
    <phoneticPr fontId="1" type="noConversion"/>
  </si>
  <si>
    <t>AUTH_LEVEL</t>
    <phoneticPr fontId="1" type="noConversion"/>
  </si>
  <si>
    <t>관리자권한</t>
    <phoneticPr fontId="1" type="noConversion"/>
  </si>
  <si>
    <t>REG_DT</t>
    <phoneticPr fontId="1" type="noConversion"/>
  </si>
  <si>
    <t>등록일시</t>
    <phoneticPr fontId="1" type="noConversion"/>
  </si>
  <si>
    <t>DATETIME</t>
    <phoneticPr fontId="1" type="noConversion"/>
  </si>
  <si>
    <t>DT</t>
    <phoneticPr fontId="1" type="noConversion"/>
  </si>
  <si>
    <t xml:space="preserve">, PRIMARY KEY(ADMIN_ID)); </t>
    <phoneticPr fontId="1" type="noConversion"/>
  </si>
  <si>
    <t>ADMIN_COOKIE</t>
    <phoneticPr fontId="1" type="noConversion"/>
  </si>
  <si>
    <t>관리자 쿠키</t>
    <phoneticPr fontId="1" type="noConversion"/>
  </si>
  <si>
    <t>ADMIN_ID</t>
    <phoneticPr fontId="1" type="noConversion"/>
  </si>
  <si>
    <t>AUTO_LOGIN_KEY</t>
    <phoneticPr fontId="1" type="noConversion"/>
  </si>
  <si>
    <t>로그인 KEY</t>
    <phoneticPr fontId="1" type="noConversion"/>
  </si>
  <si>
    <t>리모트 IP</t>
    <phoneticPr fontId="1" type="noConversion"/>
  </si>
  <si>
    <t>등록일시</t>
    <phoneticPr fontId="1" type="noConversion"/>
  </si>
  <si>
    <t>DATETIME</t>
    <phoneticPr fontId="1" type="noConversion"/>
  </si>
  <si>
    <t>DT</t>
    <phoneticPr fontId="1" type="noConversion"/>
  </si>
  <si>
    <t xml:space="preserve">, PRIMARY KEY(ADMIN_ID, AUTO_LOGIN_KEY)); </t>
    <phoneticPr fontId="1" type="noConversion"/>
  </si>
  <si>
    <t>ROBO_MST</t>
    <phoneticPr fontId="1" type="noConversion"/>
  </si>
  <si>
    <t>로봇 정보</t>
    <phoneticPr fontId="1" type="noConversion"/>
  </si>
  <si>
    <t>로봇ID</t>
    <phoneticPr fontId="1" type="noConversion"/>
  </si>
  <si>
    <t>ROBO_ID</t>
    <phoneticPr fontId="1" type="noConversion"/>
  </si>
  <si>
    <t>ROBO_NM</t>
    <phoneticPr fontId="1" type="noConversion"/>
  </si>
  <si>
    <t>ROBO_DESC</t>
    <phoneticPr fontId="1" type="noConversion"/>
  </si>
  <si>
    <t>로봇네임</t>
    <phoneticPr fontId="1" type="noConversion"/>
  </si>
  <si>
    <t>로봇설명</t>
    <phoneticPr fontId="1" type="noConversion"/>
  </si>
  <si>
    <t>IP_ADDR</t>
    <phoneticPr fontId="1" type="noConversion"/>
  </si>
  <si>
    <t>IP</t>
    <phoneticPr fontId="1" type="noConversion"/>
  </si>
  <si>
    <t>ROBO_TP</t>
    <phoneticPr fontId="1" type="noConversion"/>
  </si>
  <si>
    <t>로봇타입</t>
    <phoneticPr fontId="1" type="noConversion"/>
  </si>
  <si>
    <t>STATE</t>
    <phoneticPr fontId="1" type="noConversion"/>
  </si>
  <si>
    <t>상태</t>
    <phoneticPr fontId="1" type="noConversion"/>
  </si>
  <si>
    <t>A04 : MAIN, SUB</t>
    <phoneticPr fontId="1" type="noConversion"/>
  </si>
  <si>
    <t>A05 : 꺼짐, 온라인, 작업중, 휴식중</t>
    <phoneticPr fontId="1" type="noConversion"/>
  </si>
  <si>
    <t>CODE</t>
    <phoneticPr fontId="1" type="noConversion"/>
  </si>
  <si>
    <t>ROBO_MAIN</t>
    <phoneticPr fontId="1" type="noConversion"/>
  </si>
  <si>
    <t>메인로보 ID</t>
    <phoneticPr fontId="1" type="noConversion"/>
  </si>
  <si>
    <t>ROBO_SUB1</t>
    <phoneticPr fontId="1" type="noConversion"/>
  </si>
  <si>
    <t>서브로보1 ID</t>
    <phoneticPr fontId="1" type="noConversion"/>
  </si>
  <si>
    <t>ROBO_SUB2</t>
  </si>
  <si>
    <t>ROBO_SUB3</t>
  </si>
  <si>
    <t>ROBO_SUB4</t>
  </si>
  <si>
    <t>서브로보2 ID</t>
  </si>
  <si>
    <t>서브로보3 ID</t>
  </si>
  <si>
    <t>서브로보4 ID</t>
  </si>
  <si>
    <t>ROBO_CNT</t>
    <phoneticPr fontId="1" type="noConversion"/>
  </si>
  <si>
    <t>로보갯수</t>
    <phoneticPr fontId="1" type="noConversion"/>
  </si>
  <si>
    <t xml:space="preserve">, PRIMARY KEY(ROBO_ID)); </t>
    <phoneticPr fontId="1" type="noConversion"/>
  </si>
  <si>
    <t>미션 서비스 정보</t>
    <phoneticPr fontId="1" type="noConversion"/>
  </si>
  <si>
    <t xml:space="preserve">, PRIMARY KEY(SRV_SEQ)); </t>
    <phoneticPr fontId="1" type="noConversion"/>
  </si>
  <si>
    <t>A04</t>
    <phoneticPr fontId="1" type="noConversion"/>
  </si>
  <si>
    <t>서비스실행타입</t>
    <phoneticPr fontId="1" type="noConversion"/>
  </si>
  <si>
    <t>Execute Type</t>
    <phoneticPr fontId="1" type="noConversion"/>
  </si>
  <si>
    <t>Execute</t>
    <phoneticPr fontId="1" type="noConversion"/>
  </si>
  <si>
    <t>실행</t>
    <phoneticPr fontId="1" type="noConversion"/>
  </si>
  <si>
    <t>대기</t>
    <phoneticPr fontId="1" type="noConversion"/>
  </si>
  <si>
    <t>더미</t>
    <phoneticPr fontId="1" type="noConversion"/>
  </si>
  <si>
    <t>중지</t>
    <phoneticPr fontId="1" type="noConversion"/>
  </si>
  <si>
    <t>Dummy</t>
    <phoneticPr fontId="1" type="noConversion"/>
  </si>
  <si>
    <t>Stop</t>
    <phoneticPr fontId="1" type="noConversion"/>
  </si>
  <si>
    <t>E</t>
    <phoneticPr fontId="1" type="noConversion"/>
  </si>
  <si>
    <t>S</t>
    <phoneticPr fontId="1" type="noConversion"/>
  </si>
  <si>
    <t>D</t>
    <phoneticPr fontId="1" type="noConversion"/>
  </si>
  <si>
    <t>X</t>
    <phoneticPr fontId="1" type="noConversion"/>
  </si>
  <si>
    <t>Sleep</t>
    <phoneticPr fontId="1" type="noConversion"/>
  </si>
  <si>
    <t>PARM_VAL</t>
    <phoneticPr fontId="1" type="noConversion"/>
  </si>
  <si>
    <t>PARM_DESC</t>
    <phoneticPr fontId="1" type="noConversion"/>
  </si>
  <si>
    <t>joint1</t>
    <phoneticPr fontId="1" type="noConversion"/>
  </si>
  <si>
    <t>joint2</t>
  </si>
  <si>
    <t>joint3</t>
  </si>
  <si>
    <t>joint4</t>
  </si>
  <si>
    <t>joint1 rest</t>
    <phoneticPr fontId="1" type="noConversion"/>
  </si>
  <si>
    <t>joint2 rest</t>
  </si>
  <si>
    <t>joint3 rest</t>
  </si>
  <si>
    <t>joint4 rest</t>
  </si>
  <si>
    <t>joint1 start</t>
    <phoneticPr fontId="1" type="noConversion"/>
  </si>
  <si>
    <t>joint2 start</t>
  </si>
  <si>
    <t>joint3 start</t>
  </si>
  <si>
    <t>joint4 start</t>
  </si>
  <si>
    <t>joint1 preset</t>
    <phoneticPr fontId="1" type="noConversion"/>
  </si>
  <si>
    <t>joint2 preset</t>
  </si>
  <si>
    <t>joint3 preset</t>
  </si>
  <si>
    <t>joint4 preset</t>
  </si>
  <si>
    <t>joint1 set</t>
    <phoneticPr fontId="1" type="noConversion"/>
  </si>
  <si>
    <t>joint2 set</t>
  </si>
  <si>
    <t>joint3 set</t>
  </si>
  <si>
    <t>joint4 set</t>
  </si>
  <si>
    <t>joint1 lift mid</t>
    <phoneticPr fontId="1" type="noConversion"/>
  </si>
  <si>
    <t>joint2 lift mid</t>
  </si>
  <si>
    <t>joint3 lift mid</t>
  </si>
  <si>
    <t>joint4 lift mid</t>
  </si>
  <si>
    <t>joint1 lift top</t>
    <phoneticPr fontId="1" type="noConversion"/>
  </si>
  <si>
    <t>joint2 lift top</t>
  </si>
  <si>
    <t>joint3 lift top</t>
  </si>
  <si>
    <t>joint4 lift top</t>
  </si>
  <si>
    <t>MSN_ID</t>
    <phoneticPr fontId="1" type="noConversion"/>
  </si>
  <si>
    <t>SRV_CALL</t>
    <phoneticPr fontId="1" type="noConversion"/>
  </si>
  <si>
    <t>SRV_DUR</t>
    <phoneticPr fontId="1" type="noConversion"/>
  </si>
  <si>
    <t>PRE_DUR</t>
    <phoneticPr fontId="1" type="noConversion"/>
  </si>
  <si>
    <t>AFT_DUR</t>
    <phoneticPr fontId="1" type="noConversion"/>
  </si>
  <si>
    <t>gripper grip</t>
    <phoneticPr fontId="1" type="noConversion"/>
  </si>
  <si>
    <t>arm_gripper</t>
    <phoneticPr fontId="1" type="noConversion"/>
  </si>
  <si>
    <t>arm_joint</t>
    <phoneticPr fontId="1" type="noConversion"/>
  </si>
  <si>
    <t>gripper</t>
    <phoneticPr fontId="1" type="noConversion"/>
  </si>
  <si>
    <t>joint start</t>
    <phoneticPr fontId="1" type="noConversion"/>
  </si>
  <si>
    <t>joint preset</t>
    <phoneticPr fontId="1" type="noConversion"/>
  </si>
  <si>
    <t>joint set</t>
    <phoneticPr fontId="1" type="noConversion"/>
  </si>
  <si>
    <t>joint lift mid</t>
    <phoneticPr fontId="1" type="noConversion"/>
  </si>
  <si>
    <t>joint lift top</t>
    <phoneticPr fontId="1" type="noConversion"/>
  </si>
  <si>
    <t>gripper release</t>
    <phoneticPr fontId="1" type="noConversion"/>
  </si>
  <si>
    <t>gripper release</t>
    <phoneticPr fontId="1" type="noConversion"/>
  </si>
  <si>
    <t>joint reset</t>
    <phoneticPr fontId="1" type="noConversion"/>
  </si>
  <si>
    <t>SRV_INFO</t>
    <phoneticPr fontId="1" type="noConversion"/>
  </si>
  <si>
    <t>서비스 정보</t>
    <phoneticPr fontId="1" type="noConversion"/>
  </si>
  <si>
    <t>SQL</t>
    <phoneticPr fontId="1" type="noConversion"/>
  </si>
  <si>
    <t>MSN_SEQ</t>
    <phoneticPr fontId="1" type="noConversion"/>
  </si>
  <si>
    <t>미션순번</t>
    <phoneticPr fontId="1" type="noConversion"/>
  </si>
  <si>
    <t xml:space="preserve">, PRIMARY KEY(MSN_SEQ)); </t>
    <phoneticPr fontId="1" type="noConversion"/>
  </si>
  <si>
    <t>SQL</t>
    <phoneticPr fontId="1" type="noConversion"/>
  </si>
  <si>
    <t>SRV_DETAIL</t>
    <phoneticPr fontId="1" type="noConversion"/>
  </si>
  <si>
    <t>서비스상세설명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</si>
</sst>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10" borderId="1" xfId="0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5.625" style="2" customWidth="1"/>
    <col min="2" max="2" width="16.625" style="2" customWidth="1"/>
    <col min="3" max="3" width="19.75" style="2" customWidth="1"/>
    <col min="4" max="4" width="47.25" style="2" customWidth="1"/>
    <col min="5" max="6" width="35.5" style="2" customWidth="1"/>
    <col min="7" max="16384" width="9" style="2"/>
  </cols>
  <sheetData>
    <row r="1" spans="1:6" s="1" customFormat="1" ht="24.75" customHeight="1" x14ac:dyDescent="0.3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6" x14ac:dyDescent="0.3">
      <c r="A2" s="4">
        <v>1</v>
      </c>
      <c r="B2" s="14" t="s">
        <v>75</v>
      </c>
      <c r="C2" s="14" t="s">
        <v>57</v>
      </c>
      <c r="D2" s="14" t="s">
        <v>64</v>
      </c>
      <c r="E2" s="13"/>
      <c r="F2" s="13"/>
    </row>
    <row r="3" spans="1:6" x14ac:dyDescent="0.3">
      <c r="A3" s="4">
        <v>2</v>
      </c>
      <c r="B3" s="14" t="s">
        <v>66</v>
      </c>
      <c r="C3" s="14" t="s">
        <v>56</v>
      </c>
      <c r="D3" s="14" t="s">
        <v>62</v>
      </c>
      <c r="E3" s="13"/>
      <c r="F3" s="13"/>
    </row>
    <row r="4" spans="1:6" x14ac:dyDescent="0.3">
      <c r="A4" s="4">
        <v>5</v>
      </c>
      <c r="B4" s="14" t="s">
        <v>67</v>
      </c>
      <c r="C4" s="14" t="s">
        <v>55</v>
      </c>
      <c r="D4" s="14" t="s">
        <v>63</v>
      </c>
      <c r="E4" s="13"/>
      <c r="F4" s="13"/>
    </row>
    <row r="5" spans="1:6" x14ac:dyDescent="0.3">
      <c r="A5" s="4">
        <v>1</v>
      </c>
      <c r="B5" s="14" t="s">
        <v>108</v>
      </c>
      <c r="C5" s="14" t="s">
        <v>157</v>
      </c>
      <c r="D5" s="14" t="s">
        <v>109</v>
      </c>
      <c r="E5" s="13"/>
      <c r="F5" s="13"/>
    </row>
    <row r="6" spans="1:6" x14ac:dyDescent="0.3">
      <c r="A6" s="4">
        <v>6</v>
      </c>
      <c r="B6" s="14" t="s">
        <v>114</v>
      </c>
      <c r="C6" s="14" t="s">
        <v>54</v>
      </c>
      <c r="D6" s="14" t="s">
        <v>65</v>
      </c>
      <c r="E6" s="4"/>
      <c r="F6" s="4"/>
    </row>
    <row r="7" spans="1:6" x14ac:dyDescent="0.3">
      <c r="A7" s="4">
        <v>8</v>
      </c>
      <c r="B7" s="14" t="s">
        <v>68</v>
      </c>
      <c r="C7" s="14" t="s">
        <v>58</v>
      </c>
      <c r="D7" s="14" t="s">
        <v>58</v>
      </c>
      <c r="E7" s="4"/>
      <c r="F7" s="4"/>
    </row>
    <row r="8" spans="1:6" x14ac:dyDescent="0.3">
      <c r="A8" s="4">
        <v>1</v>
      </c>
      <c r="B8" s="14" t="s">
        <v>110</v>
      </c>
      <c r="C8" s="14" t="s">
        <v>158</v>
      </c>
      <c r="D8" s="14" t="s">
        <v>109</v>
      </c>
      <c r="E8" s="13"/>
      <c r="F8" s="13"/>
    </row>
    <row r="9" spans="1:6" x14ac:dyDescent="0.3">
      <c r="A9" s="4">
        <v>9</v>
      </c>
      <c r="B9" s="14" t="s">
        <v>113</v>
      </c>
      <c r="C9" s="14" t="s">
        <v>59</v>
      </c>
      <c r="D9" s="14" t="s">
        <v>59</v>
      </c>
      <c r="E9" s="4"/>
      <c r="F9" s="4"/>
    </row>
    <row r="10" spans="1:6" x14ac:dyDescent="0.3">
      <c r="A10" s="4">
        <v>10</v>
      </c>
      <c r="B10" s="14" t="s">
        <v>69</v>
      </c>
      <c r="C10" s="14" t="s">
        <v>60</v>
      </c>
      <c r="D10" s="14" t="s">
        <v>60</v>
      </c>
      <c r="E10" s="4" t="s">
        <v>116</v>
      </c>
      <c r="F10" s="4"/>
    </row>
    <row r="11" spans="1:6" x14ac:dyDescent="0.3">
      <c r="A11" s="4">
        <v>11</v>
      </c>
      <c r="B11" s="14" t="s">
        <v>70</v>
      </c>
      <c r="C11" s="14" t="s">
        <v>61</v>
      </c>
      <c r="D11" s="14" t="s">
        <v>61</v>
      </c>
      <c r="E11" s="4" t="s">
        <v>115</v>
      </c>
      <c r="F11" s="4"/>
    </row>
    <row r="12" spans="1:6" x14ac:dyDescent="0.3">
      <c r="A12" s="4">
        <v>12</v>
      </c>
      <c r="B12" s="16"/>
      <c r="C12" s="16"/>
      <c r="D12" s="16"/>
      <c r="E12" s="16"/>
      <c r="F12" s="16"/>
    </row>
    <row r="13" spans="1:6" x14ac:dyDescent="0.3">
      <c r="A13" s="4">
        <v>13</v>
      </c>
      <c r="B13" s="16"/>
      <c r="C13" s="16"/>
      <c r="D13" s="16"/>
      <c r="E13" s="16"/>
      <c r="F13" s="16"/>
    </row>
    <row r="14" spans="1:6" x14ac:dyDescent="0.3">
      <c r="A14" s="4">
        <v>14</v>
      </c>
      <c r="B14" s="16"/>
      <c r="C14" s="16"/>
      <c r="D14" s="16"/>
      <c r="E14" s="16"/>
      <c r="F14" s="16"/>
    </row>
    <row r="15" spans="1:6" x14ac:dyDescent="0.3">
      <c r="A15" s="4">
        <v>15</v>
      </c>
      <c r="B15" s="16"/>
      <c r="C15" s="16"/>
      <c r="D15" s="16"/>
      <c r="E15" s="16"/>
      <c r="F15" s="16"/>
    </row>
    <row r="16" spans="1:6" x14ac:dyDescent="0.3">
      <c r="A16" s="4">
        <v>16</v>
      </c>
      <c r="B16" s="16"/>
      <c r="C16" s="16"/>
      <c r="D16" s="16"/>
      <c r="E16" s="16"/>
      <c r="F16" s="16"/>
    </row>
    <row r="17" spans="1:6" x14ac:dyDescent="0.3">
      <c r="A17" s="4">
        <v>17</v>
      </c>
      <c r="B17" s="16"/>
      <c r="C17" s="16"/>
      <c r="D17" s="16"/>
      <c r="E17" s="16"/>
      <c r="F17" s="16"/>
    </row>
    <row r="18" spans="1:6" x14ac:dyDescent="0.3">
      <c r="A18" s="4"/>
      <c r="B18" s="16"/>
      <c r="C18" s="16"/>
      <c r="D18" s="16"/>
      <c r="E18" s="16"/>
      <c r="F18" s="16"/>
    </row>
    <row r="19" spans="1:6" x14ac:dyDescent="0.3">
      <c r="A19" s="4"/>
      <c r="B19" s="16"/>
      <c r="C19" s="16"/>
      <c r="D19" s="16"/>
      <c r="E19" s="16"/>
      <c r="F19" s="16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</sheetData>
  <autoFilter ref="B1:C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ySplit="1" topLeftCell="A2" activePane="bottomLeft" state="frozen"/>
      <selection pane="bottomLeft" activeCell="D36" sqref="D36"/>
    </sheetView>
  </sheetViews>
  <sheetFormatPr defaultRowHeight="13.5" x14ac:dyDescent="0.3"/>
  <cols>
    <col min="1" max="1" width="8.875" style="4" bestFit="1" customWidth="1"/>
    <col min="2" max="2" width="10.5" style="4" customWidth="1"/>
    <col min="3" max="3" width="8.375" style="4" bestFit="1" customWidth="1"/>
    <col min="4" max="4" width="18.125" style="4" customWidth="1"/>
    <col min="5" max="5" width="15.125" style="4" customWidth="1"/>
    <col min="6" max="6" width="8.625" style="4" bestFit="1" customWidth="1"/>
    <col min="7" max="7" width="38.25" style="4" bestFit="1" customWidth="1"/>
    <col min="8" max="8" width="14.75" style="4" bestFit="1" customWidth="1"/>
    <col min="9" max="16384" width="9" style="4"/>
  </cols>
  <sheetData>
    <row r="1" spans="1:8" s="17" customFormat="1" x14ac:dyDescent="0.3">
      <c r="A1" s="17" t="s">
        <v>26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21</v>
      </c>
    </row>
    <row r="2" spans="1:8" x14ac:dyDescent="0.3">
      <c r="A2" s="4" t="s">
        <v>42</v>
      </c>
      <c r="B2" s="4" t="s">
        <v>43</v>
      </c>
      <c r="C2" s="4" t="s">
        <v>44</v>
      </c>
      <c r="D2" s="4" t="s">
        <v>74</v>
      </c>
      <c r="E2" s="4" t="s">
        <v>123</v>
      </c>
      <c r="F2" s="4">
        <v>1</v>
      </c>
      <c r="G2" s="9"/>
      <c r="H2" s="4" t="str">
        <f t="shared" ref="H2:H17" si="0">CONCATENATE("INSERT INTO COM_CODE(PCODE, CODE, PTYPE, NAME, ENAME, SORTS, REMRK, REG_DT) VALUES('", A2, "', '", B2, "', '", C2, "', '", D2, "', '", E2, "', ", F2, ", '", G2, "', NOW());")</f>
        <v>INSERT INTO COM_CODE(PCODE, CODE, PTYPE, NAME, ENAME, SORTS, REMRK, REG_DT) VALUES('A', 'A01', 'COM', '미션구분', 'Mission Type', 1, '', NOW());</v>
      </c>
    </row>
    <row r="3" spans="1:8" x14ac:dyDescent="0.3">
      <c r="A3" s="4" t="s">
        <v>42</v>
      </c>
      <c r="B3" s="4" t="s">
        <v>28</v>
      </c>
      <c r="C3" s="4" t="s">
        <v>44</v>
      </c>
      <c r="D3" s="4" t="s">
        <v>92</v>
      </c>
      <c r="E3" s="4" t="s">
        <v>124</v>
      </c>
      <c r="F3" s="4">
        <v>2</v>
      </c>
      <c r="H3" s="4" t="str">
        <f t="shared" si="0"/>
        <v>INSERT INTO COM_CODE(PCODE, CODE, PTYPE, NAME, ENAME, SORTS, REMRK, REG_DT) VALUES('A', 'A02', 'COM', '서비스구분', 'Service Type', 2, '', NOW());</v>
      </c>
    </row>
    <row r="4" spans="1:8" x14ac:dyDescent="0.3">
      <c r="A4" s="4" t="s">
        <v>42</v>
      </c>
      <c r="B4" s="4" t="s">
        <v>29</v>
      </c>
      <c r="C4" s="4" t="s">
        <v>44</v>
      </c>
      <c r="D4" s="4" t="s">
        <v>121</v>
      </c>
      <c r="E4" s="4" t="s">
        <v>125</v>
      </c>
      <c r="F4" s="4">
        <v>3</v>
      </c>
      <c r="H4" s="4" t="str">
        <f t="shared" si="0"/>
        <v>INSERT INTO COM_CODE(PCODE, CODE, PTYPE, NAME, ENAME, SORTS, REMRK, REG_DT) VALUES('A', 'A03', 'COM', '파라메터타입', 'Param Type', 3, '', NOW());</v>
      </c>
    </row>
    <row r="5" spans="1:8" x14ac:dyDescent="0.3">
      <c r="A5" s="4" t="s">
        <v>122</v>
      </c>
      <c r="B5" s="4" t="s">
        <v>130</v>
      </c>
      <c r="C5" s="4" t="s">
        <v>44</v>
      </c>
      <c r="D5" s="4" t="s">
        <v>126</v>
      </c>
      <c r="E5" s="4" t="s">
        <v>148</v>
      </c>
      <c r="F5" s="4">
        <v>1</v>
      </c>
      <c r="H5" s="4" t="str">
        <f t="shared" si="0"/>
        <v>INSERT INTO COM_CODE(PCODE, CODE, PTYPE, NAME, ENAME, SORTS, REMRK, REG_DT) VALUES('A01', 'M1', 'COM', '이동', 'Move', 1, '', NOW());</v>
      </c>
    </row>
    <row r="6" spans="1:8" x14ac:dyDescent="0.3">
      <c r="A6" s="4" t="s">
        <v>43</v>
      </c>
      <c r="B6" s="4" t="s">
        <v>131</v>
      </c>
      <c r="C6" s="4" t="s">
        <v>44</v>
      </c>
      <c r="D6" s="4" t="s">
        <v>149</v>
      </c>
      <c r="E6" s="4" t="s">
        <v>150</v>
      </c>
      <c r="F6" s="4">
        <v>2</v>
      </c>
      <c r="H6" s="4" t="str">
        <f t="shared" si="0"/>
        <v>INSERT INTO COM_CODE(PCODE, CODE, PTYPE, NAME, ENAME, SORTS, REMRK, REG_DT) VALUES('A01', 'M2', 'COM', '행동', 'Action', 2, '', NOW());</v>
      </c>
    </row>
    <row r="7" spans="1:8" x14ac:dyDescent="0.3">
      <c r="A7" s="4" t="s">
        <v>43</v>
      </c>
      <c r="B7" s="4" t="s">
        <v>132</v>
      </c>
      <c r="C7" s="4" t="s">
        <v>44</v>
      </c>
      <c r="D7" s="4" t="s">
        <v>127</v>
      </c>
      <c r="E7" s="4" t="s">
        <v>151</v>
      </c>
      <c r="F7" s="4">
        <v>3</v>
      </c>
      <c r="H7" s="4" t="str">
        <f t="shared" si="0"/>
        <v>INSERT INTO COM_CODE(PCODE, CODE, PTYPE, NAME, ENAME, SORTS, REMRK, REG_DT) VALUES('A01', 'P1', 'COM', '경로탐색', 'Path', 3, '', NOW());</v>
      </c>
    </row>
    <row r="8" spans="1:8" x14ac:dyDescent="0.3">
      <c r="A8" s="4" t="s">
        <v>43</v>
      </c>
      <c r="B8" s="4" t="s">
        <v>133</v>
      </c>
      <c r="C8" s="4" t="s">
        <v>44</v>
      </c>
      <c r="D8" s="4" t="s">
        <v>128</v>
      </c>
      <c r="E8" s="4" t="s">
        <v>152</v>
      </c>
      <c r="F8" s="4">
        <v>4</v>
      </c>
      <c r="H8" s="4" t="str">
        <f t="shared" si="0"/>
        <v>INSERT INTO COM_CODE(PCODE, CODE, PTYPE, NAME, ENAME, SORTS, REMRK, REG_DT) VALUES('A01', 'I1', 'COM', '이미지정보', 'Image Info', 4, '', NOW());</v>
      </c>
    </row>
    <row r="9" spans="1:8" x14ac:dyDescent="0.3">
      <c r="A9" s="4" t="s">
        <v>43</v>
      </c>
      <c r="B9" s="4" t="s">
        <v>134</v>
      </c>
      <c r="C9" s="4" t="s">
        <v>44</v>
      </c>
      <c r="D9" s="4" t="s">
        <v>129</v>
      </c>
      <c r="E9" s="4" t="s">
        <v>153</v>
      </c>
      <c r="F9" s="4">
        <v>5</v>
      </c>
      <c r="H9" s="4" t="str">
        <f t="shared" si="0"/>
        <v>INSERT INTO COM_CODE(PCODE, CODE, PTYPE, NAME, ENAME, SORTS, REMRK, REG_DT) VALUES('A01', 'I2', 'COM', '이미지변조', 'Image Modu', 5, '', NOW());</v>
      </c>
    </row>
    <row r="10" spans="1:8" x14ac:dyDescent="0.3">
      <c r="A10" s="4" t="s">
        <v>28</v>
      </c>
      <c r="B10" s="4" t="s">
        <v>142</v>
      </c>
      <c r="C10" s="4" t="s">
        <v>44</v>
      </c>
      <c r="D10" s="4" t="s">
        <v>135</v>
      </c>
      <c r="E10" s="4" t="s">
        <v>155</v>
      </c>
      <c r="F10" s="4">
        <v>1</v>
      </c>
      <c r="H10" s="4" t="str">
        <f t="shared" si="0"/>
        <v>INSERT INTO COM_CODE(PCODE, CODE, PTYPE, NAME, ENAME, SORTS, REMRK, REG_DT) VALUES('A02', 'M1', 'COM', '서보모터', 'Servo Motor', 1, '', NOW());</v>
      </c>
    </row>
    <row r="11" spans="1:8" x14ac:dyDescent="0.3">
      <c r="A11" s="4" t="s">
        <v>28</v>
      </c>
      <c r="B11" s="4" t="s">
        <v>131</v>
      </c>
      <c r="C11" s="4" t="s">
        <v>44</v>
      </c>
      <c r="D11" s="4" t="s">
        <v>136</v>
      </c>
      <c r="E11" s="4" t="s">
        <v>154</v>
      </c>
      <c r="F11" s="4">
        <v>2</v>
      </c>
      <c r="H11" s="4" t="str">
        <f t="shared" si="0"/>
        <v>INSERT INTO COM_CODE(PCODE, CODE, PTYPE, NAME, ENAME, SORTS, REMRK, REG_DT) VALUES('A02', 'M2', 'COM', 'DC모터', 'DC Motor', 2, '', NOW());</v>
      </c>
    </row>
    <row r="12" spans="1:8" x14ac:dyDescent="0.3">
      <c r="A12" s="4" t="s">
        <v>28</v>
      </c>
      <c r="B12" s="4" t="s">
        <v>143</v>
      </c>
      <c r="C12" s="4" t="s">
        <v>44</v>
      </c>
      <c r="D12" s="4" t="s">
        <v>137</v>
      </c>
      <c r="E12" s="4" t="s">
        <v>137</v>
      </c>
      <c r="F12" s="4">
        <v>3</v>
      </c>
      <c r="H12" s="4" t="str">
        <f t="shared" si="0"/>
        <v>INSERT INTO COM_CODE(PCODE, CODE, PTYPE, NAME, ENAME, SORTS, REMRK, REG_DT) VALUES('A02', 'G1', 'COM', 'GPIO', 'GPIO', 3, '', NOW());</v>
      </c>
    </row>
    <row r="13" spans="1:8" x14ac:dyDescent="0.3">
      <c r="A13" s="4" t="s">
        <v>29</v>
      </c>
      <c r="B13" s="4" t="s">
        <v>144</v>
      </c>
      <c r="C13" s="4" t="s">
        <v>44</v>
      </c>
      <c r="D13" s="4" t="s">
        <v>138</v>
      </c>
      <c r="E13" s="4" t="s">
        <v>138</v>
      </c>
      <c r="F13" s="4">
        <v>1</v>
      </c>
      <c r="H13" s="4" t="str">
        <f t="shared" si="0"/>
        <v>INSERT INTO COM_CODE(PCODE, CODE, PTYPE, NAME, ENAME, SORTS, REMRK, REG_DT) VALUES('A03', 'I', 'COM', 'INT', 'INT', 1, '', NOW());</v>
      </c>
    </row>
    <row r="14" spans="1:8" x14ac:dyDescent="0.3">
      <c r="A14" s="4" t="s">
        <v>29</v>
      </c>
      <c r="B14" s="4" t="s">
        <v>145</v>
      </c>
      <c r="C14" s="4" t="s">
        <v>44</v>
      </c>
      <c r="D14" s="4" t="s">
        <v>139</v>
      </c>
      <c r="E14" s="4" t="s">
        <v>139</v>
      </c>
      <c r="F14" s="4">
        <v>2</v>
      </c>
      <c r="H14" s="4" t="str">
        <f t="shared" si="0"/>
        <v>INSERT INTO COM_CODE(PCODE, CODE, PTYPE, NAME, ENAME, SORTS, REMRK, REG_DT) VALUES('A03', 'F', 'COM', 'FLOAT', 'FLOAT', 2, '', NOW());</v>
      </c>
    </row>
    <row r="15" spans="1:8" x14ac:dyDescent="0.3">
      <c r="A15" s="4" t="s">
        <v>29</v>
      </c>
      <c r="B15" s="4" t="s">
        <v>146</v>
      </c>
      <c r="C15" s="4" t="s">
        <v>44</v>
      </c>
      <c r="D15" s="4" t="s">
        <v>140</v>
      </c>
      <c r="E15" s="4" t="s">
        <v>140</v>
      </c>
      <c r="F15" s="4">
        <v>3</v>
      </c>
      <c r="H15" s="4" t="str">
        <f t="shared" si="0"/>
        <v>INSERT INTO COM_CODE(PCODE, CODE, PTYPE, NAME, ENAME, SORTS, REMRK, REG_DT) VALUES('A03', 'S', 'COM', 'String', 'String', 3, '', NOW());</v>
      </c>
    </row>
    <row r="16" spans="1:8" x14ac:dyDescent="0.3">
      <c r="A16" s="4" t="s">
        <v>29</v>
      </c>
      <c r="B16" s="4" t="s">
        <v>185</v>
      </c>
      <c r="C16" s="4" t="s">
        <v>44</v>
      </c>
      <c r="D16" s="4" t="s">
        <v>186</v>
      </c>
      <c r="E16" s="4" t="s">
        <v>186</v>
      </c>
      <c r="F16" s="4">
        <v>4</v>
      </c>
      <c r="H16" s="4" t="str">
        <f>CONCATENATE("INSERT INTO COM_CODE(PCODE, CODE, PTYPE, NAME, ENAME, SORTS, REMRK, REG_DT) VALUES('", A16, "', '", B16, "', '", C16, "', '", D16, "', '", E16, "', ", F16, ", '", G16, "', NOW());")</f>
        <v>INSERT INTO COM_CODE(PCODE, CODE, PTYPE, NAME, ENAME, SORTS, REMRK, REG_DT) VALUES('A03', 'L', 'COM', 'Bool', 'Bool', 4, '', NOW());</v>
      </c>
    </row>
    <row r="17" spans="1:8" x14ac:dyDescent="0.3">
      <c r="A17" s="4" t="s">
        <v>29</v>
      </c>
      <c r="B17" s="4" t="s">
        <v>147</v>
      </c>
      <c r="C17" s="4" t="s">
        <v>44</v>
      </c>
      <c r="D17" s="4" t="s">
        <v>141</v>
      </c>
      <c r="E17" s="4" t="s">
        <v>141</v>
      </c>
      <c r="F17" s="4">
        <v>5</v>
      </c>
      <c r="H17" s="4" t="str">
        <f t="shared" si="0"/>
        <v>INSERT INTO COM_CODE(PCODE, CODE, PTYPE, NAME, ENAME, SORTS, REMRK, REG_DT) VALUES('A03', 'B', 'COM', 'Binary', 'Binary', 5, '', NOW());</v>
      </c>
    </row>
    <row r="18" spans="1:8" x14ac:dyDescent="0.3">
      <c r="A18" s="4" t="s">
        <v>42</v>
      </c>
      <c r="B18" s="4" t="s">
        <v>275</v>
      </c>
      <c r="C18" s="4" t="s">
        <v>44</v>
      </c>
      <c r="D18" s="4" t="s">
        <v>276</v>
      </c>
      <c r="E18" s="4" t="s">
        <v>277</v>
      </c>
      <c r="F18" s="4">
        <v>4</v>
      </c>
      <c r="H18" s="4" t="str">
        <f>CONCATENATE("INSERT INTO COM_CODE(PCODE, CODE, PTYPE, NAME, ENAME, SORTS, REMRK, REG_DT) VALUES('", A18, "', '", B18, "', '", C18, "', '", D18, "', '", E18, "', ", F18, ", '", G18, "', NOW());")</f>
        <v>INSERT INTO COM_CODE(PCODE, CODE, PTYPE, NAME, ENAME, SORTS, REMRK, REG_DT) VALUES('A', 'A04', 'COM', '서비스실행타입', 'Execute Type', 4, '', NOW());</v>
      </c>
    </row>
    <row r="19" spans="1:8" x14ac:dyDescent="0.3">
      <c r="A19" s="4" t="s">
        <v>275</v>
      </c>
      <c r="B19" s="4" t="s">
        <v>285</v>
      </c>
      <c r="C19" s="4" t="s">
        <v>44</v>
      </c>
      <c r="D19" s="4" t="s">
        <v>279</v>
      </c>
      <c r="E19" s="4" t="s">
        <v>278</v>
      </c>
      <c r="F19" s="4">
        <v>1</v>
      </c>
      <c r="H19" s="4" t="str">
        <f>CONCATENATE("INSERT INTO COM_CODE(PCODE, CODE, PTYPE, NAME, ENAME, SORTS, REMRK, REG_DT) VALUES('", A19, "', '", B19, "', '", C19, "', '", D19, "', '", E19, "', ", F19, ", '", G19, "', NOW());")</f>
        <v>INSERT INTO COM_CODE(PCODE, CODE, PTYPE, NAME, ENAME, SORTS, REMRK, REG_DT) VALUES('A04', 'E', 'COM', '실행', 'Execute', 1, '', NOW());</v>
      </c>
    </row>
    <row r="20" spans="1:8" x14ac:dyDescent="0.3">
      <c r="A20" s="4" t="s">
        <v>275</v>
      </c>
      <c r="B20" s="4" t="s">
        <v>286</v>
      </c>
      <c r="C20" s="4" t="s">
        <v>44</v>
      </c>
      <c r="D20" s="4" t="s">
        <v>280</v>
      </c>
      <c r="E20" s="4" t="s">
        <v>289</v>
      </c>
      <c r="F20" s="4">
        <v>2</v>
      </c>
      <c r="H20" s="4" t="str">
        <f>CONCATENATE("INSERT INTO COM_CODE(PCODE, CODE, PTYPE, NAME, ENAME, SORTS, REMRK, REG_DT) VALUES('", A20, "', '", B20, "', '", C20, "', '", D20, "', '", E20, "', ", F20, ", '", G20, "', NOW());")</f>
        <v>INSERT INTO COM_CODE(PCODE, CODE, PTYPE, NAME, ENAME, SORTS, REMRK, REG_DT) VALUES('A04', 'S', 'COM', '대기', 'Sleep', 2, '', NOW());</v>
      </c>
    </row>
    <row r="21" spans="1:8" x14ac:dyDescent="0.3">
      <c r="A21" s="4" t="s">
        <v>275</v>
      </c>
      <c r="B21" s="4" t="s">
        <v>287</v>
      </c>
      <c r="C21" s="4" t="s">
        <v>44</v>
      </c>
      <c r="D21" s="4" t="s">
        <v>281</v>
      </c>
      <c r="E21" s="4" t="s">
        <v>283</v>
      </c>
      <c r="F21" s="4">
        <v>3</v>
      </c>
      <c r="H21" s="4" t="str">
        <f>CONCATENATE("INSERT INTO COM_CODE(PCODE, CODE, PTYPE, NAME, ENAME, SORTS, REMRK, REG_DT) VALUES('", A21, "', '", B21, "', '", C21, "', '", D21, "', '", E21, "', ", F21, ", '", G21, "', NOW());")</f>
        <v>INSERT INTO COM_CODE(PCODE, CODE, PTYPE, NAME, ENAME, SORTS, REMRK, REG_DT) VALUES('A04', 'D', 'COM', '더미', 'Dummy', 3, '', NOW());</v>
      </c>
    </row>
    <row r="22" spans="1:8" x14ac:dyDescent="0.3">
      <c r="A22" s="4" t="s">
        <v>275</v>
      </c>
      <c r="B22" s="4" t="s">
        <v>288</v>
      </c>
      <c r="C22" s="4" t="s">
        <v>44</v>
      </c>
      <c r="D22" s="4" t="s">
        <v>282</v>
      </c>
      <c r="E22" s="4" t="s">
        <v>284</v>
      </c>
      <c r="F22" s="4">
        <v>4</v>
      </c>
      <c r="H22" s="4" t="str">
        <f>CONCATENATE("INSERT INTO COM_CODE(PCODE, CODE, PTYPE, NAME, ENAME, SORTS, REMRK, REG_DT) VALUES('", A22, "', '", B22, "', '", C22, "', '", D22, "', '", E22, "', ", F22, ", '", G22, "', NOW());")</f>
        <v>INSERT INTO COM_CODE(PCODE, CODE, PTYPE, NAME, ENAME, SORTS, REMRK, REG_DT) VALUES('A04', 'X', 'COM', '중지', 'Stop', 4, '', NOW());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I2" sqref="I2:I9"/>
    </sheetView>
  </sheetViews>
  <sheetFormatPr defaultRowHeight="13.5" x14ac:dyDescent="0.3"/>
  <cols>
    <col min="1" max="1" width="8.875" style="4" bestFit="1" customWidth="1"/>
    <col min="2" max="2" width="9" style="4" bestFit="1" customWidth="1"/>
    <col min="3" max="4" width="12.125" style="4" bestFit="1" customWidth="1"/>
    <col min="5" max="7" width="8.625" style="4" bestFit="1" customWidth="1"/>
    <col min="8" max="8" width="8.5" style="4" bestFit="1" customWidth="1"/>
    <col min="9" max="9" width="14.75" style="4" bestFit="1" customWidth="1"/>
    <col min="10" max="16384" width="9" style="4"/>
  </cols>
  <sheetData>
    <row r="1" spans="1:9" s="17" customFormat="1" x14ac:dyDescent="0.3">
      <c r="A1" s="17" t="s">
        <v>191</v>
      </c>
      <c r="B1" s="17" t="s">
        <v>85</v>
      </c>
      <c r="C1" s="17" t="s">
        <v>87</v>
      </c>
      <c r="D1" s="17" t="s">
        <v>321</v>
      </c>
      <c r="E1" s="17" t="s">
        <v>322</v>
      </c>
      <c r="F1" s="17" t="s">
        <v>323</v>
      </c>
      <c r="G1" s="17" t="s">
        <v>324</v>
      </c>
      <c r="H1" s="17" t="s">
        <v>40</v>
      </c>
      <c r="I1" s="23" t="s">
        <v>343</v>
      </c>
    </row>
    <row r="2" spans="1:9" x14ac:dyDescent="0.3">
      <c r="A2" s="4">
        <v>1</v>
      </c>
      <c r="B2" s="4">
        <v>1</v>
      </c>
      <c r="C2" s="4" t="s">
        <v>336</v>
      </c>
      <c r="D2" s="4" t="s">
        <v>327</v>
      </c>
      <c r="E2" s="4">
        <v>3000</v>
      </c>
      <c r="F2" s="4">
        <v>0</v>
      </c>
      <c r="G2" s="4">
        <v>0</v>
      </c>
      <c r="H2" s="4">
        <v>1</v>
      </c>
      <c r="I2" s="4" t="str">
        <f>CONCATENATE("INSERT INTO SRV_INFO(SRV_SEQ, SRV_ID, SRV_DESC, SRV_CALL, SRV_DUR, PRE_DUR, AFT_DUR, SORTS, REG_DT) VALUES(", A2, ", ",B2, ", '", C2, "', '", D2, "', ", E2, ", ", F2, ", ", G2, ", ", H2, ", NOW());")</f>
        <v>INSERT INTO SRV_INFO(SRV_SEQ, SRV_ID, SRV_DESC, SRV_CALL, SRV_DUR, PRE_DUR, AFT_DUR, SORTS, REG_DT) VALUES(1, 1, 'joint reset', 'arm_joint', 3000, 0, 0, 1, NOW());</v>
      </c>
    </row>
    <row r="3" spans="1:9" x14ac:dyDescent="0.3">
      <c r="A3" s="4">
        <v>2</v>
      </c>
      <c r="B3" s="4">
        <v>1</v>
      </c>
      <c r="C3" s="4" t="s">
        <v>329</v>
      </c>
      <c r="D3" s="4" t="s">
        <v>327</v>
      </c>
      <c r="E3" s="4">
        <v>3000</v>
      </c>
      <c r="F3" s="4">
        <v>0</v>
      </c>
      <c r="G3" s="4">
        <v>0</v>
      </c>
      <c r="H3" s="4">
        <v>2</v>
      </c>
      <c r="I3" s="4" t="str">
        <f t="shared" ref="I3:I9" si="0">CONCATENATE("INSERT INTO SRV_INFO(SRV_SEQ, SRV_ID, SRV_DESC, SRV_CALL, SRV_DUR, PRE_DUR, AFT_DUR, SORTS, REG_DT) VALUES(", A3, ", ",B3, ", '", C3, "', '", D3, "', ", E3, ", ", F3, ", ", G3, ", ", H3, ", NOW());")</f>
        <v>INSERT INTO SRV_INFO(SRV_SEQ, SRV_ID, SRV_DESC, SRV_CALL, SRV_DUR, PRE_DUR, AFT_DUR, SORTS, REG_DT) VALUES(2, 1, 'joint start', 'arm_joint', 3000, 0, 0, 2, NOW());</v>
      </c>
    </row>
    <row r="4" spans="1:9" x14ac:dyDescent="0.3">
      <c r="A4" s="4">
        <v>3</v>
      </c>
      <c r="B4" s="4">
        <v>1</v>
      </c>
      <c r="C4" s="4" t="s">
        <v>330</v>
      </c>
      <c r="D4" s="4" t="s">
        <v>327</v>
      </c>
      <c r="E4" s="4">
        <v>2000</v>
      </c>
      <c r="F4" s="4">
        <v>0</v>
      </c>
      <c r="G4" s="4">
        <v>0</v>
      </c>
      <c r="H4" s="4">
        <v>3</v>
      </c>
      <c r="I4" s="4" t="str">
        <f t="shared" si="0"/>
        <v>INSERT INTO SRV_INFO(SRV_SEQ, SRV_ID, SRV_DESC, SRV_CALL, SRV_DUR, PRE_DUR, AFT_DUR, SORTS, REG_DT) VALUES(3, 1, 'joint preset', 'arm_joint', 2000, 0, 0, 3, NOW());</v>
      </c>
    </row>
    <row r="5" spans="1:9" x14ac:dyDescent="0.3">
      <c r="A5" s="4">
        <v>4</v>
      </c>
      <c r="B5" s="4">
        <v>1</v>
      </c>
      <c r="C5" s="4" t="s">
        <v>331</v>
      </c>
      <c r="D5" s="4" t="s">
        <v>327</v>
      </c>
      <c r="E5" s="4">
        <v>1000</v>
      </c>
      <c r="F5" s="4">
        <v>0</v>
      </c>
      <c r="G5" s="4">
        <v>0</v>
      </c>
      <c r="H5" s="4">
        <v>4</v>
      </c>
      <c r="I5" s="4" t="str">
        <f t="shared" si="0"/>
        <v>INSERT INTO SRV_INFO(SRV_SEQ, SRV_ID, SRV_DESC, SRV_CALL, SRV_DUR, PRE_DUR, AFT_DUR, SORTS, REG_DT) VALUES(4, 1, 'joint set', 'arm_joint', 1000, 0, 0, 4, NOW());</v>
      </c>
    </row>
    <row r="6" spans="1:9" x14ac:dyDescent="0.3">
      <c r="A6" s="4">
        <v>5</v>
      </c>
      <c r="B6" s="4">
        <v>2</v>
      </c>
      <c r="C6" s="4" t="s">
        <v>325</v>
      </c>
      <c r="D6" s="4" t="s">
        <v>326</v>
      </c>
      <c r="E6" s="4">
        <v>2000</v>
      </c>
      <c r="F6" s="4">
        <v>0</v>
      </c>
      <c r="G6" s="4">
        <v>0</v>
      </c>
      <c r="H6" s="4">
        <v>5</v>
      </c>
      <c r="I6" s="4" t="str">
        <f t="shared" si="0"/>
        <v>INSERT INTO SRV_INFO(SRV_SEQ, SRV_ID, SRV_DESC, SRV_CALL, SRV_DUR, PRE_DUR, AFT_DUR, SORTS, REG_DT) VALUES(5, 2, 'gripper grip', 'arm_gripper', 2000, 0, 0, 5, NOW());</v>
      </c>
    </row>
    <row r="7" spans="1:9" x14ac:dyDescent="0.3">
      <c r="A7" s="4">
        <v>6</v>
      </c>
      <c r="B7" s="4">
        <v>1</v>
      </c>
      <c r="C7" s="22" t="s">
        <v>332</v>
      </c>
      <c r="D7" s="4" t="s">
        <v>327</v>
      </c>
      <c r="E7" s="4">
        <v>2000</v>
      </c>
      <c r="F7" s="4">
        <v>0</v>
      </c>
      <c r="G7" s="4">
        <v>0</v>
      </c>
      <c r="H7" s="4">
        <v>6</v>
      </c>
      <c r="I7" s="4" t="str">
        <f t="shared" si="0"/>
        <v>INSERT INTO SRV_INFO(SRV_SEQ, SRV_ID, SRV_DESC, SRV_CALL, SRV_DUR, PRE_DUR, AFT_DUR, SORTS, REG_DT) VALUES(6, 1, 'joint lift mid', 'arm_joint', 2000, 0, 0, 6, NOW());</v>
      </c>
    </row>
    <row r="8" spans="1:9" x14ac:dyDescent="0.3">
      <c r="A8" s="4">
        <v>7</v>
      </c>
      <c r="B8" s="4">
        <v>1</v>
      </c>
      <c r="C8" s="4" t="s">
        <v>333</v>
      </c>
      <c r="D8" s="4" t="s">
        <v>327</v>
      </c>
      <c r="E8" s="4">
        <v>2000</v>
      </c>
      <c r="F8" s="4">
        <v>0</v>
      </c>
      <c r="G8" s="4">
        <v>0</v>
      </c>
      <c r="H8" s="4">
        <v>7</v>
      </c>
      <c r="I8" s="4" t="str">
        <f t="shared" si="0"/>
        <v>INSERT INTO SRV_INFO(SRV_SEQ, SRV_ID, SRV_DESC, SRV_CALL, SRV_DUR, PRE_DUR, AFT_DUR, SORTS, REG_DT) VALUES(7, 1, 'joint lift top', 'arm_joint', 2000, 0, 0, 7, NOW());</v>
      </c>
    </row>
    <row r="9" spans="1:9" x14ac:dyDescent="0.3">
      <c r="A9" s="4">
        <v>8</v>
      </c>
      <c r="B9" s="4">
        <v>2</v>
      </c>
      <c r="C9" s="4" t="s">
        <v>334</v>
      </c>
      <c r="D9" s="4" t="s">
        <v>326</v>
      </c>
      <c r="E9" s="4">
        <v>3000</v>
      </c>
      <c r="F9" s="4">
        <v>0</v>
      </c>
      <c r="G9" s="4">
        <v>0</v>
      </c>
      <c r="H9" s="4">
        <v>2</v>
      </c>
      <c r="I9" s="4" t="str">
        <f t="shared" si="0"/>
        <v>INSERT INTO SRV_INFO(SRV_SEQ, SRV_ID, SRV_DESC, SRV_CALL, SRV_DUR, PRE_DUR, AFT_DUR, SORTS, REG_DT) VALUES(8, 2, 'gripper release', 'arm_gripper', 3000, 0, 0, 2, NOW());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F2" sqref="F2:F13"/>
    </sheetView>
  </sheetViews>
  <sheetFormatPr defaultRowHeight="13.5" x14ac:dyDescent="0.3"/>
  <cols>
    <col min="1" max="2" width="8.875" style="4" bestFit="1" customWidth="1"/>
    <col min="3" max="3" width="10.5" style="4" customWidth="1"/>
    <col min="4" max="4" width="9" style="4" bestFit="1" customWidth="1"/>
    <col min="5" max="5" width="8.5" style="4" bestFit="1" customWidth="1"/>
    <col min="6" max="6" width="14.75" style="4" bestFit="1" customWidth="1"/>
    <col min="7" max="16384" width="9" style="4"/>
  </cols>
  <sheetData>
    <row r="1" spans="1:6" s="17" customFormat="1" x14ac:dyDescent="0.3">
      <c r="A1" s="17" t="s">
        <v>192</v>
      </c>
      <c r="B1" s="17" t="s">
        <v>191</v>
      </c>
      <c r="C1" s="17" t="s">
        <v>320</v>
      </c>
      <c r="D1" s="17" t="s">
        <v>85</v>
      </c>
      <c r="E1" s="17" t="s">
        <v>40</v>
      </c>
      <c r="F1" s="23" t="s">
        <v>339</v>
      </c>
    </row>
    <row r="2" spans="1:6" x14ac:dyDescent="0.3">
      <c r="A2" s="4">
        <v>1</v>
      </c>
      <c r="B2" s="4">
        <v>1</v>
      </c>
      <c r="C2" s="4">
        <v>1</v>
      </c>
      <c r="D2" s="4">
        <v>1</v>
      </c>
      <c r="E2" s="4">
        <v>1</v>
      </c>
      <c r="F2" s="4" t="str">
        <f>CONCATENATE("INSERT INTO MSN_SRV_INFO(MSN_SEQ, SRV_SEQ, MSN_ID, SRV_ID, SORTS, REG_DT) VALUES(", A2, ", ", B2, ", ", C2, ", ", D2, ", ", E2, ", NOW());")</f>
        <v>INSERT INTO MSN_SRV_INFO(MSN_SEQ, SRV_SEQ, MSN_ID, SRV_ID, SORTS, REG_DT) VALUES(1, 1, 1, 1, 1, NOW());</v>
      </c>
    </row>
    <row r="3" spans="1:6" x14ac:dyDescent="0.3">
      <c r="A3" s="4">
        <v>2</v>
      </c>
      <c r="B3" s="4">
        <v>2</v>
      </c>
      <c r="C3" s="4">
        <v>1</v>
      </c>
      <c r="D3" s="4">
        <v>1</v>
      </c>
      <c r="E3" s="4">
        <v>2</v>
      </c>
      <c r="F3" s="4" t="str">
        <f t="shared" ref="F3:F13" si="0">CONCATENATE("INSERT INTO MSN_SRV_INFO(MSN_SEQ, SRV_SEQ, MSN_ID, SRV_ID, SORTS, REG_DT) VALUES(", A3, ", ", B3, ", ", C3, ", ", D3, ", ", E3, ", NOW());")</f>
        <v>INSERT INTO MSN_SRV_INFO(MSN_SEQ, SRV_SEQ, MSN_ID, SRV_ID, SORTS, REG_DT) VALUES(2, 2, 1, 1, 2, NOW());</v>
      </c>
    </row>
    <row r="4" spans="1:6" x14ac:dyDescent="0.3">
      <c r="A4" s="4">
        <v>3</v>
      </c>
      <c r="B4" s="4">
        <v>3</v>
      </c>
      <c r="C4" s="4">
        <v>1</v>
      </c>
      <c r="D4" s="4">
        <v>1</v>
      </c>
      <c r="E4" s="4">
        <v>3</v>
      </c>
      <c r="F4" s="4" t="str">
        <f t="shared" si="0"/>
        <v>INSERT INTO MSN_SRV_INFO(MSN_SEQ, SRV_SEQ, MSN_ID, SRV_ID, SORTS, REG_DT) VALUES(3, 3, 1, 1, 3, NOW());</v>
      </c>
    </row>
    <row r="5" spans="1:6" x14ac:dyDescent="0.3">
      <c r="A5" s="4">
        <v>4</v>
      </c>
      <c r="B5" s="4">
        <v>4</v>
      </c>
      <c r="C5" s="4">
        <v>1</v>
      </c>
      <c r="D5" s="4">
        <v>1</v>
      </c>
      <c r="E5" s="4">
        <v>4</v>
      </c>
      <c r="F5" s="4" t="str">
        <f t="shared" si="0"/>
        <v>INSERT INTO MSN_SRV_INFO(MSN_SEQ, SRV_SEQ, MSN_ID, SRV_ID, SORTS, REG_DT) VALUES(4, 4, 1, 1, 4, NOW());</v>
      </c>
    </row>
    <row r="6" spans="1:6" x14ac:dyDescent="0.3">
      <c r="A6" s="4">
        <v>5</v>
      </c>
      <c r="B6" s="4">
        <v>5</v>
      </c>
      <c r="C6" s="4">
        <v>1</v>
      </c>
      <c r="D6" s="4">
        <v>2</v>
      </c>
      <c r="E6" s="4">
        <v>5</v>
      </c>
      <c r="F6" s="4" t="str">
        <f t="shared" si="0"/>
        <v>INSERT INTO MSN_SRV_INFO(MSN_SEQ, SRV_SEQ, MSN_ID, SRV_ID, SORTS, REG_DT) VALUES(5, 5, 1, 2, 5, NOW());</v>
      </c>
    </row>
    <row r="7" spans="1:6" x14ac:dyDescent="0.3">
      <c r="A7" s="4">
        <v>6</v>
      </c>
      <c r="B7" s="4">
        <v>6</v>
      </c>
      <c r="C7" s="4">
        <v>1</v>
      </c>
      <c r="D7" s="4">
        <v>1</v>
      </c>
      <c r="E7" s="4">
        <v>6</v>
      </c>
      <c r="F7" s="4" t="str">
        <f t="shared" si="0"/>
        <v>INSERT INTO MSN_SRV_INFO(MSN_SEQ, SRV_SEQ, MSN_ID, SRV_ID, SORTS, REG_DT) VALUES(6, 6, 1, 1, 6, NOW());</v>
      </c>
    </row>
    <row r="8" spans="1:6" x14ac:dyDescent="0.3">
      <c r="A8" s="4">
        <v>7</v>
      </c>
      <c r="B8" s="4">
        <v>7</v>
      </c>
      <c r="C8" s="4">
        <v>1</v>
      </c>
      <c r="D8" s="4">
        <v>1</v>
      </c>
      <c r="E8" s="4">
        <v>7</v>
      </c>
      <c r="F8" s="4" t="str">
        <f t="shared" si="0"/>
        <v>INSERT INTO MSN_SRV_INFO(MSN_SEQ, SRV_SEQ, MSN_ID, SRV_ID, SORTS, REG_DT) VALUES(7, 7, 1, 1, 7, NOW());</v>
      </c>
    </row>
    <row r="9" spans="1:6" x14ac:dyDescent="0.3">
      <c r="A9" s="4">
        <v>8</v>
      </c>
      <c r="B9" s="4">
        <v>6</v>
      </c>
      <c r="C9" s="4">
        <v>2</v>
      </c>
      <c r="D9" s="4">
        <v>1</v>
      </c>
      <c r="E9" s="4">
        <v>1</v>
      </c>
      <c r="F9" s="4" t="str">
        <f t="shared" si="0"/>
        <v>INSERT INTO MSN_SRV_INFO(MSN_SEQ, SRV_SEQ, MSN_ID, SRV_ID, SORTS, REG_DT) VALUES(8, 6, 2, 1, 1, NOW());</v>
      </c>
    </row>
    <row r="10" spans="1:6" x14ac:dyDescent="0.3">
      <c r="A10" s="4">
        <v>9</v>
      </c>
      <c r="B10" s="4">
        <v>8</v>
      </c>
      <c r="C10" s="4">
        <v>2</v>
      </c>
      <c r="D10" s="4">
        <v>2</v>
      </c>
      <c r="E10" s="4">
        <v>2</v>
      </c>
      <c r="F10" s="4" t="str">
        <f t="shared" si="0"/>
        <v>INSERT INTO MSN_SRV_INFO(MSN_SEQ, SRV_SEQ, MSN_ID, SRV_ID, SORTS, REG_DT) VALUES(9, 8, 2, 2, 2, NOW());</v>
      </c>
    </row>
    <row r="11" spans="1:6" x14ac:dyDescent="0.3">
      <c r="A11" s="4">
        <v>10</v>
      </c>
      <c r="B11" s="4">
        <v>1</v>
      </c>
      <c r="C11" s="4">
        <v>2</v>
      </c>
      <c r="D11" s="4">
        <v>1</v>
      </c>
      <c r="E11" s="4">
        <v>3</v>
      </c>
      <c r="F11" s="4" t="str">
        <f t="shared" si="0"/>
        <v>INSERT INTO MSN_SRV_INFO(MSN_SEQ, SRV_SEQ, MSN_ID, SRV_ID, SORTS, REG_DT) VALUES(10, 1, 2, 1, 3, NOW());</v>
      </c>
    </row>
    <row r="12" spans="1:6" x14ac:dyDescent="0.3">
      <c r="A12" s="4">
        <v>11</v>
      </c>
      <c r="B12" s="4">
        <v>1</v>
      </c>
      <c r="C12" s="4">
        <v>5</v>
      </c>
      <c r="D12" s="4">
        <v>1</v>
      </c>
      <c r="E12" s="4">
        <v>2</v>
      </c>
      <c r="F12" s="4" t="str">
        <f t="shared" si="0"/>
        <v>INSERT INTO MSN_SRV_INFO(MSN_SEQ, SRV_SEQ, MSN_ID, SRV_ID, SORTS, REG_DT) VALUES(11, 1, 5, 1, 2, NOW());</v>
      </c>
    </row>
    <row r="13" spans="1:6" x14ac:dyDescent="0.3">
      <c r="A13" s="4">
        <v>12</v>
      </c>
      <c r="B13" s="4">
        <v>8</v>
      </c>
      <c r="C13" s="4">
        <v>5</v>
      </c>
      <c r="D13" s="4">
        <v>2</v>
      </c>
      <c r="E13" s="4">
        <v>1</v>
      </c>
      <c r="F13" s="4" t="str">
        <f t="shared" si="0"/>
        <v>INSERT INTO MSN_SRV_INFO(MSN_SEQ, SRV_SEQ, MSN_ID, SRV_ID, SORTS, REG_DT) VALUES(12, 8, 5, 2, 1, NOW());</v>
      </c>
    </row>
  </sheetData>
  <autoFilter ref="B1:E1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G2" sqref="G2:G27"/>
    </sheetView>
  </sheetViews>
  <sheetFormatPr defaultRowHeight="13.5" x14ac:dyDescent="0.3"/>
  <cols>
    <col min="1" max="1" width="8.875" style="4" bestFit="1" customWidth="1"/>
    <col min="2" max="2" width="10.5" style="4" customWidth="1"/>
    <col min="3" max="4" width="12.125" style="4" bestFit="1" customWidth="1"/>
    <col min="5" max="5" width="8.625" style="4" bestFit="1" customWidth="1"/>
    <col min="6" max="6" width="21.875" style="4" customWidth="1"/>
    <col min="7" max="7" width="14.75" style="4" bestFit="1" customWidth="1"/>
    <col min="8" max="16384" width="9" style="4"/>
  </cols>
  <sheetData>
    <row r="1" spans="1:7" s="17" customFormat="1" x14ac:dyDescent="0.3">
      <c r="A1" s="17" t="s">
        <v>191</v>
      </c>
      <c r="B1" s="17" t="s">
        <v>97</v>
      </c>
      <c r="C1" s="17" t="s">
        <v>291</v>
      </c>
      <c r="D1" s="17" t="s">
        <v>290</v>
      </c>
      <c r="E1" s="17" t="s">
        <v>40</v>
      </c>
      <c r="F1" s="17" t="s">
        <v>21</v>
      </c>
    </row>
    <row r="2" spans="1:7" x14ac:dyDescent="0.3">
      <c r="A2" s="4">
        <v>1</v>
      </c>
      <c r="B2" s="4" t="s">
        <v>292</v>
      </c>
      <c r="C2" s="4" t="s">
        <v>296</v>
      </c>
      <c r="D2" s="4">
        <v>3.3700000000000001E-2</v>
      </c>
      <c r="E2" s="4">
        <v>1</v>
      </c>
      <c r="F2" s="9"/>
      <c r="G2" s="4" t="str">
        <f>CONCATENATE("INSERT INTO PARM_INFO(SRV_SEQ, PARM_ID, PARM_DESC, PARM_VAL, SORTS, REG_DT) VALUES(", A2, ", '", B2, "', '", C2, "', '",D2, "', ", E2, ", NOW());")</f>
        <v>INSERT INTO PARM_INFO(SRV_SEQ, PARM_ID, PARM_DESC, PARM_VAL, SORTS, REG_DT) VALUES(1, 'joint1', 'joint1 rest', '0.0337', 1, NOW());</v>
      </c>
    </row>
    <row r="3" spans="1:7" x14ac:dyDescent="0.3">
      <c r="A3" s="4">
        <v>1</v>
      </c>
      <c r="B3" s="4" t="s">
        <v>293</v>
      </c>
      <c r="C3" s="4" t="s">
        <v>297</v>
      </c>
      <c r="D3" s="4">
        <v>-0.495</v>
      </c>
      <c r="E3" s="4">
        <v>2</v>
      </c>
      <c r="G3" s="4" t="str">
        <f t="shared" ref="G3:G26" si="0">CONCATENATE("INSERT INTO PARM_INFO(SRV_SEQ, PARM_ID, PARM_DESC, PARM_VAL, SORTS, REG_DT) VALUES(", A3, ", '", B3, "', '", C3, "', '",D3, "', ", E3, ", NOW());")</f>
        <v>INSERT INTO PARM_INFO(SRV_SEQ, PARM_ID, PARM_DESC, PARM_VAL, SORTS, REG_DT) VALUES(1, 'joint2', 'joint2 rest', '-0.495', 2, NOW());</v>
      </c>
    </row>
    <row r="4" spans="1:7" x14ac:dyDescent="0.3">
      <c r="A4" s="4">
        <v>1</v>
      </c>
      <c r="B4" s="4" t="s">
        <v>294</v>
      </c>
      <c r="C4" s="4" t="s">
        <v>298</v>
      </c>
      <c r="D4" s="4">
        <v>0.65200000000000002</v>
      </c>
      <c r="E4" s="4">
        <v>3</v>
      </c>
      <c r="G4" s="4" t="str">
        <f t="shared" si="0"/>
        <v>INSERT INTO PARM_INFO(SRV_SEQ, PARM_ID, PARM_DESC, PARM_VAL, SORTS, REG_DT) VALUES(1, 'joint3', 'joint3 rest', '0.652', 3, NOW());</v>
      </c>
    </row>
    <row r="5" spans="1:7" x14ac:dyDescent="0.3">
      <c r="A5" s="4">
        <v>1</v>
      </c>
      <c r="B5" s="4" t="s">
        <v>295</v>
      </c>
      <c r="C5" s="4" t="s">
        <v>299</v>
      </c>
      <c r="D5" s="4">
        <v>1.7909999999999999</v>
      </c>
      <c r="E5" s="4">
        <v>4</v>
      </c>
      <c r="G5" s="4" t="str">
        <f t="shared" si="0"/>
        <v>INSERT INTO PARM_INFO(SRV_SEQ, PARM_ID, PARM_DESC, PARM_VAL, SORTS, REG_DT) VALUES(1, 'joint4', 'joint4 rest', '1.791', 4, NOW());</v>
      </c>
    </row>
    <row r="6" spans="1:7" x14ac:dyDescent="0.3">
      <c r="A6" s="4">
        <v>2</v>
      </c>
      <c r="B6" s="4" t="s">
        <v>292</v>
      </c>
      <c r="C6" s="4" t="s">
        <v>300</v>
      </c>
      <c r="D6" s="4">
        <v>3.3700000000000001E-2</v>
      </c>
      <c r="E6" s="4">
        <v>1</v>
      </c>
      <c r="G6" s="4" t="str">
        <f t="shared" si="0"/>
        <v>INSERT INTO PARM_INFO(SRV_SEQ, PARM_ID, PARM_DESC, PARM_VAL, SORTS, REG_DT) VALUES(2, 'joint1', 'joint1 start', '0.0337', 1, NOW());</v>
      </c>
    </row>
    <row r="7" spans="1:7" x14ac:dyDescent="0.3">
      <c r="A7" s="4">
        <v>2</v>
      </c>
      <c r="B7" s="4" t="s">
        <v>293</v>
      </c>
      <c r="C7" s="4" t="s">
        <v>301</v>
      </c>
      <c r="D7" s="4">
        <v>-0.61299999999999999</v>
      </c>
      <c r="E7" s="4">
        <v>2</v>
      </c>
      <c r="G7" s="4" t="str">
        <f t="shared" si="0"/>
        <v>INSERT INTO PARM_INFO(SRV_SEQ, PARM_ID, PARM_DESC, PARM_VAL, SORTS, REG_DT) VALUES(2, 'joint2', 'joint2 start', '-0.613', 2, NOW());</v>
      </c>
    </row>
    <row r="8" spans="1:7" x14ac:dyDescent="0.3">
      <c r="A8" s="4">
        <v>2</v>
      </c>
      <c r="B8" s="4" t="s">
        <v>294</v>
      </c>
      <c r="C8" s="4" t="s">
        <v>302</v>
      </c>
      <c r="D8" s="4">
        <v>0.377</v>
      </c>
      <c r="E8" s="4">
        <v>3</v>
      </c>
      <c r="G8" s="4" t="str">
        <f t="shared" si="0"/>
        <v>INSERT INTO PARM_INFO(SRV_SEQ, PARM_ID, PARM_DESC, PARM_VAL, SORTS, REG_DT) VALUES(2, 'joint3', 'joint3 start', '0.377', 3, NOW());</v>
      </c>
    </row>
    <row r="9" spans="1:7" x14ac:dyDescent="0.3">
      <c r="A9" s="4">
        <v>2</v>
      </c>
      <c r="B9" s="4" t="s">
        <v>295</v>
      </c>
      <c r="C9" s="4" t="s">
        <v>303</v>
      </c>
      <c r="D9" s="4">
        <v>1.3859999999999999</v>
      </c>
      <c r="E9" s="4">
        <v>4</v>
      </c>
      <c r="G9" s="4" t="str">
        <f t="shared" si="0"/>
        <v>INSERT INTO PARM_INFO(SRV_SEQ, PARM_ID, PARM_DESC, PARM_VAL, SORTS, REG_DT) VALUES(2, 'joint4', 'joint4 start', '1.386', 4, NOW());</v>
      </c>
    </row>
    <row r="10" spans="1:7" x14ac:dyDescent="0.3">
      <c r="A10" s="4">
        <v>3</v>
      </c>
      <c r="B10" s="4" t="s">
        <v>292</v>
      </c>
      <c r="C10" s="4" t="s">
        <v>304</v>
      </c>
      <c r="D10" s="4">
        <v>3.3700000000000001E-2</v>
      </c>
      <c r="E10" s="4">
        <v>1</v>
      </c>
      <c r="G10" s="4" t="str">
        <f t="shared" si="0"/>
        <v>INSERT INTO PARM_INFO(SRV_SEQ, PARM_ID, PARM_DESC, PARM_VAL, SORTS, REG_DT) VALUES(3, 'joint1', 'joint1 preset', '0.0337', 1, NOW());</v>
      </c>
    </row>
    <row r="11" spans="1:7" x14ac:dyDescent="0.3">
      <c r="A11" s="4">
        <v>3</v>
      </c>
      <c r="B11" s="4" t="s">
        <v>293</v>
      </c>
      <c r="C11" s="4" t="s">
        <v>305</v>
      </c>
      <c r="D11" s="4">
        <v>0.91800000000000004</v>
      </c>
      <c r="E11" s="4">
        <v>2</v>
      </c>
      <c r="G11" s="4" t="str">
        <f t="shared" si="0"/>
        <v>INSERT INTO PARM_INFO(SRV_SEQ, PARM_ID, PARM_DESC, PARM_VAL, SORTS, REG_DT) VALUES(3, 'joint2', 'joint2 preset', '0.918', 2, NOW());</v>
      </c>
    </row>
    <row r="12" spans="1:7" x14ac:dyDescent="0.3">
      <c r="A12" s="4">
        <v>3</v>
      </c>
      <c r="B12" s="4" t="s">
        <v>294</v>
      </c>
      <c r="C12" s="4" t="s">
        <v>306</v>
      </c>
      <c r="D12" s="4">
        <v>0.81599999999999995</v>
      </c>
      <c r="E12" s="4">
        <v>3</v>
      </c>
      <c r="G12" s="4" t="str">
        <f t="shared" si="0"/>
        <v>INSERT INTO PARM_INFO(SRV_SEQ, PARM_ID, PARM_DESC, PARM_VAL, SORTS, REG_DT) VALUES(3, 'joint3', 'joint3 preset', '0.816', 3, NOW());</v>
      </c>
    </row>
    <row r="13" spans="1:7" x14ac:dyDescent="0.3">
      <c r="A13" s="4">
        <v>3</v>
      </c>
      <c r="B13" s="4" t="s">
        <v>295</v>
      </c>
      <c r="C13" s="4" t="s">
        <v>307</v>
      </c>
      <c r="D13" s="4">
        <v>-1.5429999999999999</v>
      </c>
      <c r="E13" s="4">
        <v>4</v>
      </c>
      <c r="G13" s="4" t="str">
        <f t="shared" si="0"/>
        <v>INSERT INTO PARM_INFO(SRV_SEQ, PARM_ID, PARM_DESC, PARM_VAL, SORTS, REG_DT) VALUES(3, 'joint4', 'joint4 preset', '-1.543', 4, NOW());</v>
      </c>
    </row>
    <row r="14" spans="1:7" x14ac:dyDescent="0.3">
      <c r="A14" s="4">
        <v>4</v>
      </c>
      <c r="B14" s="4" t="s">
        <v>292</v>
      </c>
      <c r="C14" s="4" t="s">
        <v>308</v>
      </c>
      <c r="D14" s="4">
        <v>3.3700000000000001E-2</v>
      </c>
      <c r="E14" s="4">
        <v>1</v>
      </c>
      <c r="G14" s="4" t="str">
        <f t="shared" si="0"/>
        <v>INSERT INTO PARM_INFO(SRV_SEQ, PARM_ID, PARM_DESC, PARM_VAL, SORTS, REG_DT) VALUES(4, 'joint1', 'joint1 set', '0.0337', 1, NOW());</v>
      </c>
    </row>
    <row r="15" spans="1:7" x14ac:dyDescent="0.3">
      <c r="A15" s="4">
        <v>4</v>
      </c>
      <c r="B15" s="4" t="s">
        <v>293</v>
      </c>
      <c r="C15" s="4" t="s">
        <v>309</v>
      </c>
      <c r="D15" s="4">
        <v>1.02</v>
      </c>
      <c r="E15" s="4">
        <v>2</v>
      </c>
      <c r="G15" s="4" t="str">
        <f t="shared" si="0"/>
        <v>INSERT INTO PARM_INFO(SRV_SEQ, PARM_ID, PARM_DESC, PARM_VAL, SORTS, REG_DT) VALUES(4, 'joint2', 'joint2 set', '1.02', 2, NOW());</v>
      </c>
    </row>
    <row r="16" spans="1:7" x14ac:dyDescent="0.3">
      <c r="A16" s="4">
        <v>4</v>
      </c>
      <c r="B16" s="4" t="s">
        <v>294</v>
      </c>
      <c r="C16" s="4" t="s">
        <v>310</v>
      </c>
      <c r="D16" s="4">
        <v>0.15</v>
      </c>
      <c r="E16" s="4">
        <v>3</v>
      </c>
      <c r="G16" s="4" t="str">
        <f t="shared" si="0"/>
        <v>INSERT INTO PARM_INFO(SRV_SEQ, PARM_ID, PARM_DESC, PARM_VAL, SORTS, REG_DT) VALUES(4, 'joint3', 'joint3 set', '0.15', 3, NOW());</v>
      </c>
    </row>
    <row r="17" spans="1:7" x14ac:dyDescent="0.3">
      <c r="A17" s="4">
        <v>4</v>
      </c>
      <c r="B17" s="4" t="s">
        <v>295</v>
      </c>
      <c r="C17" s="4" t="s">
        <v>311</v>
      </c>
      <c r="D17" s="4">
        <v>-1.32</v>
      </c>
      <c r="E17" s="4">
        <v>4</v>
      </c>
      <c r="G17" s="4" t="str">
        <f t="shared" si="0"/>
        <v>INSERT INTO PARM_INFO(SRV_SEQ, PARM_ID, PARM_DESC, PARM_VAL, SORTS, REG_DT) VALUES(4, 'joint4', 'joint4 set', '-1.32', 4, NOW());</v>
      </c>
    </row>
    <row r="18" spans="1:7" x14ac:dyDescent="0.3">
      <c r="A18" s="4">
        <v>5</v>
      </c>
      <c r="B18" s="4" t="s">
        <v>328</v>
      </c>
      <c r="C18" s="4" t="s">
        <v>325</v>
      </c>
      <c r="D18" s="4">
        <v>-8.9999999999999993E-3</v>
      </c>
      <c r="E18" s="4">
        <v>1</v>
      </c>
      <c r="G18" s="4" t="str">
        <f>CONCATENATE("INSERT INTO PARM_INFO(SRV_SEQ, PARM_ID, PARM_DESC, PARM_VAL, SORTS, REG_DT) VALUES(", A18, ", '", B18, "', '", C18, "', '",D18, "', ", E18, ", NOW());")</f>
        <v>INSERT INTO PARM_INFO(SRV_SEQ, PARM_ID, PARM_DESC, PARM_VAL, SORTS, REG_DT) VALUES(5, 'gripper', 'gripper grip', '-0.009', 1, NOW());</v>
      </c>
    </row>
    <row r="19" spans="1:7" x14ac:dyDescent="0.3">
      <c r="A19" s="4">
        <v>6</v>
      </c>
      <c r="B19" s="4" t="s">
        <v>292</v>
      </c>
      <c r="C19" s="4" t="s">
        <v>312</v>
      </c>
      <c r="D19" s="4">
        <v>3.3700000000000001E-2</v>
      </c>
      <c r="E19" s="4">
        <v>1</v>
      </c>
      <c r="G19" s="4" t="str">
        <f t="shared" si="0"/>
        <v>INSERT INTO PARM_INFO(SRV_SEQ, PARM_ID, PARM_DESC, PARM_VAL, SORTS, REG_DT) VALUES(6, 'joint1', 'joint1 lift mid', '0.0337', 1, NOW());</v>
      </c>
    </row>
    <row r="20" spans="1:7" x14ac:dyDescent="0.3">
      <c r="A20" s="4">
        <v>6</v>
      </c>
      <c r="B20" s="4" t="s">
        <v>293</v>
      </c>
      <c r="C20" s="4" t="s">
        <v>313</v>
      </c>
      <c r="D20" s="4">
        <v>0.34799999999999998</v>
      </c>
      <c r="E20" s="4">
        <v>2</v>
      </c>
      <c r="G20" s="4" t="str">
        <f t="shared" si="0"/>
        <v>INSERT INTO PARM_INFO(SRV_SEQ, PARM_ID, PARM_DESC, PARM_VAL, SORTS, REG_DT) VALUES(6, 'joint2', 'joint2 lift mid', '0.348', 2, NOW());</v>
      </c>
    </row>
    <row r="21" spans="1:7" x14ac:dyDescent="0.3">
      <c r="A21" s="4">
        <v>6</v>
      </c>
      <c r="B21" s="4" t="s">
        <v>294</v>
      </c>
      <c r="C21" s="4" t="s">
        <v>314</v>
      </c>
      <c r="D21" s="4">
        <v>0.23300000000000001</v>
      </c>
      <c r="E21" s="4">
        <v>3</v>
      </c>
      <c r="G21" s="4" t="str">
        <f t="shared" si="0"/>
        <v>INSERT INTO PARM_INFO(SRV_SEQ, PARM_ID, PARM_DESC, PARM_VAL, SORTS, REG_DT) VALUES(6, 'joint3', 'joint3 lift mid', '0.233', 3, NOW());</v>
      </c>
    </row>
    <row r="22" spans="1:7" x14ac:dyDescent="0.3">
      <c r="A22" s="4">
        <v>6</v>
      </c>
      <c r="B22" s="4" t="s">
        <v>295</v>
      </c>
      <c r="C22" s="4" t="s">
        <v>315</v>
      </c>
      <c r="D22" s="4">
        <v>-0.70399999999999996</v>
      </c>
      <c r="E22" s="4">
        <v>4</v>
      </c>
      <c r="G22" s="4" t="str">
        <f t="shared" si="0"/>
        <v>INSERT INTO PARM_INFO(SRV_SEQ, PARM_ID, PARM_DESC, PARM_VAL, SORTS, REG_DT) VALUES(6, 'joint4', 'joint4 lift mid', '-0.704', 4, NOW());</v>
      </c>
    </row>
    <row r="23" spans="1:7" x14ac:dyDescent="0.3">
      <c r="A23" s="4">
        <v>7</v>
      </c>
      <c r="B23" s="4" t="s">
        <v>292</v>
      </c>
      <c r="C23" s="4" t="s">
        <v>316</v>
      </c>
      <c r="D23" s="4">
        <v>3.3700000000000001E-2</v>
      </c>
      <c r="E23" s="4">
        <v>1</v>
      </c>
      <c r="G23" s="4" t="str">
        <f t="shared" si="0"/>
        <v>INSERT INTO PARM_INFO(SRV_SEQ, PARM_ID, PARM_DESC, PARM_VAL, SORTS, REG_DT) VALUES(7, 'joint1', 'joint1 lift top', '0.0337', 1, NOW());</v>
      </c>
    </row>
    <row r="24" spans="1:7" x14ac:dyDescent="0.3">
      <c r="A24" s="4">
        <v>7</v>
      </c>
      <c r="B24" s="4" t="s">
        <v>293</v>
      </c>
      <c r="C24" s="4" t="s">
        <v>317</v>
      </c>
      <c r="D24" s="4">
        <v>0.248</v>
      </c>
      <c r="E24" s="4">
        <v>2</v>
      </c>
      <c r="G24" s="4" t="str">
        <f t="shared" si="0"/>
        <v>INSERT INTO PARM_INFO(SRV_SEQ, PARM_ID, PARM_DESC, PARM_VAL, SORTS, REG_DT) VALUES(7, 'joint2', 'joint2 lift top', '0.248', 2, NOW());</v>
      </c>
    </row>
    <row r="25" spans="1:7" x14ac:dyDescent="0.3">
      <c r="A25" s="4">
        <v>7</v>
      </c>
      <c r="B25" s="4" t="s">
        <v>294</v>
      </c>
      <c r="C25" s="4" t="s">
        <v>318</v>
      </c>
      <c r="D25" s="4">
        <v>-0.79</v>
      </c>
      <c r="E25" s="4">
        <v>3</v>
      </c>
      <c r="G25" s="4" t="str">
        <f t="shared" si="0"/>
        <v>INSERT INTO PARM_INFO(SRV_SEQ, PARM_ID, PARM_DESC, PARM_VAL, SORTS, REG_DT) VALUES(7, 'joint3', 'joint3 lift top', '-0.79', 3, NOW());</v>
      </c>
    </row>
    <row r="26" spans="1:7" x14ac:dyDescent="0.3">
      <c r="A26" s="4">
        <v>7</v>
      </c>
      <c r="B26" s="4" t="s">
        <v>295</v>
      </c>
      <c r="C26" s="4" t="s">
        <v>319</v>
      </c>
      <c r="D26" s="4">
        <v>0.47499999999999998</v>
      </c>
      <c r="E26" s="4">
        <v>4</v>
      </c>
      <c r="G26" s="4" t="str">
        <f t="shared" si="0"/>
        <v>INSERT INTO PARM_INFO(SRV_SEQ, PARM_ID, PARM_DESC, PARM_VAL, SORTS, REG_DT) VALUES(7, 'joint4', 'joint4 lift top', '0.475', 4, NOW());</v>
      </c>
    </row>
    <row r="27" spans="1:7" x14ac:dyDescent="0.3">
      <c r="A27" s="4">
        <v>8</v>
      </c>
      <c r="B27" s="4" t="s">
        <v>328</v>
      </c>
      <c r="C27" s="4" t="s">
        <v>335</v>
      </c>
      <c r="D27" s="4">
        <v>8.9999999999999993E-3</v>
      </c>
      <c r="E27" s="4">
        <v>1</v>
      </c>
      <c r="G27" s="4" t="str">
        <f>CONCATENATE("INSERT INTO PARM_INFO(SRV_SEQ, PARM_ID, PARM_DESC, PARM_VAL, SORTS, REG_DT) VALUES(", A27, ", '", B27, "', '", C27, "', '",D27, "', ", E27, ", NOW());")</f>
        <v>INSERT INTO PARM_INFO(SRV_SEQ, PARM_ID, PARM_DESC, PARM_VAL, SORTS, REG_DT) VALUES(8, 'gripper', 'gripper release', '0.009', 1, NOW());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zoomScale="115" zoomScaleNormal="115" workbookViewId="0">
      <pane ySplit="1" topLeftCell="A26" activePane="bottomLeft" state="frozen"/>
      <selection pane="bottomLeft" activeCell="C36" sqref="C36"/>
    </sheetView>
  </sheetViews>
  <sheetFormatPr defaultRowHeight="12" x14ac:dyDescent="0.3"/>
  <cols>
    <col min="1" max="1" width="4.5" style="8" bestFit="1" customWidth="1"/>
    <col min="2" max="2" width="13.25" style="8" customWidth="1"/>
    <col min="3" max="3" width="21.125" style="8" customWidth="1"/>
    <col min="4" max="4" width="11.875" style="8" customWidth="1"/>
    <col min="5" max="5" width="13" style="8" customWidth="1"/>
    <col min="6" max="8" width="4.625" style="8" customWidth="1"/>
    <col min="9" max="9" width="8.375" style="8" customWidth="1"/>
    <col min="10" max="10" width="6.625" style="8" customWidth="1"/>
    <col min="11" max="11" width="7.75" style="8" customWidth="1"/>
    <col min="12" max="12" width="17.125" style="8" customWidth="1"/>
    <col min="13" max="13" width="26.125" style="9" customWidth="1"/>
    <col min="14" max="14" width="9" style="8"/>
    <col min="15" max="15" width="9" style="8" customWidth="1"/>
    <col min="16" max="16" width="10.5" style="8" customWidth="1"/>
    <col min="17" max="17" width="42.25" style="10" customWidth="1"/>
    <col min="18" max="16384" width="9" style="8"/>
  </cols>
  <sheetData>
    <row r="1" spans="1:1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30</v>
      </c>
      <c r="G1" s="5" t="s">
        <v>31</v>
      </c>
      <c r="H1" s="5" t="s">
        <v>32</v>
      </c>
      <c r="I1" s="5" t="s">
        <v>5</v>
      </c>
      <c r="J1" s="5" t="s">
        <v>6</v>
      </c>
      <c r="K1" s="5" t="s">
        <v>20</v>
      </c>
      <c r="L1" s="5" t="s">
        <v>33</v>
      </c>
      <c r="M1" s="6" t="s">
        <v>21</v>
      </c>
      <c r="Q1" s="7"/>
    </row>
    <row r="2" spans="1:17" ht="13.5" x14ac:dyDescent="0.3">
      <c r="A2" s="8">
        <v>14</v>
      </c>
      <c r="B2" s="19" t="s">
        <v>75</v>
      </c>
      <c r="C2" s="19" t="s">
        <v>156</v>
      </c>
      <c r="D2" s="11" t="s">
        <v>76</v>
      </c>
      <c r="E2" s="11" t="s">
        <v>71</v>
      </c>
      <c r="F2" s="11" t="s">
        <v>7</v>
      </c>
      <c r="G2" s="11" t="s">
        <v>8</v>
      </c>
      <c r="H2" s="11" t="s">
        <v>41</v>
      </c>
      <c r="I2" s="8" t="s">
        <v>47</v>
      </c>
      <c r="K2" s="8" t="s">
        <v>34</v>
      </c>
      <c r="L2" s="8" t="str">
        <f>CONCATENATE("private ",IF(K2="DT","Date",IF(I2="INT","int",IF(I2="TEXT","String",IF(I2="BIGINT", "long", "double")))), " ", LOWER(D2), ";")</f>
        <v>private long msn_id;</v>
      </c>
      <c r="N2" s="8" t="str">
        <f t="shared" ref="N2:N14" si="0">IF(ISBLANK(B2), ",", CONCATENATE("CREATE TABLE ", B2, " ( "))</f>
        <v xml:space="preserve">CREATE TABLE MSN_MST ( </v>
      </c>
      <c r="O2" s="8" t="str">
        <f t="shared" ref="O2:O14" si="1">CONCATENATE(N2, D2, " ", I2, IF(NOT(ISBLANK(J2)), " (", " "), J2, IF(NOT(ISBLANK(J2)), ") ", " "), IF(NOT(ISBLANK(H2)), CONCATENATE(" DEFAULT ", H2), " "), " " )</f>
        <v xml:space="preserve">CREATE TABLE MSN_MST ( MSN_ID BIGINT   DEFAULT AUTO_INCREMENT </v>
      </c>
      <c r="Q2" s="10" t="str">
        <f t="shared" ref="Q2:Q14" si="2">CONCATENATE(O2, P2)</f>
        <v xml:space="preserve">CREATE TABLE MSN_MST ( MSN_ID BIGINT   DEFAULT AUTO_INCREMENT </v>
      </c>
    </row>
    <row r="3" spans="1:17" ht="13.5" x14ac:dyDescent="0.3">
      <c r="A3" s="8">
        <v>15</v>
      </c>
      <c r="B3" s="19"/>
      <c r="C3" s="19"/>
      <c r="D3" s="11" t="s">
        <v>77</v>
      </c>
      <c r="E3" s="11" t="s">
        <v>72</v>
      </c>
      <c r="F3" s="11"/>
      <c r="G3" s="11" t="s">
        <v>8</v>
      </c>
      <c r="H3" s="11"/>
      <c r="I3" s="8" t="s">
        <v>45</v>
      </c>
      <c r="J3" s="8">
        <v>100</v>
      </c>
      <c r="K3" s="8" t="s">
        <v>27</v>
      </c>
      <c r="L3" s="8" t="str">
        <f t="shared" ref="L3:L78" si="3">CONCATENATE("private ",IF(K3="DT","Date",IF(I3="INT","int",IF(I3="TEXT","String",IF(I3="BIGINT", "long", "double")))), " ", LOWER(D3), ";")</f>
        <v>private double msn_nm;</v>
      </c>
      <c r="N3" s="8" t="str">
        <f>IF(ISBLANK(B3), ",", CONCATENATE("CREATE TABLE ", B3, " ( "))</f>
        <v>,</v>
      </c>
      <c r="O3" s="8" t="str">
        <f>CONCATENATE(N3, D3, " ", I3, IF(NOT(ISBLANK(J3)), " (", " "), J3, IF(NOT(ISBLANK(J3)), ") ", " "), IF(NOT(ISBLANK(H3)), CONCATENATE(" DEFAULT ", H3), " "), " " )</f>
        <v xml:space="preserve">,MSN_NM VARCHAR (100)   </v>
      </c>
      <c r="Q3" s="10" t="str">
        <f t="shared" si="2"/>
        <v xml:space="preserve">,MSN_NM VARCHAR (100)   </v>
      </c>
    </row>
    <row r="4" spans="1:17" ht="13.5" x14ac:dyDescent="0.3">
      <c r="A4" s="8">
        <v>15</v>
      </c>
      <c r="B4" s="19"/>
      <c r="C4" s="19"/>
      <c r="D4" s="11" t="s">
        <v>78</v>
      </c>
      <c r="E4" s="11" t="s">
        <v>73</v>
      </c>
      <c r="F4" s="11"/>
      <c r="G4" s="11"/>
      <c r="H4" s="11"/>
      <c r="I4" s="8" t="s">
        <v>45</v>
      </c>
      <c r="J4" s="8">
        <v>255</v>
      </c>
      <c r="K4" s="8" t="s">
        <v>23</v>
      </c>
      <c r="L4" s="8" t="str">
        <f t="shared" si="3"/>
        <v>private double msn_desc;</v>
      </c>
      <c r="N4" s="8" t="str">
        <f t="shared" si="0"/>
        <v>,</v>
      </c>
      <c r="O4" s="8" t="str">
        <f t="shared" si="1"/>
        <v xml:space="preserve">,MSN_DESC VARCHAR (255)   </v>
      </c>
      <c r="Q4" s="10" t="str">
        <f t="shared" si="2"/>
        <v xml:space="preserve">,MSN_DESC VARCHAR (255)   </v>
      </c>
    </row>
    <row r="5" spans="1:17" ht="24" x14ac:dyDescent="0.3">
      <c r="A5" s="8">
        <v>24</v>
      </c>
      <c r="B5" s="19"/>
      <c r="C5" s="19"/>
      <c r="D5" s="11" t="s">
        <v>79</v>
      </c>
      <c r="E5" s="11" t="s">
        <v>74</v>
      </c>
      <c r="F5" s="11"/>
      <c r="G5" s="11"/>
      <c r="H5" s="11"/>
      <c r="I5" s="8" t="s">
        <v>45</v>
      </c>
      <c r="J5" s="8">
        <v>10</v>
      </c>
      <c r="K5" s="8" t="s">
        <v>82</v>
      </c>
      <c r="L5" s="8" t="str">
        <f>CONCATENATE("private ",IF(K5="DT","Date",IF(I5="INT","int",IF(I5="TEXT","String",IF(I5="BIGINT", "long", "double")))), " ", LOWER(D5), ";")</f>
        <v>private double msn_tp;</v>
      </c>
      <c r="M5" s="9" t="s">
        <v>117</v>
      </c>
      <c r="N5" s="8" t="str">
        <f>IF(ISBLANK(B5), ",", CONCATENATE("CREATE TABLE ", B5, " ( "))</f>
        <v>,</v>
      </c>
      <c r="O5" s="8" t="str">
        <f>CONCATENATE(N5, D5, " ", I5, IF(NOT(ISBLANK(J5)), " (", " "), J5, IF(NOT(ISBLANK(J5)), ") ", " "), IF(NOT(ISBLANK(H5)), CONCATENATE(" DEFAULT ", H5), " "), " " )</f>
        <v xml:space="preserve">,MSN_TP VARCHAR (10)   </v>
      </c>
      <c r="Q5" s="10" t="str">
        <f>CONCATENATE(O5, P5)</f>
        <v xml:space="preserve">,MSN_TP VARCHAR (10)   </v>
      </c>
    </row>
    <row r="6" spans="1:17" ht="13.5" x14ac:dyDescent="0.3">
      <c r="A6" s="8">
        <v>15</v>
      </c>
      <c r="B6" s="19"/>
      <c r="C6" s="19"/>
      <c r="D6" s="11" t="s">
        <v>270</v>
      </c>
      <c r="E6" s="11" t="s">
        <v>271</v>
      </c>
      <c r="F6" s="11"/>
      <c r="G6" s="11"/>
      <c r="H6" s="11">
        <v>2</v>
      </c>
      <c r="I6" s="8" t="s">
        <v>13</v>
      </c>
      <c r="K6" s="8" t="s">
        <v>13</v>
      </c>
      <c r="L6" s="8" t="str">
        <f>CONCATENATE("private ",IF(K6="DT","Date",IF(I6="INT","int",IF(I6="TEXT","String",IF(I6="BIGINT", "long", "double")))), " ", LOWER(D6), ";")</f>
        <v>private int robo_cnt;</v>
      </c>
      <c r="N6" s="8" t="str">
        <f>IF(ISBLANK(B6), ",", CONCATENATE("CREATE TABLE ", B6, " ( "))</f>
        <v>,</v>
      </c>
      <c r="O6" s="8" t="str">
        <f>CONCATENATE(N6, D6, " ", I6, IF(NOT(ISBLANK(J6)), " (", " "), J6, IF(NOT(ISBLANK(J6)), ") ", " "), IF(NOT(ISBLANK(H6)), CONCATENATE(" DEFAULT ", H6), " "), " " )</f>
        <v xml:space="preserve">,ROBO_CNT INT   DEFAULT 2 </v>
      </c>
      <c r="Q6" s="10" t="str">
        <f>CONCATENATE(O6, P6)</f>
        <v xml:space="preserve">,ROBO_CNT INT   DEFAULT 2 </v>
      </c>
    </row>
    <row r="7" spans="1:17" ht="13.5" x14ac:dyDescent="0.3">
      <c r="A7" s="8">
        <v>24</v>
      </c>
      <c r="B7" s="19"/>
      <c r="C7" s="19"/>
      <c r="D7" s="11" t="s">
        <v>260</v>
      </c>
      <c r="E7" s="11" t="s">
        <v>261</v>
      </c>
      <c r="F7" s="11"/>
      <c r="G7" s="11"/>
      <c r="H7" s="11"/>
      <c r="I7" s="8" t="s">
        <v>45</v>
      </c>
      <c r="J7" s="8">
        <v>50</v>
      </c>
      <c r="K7" s="8" t="s">
        <v>82</v>
      </c>
      <c r="L7" s="8" t="str">
        <f>CONCATENATE("private ",IF(K7="DT","Date",IF(I7="INT","int",IF(I7="TEXT","String",IF(I7="BIGINT", "long", "double")))), " ", LOWER(D7), ";")</f>
        <v>private double robo_main;</v>
      </c>
      <c r="N7" s="8" t="str">
        <f>IF(ISBLANK(B7), ",", CONCATENATE("CREATE TABLE ", B7, " ( "))</f>
        <v>,</v>
      </c>
      <c r="O7" s="8" t="str">
        <f>CONCATENATE(N7, D7, " ", I7, IF(NOT(ISBLANK(J7)), " (", " "), J7, IF(NOT(ISBLANK(J7)), ") ", " "), IF(NOT(ISBLANK(H7)), CONCATENATE(" DEFAULT ", H7), " "), " " )</f>
        <v xml:space="preserve">,ROBO_MAIN VARCHAR (50)   </v>
      </c>
      <c r="Q7" s="10" t="str">
        <f>CONCATENATE(O7, P7)</f>
        <v xml:space="preserve">,ROBO_MAIN VARCHAR (50)   </v>
      </c>
    </row>
    <row r="8" spans="1:17" ht="13.5" x14ac:dyDescent="0.3">
      <c r="A8" s="8">
        <v>24</v>
      </c>
      <c r="B8" s="19"/>
      <c r="C8" s="19"/>
      <c r="D8" s="11" t="s">
        <v>262</v>
      </c>
      <c r="E8" s="11" t="s">
        <v>263</v>
      </c>
      <c r="F8" s="11"/>
      <c r="G8" s="11"/>
      <c r="H8" s="11"/>
      <c r="I8" s="8" t="s">
        <v>45</v>
      </c>
      <c r="J8" s="8">
        <v>50</v>
      </c>
      <c r="K8" s="8" t="s">
        <v>82</v>
      </c>
      <c r="L8" s="8" t="str">
        <f>CONCATENATE("private ",IF(K8="DT","Date",IF(I8="INT","int",IF(I8="TEXT","String",IF(I8="BIGINT", "long", "double")))), " ", LOWER(D8), ";")</f>
        <v>private double robo_sub1;</v>
      </c>
      <c r="N8" s="8" t="str">
        <f>IF(ISBLANK(B8), ",", CONCATENATE("CREATE TABLE ", B8, " ( "))</f>
        <v>,</v>
      </c>
      <c r="O8" s="8" t="str">
        <f>CONCATENATE(N8, D8, " ", I8, IF(NOT(ISBLANK(J8)), " (", " "), J8, IF(NOT(ISBLANK(J8)), ") ", " "), IF(NOT(ISBLANK(H8)), CONCATENATE(" DEFAULT ", H8), " "), " " )</f>
        <v xml:space="preserve">,ROBO_SUB1 VARCHAR (50)   </v>
      </c>
      <c r="Q8" s="10" t="str">
        <f>CONCATENATE(O8, P8)</f>
        <v xml:space="preserve">,ROBO_SUB1 VARCHAR (50)   </v>
      </c>
    </row>
    <row r="9" spans="1:17" ht="13.5" x14ac:dyDescent="0.3">
      <c r="A9" s="8">
        <v>24</v>
      </c>
      <c r="B9" s="19"/>
      <c r="C9" s="19"/>
      <c r="D9" s="11" t="s">
        <v>264</v>
      </c>
      <c r="E9" s="11" t="s">
        <v>267</v>
      </c>
      <c r="F9" s="11"/>
      <c r="G9" s="11"/>
      <c r="H9" s="11"/>
      <c r="I9" s="8" t="s">
        <v>45</v>
      </c>
      <c r="J9" s="8">
        <v>50</v>
      </c>
      <c r="K9" s="8" t="s">
        <v>82</v>
      </c>
      <c r="L9" s="8" t="str">
        <f t="shared" si="3"/>
        <v>private double robo_sub2;</v>
      </c>
      <c r="N9" s="8" t="str">
        <f t="shared" si="0"/>
        <v>,</v>
      </c>
      <c r="O9" s="8" t="str">
        <f t="shared" si="1"/>
        <v xml:space="preserve">,ROBO_SUB2 VARCHAR (50)   </v>
      </c>
      <c r="Q9" s="10" t="str">
        <f t="shared" si="2"/>
        <v xml:space="preserve">,ROBO_SUB2 VARCHAR (50)   </v>
      </c>
    </row>
    <row r="10" spans="1:17" ht="13.5" x14ac:dyDescent="0.3">
      <c r="A10" s="8">
        <v>24</v>
      </c>
      <c r="B10" s="19"/>
      <c r="C10" s="19"/>
      <c r="D10" s="11" t="s">
        <v>265</v>
      </c>
      <c r="E10" s="11" t="s">
        <v>268</v>
      </c>
      <c r="F10" s="11"/>
      <c r="G10" s="11"/>
      <c r="H10" s="11"/>
      <c r="I10" s="8" t="s">
        <v>45</v>
      </c>
      <c r="J10" s="8">
        <v>50</v>
      </c>
      <c r="K10" s="8" t="s">
        <v>82</v>
      </c>
      <c r="L10" s="8" t="str">
        <f t="shared" si="3"/>
        <v>private double robo_sub3;</v>
      </c>
      <c r="N10" s="8" t="str">
        <f t="shared" si="0"/>
        <v>,</v>
      </c>
      <c r="O10" s="8" t="str">
        <f t="shared" si="1"/>
        <v xml:space="preserve">,ROBO_SUB3 VARCHAR (50)   </v>
      </c>
      <c r="Q10" s="10" t="str">
        <f t="shared" si="2"/>
        <v xml:space="preserve">,ROBO_SUB3 VARCHAR (50)   </v>
      </c>
    </row>
    <row r="11" spans="1:17" ht="13.5" x14ac:dyDescent="0.3">
      <c r="A11" s="8">
        <v>24</v>
      </c>
      <c r="B11" s="19"/>
      <c r="C11" s="19"/>
      <c r="D11" s="11" t="s">
        <v>266</v>
      </c>
      <c r="E11" s="11" t="s">
        <v>269</v>
      </c>
      <c r="F11" s="11"/>
      <c r="G11" s="11"/>
      <c r="H11" s="11"/>
      <c r="I11" s="8" t="s">
        <v>45</v>
      </c>
      <c r="J11" s="8">
        <v>50</v>
      </c>
      <c r="K11" s="8" t="s">
        <v>82</v>
      </c>
      <c r="L11" s="8" t="str">
        <f>CONCATENATE("private ",IF(K11="DT","Date",IF(I11="INT","int",IF(I11="TEXT","String",IF(I11="BIGINT", "long", "double")))), " ", LOWER(D11), ";")</f>
        <v>private double robo_sub4;</v>
      </c>
      <c r="N11" s="8" t="str">
        <f>IF(ISBLANK(B11), ",", CONCATENATE("CREATE TABLE ", B11, " ( "))</f>
        <v>,</v>
      </c>
      <c r="O11" s="8" t="str">
        <f>CONCATENATE(N11, D11, " ", I11, IF(NOT(ISBLANK(J11)), " (", " "), J11, IF(NOT(ISBLANK(J11)), ") ", " "), IF(NOT(ISBLANK(H11)), CONCATENATE(" DEFAULT ", H11), " "), " " )</f>
        <v xml:space="preserve">,ROBO_SUB4 VARCHAR (50)   </v>
      </c>
      <c r="Q11" s="10" t="str">
        <f>CONCATENATE(O11, P11)</f>
        <v xml:space="preserve">,ROBO_SUB4 VARCHAR (50)   </v>
      </c>
    </row>
    <row r="12" spans="1:17" ht="13.5" x14ac:dyDescent="0.3">
      <c r="A12" s="8">
        <v>15</v>
      </c>
      <c r="B12" s="19"/>
      <c r="C12" s="19"/>
      <c r="D12" s="11" t="s">
        <v>83</v>
      </c>
      <c r="E12" s="11" t="s">
        <v>84</v>
      </c>
      <c r="F12" s="11"/>
      <c r="G12" s="11"/>
      <c r="H12" s="11"/>
      <c r="I12" s="8" t="s">
        <v>48</v>
      </c>
      <c r="K12" s="8" t="s">
        <v>13</v>
      </c>
      <c r="L12" s="8" t="str">
        <f t="shared" si="3"/>
        <v>private int sorts;</v>
      </c>
      <c r="N12" s="8" t="str">
        <f t="shared" si="0"/>
        <v>,</v>
      </c>
      <c r="O12" s="8" t="str">
        <f t="shared" si="1"/>
        <v xml:space="preserve">,SORTS INT    </v>
      </c>
      <c r="Q12" s="10" t="str">
        <f t="shared" si="2"/>
        <v xml:space="preserve">,SORTS INT    </v>
      </c>
    </row>
    <row r="13" spans="1:17" ht="13.5" x14ac:dyDescent="0.3">
      <c r="A13" s="8">
        <v>15</v>
      </c>
      <c r="B13" s="19"/>
      <c r="C13" s="19"/>
      <c r="D13" s="11" t="s">
        <v>24</v>
      </c>
      <c r="E13" s="11" t="s">
        <v>25</v>
      </c>
      <c r="F13" s="11"/>
      <c r="G13" s="11"/>
      <c r="H13" s="8" t="s">
        <v>201</v>
      </c>
      <c r="I13" s="8" t="s">
        <v>46</v>
      </c>
      <c r="K13" s="8" t="s">
        <v>11</v>
      </c>
      <c r="L13" s="8" t="str">
        <f t="shared" si="3"/>
        <v>private Date reg_dt;</v>
      </c>
      <c r="N13" s="8" t="str">
        <f>IF(ISBLANK(B13), ",", CONCATENATE("CREATE TABLE ", B13, " ( "))</f>
        <v>,</v>
      </c>
      <c r="O13" s="8" t="str">
        <f>CONCATENATE(N13, D13, " ", I13, IF(NOT(ISBLANK(J13)), " (", " "), J13, IF(NOT(ISBLANK(J13)), ") ", " "), IF(NOT(ISBLANK(H13)), CONCATENATE(" DEFAULT ", H13), " "), " " )</f>
        <v xml:space="preserve">,REG_DT DATETIME   DEFAULT NOW() </v>
      </c>
      <c r="Q13" s="10" t="str">
        <f t="shared" si="2"/>
        <v xml:space="preserve">,REG_DT DATETIME   DEFAULT NOW() </v>
      </c>
    </row>
    <row r="14" spans="1:17" ht="13.5" x14ac:dyDescent="0.3">
      <c r="A14" s="8">
        <v>30</v>
      </c>
      <c r="B14" s="19"/>
      <c r="C14" s="19"/>
      <c r="D14" s="11" t="s">
        <v>80</v>
      </c>
      <c r="E14" s="11" t="s">
        <v>81</v>
      </c>
      <c r="F14" s="11"/>
      <c r="G14" s="11"/>
      <c r="H14" s="11"/>
      <c r="I14" s="8" t="s">
        <v>46</v>
      </c>
      <c r="K14" s="8" t="s">
        <v>11</v>
      </c>
      <c r="L14" s="8" t="str">
        <f t="shared" si="3"/>
        <v>private Date mod_dt;</v>
      </c>
      <c r="N14" s="8" t="str">
        <f t="shared" si="0"/>
        <v>,</v>
      </c>
      <c r="O14" s="8" t="str">
        <f t="shared" si="1"/>
        <v xml:space="preserve">,MOD_DT DATETIME    </v>
      </c>
      <c r="P14" s="12" t="s">
        <v>188</v>
      </c>
      <c r="Q14" s="10" t="str">
        <f t="shared" si="2"/>
        <v xml:space="preserve">,MOD_DT DATETIME    , PRIMARY KEY(MSN_ID)); </v>
      </c>
    </row>
    <row r="15" spans="1:17" ht="13.5" x14ac:dyDescent="0.3">
      <c r="A15" s="8">
        <v>14</v>
      </c>
      <c r="B15" s="22" t="s">
        <v>66</v>
      </c>
      <c r="C15" s="22" t="s">
        <v>56</v>
      </c>
      <c r="D15" s="11" t="s">
        <v>85</v>
      </c>
      <c r="E15" s="11" t="s">
        <v>89</v>
      </c>
      <c r="F15" s="11" t="s">
        <v>7</v>
      </c>
      <c r="G15" s="11" t="s">
        <v>8</v>
      </c>
      <c r="H15" s="11" t="s">
        <v>41</v>
      </c>
      <c r="I15" s="8" t="s">
        <v>47</v>
      </c>
      <c r="K15" s="8" t="s">
        <v>34</v>
      </c>
      <c r="L15" s="8" t="str">
        <f t="shared" si="3"/>
        <v>private long srv_id;</v>
      </c>
      <c r="N15" s="8" t="str">
        <f t="shared" ref="N15:N21" si="4">IF(ISBLANK(B15), ",", CONCATENATE("CREATE TABLE ", B15, " ( "))</f>
        <v xml:space="preserve">CREATE TABLE SRV_MST ( </v>
      </c>
      <c r="O15" s="8" t="str">
        <f t="shared" ref="O15:O29" si="5">CONCATENATE(N15, D15, " ", I15, IF(NOT(ISBLANK(J15)), " (", " "), J15, IF(NOT(ISBLANK(J15)), ") ", " "), IF(NOT(ISBLANK(H15)), CONCATENATE(" DEFAULT ", H15), " "), " " )</f>
        <v xml:space="preserve">CREATE TABLE SRV_MST ( SRV_ID BIGINT   DEFAULT AUTO_INCREMENT </v>
      </c>
      <c r="Q15" s="10" t="str">
        <f t="shared" ref="Q15:Q21" si="6">CONCATENATE(O15, P15)</f>
        <v xml:space="preserve">CREATE TABLE SRV_MST ( SRV_ID BIGINT   DEFAULT AUTO_INCREMENT </v>
      </c>
    </row>
    <row r="16" spans="1:17" ht="13.5" x14ac:dyDescent="0.3">
      <c r="A16" s="8">
        <v>15</v>
      </c>
      <c r="B16" s="22"/>
      <c r="C16" s="22"/>
      <c r="D16" s="11" t="s">
        <v>86</v>
      </c>
      <c r="E16" s="11" t="s">
        <v>90</v>
      </c>
      <c r="F16" s="11"/>
      <c r="G16" s="11"/>
      <c r="H16" s="11"/>
      <c r="I16" s="8" t="s">
        <v>45</v>
      </c>
      <c r="J16" s="8">
        <v>100</v>
      </c>
      <c r="K16" s="8" t="s">
        <v>27</v>
      </c>
      <c r="L16" s="8" t="str">
        <f t="shared" si="3"/>
        <v>private double srv_nm;</v>
      </c>
      <c r="N16" s="8" t="str">
        <f t="shared" si="4"/>
        <v>,</v>
      </c>
      <c r="O16" s="8" t="str">
        <f t="shared" si="5"/>
        <v xml:space="preserve">,SRV_NM VARCHAR (100)   </v>
      </c>
      <c r="Q16" s="10" t="str">
        <f t="shared" si="6"/>
        <v xml:space="preserve">,SRV_NM VARCHAR (100)   </v>
      </c>
    </row>
    <row r="17" spans="1:17" ht="13.5" x14ac:dyDescent="0.3">
      <c r="A17" s="8">
        <v>15</v>
      </c>
      <c r="B17" s="22"/>
      <c r="C17" s="22"/>
      <c r="D17" s="11" t="s">
        <v>87</v>
      </c>
      <c r="E17" s="11" t="s">
        <v>91</v>
      </c>
      <c r="F17" s="11"/>
      <c r="G17" s="11"/>
      <c r="H17" s="11"/>
      <c r="I17" s="8" t="s">
        <v>45</v>
      </c>
      <c r="J17" s="8">
        <v>255</v>
      </c>
      <c r="K17" s="8" t="s">
        <v>23</v>
      </c>
      <c r="L17" s="8" t="str">
        <f t="shared" si="3"/>
        <v>private double srv_desc;</v>
      </c>
      <c r="N17" s="8" t="str">
        <f t="shared" si="4"/>
        <v>,</v>
      </c>
      <c r="O17" s="8" t="str">
        <f t="shared" si="5"/>
        <v xml:space="preserve">,SRV_DESC VARCHAR (255)   </v>
      </c>
      <c r="Q17" s="10" t="str">
        <f t="shared" si="6"/>
        <v xml:space="preserve">,SRV_DESC VARCHAR (255)   </v>
      </c>
    </row>
    <row r="18" spans="1:17" ht="13.5" x14ac:dyDescent="0.3">
      <c r="A18" s="8">
        <v>16</v>
      </c>
      <c r="B18" s="22"/>
      <c r="C18" s="22"/>
      <c r="D18" s="11" t="s">
        <v>88</v>
      </c>
      <c r="E18" s="11" t="s">
        <v>92</v>
      </c>
      <c r="F18" s="11"/>
      <c r="G18" s="11"/>
      <c r="H18" s="11"/>
      <c r="I18" s="8" t="s">
        <v>45</v>
      </c>
      <c r="J18" s="8">
        <v>10</v>
      </c>
      <c r="K18" s="8" t="s">
        <v>82</v>
      </c>
      <c r="L18" s="8" t="str">
        <f t="shared" si="3"/>
        <v>private double srv_tp;</v>
      </c>
      <c r="M18" s="9" t="s">
        <v>174</v>
      </c>
      <c r="N18" s="8" t="str">
        <f t="shared" si="4"/>
        <v>,</v>
      </c>
      <c r="O18" s="8" t="str">
        <f t="shared" si="5"/>
        <v xml:space="preserve">,SRV_TP VARCHAR (10)   </v>
      </c>
      <c r="Q18" s="10" t="str">
        <f t="shared" si="6"/>
        <v xml:space="preserve">,SRV_TP VARCHAR (10)   </v>
      </c>
    </row>
    <row r="19" spans="1:17" ht="13.5" x14ac:dyDescent="0.3">
      <c r="A19" s="8">
        <v>18</v>
      </c>
      <c r="B19" s="22"/>
      <c r="C19" s="22"/>
      <c r="D19" s="11" t="s">
        <v>83</v>
      </c>
      <c r="E19" s="11" t="s">
        <v>84</v>
      </c>
      <c r="F19" s="11"/>
      <c r="G19" s="11"/>
      <c r="H19" s="11"/>
      <c r="I19" s="8" t="s">
        <v>48</v>
      </c>
      <c r="K19" s="8" t="s">
        <v>13</v>
      </c>
      <c r="L19" s="8" t="str">
        <f t="shared" si="3"/>
        <v>private int sorts;</v>
      </c>
      <c r="N19" s="8" t="str">
        <f t="shared" si="4"/>
        <v>,</v>
      </c>
      <c r="O19" s="8" t="str">
        <f t="shared" si="5"/>
        <v xml:space="preserve">,SORTS INT    </v>
      </c>
      <c r="Q19" s="10" t="str">
        <f t="shared" si="6"/>
        <v xml:space="preserve">,SORTS INT    </v>
      </c>
    </row>
    <row r="20" spans="1:17" x14ac:dyDescent="0.3">
      <c r="A20" s="8">
        <v>28</v>
      </c>
      <c r="B20" s="24"/>
      <c r="C20" s="24"/>
      <c r="D20" s="11" t="s">
        <v>24</v>
      </c>
      <c r="E20" s="11" t="s">
        <v>25</v>
      </c>
      <c r="F20" s="11"/>
      <c r="G20" s="11"/>
      <c r="H20" s="8" t="s">
        <v>201</v>
      </c>
      <c r="I20" s="8" t="s">
        <v>46</v>
      </c>
      <c r="K20" s="8" t="s">
        <v>11</v>
      </c>
      <c r="L20" s="8" t="str">
        <f t="shared" si="3"/>
        <v>private Date reg_dt;</v>
      </c>
      <c r="N20" s="8" t="str">
        <f t="shared" si="4"/>
        <v>,</v>
      </c>
      <c r="O20" s="8" t="str">
        <f t="shared" si="5"/>
        <v xml:space="preserve">,REG_DT DATETIME   DEFAULT NOW() </v>
      </c>
      <c r="Q20" s="10" t="str">
        <f t="shared" si="6"/>
        <v xml:space="preserve">,REG_DT DATETIME   DEFAULT NOW() </v>
      </c>
    </row>
    <row r="21" spans="1:17" x14ac:dyDescent="0.3">
      <c r="A21" s="8">
        <v>30</v>
      </c>
      <c r="B21" s="24"/>
      <c r="C21" s="24"/>
      <c r="D21" s="11" t="s">
        <v>80</v>
      </c>
      <c r="E21" s="11" t="s">
        <v>81</v>
      </c>
      <c r="F21" s="11"/>
      <c r="G21" s="11"/>
      <c r="H21" s="11"/>
      <c r="I21" s="8" t="s">
        <v>46</v>
      </c>
      <c r="K21" s="8" t="s">
        <v>11</v>
      </c>
      <c r="L21" s="8" t="str">
        <f t="shared" si="3"/>
        <v>private Date mod_dt;</v>
      </c>
      <c r="N21" s="8" t="str">
        <f t="shared" si="4"/>
        <v>,</v>
      </c>
      <c r="O21" s="8" t="str">
        <f t="shared" si="5"/>
        <v xml:space="preserve">,MOD_DT DATETIME    </v>
      </c>
      <c r="P21" s="12" t="s">
        <v>189</v>
      </c>
      <c r="Q21" s="10" t="str">
        <f t="shared" si="6"/>
        <v xml:space="preserve">,MOD_DT DATETIME    , PRIMARY KEY(SRV_ID)); </v>
      </c>
    </row>
    <row r="22" spans="1:17" ht="13.5" x14ac:dyDescent="0.3">
      <c r="A22" s="8">
        <v>14</v>
      </c>
      <c r="B22" s="22" t="s">
        <v>67</v>
      </c>
      <c r="C22" s="22" t="s">
        <v>55</v>
      </c>
      <c r="D22" s="11" t="s">
        <v>85</v>
      </c>
      <c r="E22" s="11" t="s">
        <v>89</v>
      </c>
      <c r="F22" s="11" t="s">
        <v>7</v>
      </c>
      <c r="G22" s="11" t="s">
        <v>8</v>
      </c>
      <c r="H22" s="11"/>
      <c r="I22" s="8" t="s">
        <v>47</v>
      </c>
      <c r="K22" s="8" t="s">
        <v>34</v>
      </c>
      <c r="L22" s="8" t="str">
        <f t="shared" si="3"/>
        <v>private long srv_id;</v>
      </c>
      <c r="N22" s="8" t="str">
        <f t="shared" ref="N22:N39" si="7">IF(ISBLANK(B22), ",", CONCATENATE("CREATE TABLE ", B22, " ( "))</f>
        <v xml:space="preserve">CREATE TABLE PARM_MST ( </v>
      </c>
      <c r="O22" s="8" t="str">
        <f t="shared" si="5"/>
        <v xml:space="preserve">CREATE TABLE PARM_MST ( SRV_ID BIGINT    </v>
      </c>
      <c r="Q22" s="10" t="str">
        <f t="shared" ref="Q22:Q39" si="8">CONCATENATE(O22, P22)</f>
        <v xml:space="preserve">CREATE TABLE PARM_MST ( SRV_ID BIGINT    </v>
      </c>
    </row>
    <row r="23" spans="1:17" x14ac:dyDescent="0.3">
      <c r="A23" s="8">
        <v>15</v>
      </c>
      <c r="B23" s="24"/>
      <c r="C23" s="24"/>
      <c r="D23" s="11" t="s">
        <v>97</v>
      </c>
      <c r="E23" s="11" t="s">
        <v>99</v>
      </c>
      <c r="F23" s="11" t="s">
        <v>7</v>
      </c>
      <c r="G23" s="11" t="s">
        <v>8</v>
      </c>
      <c r="H23" s="11"/>
      <c r="I23" s="8" t="s">
        <v>45</v>
      </c>
      <c r="J23" s="8">
        <v>100</v>
      </c>
      <c r="K23" s="8" t="s">
        <v>27</v>
      </c>
      <c r="L23" s="8" t="str">
        <f t="shared" si="3"/>
        <v>private double parm_id;</v>
      </c>
      <c r="N23" s="8" t="str">
        <f t="shared" si="7"/>
        <v>,</v>
      </c>
      <c r="O23" s="8" t="str">
        <f t="shared" si="5"/>
        <v xml:space="preserve">,PARM_ID VARCHAR (100)   </v>
      </c>
      <c r="Q23" s="10" t="str">
        <f t="shared" si="8"/>
        <v xml:space="preserve">,PARM_ID VARCHAR (100)   </v>
      </c>
    </row>
    <row r="24" spans="1:17" x14ac:dyDescent="0.3">
      <c r="A24" s="8">
        <v>16</v>
      </c>
      <c r="B24" s="24"/>
      <c r="C24" s="24"/>
      <c r="D24" s="11" t="s">
        <v>98</v>
      </c>
      <c r="E24" s="11" t="s">
        <v>100</v>
      </c>
      <c r="F24" s="11"/>
      <c r="G24" s="11"/>
      <c r="H24" s="11"/>
      <c r="I24" s="8" t="s">
        <v>45</v>
      </c>
      <c r="J24" s="8">
        <v>255</v>
      </c>
      <c r="K24" s="8" t="s">
        <v>23</v>
      </c>
      <c r="L24" s="8" t="str">
        <f t="shared" si="3"/>
        <v>private double parm_desc;</v>
      </c>
      <c r="N24" s="8" t="str">
        <f t="shared" si="7"/>
        <v>,</v>
      </c>
      <c r="O24" s="8" t="str">
        <f t="shared" si="5"/>
        <v xml:space="preserve">,PARM_DESC VARCHAR (255)   </v>
      </c>
      <c r="Q24" s="10" t="str">
        <f t="shared" si="8"/>
        <v xml:space="preserve">,PARM_DESC VARCHAR (255)   </v>
      </c>
    </row>
    <row r="25" spans="1:17" ht="13.5" x14ac:dyDescent="0.3">
      <c r="A25" s="8">
        <v>16</v>
      </c>
      <c r="B25" s="22"/>
      <c r="C25" s="22"/>
      <c r="D25" s="11" t="s">
        <v>172</v>
      </c>
      <c r="E25" s="11" t="s">
        <v>173</v>
      </c>
      <c r="F25" s="11"/>
      <c r="G25" s="11"/>
      <c r="H25" s="11"/>
      <c r="I25" s="8" t="s">
        <v>45</v>
      </c>
      <c r="J25" s="8">
        <v>10</v>
      </c>
      <c r="K25" s="8" t="s">
        <v>82</v>
      </c>
      <c r="L25" s="8" t="str">
        <f t="shared" si="3"/>
        <v>private double parm_tp;</v>
      </c>
      <c r="M25" s="9" t="s">
        <v>187</v>
      </c>
      <c r="N25" s="8" t="str">
        <f t="shared" si="7"/>
        <v>,</v>
      </c>
      <c r="O25" s="8" t="str">
        <f t="shared" si="5"/>
        <v xml:space="preserve">,PARM_TP VARCHAR (10)   </v>
      </c>
      <c r="Q25" s="10" t="str">
        <f>CONCATENATE(O25, P25)</f>
        <v xml:space="preserve">,PARM_TP VARCHAR (10)   </v>
      </c>
    </row>
    <row r="26" spans="1:17" x14ac:dyDescent="0.3">
      <c r="A26" s="8">
        <v>18</v>
      </c>
      <c r="B26" s="24"/>
      <c r="C26" s="24"/>
      <c r="D26" s="11" t="s">
        <v>101</v>
      </c>
      <c r="E26" s="11" t="s">
        <v>102</v>
      </c>
      <c r="F26" s="11"/>
      <c r="G26" s="11"/>
      <c r="H26" s="11"/>
      <c r="I26" s="8" t="s">
        <v>45</v>
      </c>
      <c r="J26" s="8">
        <v>100</v>
      </c>
      <c r="K26" s="8" t="s">
        <v>12</v>
      </c>
      <c r="L26" s="8" t="str">
        <f t="shared" si="3"/>
        <v>private double def_val;</v>
      </c>
      <c r="M26" s="9" t="s">
        <v>176</v>
      </c>
      <c r="N26" s="8" t="str">
        <f t="shared" si="7"/>
        <v>,</v>
      </c>
      <c r="O26" s="8" t="str">
        <f t="shared" si="5"/>
        <v xml:space="preserve">,DEF_VAL VARCHAR (100)   </v>
      </c>
      <c r="Q26" s="10" t="str">
        <f t="shared" si="8"/>
        <v xml:space="preserve">,DEF_VAL VARCHAR (100)   </v>
      </c>
    </row>
    <row r="27" spans="1:17" x14ac:dyDescent="0.3">
      <c r="A27" s="8">
        <v>28</v>
      </c>
      <c r="B27" s="24"/>
      <c r="C27" s="24"/>
      <c r="D27" s="11" t="s">
        <v>83</v>
      </c>
      <c r="E27" s="11" t="s">
        <v>84</v>
      </c>
      <c r="F27" s="11"/>
      <c r="G27" s="11"/>
      <c r="H27" s="11"/>
      <c r="I27" s="8" t="s">
        <v>48</v>
      </c>
      <c r="K27" s="8" t="s">
        <v>13</v>
      </c>
      <c r="L27" s="8" t="str">
        <f t="shared" si="3"/>
        <v>private int sorts;</v>
      </c>
      <c r="N27" s="8" t="str">
        <f t="shared" si="7"/>
        <v>,</v>
      </c>
      <c r="O27" s="8" t="str">
        <f t="shared" si="5"/>
        <v xml:space="preserve">,SORTS INT    </v>
      </c>
      <c r="Q27" s="10" t="str">
        <f t="shared" si="8"/>
        <v xml:space="preserve">,SORTS INT    </v>
      </c>
    </row>
    <row r="28" spans="1:17" x14ac:dyDescent="0.3">
      <c r="A28" s="8">
        <v>28</v>
      </c>
      <c r="B28" s="24"/>
      <c r="C28" s="24"/>
      <c r="D28" s="11" t="s">
        <v>24</v>
      </c>
      <c r="E28" s="11" t="s">
        <v>25</v>
      </c>
      <c r="F28" s="11"/>
      <c r="G28" s="11"/>
      <c r="H28" s="8" t="s">
        <v>201</v>
      </c>
      <c r="I28" s="8" t="s">
        <v>46</v>
      </c>
      <c r="K28" s="8" t="s">
        <v>11</v>
      </c>
      <c r="L28" s="8" t="str">
        <f t="shared" si="3"/>
        <v>private Date reg_dt;</v>
      </c>
      <c r="N28" s="8" t="str">
        <f t="shared" si="7"/>
        <v>,</v>
      </c>
      <c r="O28" s="8" t="str">
        <f t="shared" si="5"/>
        <v xml:space="preserve">,REG_DT DATETIME   DEFAULT NOW() </v>
      </c>
      <c r="Q28" s="10" t="str">
        <f t="shared" si="8"/>
        <v xml:space="preserve">,REG_DT DATETIME   DEFAULT NOW() </v>
      </c>
    </row>
    <row r="29" spans="1:17" x14ac:dyDescent="0.3">
      <c r="A29" s="8">
        <v>30</v>
      </c>
      <c r="B29" s="24"/>
      <c r="C29" s="24"/>
      <c r="D29" s="11" t="s">
        <v>80</v>
      </c>
      <c r="E29" s="11" t="s">
        <v>81</v>
      </c>
      <c r="F29" s="11"/>
      <c r="G29" s="11"/>
      <c r="H29" s="11"/>
      <c r="I29" s="8" t="s">
        <v>46</v>
      </c>
      <c r="K29" s="8" t="s">
        <v>11</v>
      </c>
      <c r="L29" s="8" t="str">
        <f t="shared" si="3"/>
        <v>private Date mod_dt;</v>
      </c>
      <c r="N29" s="8" t="str">
        <f t="shared" si="7"/>
        <v>,</v>
      </c>
      <c r="O29" s="8" t="str">
        <f t="shared" si="5"/>
        <v xml:space="preserve">,MOD_DT DATETIME    </v>
      </c>
      <c r="P29" s="12" t="s">
        <v>190</v>
      </c>
      <c r="Q29" s="10" t="str">
        <f t="shared" si="8"/>
        <v xml:space="preserve">,MOD_DT DATETIME    , PRIMARY KEY(SRV_ID, PARM_ID)); </v>
      </c>
    </row>
    <row r="30" spans="1:17" ht="13.5" x14ac:dyDescent="0.3">
      <c r="A30" s="8">
        <v>14</v>
      </c>
      <c r="B30" s="21" t="s">
        <v>337</v>
      </c>
      <c r="C30" s="21" t="s">
        <v>338</v>
      </c>
      <c r="D30" s="11" t="s">
        <v>191</v>
      </c>
      <c r="E30" s="11" t="s">
        <v>194</v>
      </c>
      <c r="F30" s="11" t="s">
        <v>7</v>
      </c>
      <c r="G30" s="11" t="s">
        <v>8</v>
      </c>
      <c r="H30" s="11" t="s">
        <v>41</v>
      </c>
      <c r="I30" s="8" t="s">
        <v>47</v>
      </c>
      <c r="K30" s="8" t="s">
        <v>34</v>
      </c>
      <c r="L30" s="8" t="str">
        <f t="shared" si="3"/>
        <v>private long srv_seq;</v>
      </c>
      <c r="N30" s="8" t="str">
        <f t="shared" si="7"/>
        <v xml:space="preserve">CREATE TABLE SRV_INFO ( </v>
      </c>
      <c r="O30" s="8" t="str">
        <f t="shared" ref="O30:O36" si="9">CONCATENATE(N30, D30, " ", I30, IF(NOT(ISBLANK(J30)), " (", " "), J30, IF(NOT(ISBLANK(J30)), ") ", " "), IF(NOT(ISBLANK(H30)), CONCATENATE(" DEFAULT ", H30), " "), " " )</f>
        <v xml:space="preserve">CREATE TABLE SRV_INFO ( SRV_SEQ BIGINT   DEFAULT AUTO_INCREMENT </v>
      </c>
      <c r="Q30" s="10" t="str">
        <f t="shared" si="8"/>
        <v xml:space="preserve">CREATE TABLE SRV_INFO ( SRV_SEQ BIGINT   DEFAULT AUTO_INCREMENT </v>
      </c>
    </row>
    <row r="31" spans="1:17" ht="13.5" x14ac:dyDescent="0.3">
      <c r="A31" s="8">
        <v>15</v>
      </c>
      <c r="B31" s="19"/>
      <c r="C31" s="19"/>
      <c r="D31" s="11" t="s">
        <v>85</v>
      </c>
      <c r="E31" s="11" t="s">
        <v>89</v>
      </c>
      <c r="F31" s="11"/>
      <c r="G31" s="11" t="s">
        <v>8</v>
      </c>
      <c r="H31" s="11"/>
      <c r="I31" s="8" t="s">
        <v>47</v>
      </c>
      <c r="K31" s="8" t="s">
        <v>34</v>
      </c>
      <c r="L31" s="8" t="str">
        <f t="shared" si="3"/>
        <v>private long srv_id;</v>
      </c>
      <c r="N31" s="8" t="str">
        <f t="shared" si="7"/>
        <v>,</v>
      </c>
      <c r="O31" s="8" t="str">
        <f t="shared" si="9"/>
        <v xml:space="preserve">,SRV_ID BIGINT    </v>
      </c>
      <c r="Q31" s="10" t="str">
        <f t="shared" si="8"/>
        <v xml:space="preserve">,SRV_ID BIGINT    </v>
      </c>
    </row>
    <row r="32" spans="1:17" ht="13.5" x14ac:dyDescent="0.3">
      <c r="A32" s="8">
        <v>18</v>
      </c>
      <c r="B32" s="19"/>
      <c r="C32" s="19"/>
      <c r="D32" s="11" t="s">
        <v>344</v>
      </c>
      <c r="E32" s="11" t="s">
        <v>345</v>
      </c>
      <c r="F32" s="11"/>
      <c r="G32" s="11"/>
      <c r="H32" s="11"/>
      <c r="I32" s="8" t="s">
        <v>45</v>
      </c>
      <c r="J32" s="8">
        <v>255</v>
      </c>
      <c r="K32" s="8" t="s">
        <v>23</v>
      </c>
      <c r="L32" s="8" t="str">
        <f t="shared" si="3"/>
        <v>private double srv_detail;</v>
      </c>
      <c r="N32" s="8" t="str">
        <f t="shared" si="7"/>
        <v>,</v>
      </c>
      <c r="O32" s="8" t="str">
        <f t="shared" si="9"/>
        <v xml:space="preserve">,SRV_DETAIL VARCHAR (255)   </v>
      </c>
      <c r="Q32" s="10" t="str">
        <f t="shared" si="8"/>
        <v xml:space="preserve">,SRV_DETAIL VARCHAR (255)   </v>
      </c>
    </row>
    <row r="33" spans="1:17" ht="13.5" x14ac:dyDescent="0.3">
      <c r="A33" s="8">
        <v>15</v>
      </c>
      <c r="B33" s="19"/>
      <c r="C33" s="19"/>
      <c r="D33" s="11" t="s">
        <v>104</v>
      </c>
      <c r="E33" s="11" t="s">
        <v>95</v>
      </c>
      <c r="F33" s="11"/>
      <c r="G33" s="11"/>
      <c r="H33" s="11"/>
      <c r="I33" s="8" t="s">
        <v>45</v>
      </c>
      <c r="J33" s="8">
        <v>100</v>
      </c>
      <c r="K33" s="8" t="s">
        <v>12</v>
      </c>
      <c r="L33" s="8" t="str">
        <f t="shared" si="3"/>
        <v>private double srv_call;</v>
      </c>
      <c r="N33" s="8" t="str">
        <f t="shared" si="7"/>
        <v>,</v>
      </c>
      <c r="O33" s="8" t="str">
        <f t="shared" si="9"/>
        <v xml:space="preserve">,SRV_CALL VARCHAR (100)   </v>
      </c>
      <c r="Q33" s="10" t="str">
        <f t="shared" si="8"/>
        <v xml:space="preserve">,SRV_CALL VARCHAR (100)   </v>
      </c>
    </row>
    <row r="34" spans="1:17" ht="13.5" x14ac:dyDescent="0.3">
      <c r="A34" s="8">
        <v>15</v>
      </c>
      <c r="B34" s="19"/>
      <c r="C34" s="19"/>
      <c r="D34" s="11" t="s">
        <v>159</v>
      </c>
      <c r="E34" s="11" t="s">
        <v>160</v>
      </c>
      <c r="F34" s="11"/>
      <c r="G34" s="11"/>
      <c r="H34" s="11"/>
      <c r="I34" s="8" t="s">
        <v>13</v>
      </c>
      <c r="K34" s="8" t="s">
        <v>13</v>
      </c>
      <c r="L34" s="8" t="str">
        <f t="shared" si="3"/>
        <v>private int srv_dur;</v>
      </c>
      <c r="M34" s="9" t="s">
        <v>165</v>
      </c>
      <c r="N34" s="8" t="str">
        <f t="shared" si="7"/>
        <v>,</v>
      </c>
      <c r="O34" s="8" t="str">
        <f t="shared" si="9"/>
        <v xml:space="preserve">,SRV_DUR INT    </v>
      </c>
      <c r="Q34" s="10" t="str">
        <f t="shared" si="8"/>
        <v xml:space="preserve">,SRV_DUR INT    </v>
      </c>
    </row>
    <row r="35" spans="1:17" ht="13.5" x14ac:dyDescent="0.3">
      <c r="A35" s="8">
        <v>15</v>
      </c>
      <c r="B35" s="19"/>
      <c r="C35" s="19"/>
      <c r="D35" s="11" t="s">
        <v>161</v>
      </c>
      <c r="E35" s="11" t="s">
        <v>163</v>
      </c>
      <c r="F35" s="11"/>
      <c r="G35" s="11"/>
      <c r="H35" s="11"/>
      <c r="I35" s="8" t="s">
        <v>13</v>
      </c>
      <c r="K35" s="8" t="s">
        <v>13</v>
      </c>
      <c r="L35" s="8" t="str">
        <f t="shared" si="3"/>
        <v>private int pre_dur;</v>
      </c>
      <c r="M35" s="11" t="s">
        <v>166</v>
      </c>
      <c r="N35" s="8" t="str">
        <f t="shared" si="7"/>
        <v>,</v>
      </c>
      <c r="O35" s="8" t="str">
        <f t="shared" si="9"/>
        <v xml:space="preserve">,PRE_DUR INT    </v>
      </c>
      <c r="Q35" s="10" t="str">
        <f t="shared" si="8"/>
        <v xml:space="preserve">,PRE_DUR INT    </v>
      </c>
    </row>
    <row r="36" spans="1:17" ht="13.5" x14ac:dyDescent="0.3">
      <c r="A36" s="8">
        <v>15</v>
      </c>
      <c r="B36" s="19"/>
      <c r="C36" s="19"/>
      <c r="D36" s="11" t="s">
        <v>162</v>
      </c>
      <c r="E36" s="11" t="s">
        <v>164</v>
      </c>
      <c r="F36" s="11"/>
      <c r="G36" s="11"/>
      <c r="H36" s="11"/>
      <c r="I36" s="8" t="s">
        <v>13</v>
      </c>
      <c r="K36" s="8" t="s">
        <v>13</v>
      </c>
      <c r="L36" s="8" t="str">
        <f t="shared" si="3"/>
        <v>private int aft_dur;</v>
      </c>
      <c r="M36" s="11" t="s">
        <v>167</v>
      </c>
      <c r="N36" s="8" t="str">
        <f t="shared" si="7"/>
        <v>,</v>
      </c>
      <c r="O36" s="8" t="str">
        <f t="shared" si="9"/>
        <v xml:space="preserve">,AFT_DUR INT    </v>
      </c>
      <c r="Q36" s="10" t="str">
        <f t="shared" si="8"/>
        <v xml:space="preserve">,AFT_DUR INT    </v>
      </c>
    </row>
    <row r="37" spans="1:17" x14ac:dyDescent="0.3">
      <c r="A37" s="8">
        <v>28</v>
      </c>
      <c r="B37" s="20"/>
      <c r="C37" s="20"/>
      <c r="D37" s="11" t="s">
        <v>83</v>
      </c>
      <c r="E37" s="11" t="s">
        <v>84</v>
      </c>
      <c r="F37" s="11"/>
      <c r="G37" s="11"/>
      <c r="H37" s="11"/>
      <c r="I37" s="8" t="s">
        <v>13</v>
      </c>
      <c r="K37" s="8" t="s">
        <v>13</v>
      </c>
      <c r="L37" s="8" t="str">
        <f t="shared" si="3"/>
        <v>private int sorts;</v>
      </c>
      <c r="N37" s="8" t="str">
        <f t="shared" si="7"/>
        <v>,</v>
      </c>
      <c r="O37" s="8" t="str">
        <f>CONCATENATE(N37, D37, " ", I37, IF(NOT(ISBLANK(J37)), " (", " "), J37, IF(NOT(ISBLANK(J37)), ") ", " "), IF(NOT(ISBLANK(H37)), CONCATENATE(" DEFAULT ", H37), " "), " " )</f>
        <v xml:space="preserve">,SORTS INT    </v>
      </c>
      <c r="Q37" s="10" t="str">
        <f t="shared" si="8"/>
        <v xml:space="preserve">,SORTS INT    </v>
      </c>
    </row>
    <row r="38" spans="1:17" x14ac:dyDescent="0.3">
      <c r="A38" s="8">
        <v>28</v>
      </c>
      <c r="B38" s="20"/>
      <c r="C38" s="20"/>
      <c r="D38" s="11" t="s">
        <v>24</v>
      </c>
      <c r="E38" s="11" t="s">
        <v>25</v>
      </c>
      <c r="F38" s="11"/>
      <c r="G38" s="11"/>
      <c r="H38" s="8" t="s">
        <v>201</v>
      </c>
      <c r="I38" s="8" t="s">
        <v>46</v>
      </c>
      <c r="K38" s="8" t="s">
        <v>11</v>
      </c>
      <c r="L38" s="8" t="str">
        <f t="shared" si="3"/>
        <v>private Date reg_dt;</v>
      </c>
      <c r="N38" s="8" t="str">
        <f t="shared" si="7"/>
        <v>,</v>
      </c>
      <c r="O38" s="8" t="str">
        <f>CONCATENATE(N38, D38, " ", I38, IF(NOT(ISBLANK(J38)), " (", " "), J38, IF(NOT(ISBLANK(J38)), ") ", " "), IF(NOT(ISBLANK(H38)), CONCATENATE(" DEFAULT ", H38), " "), " " )</f>
        <v xml:space="preserve">,REG_DT DATETIME   DEFAULT NOW() </v>
      </c>
      <c r="Q38" s="10" t="str">
        <f t="shared" si="8"/>
        <v xml:space="preserve">,REG_DT DATETIME   DEFAULT NOW() </v>
      </c>
    </row>
    <row r="39" spans="1:17" x14ac:dyDescent="0.3">
      <c r="A39" s="8">
        <v>30</v>
      </c>
      <c r="B39" s="20"/>
      <c r="C39" s="20"/>
      <c r="D39" s="11" t="s">
        <v>80</v>
      </c>
      <c r="E39" s="11" t="s">
        <v>81</v>
      </c>
      <c r="F39" s="11"/>
      <c r="G39" s="11"/>
      <c r="H39" s="11"/>
      <c r="I39" s="8" t="s">
        <v>46</v>
      </c>
      <c r="K39" s="8" t="s">
        <v>11</v>
      </c>
      <c r="L39" s="8" t="str">
        <f t="shared" si="3"/>
        <v>private Date mod_dt;</v>
      </c>
      <c r="N39" s="8" t="str">
        <f t="shared" si="7"/>
        <v>,</v>
      </c>
      <c r="O39" s="8" t="str">
        <f>CONCATENATE(N39, D39, " ", I39, IF(NOT(ISBLANK(J39)), " (", " "), J39, IF(NOT(ISBLANK(J39)), ") ", " "), IF(NOT(ISBLANK(H39)), CONCATENATE(" DEFAULT ", H39), " "), " " )</f>
        <v xml:space="preserve">,MOD_DT DATETIME    </v>
      </c>
      <c r="P39" s="12" t="s">
        <v>274</v>
      </c>
      <c r="Q39" s="10" t="str">
        <f t="shared" si="8"/>
        <v xml:space="preserve">,MOD_DT DATETIME    , PRIMARY KEY(SRV_SEQ)); </v>
      </c>
    </row>
    <row r="40" spans="1:17" ht="13.5" x14ac:dyDescent="0.3">
      <c r="A40" s="8">
        <v>14</v>
      </c>
      <c r="B40" s="21" t="s">
        <v>110</v>
      </c>
      <c r="C40" s="21" t="s">
        <v>273</v>
      </c>
      <c r="D40" s="11" t="s">
        <v>340</v>
      </c>
      <c r="E40" s="11" t="s">
        <v>341</v>
      </c>
      <c r="F40" s="11" t="s">
        <v>7</v>
      </c>
      <c r="G40" s="11" t="s">
        <v>8</v>
      </c>
      <c r="H40" s="11" t="s">
        <v>41</v>
      </c>
      <c r="I40" s="8" t="s">
        <v>47</v>
      </c>
      <c r="K40" s="8" t="s">
        <v>34</v>
      </c>
      <c r="L40" s="8" t="str">
        <f t="shared" ref="L40:L46" si="10">CONCATENATE("private ",IF(K40="DT","Date",IF(I40="INT","int",IF(I40="TEXT","String",IF(I40="BIGINT", "long", "double")))), " ", LOWER(D40), ";")</f>
        <v>private long msn_seq;</v>
      </c>
      <c r="N40" s="8" t="str">
        <f t="shared" ref="N40:N46" si="11">IF(ISBLANK(B40), ",", CONCATENATE("CREATE TABLE ", B40, " ( "))</f>
        <v xml:space="preserve">CREATE TABLE MSN_SRV_INFO ( </v>
      </c>
      <c r="O40" s="8" t="str">
        <f t="shared" ref="O40:O46" si="12">CONCATENATE(N40, D40, " ", I40, IF(NOT(ISBLANK(J40)), " (", " "), J40, IF(NOT(ISBLANK(J40)), ") ", " "), IF(NOT(ISBLANK(H40)), CONCATENATE(" DEFAULT ", H40), " "), " " )</f>
        <v xml:space="preserve">CREATE TABLE MSN_SRV_INFO ( MSN_SEQ BIGINT   DEFAULT AUTO_INCREMENT </v>
      </c>
      <c r="Q40" s="10" t="str">
        <f t="shared" ref="Q40:Q46" si="13">CONCATENATE(O40, P40)</f>
        <v xml:space="preserve">CREATE TABLE MSN_SRV_INFO ( MSN_SEQ BIGINT   DEFAULT AUTO_INCREMENT </v>
      </c>
    </row>
    <row r="41" spans="1:17" ht="13.5" x14ac:dyDescent="0.3">
      <c r="A41" s="8">
        <v>15</v>
      </c>
      <c r="B41" s="19"/>
      <c r="C41" s="19"/>
      <c r="D41" s="11" t="s">
        <v>191</v>
      </c>
      <c r="E41" s="11" t="s">
        <v>194</v>
      </c>
      <c r="F41" s="11"/>
      <c r="G41" s="11" t="s">
        <v>8</v>
      </c>
      <c r="H41" s="11"/>
      <c r="I41" s="8" t="s">
        <v>47</v>
      </c>
      <c r="K41" s="8" t="s">
        <v>34</v>
      </c>
      <c r="L41" s="8" t="str">
        <f t="shared" si="10"/>
        <v>private long srv_seq;</v>
      </c>
      <c r="N41" s="8" t="str">
        <f t="shared" si="11"/>
        <v>,</v>
      </c>
      <c r="O41" s="8" t="str">
        <f>CONCATENATE(N41, D41, " ", I41, IF(NOT(ISBLANK(J41)), " (", " "), J41, IF(NOT(ISBLANK(J41)), ") ", " "), IF(NOT(ISBLANK(H41)), CONCATENATE(" DEFAULT ", H41), " "), " " )</f>
        <v xml:space="preserve">,SRV_SEQ BIGINT    </v>
      </c>
      <c r="Q41" s="10" t="str">
        <f t="shared" si="13"/>
        <v xml:space="preserve">,SRV_SEQ BIGINT    </v>
      </c>
    </row>
    <row r="42" spans="1:17" ht="13.5" x14ac:dyDescent="0.3">
      <c r="A42" s="8">
        <v>15</v>
      </c>
      <c r="B42" s="19"/>
      <c r="C42" s="19"/>
      <c r="D42" s="11" t="s">
        <v>76</v>
      </c>
      <c r="E42" s="11" t="s">
        <v>71</v>
      </c>
      <c r="F42" s="11"/>
      <c r="G42" s="11" t="s">
        <v>8</v>
      </c>
      <c r="H42" s="11"/>
      <c r="I42" s="8" t="s">
        <v>47</v>
      </c>
      <c r="K42" s="8" t="s">
        <v>34</v>
      </c>
      <c r="L42" s="8" t="str">
        <f t="shared" si="10"/>
        <v>private long msn_id;</v>
      </c>
      <c r="N42" s="8" t="str">
        <f t="shared" si="11"/>
        <v>,</v>
      </c>
      <c r="O42" s="8" t="str">
        <f t="shared" si="12"/>
        <v xml:space="preserve">,MSN_ID BIGINT    </v>
      </c>
      <c r="Q42" s="10" t="str">
        <f t="shared" si="13"/>
        <v xml:space="preserve">,MSN_ID BIGINT    </v>
      </c>
    </row>
    <row r="43" spans="1:17" ht="13.5" x14ac:dyDescent="0.3">
      <c r="A43" s="8">
        <v>18</v>
      </c>
      <c r="B43" s="19"/>
      <c r="C43" s="19"/>
      <c r="D43" s="11" t="s">
        <v>85</v>
      </c>
      <c r="E43" s="11" t="s">
        <v>89</v>
      </c>
      <c r="F43" s="11"/>
      <c r="G43" s="11" t="s">
        <v>8</v>
      </c>
      <c r="H43" s="11"/>
      <c r="I43" s="8" t="s">
        <v>47</v>
      </c>
      <c r="K43" s="8" t="s">
        <v>34</v>
      </c>
      <c r="L43" s="8" t="str">
        <f t="shared" si="10"/>
        <v>private long srv_id;</v>
      </c>
      <c r="N43" s="8" t="str">
        <f t="shared" si="11"/>
        <v>,</v>
      </c>
      <c r="O43" s="8" t="str">
        <f t="shared" si="12"/>
        <v xml:space="preserve">,SRV_ID BIGINT    </v>
      </c>
      <c r="Q43" s="10" t="str">
        <f t="shared" si="13"/>
        <v xml:space="preserve">,SRV_ID BIGINT    </v>
      </c>
    </row>
    <row r="44" spans="1:17" x14ac:dyDescent="0.3">
      <c r="A44" s="8">
        <v>28</v>
      </c>
      <c r="B44" s="20"/>
      <c r="C44" s="20"/>
      <c r="D44" s="11" t="s">
        <v>83</v>
      </c>
      <c r="E44" s="11" t="s">
        <v>84</v>
      </c>
      <c r="F44" s="11"/>
      <c r="G44" s="11"/>
      <c r="H44" s="11"/>
      <c r="I44" s="8" t="s">
        <v>13</v>
      </c>
      <c r="K44" s="8" t="s">
        <v>13</v>
      </c>
      <c r="L44" s="8" t="str">
        <f t="shared" si="10"/>
        <v>private int sorts;</v>
      </c>
      <c r="N44" s="8" t="str">
        <f t="shared" si="11"/>
        <v>,</v>
      </c>
      <c r="O44" s="8" t="str">
        <f>CONCATENATE(N44, D44, " ", I44, IF(NOT(ISBLANK(J44)), " (", " "), J44, IF(NOT(ISBLANK(J44)), ") ", " "), IF(NOT(ISBLANK(H44)), CONCATENATE(" DEFAULT ", H44), " "), " " )</f>
        <v xml:space="preserve">,SORTS INT    </v>
      </c>
      <c r="Q44" s="10" t="str">
        <f t="shared" si="13"/>
        <v xml:space="preserve">,SORTS INT    </v>
      </c>
    </row>
    <row r="45" spans="1:17" x14ac:dyDescent="0.3">
      <c r="A45" s="8">
        <v>28</v>
      </c>
      <c r="B45" s="20"/>
      <c r="C45" s="20"/>
      <c r="D45" s="11" t="s">
        <v>24</v>
      </c>
      <c r="E45" s="11" t="s">
        <v>25</v>
      </c>
      <c r="F45" s="11"/>
      <c r="G45" s="11"/>
      <c r="H45" s="8" t="s">
        <v>201</v>
      </c>
      <c r="I45" s="8" t="s">
        <v>46</v>
      </c>
      <c r="K45" s="8" t="s">
        <v>11</v>
      </c>
      <c r="L45" s="8" t="str">
        <f t="shared" si="10"/>
        <v>private Date reg_dt;</v>
      </c>
      <c r="N45" s="8" t="str">
        <f t="shared" si="11"/>
        <v>,</v>
      </c>
      <c r="O45" s="8" t="str">
        <f t="shared" si="12"/>
        <v xml:space="preserve">,REG_DT DATETIME   DEFAULT NOW() </v>
      </c>
      <c r="Q45" s="10" t="str">
        <f t="shared" si="13"/>
        <v xml:space="preserve">,REG_DT DATETIME   DEFAULT NOW() </v>
      </c>
    </row>
    <row r="46" spans="1:17" x14ac:dyDescent="0.3">
      <c r="A46" s="8">
        <v>30</v>
      </c>
      <c r="B46" s="20"/>
      <c r="C46" s="20"/>
      <c r="D46" s="11" t="s">
        <v>80</v>
      </c>
      <c r="E46" s="11" t="s">
        <v>81</v>
      </c>
      <c r="F46" s="11"/>
      <c r="G46" s="11"/>
      <c r="H46" s="11"/>
      <c r="I46" s="8" t="s">
        <v>46</v>
      </c>
      <c r="K46" s="8" t="s">
        <v>11</v>
      </c>
      <c r="L46" s="8" t="str">
        <f t="shared" si="10"/>
        <v>private Date mod_dt;</v>
      </c>
      <c r="N46" s="8" t="str">
        <f t="shared" si="11"/>
        <v>,</v>
      </c>
      <c r="O46" s="8" t="str">
        <f t="shared" si="12"/>
        <v xml:space="preserve">,MOD_DT DATETIME    </v>
      </c>
      <c r="P46" s="12" t="s">
        <v>342</v>
      </c>
      <c r="Q46" s="10" t="str">
        <f t="shared" si="13"/>
        <v xml:space="preserve">,MOD_DT DATETIME    , PRIMARY KEY(MSN_SEQ)); </v>
      </c>
    </row>
    <row r="47" spans="1:17" ht="13.5" x14ac:dyDescent="0.3">
      <c r="A47" s="8">
        <v>14</v>
      </c>
      <c r="B47" s="16" t="s">
        <v>68</v>
      </c>
      <c r="C47" s="16" t="s">
        <v>58</v>
      </c>
      <c r="D47" s="11" t="s">
        <v>191</v>
      </c>
      <c r="E47" s="11" t="s">
        <v>194</v>
      </c>
      <c r="F47" s="11" t="s">
        <v>7</v>
      </c>
      <c r="G47" s="11" t="s">
        <v>8</v>
      </c>
      <c r="H47" s="11"/>
      <c r="I47" s="8" t="s">
        <v>34</v>
      </c>
      <c r="K47" s="8" t="s">
        <v>34</v>
      </c>
      <c r="L47" s="8" t="str">
        <f t="shared" si="3"/>
        <v>private long srv_seq;</v>
      </c>
      <c r="N47" s="8" t="str">
        <f t="shared" ref="N47:N60" si="14">IF(ISBLANK(B47), ",", CONCATENATE("CREATE TABLE ", B47, " ( "))</f>
        <v xml:space="preserve">CREATE TABLE PARM_INFO ( </v>
      </c>
      <c r="O47" s="8" t="str">
        <f t="shared" ref="O47:O60" si="15">CONCATENATE(N47, D47, " ", I47, IF(NOT(ISBLANK(J47)), " (", " "), J47, IF(NOT(ISBLANK(J47)), ") ", " "), IF(NOT(ISBLANK(H47)), CONCATENATE(" DEFAULT ", H47), " "), " " )</f>
        <v xml:space="preserve">CREATE TABLE PARM_INFO ( SRV_SEQ BIGINT    </v>
      </c>
      <c r="Q47" s="10" t="str">
        <f t="shared" ref="Q47:Q72" si="16">CONCATENATE(O47, P47)</f>
        <v xml:space="preserve">CREATE TABLE PARM_INFO ( SRV_SEQ BIGINT    </v>
      </c>
    </row>
    <row r="48" spans="1:17" ht="13.5" x14ac:dyDescent="0.3">
      <c r="A48" s="8">
        <v>15</v>
      </c>
      <c r="B48" s="16"/>
      <c r="C48" s="16"/>
      <c r="D48" s="11" t="s">
        <v>177</v>
      </c>
      <c r="E48" s="11" t="s">
        <v>99</v>
      </c>
      <c r="F48" s="11" t="s">
        <v>7</v>
      </c>
      <c r="G48" s="11" t="s">
        <v>8</v>
      </c>
      <c r="H48" s="11"/>
      <c r="I48" s="8" t="s">
        <v>45</v>
      </c>
      <c r="J48" s="8">
        <v>50</v>
      </c>
      <c r="K48" s="8" t="s">
        <v>27</v>
      </c>
      <c r="L48" s="8" t="str">
        <f>CONCATENATE("private ",IF(K48="DT","Date",IF(I48="INT","int",IF(I48="TEXT","String",IF(I48="BIGINT", "long", "double")))), " ", LOWER(D48), ";")</f>
        <v>private double parm_id;</v>
      </c>
      <c r="N48" s="8" t="str">
        <f t="shared" si="14"/>
        <v>,</v>
      </c>
      <c r="O48" s="8" t="str">
        <f t="shared" si="15"/>
        <v xml:space="preserve">,PARM_ID VARCHAR (50)   </v>
      </c>
      <c r="Q48" s="10" t="str">
        <f t="shared" si="16"/>
        <v xml:space="preserve">,PARM_ID VARCHAR (50)   </v>
      </c>
    </row>
    <row r="49" spans="1:17" ht="13.5" x14ac:dyDescent="0.3">
      <c r="A49" s="8">
        <v>18</v>
      </c>
      <c r="B49" s="16"/>
      <c r="C49" s="16"/>
      <c r="D49" s="11" t="s">
        <v>106</v>
      </c>
      <c r="E49" s="11" t="s">
        <v>107</v>
      </c>
      <c r="F49" s="11"/>
      <c r="G49" s="11"/>
      <c r="H49" s="11"/>
      <c r="I49" s="8" t="s">
        <v>45</v>
      </c>
      <c r="J49" s="8">
        <v>50</v>
      </c>
      <c r="K49" s="8" t="s">
        <v>12</v>
      </c>
      <c r="L49" s="8" t="str">
        <f t="shared" si="3"/>
        <v>private double parm_val;</v>
      </c>
      <c r="N49" s="8" t="str">
        <f t="shared" si="14"/>
        <v>,</v>
      </c>
      <c r="O49" s="8" t="str">
        <f t="shared" si="15"/>
        <v xml:space="preserve">,PARM_VAL VARCHAR (50)   </v>
      </c>
      <c r="Q49" s="10" t="str">
        <f t="shared" si="16"/>
        <v xml:space="preserve">,PARM_VAL VARCHAR (50)   </v>
      </c>
    </row>
    <row r="50" spans="1:17" x14ac:dyDescent="0.3">
      <c r="A50" s="8">
        <v>18</v>
      </c>
      <c r="B50" s="11"/>
      <c r="C50" s="11"/>
      <c r="D50" s="11" t="s">
        <v>83</v>
      </c>
      <c r="E50" s="11" t="s">
        <v>84</v>
      </c>
      <c r="F50" s="11"/>
      <c r="G50" s="11"/>
      <c r="H50" s="11"/>
      <c r="I50" s="8" t="s">
        <v>48</v>
      </c>
      <c r="K50" s="8" t="s">
        <v>13</v>
      </c>
      <c r="L50" s="8" t="str">
        <f t="shared" si="3"/>
        <v>private int sorts;</v>
      </c>
      <c r="N50" s="8" t="str">
        <f t="shared" si="14"/>
        <v>,</v>
      </c>
      <c r="O50" s="8" t="str">
        <f t="shared" si="15"/>
        <v xml:space="preserve">,SORTS INT    </v>
      </c>
      <c r="Q50" s="10" t="str">
        <f t="shared" si="16"/>
        <v xml:space="preserve">,SORTS INT    </v>
      </c>
    </row>
    <row r="51" spans="1:17" x14ac:dyDescent="0.3">
      <c r="A51" s="8">
        <v>18</v>
      </c>
      <c r="B51" s="11"/>
      <c r="C51" s="11"/>
      <c r="D51" s="11" t="s">
        <v>24</v>
      </c>
      <c r="E51" s="11" t="s">
        <v>25</v>
      </c>
      <c r="F51" s="11"/>
      <c r="G51" s="11"/>
      <c r="H51" s="8" t="s">
        <v>201</v>
      </c>
      <c r="I51" s="8" t="s">
        <v>46</v>
      </c>
      <c r="K51" s="8" t="s">
        <v>11</v>
      </c>
      <c r="L51" s="8" t="str">
        <f t="shared" si="3"/>
        <v>private Date reg_dt;</v>
      </c>
      <c r="N51" s="8" t="str">
        <f t="shared" si="14"/>
        <v>,</v>
      </c>
      <c r="O51" s="8" t="str">
        <f t="shared" si="15"/>
        <v xml:space="preserve">,REG_DT DATETIME   DEFAULT NOW() </v>
      </c>
      <c r="Q51" s="10" t="str">
        <f t="shared" si="16"/>
        <v xml:space="preserve">,REG_DT DATETIME   DEFAULT NOW() </v>
      </c>
    </row>
    <row r="52" spans="1:17" x14ac:dyDescent="0.3">
      <c r="A52" s="8">
        <v>30</v>
      </c>
      <c r="B52" s="11"/>
      <c r="C52" s="11"/>
      <c r="D52" s="11" t="s">
        <v>80</v>
      </c>
      <c r="E52" s="11" t="s">
        <v>81</v>
      </c>
      <c r="F52" s="11"/>
      <c r="G52" s="11"/>
      <c r="H52" s="11"/>
      <c r="I52" s="8" t="s">
        <v>46</v>
      </c>
      <c r="K52" s="8" t="s">
        <v>11</v>
      </c>
      <c r="L52" s="8" t="str">
        <f t="shared" si="3"/>
        <v>private Date mod_dt;</v>
      </c>
      <c r="N52" s="8" t="str">
        <f t="shared" si="14"/>
        <v>,</v>
      </c>
      <c r="O52" s="8" t="str">
        <f t="shared" si="15"/>
        <v xml:space="preserve">,MOD_DT DATETIME    </v>
      </c>
      <c r="P52" s="12" t="s">
        <v>204</v>
      </c>
      <c r="Q52" s="10" t="str">
        <f t="shared" si="16"/>
        <v xml:space="preserve">,MOD_DT DATETIME    , PRIMARY KEY(SRV_SEQ, PARM_ID)); </v>
      </c>
    </row>
    <row r="53" spans="1:17" x14ac:dyDescent="0.3">
      <c r="A53" s="8">
        <v>14</v>
      </c>
      <c r="B53" s="15" t="s">
        <v>206</v>
      </c>
      <c r="C53" s="15" t="s">
        <v>207</v>
      </c>
      <c r="D53" s="12" t="s">
        <v>208</v>
      </c>
      <c r="E53" s="12" t="s">
        <v>210</v>
      </c>
      <c r="F53" s="8" t="s">
        <v>7</v>
      </c>
      <c r="G53" s="8" t="s">
        <v>8</v>
      </c>
      <c r="I53" s="8" t="s">
        <v>211</v>
      </c>
      <c r="J53" s="8">
        <v>50</v>
      </c>
      <c r="K53" s="8" t="s">
        <v>212</v>
      </c>
      <c r="L53" s="8" t="str">
        <f t="shared" ref="L53:L72" si="17">CONCATENATE("private ",IF(K53="DT","Date",IF(I53="INTEGER","int",IF(I53="TEXT","String","double"))), " ", LOWER(D53), ";")</f>
        <v>private double admin_id;</v>
      </c>
      <c r="N53" s="8" t="str">
        <f t="shared" si="14"/>
        <v xml:space="preserve">CREATE TABLE ADMIN_MST ( </v>
      </c>
      <c r="O53" s="8" t="str">
        <f t="shared" si="15"/>
        <v xml:space="preserve">CREATE TABLE ADMIN_MST ( ADMIN_ID VARCHAR (50)   </v>
      </c>
      <c r="Q53" s="10" t="str">
        <f t="shared" si="16"/>
        <v xml:space="preserve">CREATE TABLE ADMIN_MST ( ADMIN_ID VARCHAR (50)   </v>
      </c>
    </row>
    <row r="54" spans="1:17" x14ac:dyDescent="0.3">
      <c r="A54" s="8">
        <v>15</v>
      </c>
      <c r="D54" s="11" t="s">
        <v>213</v>
      </c>
      <c r="E54" s="11" t="s">
        <v>214</v>
      </c>
      <c r="I54" s="8" t="s">
        <v>211</v>
      </c>
      <c r="J54" s="8">
        <v>50</v>
      </c>
      <c r="K54" s="8" t="s">
        <v>215</v>
      </c>
      <c r="L54" s="8" t="str">
        <f t="shared" si="17"/>
        <v>private double admin_nm;</v>
      </c>
      <c r="N54" s="8" t="str">
        <f>IF(ISBLANK(B54), ",", CONCATENATE("CREATE TABLE ", B54, " ( "))</f>
        <v>,</v>
      </c>
      <c r="O54" s="8" t="str">
        <f>CONCATENATE(N54, D54, " ", I54, IF(NOT(ISBLANK(J54)), " (", " "), J54, IF(NOT(ISBLANK(J54)), ") ", " "), IF(NOT(ISBLANK(H54)), CONCATENATE(" DEFAULT ", H54), " "), " " )</f>
        <v xml:space="preserve">,ADMIN_NM VARCHAR (50)   </v>
      </c>
      <c r="Q54" s="10" t="str">
        <f t="shared" si="16"/>
        <v xml:space="preserve">,ADMIN_NM VARCHAR (50)   </v>
      </c>
    </row>
    <row r="55" spans="1:17" x14ac:dyDescent="0.3">
      <c r="A55" s="8">
        <v>15</v>
      </c>
      <c r="D55" s="11" t="s">
        <v>216</v>
      </c>
      <c r="E55" s="11" t="s">
        <v>9</v>
      </c>
      <c r="I55" s="8" t="s">
        <v>217</v>
      </c>
      <c r="J55" s="8">
        <v>50</v>
      </c>
      <c r="K55" s="8" t="s">
        <v>215</v>
      </c>
      <c r="L55" s="8" t="str">
        <f t="shared" si="17"/>
        <v>private double tel_no;</v>
      </c>
      <c r="N55" s="8" t="str">
        <f t="shared" si="14"/>
        <v>,</v>
      </c>
      <c r="O55" s="8" t="str">
        <f t="shared" si="15"/>
        <v xml:space="preserve">,TEL_NO VARCHAR (50)   </v>
      </c>
      <c r="Q55" s="10" t="str">
        <f t="shared" si="16"/>
        <v xml:space="preserve">,TEL_NO VARCHAR (50)   </v>
      </c>
    </row>
    <row r="56" spans="1:17" x14ac:dyDescent="0.3">
      <c r="A56" s="8">
        <v>24</v>
      </c>
      <c r="D56" s="11" t="s">
        <v>218</v>
      </c>
      <c r="E56" s="11" t="s">
        <v>10</v>
      </c>
      <c r="I56" s="8" t="s">
        <v>217</v>
      </c>
      <c r="J56" s="8">
        <v>255</v>
      </c>
      <c r="K56" s="8" t="s">
        <v>219</v>
      </c>
      <c r="L56" s="8" t="str">
        <f t="shared" si="17"/>
        <v>private double email;</v>
      </c>
      <c r="N56" s="8" t="str">
        <f t="shared" si="14"/>
        <v>,</v>
      </c>
      <c r="O56" s="8" t="str">
        <f t="shared" si="15"/>
        <v xml:space="preserve">,EMAIL VARCHAR (255)   </v>
      </c>
      <c r="Q56" s="10" t="str">
        <f t="shared" si="16"/>
        <v xml:space="preserve">,EMAIL VARCHAR (255)   </v>
      </c>
    </row>
    <row r="57" spans="1:17" x14ac:dyDescent="0.3">
      <c r="A57" s="8">
        <v>15</v>
      </c>
      <c r="D57" s="11" t="s">
        <v>220</v>
      </c>
      <c r="E57" s="11" t="s">
        <v>221</v>
      </c>
      <c r="I57" s="8" t="s">
        <v>222</v>
      </c>
      <c r="K57" s="8" t="s">
        <v>223</v>
      </c>
      <c r="L57" s="8" t="str">
        <f t="shared" si="17"/>
        <v>private double auto_login;</v>
      </c>
      <c r="N57" s="8" t="str">
        <f t="shared" si="14"/>
        <v>,</v>
      </c>
      <c r="O57" s="8" t="str">
        <f t="shared" si="15"/>
        <v xml:space="preserve">,AUTO_LOGIN INT    </v>
      </c>
      <c r="Q57" s="10" t="str">
        <f t="shared" si="16"/>
        <v xml:space="preserve">,AUTO_LOGIN INT    </v>
      </c>
    </row>
    <row r="58" spans="1:17" x14ac:dyDescent="0.3">
      <c r="A58" s="8">
        <v>23</v>
      </c>
      <c r="D58" s="11" t="s">
        <v>224</v>
      </c>
      <c r="E58" s="11" t="s">
        <v>225</v>
      </c>
      <c r="I58" s="8" t="s">
        <v>211</v>
      </c>
      <c r="J58" s="8">
        <v>100</v>
      </c>
      <c r="K58" s="8" t="s">
        <v>224</v>
      </c>
      <c r="L58" s="8" t="str">
        <f t="shared" si="17"/>
        <v>private double passwd;</v>
      </c>
      <c r="N58" s="8" t="str">
        <f>IF(ISBLANK(B58), ",", CONCATENATE("CREATE TABLE ", B58, " ( "))</f>
        <v>,</v>
      </c>
      <c r="O58" s="8" t="str">
        <f>CONCATENATE(N58, D58, " ", I58, IF(NOT(ISBLANK(J58)), " (", " "), J58, IF(NOT(ISBLANK(J58)), ") ", " "), IF(NOT(ISBLANK(H58)), CONCATENATE(" DEFAULT ", H58), " "), " " )</f>
        <v xml:space="preserve">,PASSWD VARCHAR (100)   </v>
      </c>
      <c r="Q58" s="10" t="str">
        <f t="shared" si="16"/>
        <v xml:space="preserve">,PASSWD VARCHAR (100)   </v>
      </c>
    </row>
    <row r="59" spans="1:17" x14ac:dyDescent="0.3">
      <c r="A59" s="8">
        <v>15</v>
      </c>
      <c r="D59" s="11" t="s">
        <v>226</v>
      </c>
      <c r="E59" s="11" t="s">
        <v>227</v>
      </c>
      <c r="I59" s="8" t="s">
        <v>217</v>
      </c>
      <c r="J59" s="8">
        <v>50</v>
      </c>
      <c r="K59" s="8" t="s">
        <v>212</v>
      </c>
      <c r="L59" s="8" t="str">
        <f t="shared" si="17"/>
        <v>private double auth_level;</v>
      </c>
      <c r="N59" s="8" t="str">
        <f>IF(ISBLANK(B59), ",", CONCATENATE("CREATE TABLE ", B59, " ( "))</f>
        <v>,</v>
      </c>
      <c r="O59" s="8" t="str">
        <f>CONCATENATE(N59, D59, " ", I59, IF(NOT(ISBLANK(J59)), " (", " "), J59, IF(NOT(ISBLANK(J59)), ") ", " "), IF(NOT(ISBLANK(H59)), CONCATENATE(" DEFAULT ", H59), " "), " " )</f>
        <v xml:space="preserve">,AUTH_LEVEL VARCHAR (50)   </v>
      </c>
      <c r="Q59" s="10" t="str">
        <f t="shared" si="16"/>
        <v xml:space="preserve">,AUTH_LEVEL VARCHAR (50)   </v>
      </c>
    </row>
    <row r="60" spans="1:17" x14ac:dyDescent="0.3">
      <c r="A60" s="8">
        <v>30</v>
      </c>
      <c r="D60" s="11" t="s">
        <v>228</v>
      </c>
      <c r="E60" s="11" t="s">
        <v>229</v>
      </c>
      <c r="I60" s="8" t="s">
        <v>230</v>
      </c>
      <c r="K60" s="8" t="s">
        <v>231</v>
      </c>
      <c r="L60" s="8" t="str">
        <f t="shared" si="17"/>
        <v>private Date reg_dt;</v>
      </c>
      <c r="N60" s="8" t="str">
        <f t="shared" si="14"/>
        <v>,</v>
      </c>
      <c r="O60" s="8" t="str">
        <f t="shared" si="15"/>
        <v xml:space="preserve">,REG_DT DATETIME    </v>
      </c>
      <c r="P60" s="8" t="s">
        <v>232</v>
      </c>
      <c r="Q60" s="10" t="str">
        <f t="shared" si="16"/>
        <v xml:space="preserve">,REG_DT DATETIME    , PRIMARY KEY(ADMIN_ID)); </v>
      </c>
    </row>
    <row r="61" spans="1:17" x14ac:dyDescent="0.3">
      <c r="A61" s="8">
        <v>14</v>
      </c>
      <c r="B61" s="15" t="s">
        <v>233</v>
      </c>
      <c r="C61" s="15" t="s">
        <v>234</v>
      </c>
      <c r="D61" s="12" t="s">
        <v>235</v>
      </c>
      <c r="E61" s="12" t="s">
        <v>209</v>
      </c>
      <c r="F61" s="8" t="s">
        <v>7</v>
      </c>
      <c r="G61" s="8" t="s">
        <v>8</v>
      </c>
      <c r="I61" s="8" t="s">
        <v>217</v>
      </c>
      <c r="J61" s="8">
        <v>50</v>
      </c>
      <c r="K61" s="8" t="s">
        <v>212</v>
      </c>
      <c r="L61" s="8" t="str">
        <f t="shared" si="17"/>
        <v>private double admin_id;</v>
      </c>
      <c r="N61" s="8" t="str">
        <f>IF(ISBLANK(B61), ",", CONCATENATE("CREATE TABLE ", B61, " ( "))</f>
        <v xml:space="preserve">CREATE TABLE ADMIN_COOKIE ( </v>
      </c>
      <c r="O61" s="8" t="str">
        <f>CONCATENATE(N61, D61, " ", I61, IF(NOT(ISBLANK(J61)), " (", " "), J61, IF(NOT(ISBLANK(J61)), ") ", " "), IF(NOT(ISBLANK(H61)), CONCATENATE(" DEFAULT ", H61), " "), " " )</f>
        <v xml:space="preserve">CREATE TABLE ADMIN_COOKIE ( ADMIN_ID VARCHAR (50)   </v>
      </c>
      <c r="Q61" s="10" t="str">
        <f t="shared" si="16"/>
        <v xml:space="preserve">CREATE TABLE ADMIN_COOKIE ( ADMIN_ID VARCHAR (50)   </v>
      </c>
    </row>
    <row r="62" spans="1:17" x14ac:dyDescent="0.3">
      <c r="A62" s="8">
        <v>15</v>
      </c>
      <c r="D62" s="11" t="s">
        <v>236</v>
      </c>
      <c r="E62" s="11" t="s">
        <v>237</v>
      </c>
      <c r="F62" s="8" t="s">
        <v>7</v>
      </c>
      <c r="G62" s="8" t="s">
        <v>8</v>
      </c>
      <c r="I62" s="8" t="s">
        <v>211</v>
      </c>
      <c r="J62" s="8">
        <v>50</v>
      </c>
      <c r="K62" s="8" t="s">
        <v>212</v>
      </c>
      <c r="L62" s="8" t="str">
        <f t="shared" si="17"/>
        <v>private double auto_login_key;</v>
      </c>
      <c r="N62" s="8" t="str">
        <f>IF(ISBLANK(B62), ",", CONCATENATE("CREATE TABLE ", B62, " ( "))</f>
        <v>,</v>
      </c>
      <c r="O62" s="8" t="str">
        <f>CONCATENATE(N62, D62, " ", I62, IF(NOT(ISBLANK(J62)), " (", " "), J62, IF(NOT(ISBLANK(J62)), ") ", " "), IF(NOT(ISBLANK(H62)), CONCATENATE(" DEFAULT ", H62), " "), " " )</f>
        <v xml:space="preserve">,AUTO_LOGIN_KEY VARCHAR (50)   </v>
      </c>
      <c r="Q62" s="10" t="str">
        <f t="shared" si="16"/>
        <v xml:space="preserve">,AUTO_LOGIN_KEY VARCHAR (50)   </v>
      </c>
    </row>
    <row r="63" spans="1:17" x14ac:dyDescent="0.3">
      <c r="A63" s="8">
        <v>15</v>
      </c>
      <c r="D63" s="11" t="s">
        <v>49</v>
      </c>
      <c r="E63" s="11" t="s">
        <v>238</v>
      </c>
      <c r="I63" s="8" t="s">
        <v>211</v>
      </c>
      <c r="J63" s="8">
        <v>50</v>
      </c>
      <c r="K63" s="8" t="s">
        <v>212</v>
      </c>
      <c r="L63" s="8" t="str">
        <f t="shared" si="17"/>
        <v>private double remote_addr;</v>
      </c>
      <c r="N63" s="8" t="str">
        <f>IF(ISBLANK(B63), ",", CONCATENATE("CREATE TABLE ", B63, " ( "))</f>
        <v>,</v>
      </c>
      <c r="O63" s="8" t="str">
        <f>CONCATENATE(N63, D63, " ", I63, IF(NOT(ISBLANK(J63)), " (", " "), J63, IF(NOT(ISBLANK(J63)), ") ", " "), IF(NOT(ISBLANK(H63)), CONCATENATE(" DEFAULT ", H63), " "), " " )</f>
        <v xml:space="preserve">,REMOTE_ADDR VARCHAR (50)   </v>
      </c>
      <c r="Q63" s="10" t="str">
        <f t="shared" si="16"/>
        <v xml:space="preserve">,REMOTE_ADDR VARCHAR (50)   </v>
      </c>
    </row>
    <row r="64" spans="1:17" x14ac:dyDescent="0.3">
      <c r="A64" s="8">
        <v>30</v>
      </c>
      <c r="D64" s="11" t="s">
        <v>228</v>
      </c>
      <c r="E64" s="11" t="s">
        <v>239</v>
      </c>
      <c r="I64" s="8" t="s">
        <v>240</v>
      </c>
      <c r="K64" s="8" t="s">
        <v>241</v>
      </c>
      <c r="L64" s="8" t="str">
        <f t="shared" si="17"/>
        <v>private Date reg_dt;</v>
      </c>
      <c r="N64" s="8" t="str">
        <f>IF(ISBLANK(B64), ",", CONCATENATE("CREATE TABLE ", B64, " ( "))</f>
        <v>,</v>
      </c>
      <c r="O64" s="8" t="str">
        <f>CONCATENATE(N64, D64, " ", I64, IF(NOT(ISBLANK(J64)), " (", " "), J64, IF(NOT(ISBLANK(J64)), ") ", " "), IF(NOT(ISBLANK(H64)), CONCATENATE(" DEFAULT ", H64), " "), " " )</f>
        <v xml:space="preserve">,REG_DT DATETIME    </v>
      </c>
      <c r="P64" s="8" t="s">
        <v>242</v>
      </c>
      <c r="Q64" s="10" t="str">
        <f t="shared" si="16"/>
        <v xml:space="preserve">,REG_DT DATETIME    , PRIMARY KEY(ADMIN_ID, AUTO_LOGIN_KEY)); </v>
      </c>
    </row>
    <row r="65" spans="1:17" x14ac:dyDescent="0.3">
      <c r="A65" s="8">
        <v>14</v>
      </c>
      <c r="B65" s="15" t="s">
        <v>243</v>
      </c>
      <c r="C65" s="15" t="s">
        <v>244</v>
      </c>
      <c r="D65" s="11" t="s">
        <v>246</v>
      </c>
      <c r="E65" s="11" t="s">
        <v>245</v>
      </c>
      <c r="F65" s="8" t="s">
        <v>7</v>
      </c>
      <c r="G65" s="8" t="s">
        <v>8</v>
      </c>
      <c r="I65" s="8" t="s">
        <v>45</v>
      </c>
      <c r="J65" s="8">
        <v>50</v>
      </c>
      <c r="K65" s="8" t="s">
        <v>12</v>
      </c>
      <c r="L65" s="8" t="str">
        <f t="shared" si="17"/>
        <v>private double robo_id;</v>
      </c>
      <c r="N65" s="8" t="str">
        <f t="shared" ref="N65:N72" si="18">IF(ISBLANK(B65), ",", CONCATENATE("CREATE TABLE ", B65, " ( "))</f>
        <v xml:space="preserve">CREATE TABLE ROBO_MST ( </v>
      </c>
      <c r="O65" s="8" t="str">
        <f t="shared" ref="O65:O72" si="19">CONCATENATE(N65, D65, " ", I65, IF(NOT(ISBLANK(J65)), " (", " "), J65, IF(NOT(ISBLANK(J65)), ") ", " "), IF(NOT(ISBLANK(H65)), CONCATENATE(" DEFAULT ", H65), " "), " " )</f>
        <v xml:space="preserve">CREATE TABLE ROBO_MST ( ROBO_ID VARCHAR (50)   </v>
      </c>
      <c r="Q65" s="10" t="str">
        <f t="shared" si="16"/>
        <v xml:space="preserve">CREATE TABLE ROBO_MST ( ROBO_ID VARCHAR (50)   </v>
      </c>
    </row>
    <row r="66" spans="1:17" x14ac:dyDescent="0.3">
      <c r="A66" s="8">
        <v>15</v>
      </c>
      <c r="D66" s="11" t="s">
        <v>247</v>
      </c>
      <c r="E66" s="11" t="s">
        <v>249</v>
      </c>
      <c r="I66" s="8" t="s">
        <v>45</v>
      </c>
      <c r="J66" s="8">
        <v>100</v>
      </c>
      <c r="K66" s="8" t="s">
        <v>12</v>
      </c>
      <c r="L66" s="8" t="str">
        <f t="shared" si="17"/>
        <v>private double robo_nm;</v>
      </c>
      <c r="N66" s="8" t="str">
        <f t="shared" si="18"/>
        <v>,</v>
      </c>
      <c r="O66" s="8" t="str">
        <f t="shared" si="19"/>
        <v xml:space="preserve">,ROBO_NM VARCHAR (100)   </v>
      </c>
      <c r="Q66" s="10" t="str">
        <f t="shared" si="16"/>
        <v xml:space="preserve">,ROBO_NM VARCHAR (100)   </v>
      </c>
    </row>
    <row r="67" spans="1:17" x14ac:dyDescent="0.3">
      <c r="A67" s="8">
        <v>15</v>
      </c>
      <c r="D67" s="11" t="s">
        <v>248</v>
      </c>
      <c r="E67" s="11" t="s">
        <v>250</v>
      </c>
      <c r="I67" s="8" t="s">
        <v>45</v>
      </c>
      <c r="J67" s="8">
        <v>255</v>
      </c>
      <c r="K67" s="8" t="s">
        <v>12</v>
      </c>
      <c r="L67" s="8" t="str">
        <f t="shared" si="17"/>
        <v>private double robo_desc;</v>
      </c>
      <c r="N67" s="8" t="str">
        <f t="shared" si="18"/>
        <v>,</v>
      </c>
      <c r="O67" s="8" t="str">
        <f t="shared" si="19"/>
        <v xml:space="preserve">,ROBO_DESC VARCHAR (255)   </v>
      </c>
      <c r="Q67" s="10" t="str">
        <f t="shared" si="16"/>
        <v xml:space="preserve">,ROBO_DESC VARCHAR (255)   </v>
      </c>
    </row>
    <row r="68" spans="1:17" x14ac:dyDescent="0.3">
      <c r="A68" s="8">
        <v>16</v>
      </c>
      <c r="D68" s="11" t="s">
        <v>251</v>
      </c>
      <c r="E68" s="11" t="s">
        <v>252</v>
      </c>
      <c r="I68" s="8" t="s">
        <v>45</v>
      </c>
      <c r="J68" s="8">
        <v>20</v>
      </c>
      <c r="K68" s="8" t="s">
        <v>12</v>
      </c>
      <c r="L68" s="8" t="str">
        <f t="shared" si="17"/>
        <v>private double ip_addr;</v>
      </c>
      <c r="N68" s="8" t="str">
        <f t="shared" si="18"/>
        <v>,</v>
      </c>
      <c r="O68" s="8" t="str">
        <f t="shared" si="19"/>
        <v xml:space="preserve">,IP_ADDR VARCHAR (20)   </v>
      </c>
      <c r="Q68" s="10" t="str">
        <f>CONCATENATE(O68, P68)</f>
        <v xml:space="preserve">,IP_ADDR VARCHAR (20)   </v>
      </c>
    </row>
    <row r="69" spans="1:17" x14ac:dyDescent="0.3">
      <c r="A69" s="8">
        <v>18</v>
      </c>
      <c r="D69" s="11" t="s">
        <v>253</v>
      </c>
      <c r="E69" s="11" t="s">
        <v>254</v>
      </c>
      <c r="H69" s="8">
        <v>1</v>
      </c>
      <c r="I69" s="8" t="s">
        <v>45</v>
      </c>
      <c r="J69" s="8">
        <v>10</v>
      </c>
      <c r="K69" s="8" t="s">
        <v>259</v>
      </c>
      <c r="L69" s="8" t="str">
        <f t="shared" si="17"/>
        <v>private double robo_tp;</v>
      </c>
      <c r="N69" s="8" t="str">
        <f t="shared" si="18"/>
        <v>,</v>
      </c>
      <c r="O69" s="8" t="str">
        <f t="shared" si="19"/>
        <v xml:space="preserve">,ROBO_TP VARCHAR (10)  DEFAULT 1 </v>
      </c>
      <c r="Q69" s="10" t="str">
        <f>CONCATENATE(O69, P69)</f>
        <v xml:space="preserve">,ROBO_TP VARCHAR (10)  DEFAULT 1 </v>
      </c>
    </row>
    <row r="70" spans="1:17" x14ac:dyDescent="0.3">
      <c r="A70" s="8">
        <v>18</v>
      </c>
      <c r="D70" s="11" t="s">
        <v>255</v>
      </c>
      <c r="E70" s="18" t="s">
        <v>256</v>
      </c>
      <c r="I70" s="8" t="s">
        <v>45</v>
      </c>
      <c r="J70" s="8">
        <v>10</v>
      </c>
      <c r="K70" s="8" t="s">
        <v>259</v>
      </c>
      <c r="L70" s="8" t="str">
        <f t="shared" si="17"/>
        <v>private double state;</v>
      </c>
      <c r="M70" s="9" t="s">
        <v>257</v>
      </c>
      <c r="N70" s="8" t="str">
        <f t="shared" si="18"/>
        <v>,</v>
      </c>
      <c r="O70" s="8" t="str">
        <f t="shared" si="19"/>
        <v xml:space="preserve">,STATE VARCHAR (10)   </v>
      </c>
      <c r="Q70" s="10" t="str">
        <f t="shared" si="16"/>
        <v xml:space="preserve">,STATE VARCHAR (10)   </v>
      </c>
    </row>
    <row r="71" spans="1:17" x14ac:dyDescent="0.3">
      <c r="A71" s="8">
        <v>20</v>
      </c>
      <c r="D71" s="11" t="s">
        <v>24</v>
      </c>
      <c r="E71" s="11" t="s">
        <v>25</v>
      </c>
      <c r="F71" s="11"/>
      <c r="G71" s="11"/>
      <c r="H71" s="8" t="s">
        <v>201</v>
      </c>
      <c r="I71" s="8" t="s">
        <v>46</v>
      </c>
      <c r="K71" s="8" t="s">
        <v>11</v>
      </c>
      <c r="L71" s="8" t="str">
        <f t="shared" si="17"/>
        <v>private Date reg_dt;</v>
      </c>
      <c r="M71" s="9" t="s">
        <v>258</v>
      </c>
      <c r="N71" s="8" t="str">
        <f t="shared" si="18"/>
        <v>,</v>
      </c>
      <c r="O71" s="8" t="str">
        <f t="shared" si="19"/>
        <v xml:space="preserve">,REG_DT DATETIME   DEFAULT NOW() </v>
      </c>
      <c r="Q71" s="10" t="str">
        <f t="shared" si="16"/>
        <v xml:space="preserve">,REG_DT DATETIME   DEFAULT NOW() </v>
      </c>
    </row>
    <row r="72" spans="1:17" x14ac:dyDescent="0.3">
      <c r="A72" s="8">
        <v>30</v>
      </c>
      <c r="D72" s="11" t="s">
        <v>80</v>
      </c>
      <c r="E72" s="11" t="s">
        <v>81</v>
      </c>
      <c r="F72" s="11"/>
      <c r="G72" s="11"/>
      <c r="H72" s="11"/>
      <c r="I72" s="8" t="s">
        <v>46</v>
      </c>
      <c r="K72" s="8" t="s">
        <v>11</v>
      </c>
      <c r="L72" s="8" t="str">
        <f t="shared" si="17"/>
        <v>private Date mod_dt;</v>
      </c>
      <c r="N72" s="8" t="str">
        <f t="shared" si="18"/>
        <v>,</v>
      </c>
      <c r="O72" s="8" t="str">
        <f t="shared" si="19"/>
        <v xml:space="preserve">,MOD_DT DATETIME    </v>
      </c>
      <c r="P72" s="12" t="s">
        <v>272</v>
      </c>
      <c r="Q72" s="10" t="str">
        <f t="shared" si="16"/>
        <v xml:space="preserve">,MOD_DT DATETIME    , PRIMARY KEY(ROBO_ID)); </v>
      </c>
    </row>
    <row r="73" spans="1:17" ht="13.5" x14ac:dyDescent="0.3">
      <c r="A73" s="8">
        <v>14</v>
      </c>
      <c r="B73" s="16" t="s">
        <v>112</v>
      </c>
      <c r="C73" s="16" t="s">
        <v>59</v>
      </c>
      <c r="D73" s="11" t="s">
        <v>76</v>
      </c>
      <c r="E73" s="11" t="s">
        <v>71</v>
      </c>
      <c r="F73" s="11" t="s">
        <v>7</v>
      </c>
      <c r="G73" s="11" t="s">
        <v>8</v>
      </c>
      <c r="H73" s="11" t="s">
        <v>41</v>
      </c>
      <c r="I73" s="8" t="s">
        <v>47</v>
      </c>
      <c r="K73" s="8" t="s">
        <v>34</v>
      </c>
      <c r="L73" s="8" t="str">
        <f t="shared" si="3"/>
        <v>private long msn_id;</v>
      </c>
      <c r="N73" s="8" t="str">
        <f t="shared" ref="N73:N85" si="20">IF(ISBLANK(B73), ",", CONCATENATE("CREATE TABLE ", B73, " ( "))</f>
        <v xml:space="preserve">CREATE TABLE MSN_EXE_LOG ( </v>
      </c>
      <c r="O73" s="8" t="str">
        <f t="shared" ref="O73:O85" si="21">CONCATENATE(N73, D73, " ", I73, IF(NOT(ISBLANK(J73)), " (", " "), J73, IF(NOT(ISBLANK(J73)), ") ", " "), IF(NOT(ISBLANK(H73)), CONCATENATE(" DEFAULT ", H73), " "), " " )</f>
        <v xml:space="preserve">CREATE TABLE MSN_EXE_LOG ( MSN_ID BIGINT   DEFAULT AUTO_INCREMENT </v>
      </c>
      <c r="Q73" s="10" t="str">
        <f t="shared" ref="Q73:Q85" si="22">CONCATENATE(O73, P73)</f>
        <v xml:space="preserve">CREATE TABLE MSN_EXE_LOG ( MSN_ID BIGINT   DEFAULT AUTO_INCREMENT </v>
      </c>
    </row>
    <row r="74" spans="1:17" x14ac:dyDescent="0.3">
      <c r="A74" s="8">
        <v>23</v>
      </c>
      <c r="B74" s="11"/>
      <c r="C74" s="11"/>
      <c r="D74" s="11" t="s">
        <v>192</v>
      </c>
      <c r="E74" s="11" t="s">
        <v>193</v>
      </c>
      <c r="F74" s="11" t="s">
        <v>7</v>
      </c>
      <c r="G74" s="11" t="s">
        <v>8</v>
      </c>
      <c r="H74" s="11"/>
      <c r="I74" s="8" t="s">
        <v>34</v>
      </c>
      <c r="K74" s="8" t="s">
        <v>34</v>
      </c>
      <c r="L74" s="8" t="str">
        <f t="shared" si="3"/>
        <v>private long msn_seq;</v>
      </c>
      <c r="N74" s="8" t="str">
        <f>IF(ISBLANK(B74), ",", CONCATENATE("CREATE TABLE ", B74, " ( "))</f>
        <v>,</v>
      </c>
      <c r="O74" s="8" t="str">
        <f t="shared" si="21"/>
        <v xml:space="preserve">,MSN_SEQ BIGINT    </v>
      </c>
      <c r="Q74" s="10" t="str">
        <f>CONCATENATE(O74, P74)</f>
        <v xml:space="preserve">,MSN_SEQ BIGINT    </v>
      </c>
    </row>
    <row r="75" spans="1:17" x14ac:dyDescent="0.3">
      <c r="A75" s="8">
        <v>16</v>
      </c>
      <c r="B75" s="11"/>
      <c r="C75" s="11"/>
      <c r="D75" s="11" t="s">
        <v>195</v>
      </c>
      <c r="E75" s="11" t="s">
        <v>180</v>
      </c>
      <c r="F75" s="11" t="s">
        <v>7</v>
      </c>
      <c r="G75" s="11" t="s">
        <v>8</v>
      </c>
      <c r="H75" s="11"/>
      <c r="I75" s="8" t="s">
        <v>48</v>
      </c>
      <c r="K75" s="8" t="s">
        <v>13</v>
      </c>
      <c r="L75" s="8" t="str">
        <f t="shared" si="3"/>
        <v>private int exe_seq;</v>
      </c>
      <c r="N75" s="8" t="str">
        <f t="shared" si="20"/>
        <v>,</v>
      </c>
      <c r="O75" s="8" t="str">
        <f t="shared" si="21"/>
        <v xml:space="preserve">,EXE_SEQ INT    </v>
      </c>
      <c r="Q75" s="10" t="str">
        <f t="shared" si="22"/>
        <v xml:space="preserve">,EXE_SEQ INT    </v>
      </c>
    </row>
    <row r="76" spans="1:17" x14ac:dyDescent="0.3">
      <c r="A76" s="8">
        <v>15</v>
      </c>
      <c r="B76" s="11"/>
      <c r="C76" s="11"/>
      <c r="D76" s="11" t="s">
        <v>179</v>
      </c>
      <c r="E76" s="11" t="s">
        <v>178</v>
      </c>
      <c r="F76" s="11"/>
      <c r="G76" s="11"/>
      <c r="H76" s="11"/>
      <c r="I76" s="8" t="s">
        <v>46</v>
      </c>
      <c r="K76" s="8" t="s">
        <v>11</v>
      </c>
      <c r="L76" s="8" t="str">
        <f t="shared" si="3"/>
        <v>private Date exe_dt;</v>
      </c>
      <c r="N76" s="8" t="str">
        <f>IF(ISBLANK(B76), ",", CONCATENATE("CREATE TABLE ", B76, " ( "))</f>
        <v>,</v>
      </c>
      <c r="O76" s="8" t="str">
        <f t="shared" si="21"/>
        <v xml:space="preserve">,EXE_DT DATETIME    </v>
      </c>
      <c r="Q76" s="10" t="str">
        <f>CONCATENATE(O76, P76)</f>
        <v xml:space="preserve">,EXE_DT DATETIME    </v>
      </c>
    </row>
    <row r="77" spans="1:17" x14ac:dyDescent="0.3">
      <c r="A77" s="8">
        <v>20</v>
      </c>
      <c r="B77" s="11"/>
      <c r="C77" s="11"/>
      <c r="D77" s="11" t="s">
        <v>181</v>
      </c>
      <c r="E77" s="11" t="s">
        <v>182</v>
      </c>
      <c r="F77" s="11"/>
      <c r="G77" s="11"/>
      <c r="H77" s="11"/>
      <c r="I77" s="8" t="s">
        <v>46</v>
      </c>
      <c r="K77" s="8" t="s">
        <v>11</v>
      </c>
      <c r="L77" s="8" t="str">
        <f t="shared" si="3"/>
        <v>private Date end_dt;</v>
      </c>
      <c r="N77" s="8" t="str">
        <f t="shared" si="20"/>
        <v>,</v>
      </c>
      <c r="O77" s="8" t="str">
        <f t="shared" si="21"/>
        <v xml:space="preserve">,END_DT DATETIME    </v>
      </c>
      <c r="Q77" s="10" t="str">
        <f t="shared" si="22"/>
        <v xml:space="preserve">,END_DT DATETIME    </v>
      </c>
    </row>
    <row r="78" spans="1:17" x14ac:dyDescent="0.3">
      <c r="A78" s="8">
        <v>22</v>
      </c>
      <c r="B78" s="11"/>
      <c r="C78" s="11"/>
      <c r="D78" s="11" t="s">
        <v>183</v>
      </c>
      <c r="E78" s="11" t="s">
        <v>184</v>
      </c>
      <c r="F78" s="11"/>
      <c r="G78" s="11"/>
      <c r="H78" s="11"/>
      <c r="I78" s="8" t="s">
        <v>48</v>
      </c>
      <c r="K78" s="8" t="s">
        <v>13</v>
      </c>
      <c r="L78" s="8" t="str">
        <f t="shared" si="3"/>
        <v>private int exe_dur;</v>
      </c>
      <c r="N78" s="8" t="str">
        <f t="shared" si="20"/>
        <v>,</v>
      </c>
      <c r="O78" s="8" t="str">
        <f t="shared" si="21"/>
        <v xml:space="preserve">,EXE_DUR INT    </v>
      </c>
      <c r="Q78" s="10" t="str">
        <f t="shared" si="22"/>
        <v xml:space="preserve">,EXE_DUR INT    </v>
      </c>
    </row>
    <row r="79" spans="1:17" x14ac:dyDescent="0.3">
      <c r="A79" s="8">
        <v>28</v>
      </c>
      <c r="B79" s="11"/>
      <c r="C79" s="11"/>
      <c r="D79" s="11" t="s">
        <v>196</v>
      </c>
      <c r="E79" s="11" t="s">
        <v>197</v>
      </c>
      <c r="F79" s="11"/>
      <c r="G79" s="11"/>
      <c r="H79" s="11">
        <v>0</v>
      </c>
      <c r="I79" s="8" t="s">
        <v>48</v>
      </c>
      <c r="K79" s="8" t="s">
        <v>13</v>
      </c>
      <c r="L79" s="8" t="str">
        <f t="shared" ref="L79:L91" si="23">CONCATENATE("private ",IF(K79="DT","Date",IF(I79="INT","int",IF(I79="TEXT","String",IF(I79="BIGINT", "long", "double")))), " ", LOWER(D79), ";")</f>
        <v>private int exe_res;</v>
      </c>
      <c r="N79" s="8" t="str">
        <f t="shared" si="20"/>
        <v>,</v>
      </c>
      <c r="O79" s="8" t="str">
        <f t="shared" si="21"/>
        <v xml:space="preserve">,EXE_RES INT   DEFAULT 0 </v>
      </c>
      <c r="Q79" s="10" t="str">
        <f t="shared" si="22"/>
        <v xml:space="preserve">,EXE_RES INT   DEFAULT 0 </v>
      </c>
    </row>
    <row r="80" spans="1:17" x14ac:dyDescent="0.3">
      <c r="A80" s="8">
        <v>18</v>
      </c>
      <c r="B80" s="11"/>
      <c r="C80" s="11"/>
      <c r="D80" s="11" t="s">
        <v>198</v>
      </c>
      <c r="E80" s="11" t="s">
        <v>199</v>
      </c>
      <c r="F80" s="11"/>
      <c r="G80" s="11"/>
      <c r="H80" s="11"/>
      <c r="I80" s="8" t="s">
        <v>45</v>
      </c>
      <c r="J80" s="8">
        <v>10000</v>
      </c>
      <c r="K80" s="8" t="s">
        <v>35</v>
      </c>
      <c r="L80" s="8" t="str">
        <f t="shared" si="23"/>
        <v>private double res_msg;</v>
      </c>
      <c r="N80" s="8" t="str">
        <f t="shared" si="20"/>
        <v>,</v>
      </c>
      <c r="O80" s="8" t="str">
        <f t="shared" si="21"/>
        <v xml:space="preserve">,RES_MSG VARCHAR (10000)   </v>
      </c>
      <c r="Q80" s="10" t="str">
        <f t="shared" si="22"/>
        <v xml:space="preserve">,RES_MSG VARCHAR (10000)   </v>
      </c>
    </row>
    <row r="81" spans="1:17" x14ac:dyDescent="0.3">
      <c r="A81" s="8">
        <v>30</v>
      </c>
      <c r="B81" s="11"/>
      <c r="C81" s="11"/>
      <c r="D81" s="11" t="s">
        <v>24</v>
      </c>
      <c r="E81" s="11" t="s">
        <v>25</v>
      </c>
      <c r="F81" s="11"/>
      <c r="G81" s="11"/>
      <c r="H81" s="8" t="s">
        <v>201</v>
      </c>
      <c r="I81" s="8" t="s">
        <v>46</v>
      </c>
      <c r="K81" s="8" t="s">
        <v>11</v>
      </c>
      <c r="L81" s="8" t="str">
        <f t="shared" si="23"/>
        <v>private Date reg_dt;</v>
      </c>
      <c r="N81" s="8" t="str">
        <f t="shared" si="20"/>
        <v>,</v>
      </c>
      <c r="O81" s="8" t="str">
        <f t="shared" si="21"/>
        <v xml:space="preserve">,REG_DT DATETIME   DEFAULT NOW() </v>
      </c>
      <c r="P81" s="12" t="s">
        <v>51</v>
      </c>
      <c r="Q81" s="10" t="str">
        <f t="shared" si="22"/>
        <v xml:space="preserve">,REG_DT DATETIME   DEFAULT NOW() , PRIMARY KEY(CLASS_DT, CLASS_ID, USER_ID)); </v>
      </c>
    </row>
    <row r="82" spans="1:17" ht="13.5" x14ac:dyDescent="0.3">
      <c r="A82" s="8">
        <v>14</v>
      </c>
      <c r="B82" s="16" t="s">
        <v>69</v>
      </c>
      <c r="C82" s="16" t="s">
        <v>60</v>
      </c>
      <c r="D82" s="11"/>
      <c r="E82" s="11"/>
      <c r="F82" s="11" t="s">
        <v>7</v>
      </c>
      <c r="G82" s="11" t="s">
        <v>8</v>
      </c>
      <c r="H82" s="11"/>
      <c r="I82" s="8" t="s">
        <v>52</v>
      </c>
      <c r="J82" s="8">
        <v>50</v>
      </c>
      <c r="K82" s="8" t="s">
        <v>53</v>
      </c>
      <c r="L82" s="8" t="str">
        <f t="shared" si="23"/>
        <v>private long ;</v>
      </c>
      <c r="N82" s="8" t="str">
        <f t="shared" si="20"/>
        <v xml:space="preserve">CREATE TABLE SRV_EXE_LOG ( </v>
      </c>
      <c r="O82" s="8" t="str">
        <f t="shared" si="21"/>
        <v xml:space="preserve">CREATE TABLE SRV_EXE_LOG (  BIGINT (50)   </v>
      </c>
      <c r="Q82" s="10" t="str">
        <f t="shared" si="22"/>
        <v xml:space="preserve">CREATE TABLE SRV_EXE_LOG (  BIGINT (50)   </v>
      </c>
    </row>
    <row r="83" spans="1:17" x14ac:dyDescent="0.3">
      <c r="A83" s="8">
        <v>15</v>
      </c>
      <c r="B83" s="11"/>
      <c r="C83" s="11"/>
      <c r="D83" s="11"/>
      <c r="E83" s="11"/>
      <c r="F83" s="11"/>
      <c r="G83" s="11"/>
      <c r="H83" s="11"/>
      <c r="I83" s="8" t="s">
        <v>45</v>
      </c>
      <c r="J83" s="8">
        <v>50</v>
      </c>
      <c r="K83" s="8" t="s">
        <v>27</v>
      </c>
      <c r="L83" s="8" t="str">
        <f t="shared" si="23"/>
        <v>private double ;</v>
      </c>
      <c r="N83" s="8" t="str">
        <f t="shared" si="20"/>
        <v>,</v>
      </c>
      <c r="O83" s="8" t="str">
        <f t="shared" si="21"/>
        <v xml:space="preserve">, VARCHAR (50)   </v>
      </c>
      <c r="Q83" s="10" t="str">
        <f t="shared" si="22"/>
        <v xml:space="preserve">, VARCHAR (50)   </v>
      </c>
    </row>
    <row r="84" spans="1:17" x14ac:dyDescent="0.3">
      <c r="A84" s="8">
        <v>15</v>
      </c>
      <c r="B84" s="11"/>
      <c r="C84" s="11"/>
      <c r="D84" s="11"/>
      <c r="E84" s="11"/>
      <c r="F84" s="11"/>
      <c r="G84" s="11"/>
      <c r="H84" s="11"/>
      <c r="I84" s="8" t="s">
        <v>45</v>
      </c>
      <c r="J84" s="8">
        <v>1000</v>
      </c>
      <c r="K84" s="8" t="s">
        <v>22</v>
      </c>
      <c r="L84" s="8" t="str">
        <f t="shared" si="23"/>
        <v>private double ;</v>
      </c>
      <c r="N84" s="8" t="str">
        <f t="shared" si="20"/>
        <v>,</v>
      </c>
      <c r="O84" s="8" t="str">
        <f t="shared" si="21"/>
        <v xml:space="preserve">, VARCHAR (1000)   </v>
      </c>
      <c r="Q84" s="10" t="str">
        <f t="shared" si="22"/>
        <v xml:space="preserve">, VARCHAR (1000)   </v>
      </c>
    </row>
    <row r="85" spans="1:17" x14ac:dyDescent="0.3">
      <c r="A85" s="8">
        <v>24</v>
      </c>
      <c r="B85" s="11"/>
      <c r="C85" s="11"/>
      <c r="D85" s="11"/>
      <c r="E85" s="11"/>
      <c r="F85" s="11"/>
      <c r="G85" s="11"/>
      <c r="H85" s="11"/>
      <c r="I85" s="8" t="s">
        <v>45</v>
      </c>
      <c r="J85" s="8">
        <v>1000</v>
      </c>
      <c r="K85" s="8" t="s">
        <v>23</v>
      </c>
      <c r="L85" s="8" t="str">
        <f t="shared" si="23"/>
        <v>private double ;</v>
      </c>
      <c r="N85" s="8" t="str">
        <f t="shared" si="20"/>
        <v>,</v>
      </c>
      <c r="O85" s="8" t="str">
        <f t="shared" si="21"/>
        <v xml:space="preserve">, VARCHAR (1000)   </v>
      </c>
      <c r="Q85" s="10" t="str">
        <f t="shared" si="22"/>
        <v xml:space="preserve">, VARCHAR (1000)   </v>
      </c>
    </row>
    <row r="86" spans="1:17" x14ac:dyDescent="0.3">
      <c r="A86" s="8">
        <v>30</v>
      </c>
      <c r="B86" s="11"/>
      <c r="C86" s="11"/>
      <c r="D86" s="11"/>
      <c r="E86" s="11"/>
      <c r="F86" s="11"/>
      <c r="G86" s="11"/>
      <c r="H86" s="11"/>
      <c r="I86" s="8" t="s">
        <v>46</v>
      </c>
      <c r="K86" s="8" t="s">
        <v>11</v>
      </c>
      <c r="L86" s="8" t="str">
        <f t="shared" si="23"/>
        <v>private Date ;</v>
      </c>
      <c r="N86" s="8" t="str">
        <f t="shared" ref="N86:N91" si="24">IF(ISBLANK(B86), ",", CONCATENATE("CREATE TABLE ", B86, " ( "))</f>
        <v>,</v>
      </c>
      <c r="O86" s="8" t="str">
        <f t="shared" ref="O86:O91" si="25">CONCATENATE(N86, D86, " ", I86, IF(NOT(ISBLANK(J86)), " (", " "), J86, IF(NOT(ISBLANK(J86)), ") ", " "), IF(NOT(ISBLANK(H86)), CONCATENATE(" DEFAULT ", H86), " "), " " )</f>
        <v xml:space="preserve">, DATETIME    </v>
      </c>
      <c r="P86" s="12" t="s">
        <v>50</v>
      </c>
      <c r="Q86" s="10" t="str">
        <f t="shared" ref="Q86:Q91" si="26">CONCATENATE(O86, P86)</f>
        <v xml:space="preserve">, DATETIME    , PRIMARY KEY(ADMIN_ID)); </v>
      </c>
    </row>
    <row r="87" spans="1:17" ht="13.5" x14ac:dyDescent="0.3">
      <c r="A87" s="8">
        <v>14</v>
      </c>
      <c r="B87" s="16" t="s">
        <v>70</v>
      </c>
      <c r="C87" s="16" t="s">
        <v>61</v>
      </c>
      <c r="D87" s="11"/>
      <c r="E87" s="11"/>
      <c r="F87" s="11" t="s">
        <v>7</v>
      </c>
      <c r="G87" s="11" t="s">
        <v>8</v>
      </c>
      <c r="H87" s="11"/>
      <c r="I87" s="8" t="s">
        <v>52</v>
      </c>
      <c r="J87" s="8">
        <v>50</v>
      </c>
      <c r="K87" s="8" t="s">
        <v>53</v>
      </c>
      <c r="L87" s="8" t="str">
        <f t="shared" si="23"/>
        <v>private long ;</v>
      </c>
      <c r="N87" s="8" t="str">
        <f t="shared" si="24"/>
        <v xml:space="preserve">CREATE TABLE PARM_EXE_LOG ( </v>
      </c>
      <c r="O87" s="8" t="str">
        <f t="shared" si="25"/>
        <v xml:space="preserve">CREATE TABLE PARM_EXE_LOG (  BIGINT (50)   </v>
      </c>
      <c r="Q87" s="10" t="str">
        <f t="shared" si="26"/>
        <v xml:space="preserve">CREATE TABLE PARM_EXE_LOG (  BIGINT (50)   </v>
      </c>
    </row>
    <row r="88" spans="1:17" x14ac:dyDescent="0.3">
      <c r="A88" s="8">
        <v>15</v>
      </c>
      <c r="B88" s="11"/>
      <c r="C88" s="11"/>
      <c r="D88" s="11"/>
      <c r="E88" s="11"/>
      <c r="F88" s="11"/>
      <c r="G88" s="11"/>
      <c r="H88" s="11"/>
      <c r="I88" s="8" t="s">
        <v>45</v>
      </c>
      <c r="J88" s="8">
        <v>50</v>
      </c>
      <c r="K88" s="8" t="s">
        <v>27</v>
      </c>
      <c r="L88" s="8" t="str">
        <f t="shared" si="23"/>
        <v>private double ;</v>
      </c>
      <c r="N88" s="8" t="str">
        <f t="shared" si="24"/>
        <v>,</v>
      </c>
      <c r="O88" s="8" t="str">
        <f t="shared" si="25"/>
        <v xml:space="preserve">, VARCHAR (50)   </v>
      </c>
      <c r="Q88" s="10" t="str">
        <f t="shared" si="26"/>
        <v xml:space="preserve">, VARCHAR (50)   </v>
      </c>
    </row>
    <row r="89" spans="1:17" x14ac:dyDescent="0.3">
      <c r="A89" s="8">
        <v>15</v>
      </c>
      <c r="B89" s="11"/>
      <c r="C89" s="11"/>
      <c r="D89" s="11"/>
      <c r="E89" s="11"/>
      <c r="F89" s="11"/>
      <c r="G89" s="11"/>
      <c r="H89" s="11"/>
      <c r="I89" s="8" t="s">
        <v>45</v>
      </c>
      <c r="J89" s="8">
        <v>1000</v>
      </c>
      <c r="K89" s="8" t="s">
        <v>22</v>
      </c>
      <c r="L89" s="8" t="str">
        <f t="shared" si="23"/>
        <v>private double ;</v>
      </c>
      <c r="N89" s="8" t="str">
        <f t="shared" si="24"/>
        <v>,</v>
      </c>
      <c r="O89" s="8" t="str">
        <f t="shared" si="25"/>
        <v xml:space="preserve">, VARCHAR (1000)   </v>
      </c>
      <c r="Q89" s="10" t="str">
        <f t="shared" si="26"/>
        <v xml:space="preserve">, VARCHAR (1000)   </v>
      </c>
    </row>
    <row r="90" spans="1:17" x14ac:dyDescent="0.3">
      <c r="A90" s="8">
        <v>24</v>
      </c>
      <c r="B90" s="11"/>
      <c r="C90" s="11"/>
      <c r="D90" s="11"/>
      <c r="E90" s="11"/>
      <c r="F90" s="11"/>
      <c r="G90" s="11"/>
      <c r="H90" s="11"/>
      <c r="I90" s="8" t="s">
        <v>45</v>
      </c>
      <c r="J90" s="8">
        <v>1000</v>
      </c>
      <c r="K90" s="8" t="s">
        <v>23</v>
      </c>
      <c r="L90" s="8" t="str">
        <f t="shared" si="23"/>
        <v>private double ;</v>
      </c>
      <c r="N90" s="8" t="str">
        <f t="shared" si="24"/>
        <v>,</v>
      </c>
      <c r="O90" s="8" t="str">
        <f t="shared" si="25"/>
        <v xml:space="preserve">, VARCHAR (1000)   </v>
      </c>
      <c r="Q90" s="10" t="str">
        <f t="shared" si="26"/>
        <v xml:space="preserve">, VARCHAR (1000)   </v>
      </c>
    </row>
    <row r="91" spans="1:17" x14ac:dyDescent="0.3">
      <c r="A91" s="8">
        <v>30</v>
      </c>
      <c r="B91" s="11"/>
      <c r="C91" s="11"/>
      <c r="D91" s="11"/>
      <c r="E91" s="11"/>
      <c r="F91" s="11"/>
      <c r="G91" s="11"/>
      <c r="H91" s="11"/>
      <c r="I91" s="8" t="s">
        <v>46</v>
      </c>
      <c r="K91" s="8" t="s">
        <v>11</v>
      </c>
      <c r="L91" s="8" t="str">
        <f t="shared" si="23"/>
        <v>private Date ;</v>
      </c>
      <c r="N91" s="8" t="str">
        <f t="shared" si="24"/>
        <v>,</v>
      </c>
      <c r="O91" s="8" t="str">
        <f t="shared" si="25"/>
        <v xml:space="preserve">, DATETIME    </v>
      </c>
      <c r="P91" s="12" t="s">
        <v>50</v>
      </c>
      <c r="Q91" s="10" t="str">
        <f t="shared" si="26"/>
        <v xml:space="preserve">, DATETIME    , PRIMARY KEY(ADMIN_ID)); </v>
      </c>
    </row>
    <row r="92" spans="1:17" ht="13.5" x14ac:dyDescent="0.3">
      <c r="B92" s="16" t="s">
        <v>118</v>
      </c>
      <c r="C92" s="16" t="s">
        <v>119</v>
      </c>
      <c r="D92" s="25" t="s">
        <v>120</v>
      </c>
      <c r="E92" s="26"/>
      <c r="F92" s="26"/>
      <c r="G92" s="26"/>
      <c r="H92" s="26"/>
      <c r="I92" s="26"/>
      <c r="J92" s="26"/>
      <c r="K92" s="26"/>
      <c r="L92" s="27"/>
      <c r="M92" s="34" t="s">
        <v>205</v>
      </c>
      <c r="N92" s="35"/>
      <c r="O92" s="35"/>
      <c r="P92" s="35"/>
      <c r="Q92" s="36"/>
    </row>
    <row r="93" spans="1:17" x14ac:dyDescent="0.3">
      <c r="D93" s="28"/>
      <c r="E93" s="29"/>
      <c r="F93" s="29"/>
      <c r="G93" s="29"/>
      <c r="H93" s="29"/>
      <c r="I93" s="29"/>
      <c r="J93" s="29"/>
      <c r="K93" s="29"/>
      <c r="L93" s="30"/>
      <c r="M93" s="37"/>
      <c r="N93" s="38"/>
      <c r="O93" s="38"/>
      <c r="P93" s="38"/>
      <c r="Q93" s="39"/>
    </row>
    <row r="94" spans="1:17" x14ac:dyDescent="0.3">
      <c r="D94" s="28"/>
      <c r="E94" s="29"/>
      <c r="F94" s="29"/>
      <c r="G94" s="29"/>
      <c r="H94" s="29"/>
      <c r="I94" s="29"/>
      <c r="J94" s="29"/>
      <c r="K94" s="29"/>
      <c r="L94" s="30"/>
      <c r="M94" s="37"/>
      <c r="N94" s="38"/>
      <c r="O94" s="38"/>
      <c r="P94" s="38"/>
      <c r="Q94" s="39"/>
    </row>
    <row r="95" spans="1:17" x14ac:dyDescent="0.3">
      <c r="D95" s="28"/>
      <c r="E95" s="29"/>
      <c r="F95" s="29"/>
      <c r="G95" s="29"/>
      <c r="H95" s="29"/>
      <c r="I95" s="29"/>
      <c r="J95" s="29"/>
      <c r="K95" s="29"/>
      <c r="L95" s="30"/>
      <c r="M95" s="37"/>
      <c r="N95" s="38"/>
      <c r="O95" s="38"/>
      <c r="P95" s="38"/>
      <c r="Q95" s="39"/>
    </row>
    <row r="96" spans="1:17" x14ac:dyDescent="0.3">
      <c r="D96" s="28"/>
      <c r="E96" s="29"/>
      <c r="F96" s="29"/>
      <c r="G96" s="29"/>
      <c r="H96" s="29"/>
      <c r="I96" s="29"/>
      <c r="J96" s="29"/>
      <c r="K96" s="29"/>
      <c r="L96" s="30"/>
      <c r="M96" s="37"/>
      <c r="N96" s="38"/>
      <c r="O96" s="38"/>
      <c r="P96" s="38"/>
      <c r="Q96" s="39"/>
    </row>
    <row r="97" spans="4:17" x14ac:dyDescent="0.3">
      <c r="D97" s="28"/>
      <c r="E97" s="29"/>
      <c r="F97" s="29"/>
      <c r="G97" s="29"/>
      <c r="H97" s="29"/>
      <c r="I97" s="29"/>
      <c r="J97" s="29"/>
      <c r="K97" s="29"/>
      <c r="L97" s="30"/>
      <c r="M97" s="37"/>
      <c r="N97" s="38"/>
      <c r="O97" s="38"/>
      <c r="P97" s="38"/>
      <c r="Q97" s="39"/>
    </row>
    <row r="98" spans="4:17" x14ac:dyDescent="0.3">
      <c r="D98" s="28"/>
      <c r="E98" s="29"/>
      <c r="F98" s="29"/>
      <c r="G98" s="29"/>
      <c r="H98" s="29"/>
      <c r="I98" s="29"/>
      <c r="J98" s="29"/>
      <c r="K98" s="29"/>
      <c r="L98" s="30"/>
      <c r="M98" s="37"/>
      <c r="N98" s="38"/>
      <c r="O98" s="38"/>
      <c r="P98" s="38"/>
      <c r="Q98" s="39"/>
    </row>
    <row r="99" spans="4:17" x14ac:dyDescent="0.3">
      <c r="D99" s="31"/>
      <c r="E99" s="32"/>
      <c r="F99" s="32"/>
      <c r="G99" s="32"/>
      <c r="H99" s="32"/>
      <c r="I99" s="32"/>
      <c r="J99" s="32"/>
      <c r="K99" s="32"/>
      <c r="L99" s="33"/>
      <c r="M99" s="40"/>
      <c r="N99" s="41"/>
      <c r="O99" s="41"/>
      <c r="P99" s="41"/>
      <c r="Q99" s="42"/>
    </row>
  </sheetData>
  <autoFilter ref="A1:K99"/>
  <mergeCells count="2">
    <mergeCell ref="D92:L99"/>
    <mergeCell ref="M92:Q9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="115" zoomScaleNormal="115" workbookViewId="0">
      <pane ySplit="1" topLeftCell="A20" activePane="bottomLeft" state="frozen"/>
      <selection pane="bottomLeft" activeCell="C39" sqref="C39"/>
    </sheetView>
  </sheetViews>
  <sheetFormatPr defaultRowHeight="12" x14ac:dyDescent="0.3"/>
  <cols>
    <col min="1" max="1" width="4.5" style="8" bestFit="1" customWidth="1"/>
    <col min="2" max="2" width="13.25" style="8" customWidth="1"/>
    <col min="3" max="3" width="21.125" style="8" customWidth="1"/>
    <col min="4" max="4" width="11.875" style="8" customWidth="1"/>
    <col min="5" max="5" width="13" style="8" customWidth="1"/>
    <col min="6" max="8" width="4.625" style="8" customWidth="1"/>
    <col min="9" max="9" width="8.375" style="8" customWidth="1"/>
    <col min="10" max="10" width="6.625" style="8" customWidth="1"/>
    <col min="11" max="11" width="7.75" style="8" customWidth="1"/>
    <col min="12" max="12" width="17.125" style="8" customWidth="1"/>
    <col min="13" max="13" width="26.125" style="9" customWidth="1"/>
    <col min="14" max="14" width="9" style="8"/>
    <col min="15" max="15" width="9" style="8" customWidth="1"/>
    <col min="16" max="16" width="10.5" style="8" customWidth="1"/>
    <col min="17" max="17" width="42.25" style="10" customWidth="1"/>
    <col min="18" max="16384" width="9" style="8"/>
  </cols>
  <sheetData>
    <row r="1" spans="1:1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30</v>
      </c>
      <c r="G1" s="5" t="s">
        <v>31</v>
      </c>
      <c r="H1" s="5" t="s">
        <v>32</v>
      </c>
      <c r="I1" s="5" t="s">
        <v>5</v>
      </c>
      <c r="J1" s="5" t="s">
        <v>6</v>
      </c>
      <c r="K1" s="5" t="s">
        <v>20</v>
      </c>
      <c r="L1" s="5" t="s">
        <v>33</v>
      </c>
      <c r="M1" s="6" t="s">
        <v>21</v>
      </c>
      <c r="Q1" s="7"/>
    </row>
    <row r="2" spans="1:17" ht="13.5" x14ac:dyDescent="0.3">
      <c r="A2" s="8">
        <v>14</v>
      </c>
      <c r="B2" s="19" t="s">
        <v>75</v>
      </c>
      <c r="C2" s="19" t="s">
        <v>156</v>
      </c>
      <c r="D2" s="11" t="s">
        <v>76</v>
      </c>
      <c r="E2" s="11" t="s">
        <v>71</v>
      </c>
      <c r="F2" s="11" t="s">
        <v>7</v>
      </c>
      <c r="G2" s="11" t="s">
        <v>8</v>
      </c>
      <c r="H2" s="11" t="s">
        <v>41</v>
      </c>
      <c r="I2" s="8" t="s">
        <v>47</v>
      </c>
      <c r="K2" s="8" t="s">
        <v>34</v>
      </c>
      <c r="L2" s="8" t="str">
        <f>CONCATENATE("private ",IF(K2="DT","Date",IF(I2="INT","int",IF(I2="TEXT","String",IF(I2="BIGINT", "long", "double")))), " ", LOWER(D2), ";")</f>
        <v>private long msn_id;</v>
      </c>
      <c r="N2" s="8" t="str">
        <f t="shared" ref="N2:N65" si="0">IF(ISBLANK(B2), ",", CONCATENATE("CREATE TABLE ", B2, " ( "))</f>
        <v xml:space="preserve">CREATE TABLE MSN_MST ( </v>
      </c>
      <c r="O2" s="8" t="str">
        <f t="shared" ref="O2:O26" si="1">CONCATENATE(N2, D2, " ", I2, IF(NOT(ISBLANK(J2)), " (", " "), J2, IF(NOT(ISBLANK(J2)), ") ", " "), IF(NOT(ISBLANK(H2)), CONCATENATE(" DEFAULT ", H2), " "), " " )</f>
        <v xml:space="preserve">CREATE TABLE MSN_MST ( MSN_ID BIGINT   DEFAULT AUTO_INCREMENT </v>
      </c>
      <c r="Q2" s="10" t="str">
        <f t="shared" ref="Q2:Q51" si="2">CONCATENATE(O2, P2)</f>
        <v xml:space="preserve">CREATE TABLE MSN_MST ( MSN_ID BIGINT   DEFAULT AUTO_INCREMENT </v>
      </c>
    </row>
    <row r="3" spans="1:17" ht="13.5" x14ac:dyDescent="0.3">
      <c r="A3" s="8">
        <v>15</v>
      </c>
      <c r="B3" s="19"/>
      <c r="C3" s="19"/>
      <c r="D3" s="11" t="s">
        <v>77</v>
      </c>
      <c r="E3" s="11" t="s">
        <v>72</v>
      </c>
      <c r="F3" s="11"/>
      <c r="G3" s="11" t="s">
        <v>8</v>
      </c>
      <c r="H3" s="11"/>
      <c r="I3" s="8" t="s">
        <v>45</v>
      </c>
      <c r="J3" s="8">
        <v>100</v>
      </c>
      <c r="K3" s="8" t="s">
        <v>12</v>
      </c>
      <c r="L3" s="8" t="str">
        <f t="shared" ref="L3:L92" si="3">CONCATENATE("private ",IF(K3="DT","Date",IF(I3="INT","int",IF(I3="TEXT","String",IF(I3="BIGINT", "long", "double")))), " ", LOWER(D3), ";")</f>
        <v>private double msn_nm;</v>
      </c>
      <c r="N3" s="8" t="str">
        <f>IF(ISBLANK(B3), ",", CONCATENATE("CREATE TABLE ", B3, " ( "))</f>
        <v>,</v>
      </c>
      <c r="O3" s="8" t="str">
        <f>CONCATENATE(N3, D3, " ", I3, IF(NOT(ISBLANK(J3)), " (", " "), J3, IF(NOT(ISBLANK(J3)), ") ", " "), IF(NOT(ISBLANK(H3)), CONCATENATE(" DEFAULT ", H3), " "), " " )</f>
        <v xml:space="preserve">,MSN_NM VARCHAR (100)   </v>
      </c>
      <c r="Q3" s="10" t="str">
        <f t="shared" si="2"/>
        <v xml:space="preserve">,MSN_NM VARCHAR (100)   </v>
      </c>
    </row>
    <row r="4" spans="1:17" ht="13.5" x14ac:dyDescent="0.3">
      <c r="A4" s="8">
        <v>15</v>
      </c>
      <c r="B4" s="19"/>
      <c r="C4" s="19"/>
      <c r="D4" s="11" t="s">
        <v>78</v>
      </c>
      <c r="E4" s="11" t="s">
        <v>73</v>
      </c>
      <c r="F4" s="11"/>
      <c r="G4" s="11"/>
      <c r="H4" s="11"/>
      <c r="I4" s="8" t="s">
        <v>45</v>
      </c>
      <c r="J4" s="8">
        <v>255</v>
      </c>
      <c r="K4" s="8" t="s">
        <v>23</v>
      </c>
      <c r="L4" s="8" t="str">
        <f t="shared" si="3"/>
        <v>private double msn_desc;</v>
      </c>
      <c r="N4" s="8" t="str">
        <f t="shared" si="0"/>
        <v>,</v>
      </c>
      <c r="O4" s="8" t="str">
        <f t="shared" si="1"/>
        <v xml:space="preserve">,MSN_DESC VARCHAR (255)   </v>
      </c>
      <c r="Q4" s="10" t="str">
        <f t="shared" si="2"/>
        <v xml:space="preserve">,MSN_DESC VARCHAR (255)   </v>
      </c>
    </row>
    <row r="5" spans="1:17" ht="24" x14ac:dyDescent="0.3">
      <c r="A5" s="8">
        <v>24</v>
      </c>
      <c r="B5" s="19"/>
      <c r="C5" s="19"/>
      <c r="D5" s="11" t="s">
        <v>79</v>
      </c>
      <c r="E5" s="11" t="s">
        <v>74</v>
      </c>
      <c r="F5" s="11"/>
      <c r="G5" s="11"/>
      <c r="H5" s="11"/>
      <c r="I5" s="8" t="s">
        <v>45</v>
      </c>
      <c r="J5" s="8">
        <v>10</v>
      </c>
      <c r="K5" s="8" t="s">
        <v>36</v>
      </c>
      <c r="L5" s="8" t="str">
        <f t="shared" si="3"/>
        <v>private double msn_tp;</v>
      </c>
      <c r="M5" s="9" t="s">
        <v>117</v>
      </c>
      <c r="N5" s="8" t="str">
        <f t="shared" si="0"/>
        <v>,</v>
      </c>
      <c r="O5" s="8" t="str">
        <f t="shared" si="1"/>
        <v xml:space="preserve">,MSN_TP VARCHAR (10)   </v>
      </c>
      <c r="Q5" s="10" t="str">
        <f t="shared" si="2"/>
        <v xml:space="preserve">,MSN_TP VARCHAR (10)   </v>
      </c>
    </row>
    <row r="6" spans="1:17" ht="13.5" x14ac:dyDescent="0.3">
      <c r="A6" s="8">
        <v>15</v>
      </c>
      <c r="B6" s="19"/>
      <c r="C6" s="19"/>
      <c r="D6" s="11" t="s">
        <v>270</v>
      </c>
      <c r="E6" s="11" t="s">
        <v>271</v>
      </c>
      <c r="F6" s="11"/>
      <c r="G6" s="11"/>
      <c r="H6" s="11">
        <v>2</v>
      </c>
      <c r="I6" s="8" t="s">
        <v>13</v>
      </c>
      <c r="K6" s="8" t="s">
        <v>13</v>
      </c>
      <c r="L6" s="8" t="str">
        <f t="shared" si="3"/>
        <v>private int robo_cnt;</v>
      </c>
      <c r="N6" s="8" t="str">
        <f t="shared" si="0"/>
        <v>,</v>
      </c>
      <c r="O6" s="8" t="str">
        <f t="shared" si="1"/>
        <v xml:space="preserve">,ROBO_CNT INT   DEFAULT 2 </v>
      </c>
      <c r="Q6" s="10" t="str">
        <f t="shared" si="2"/>
        <v xml:space="preserve">,ROBO_CNT INT   DEFAULT 2 </v>
      </c>
    </row>
    <row r="7" spans="1:17" ht="13.5" x14ac:dyDescent="0.3">
      <c r="A7" s="8">
        <v>24</v>
      </c>
      <c r="B7" s="19"/>
      <c r="C7" s="19"/>
      <c r="D7" s="11" t="s">
        <v>260</v>
      </c>
      <c r="E7" s="11" t="s">
        <v>261</v>
      </c>
      <c r="F7" s="11"/>
      <c r="G7" s="11"/>
      <c r="H7" s="11"/>
      <c r="I7" s="8" t="s">
        <v>45</v>
      </c>
      <c r="J7" s="8">
        <v>50</v>
      </c>
      <c r="K7" s="8" t="s">
        <v>36</v>
      </c>
      <c r="L7" s="8" t="str">
        <f t="shared" si="3"/>
        <v>private double robo_main;</v>
      </c>
      <c r="N7" s="8" t="str">
        <f t="shared" si="0"/>
        <v>,</v>
      </c>
      <c r="O7" s="8" t="str">
        <f t="shared" si="1"/>
        <v xml:space="preserve">,ROBO_MAIN VARCHAR (50)   </v>
      </c>
      <c r="Q7" s="10" t="str">
        <f t="shared" si="2"/>
        <v xml:space="preserve">,ROBO_MAIN VARCHAR (50)   </v>
      </c>
    </row>
    <row r="8" spans="1:17" ht="13.5" x14ac:dyDescent="0.3">
      <c r="A8" s="8">
        <v>24</v>
      </c>
      <c r="B8" s="19"/>
      <c r="C8" s="19"/>
      <c r="D8" s="11" t="s">
        <v>262</v>
      </c>
      <c r="E8" s="11" t="s">
        <v>263</v>
      </c>
      <c r="F8" s="11"/>
      <c r="G8" s="11"/>
      <c r="H8" s="11"/>
      <c r="I8" s="8" t="s">
        <v>45</v>
      </c>
      <c r="J8" s="8">
        <v>50</v>
      </c>
      <c r="K8" s="8" t="s">
        <v>36</v>
      </c>
      <c r="L8" s="8" t="str">
        <f t="shared" si="3"/>
        <v>private double robo_sub1;</v>
      </c>
      <c r="N8" s="8" t="str">
        <f t="shared" si="0"/>
        <v>,</v>
      </c>
      <c r="O8" s="8" t="str">
        <f t="shared" si="1"/>
        <v xml:space="preserve">,ROBO_SUB1 VARCHAR (50)   </v>
      </c>
      <c r="Q8" s="10" t="str">
        <f t="shared" si="2"/>
        <v xml:space="preserve">,ROBO_SUB1 VARCHAR (50)   </v>
      </c>
    </row>
    <row r="9" spans="1:17" ht="13.5" x14ac:dyDescent="0.3">
      <c r="A9" s="8">
        <v>24</v>
      </c>
      <c r="B9" s="19"/>
      <c r="C9" s="19"/>
      <c r="D9" s="11" t="s">
        <v>264</v>
      </c>
      <c r="E9" s="11" t="s">
        <v>267</v>
      </c>
      <c r="F9" s="11"/>
      <c r="G9" s="11"/>
      <c r="H9" s="11"/>
      <c r="I9" s="8" t="s">
        <v>45</v>
      </c>
      <c r="J9" s="8">
        <v>50</v>
      </c>
      <c r="K9" s="8" t="s">
        <v>36</v>
      </c>
      <c r="L9" s="8" t="str">
        <f t="shared" si="3"/>
        <v>private double robo_sub2;</v>
      </c>
      <c r="N9" s="8" t="str">
        <f t="shared" si="0"/>
        <v>,</v>
      </c>
      <c r="O9" s="8" t="str">
        <f t="shared" si="1"/>
        <v xml:space="preserve">,ROBO_SUB2 VARCHAR (50)   </v>
      </c>
      <c r="Q9" s="10" t="str">
        <f t="shared" si="2"/>
        <v xml:space="preserve">,ROBO_SUB2 VARCHAR (50)   </v>
      </c>
    </row>
    <row r="10" spans="1:17" ht="13.5" x14ac:dyDescent="0.3">
      <c r="A10" s="8">
        <v>24</v>
      </c>
      <c r="B10" s="19"/>
      <c r="C10" s="19"/>
      <c r="D10" s="11" t="s">
        <v>265</v>
      </c>
      <c r="E10" s="11" t="s">
        <v>268</v>
      </c>
      <c r="F10" s="11"/>
      <c r="G10" s="11"/>
      <c r="H10" s="11"/>
      <c r="I10" s="8" t="s">
        <v>45</v>
      </c>
      <c r="J10" s="8">
        <v>50</v>
      </c>
      <c r="K10" s="8" t="s">
        <v>36</v>
      </c>
      <c r="L10" s="8" t="str">
        <f t="shared" si="3"/>
        <v>private double robo_sub3;</v>
      </c>
      <c r="N10" s="8" t="str">
        <f t="shared" si="0"/>
        <v>,</v>
      </c>
      <c r="O10" s="8" t="str">
        <f t="shared" si="1"/>
        <v xml:space="preserve">,ROBO_SUB3 VARCHAR (50)   </v>
      </c>
      <c r="Q10" s="10" t="str">
        <f t="shared" si="2"/>
        <v xml:space="preserve">,ROBO_SUB3 VARCHAR (50)   </v>
      </c>
    </row>
    <row r="11" spans="1:17" ht="13.5" x14ac:dyDescent="0.3">
      <c r="A11" s="8">
        <v>24</v>
      </c>
      <c r="B11" s="19"/>
      <c r="C11" s="19"/>
      <c r="D11" s="11" t="s">
        <v>266</v>
      </c>
      <c r="E11" s="11" t="s">
        <v>269</v>
      </c>
      <c r="F11" s="11"/>
      <c r="G11" s="11"/>
      <c r="H11" s="11"/>
      <c r="I11" s="8" t="s">
        <v>45</v>
      </c>
      <c r="J11" s="8">
        <v>50</v>
      </c>
      <c r="K11" s="8" t="s">
        <v>36</v>
      </c>
      <c r="L11" s="8" t="str">
        <f t="shared" si="3"/>
        <v>private double robo_sub4;</v>
      </c>
      <c r="N11" s="8" t="str">
        <f t="shared" si="0"/>
        <v>,</v>
      </c>
      <c r="O11" s="8" t="str">
        <f t="shared" si="1"/>
        <v xml:space="preserve">,ROBO_SUB4 VARCHAR (50)   </v>
      </c>
      <c r="Q11" s="10" t="str">
        <f t="shared" si="2"/>
        <v xml:space="preserve">,ROBO_SUB4 VARCHAR (50)   </v>
      </c>
    </row>
    <row r="12" spans="1:17" ht="13.5" x14ac:dyDescent="0.3">
      <c r="A12" s="8">
        <v>15</v>
      </c>
      <c r="B12" s="19"/>
      <c r="C12" s="19"/>
      <c r="D12" s="11" t="s">
        <v>83</v>
      </c>
      <c r="E12" s="11" t="s">
        <v>84</v>
      </c>
      <c r="F12" s="11"/>
      <c r="G12" s="11"/>
      <c r="H12" s="11"/>
      <c r="I12" s="8" t="s">
        <v>13</v>
      </c>
      <c r="K12" s="8" t="s">
        <v>13</v>
      </c>
      <c r="L12" s="8" t="str">
        <f t="shared" si="3"/>
        <v>private int sorts;</v>
      </c>
      <c r="N12" s="8" t="str">
        <f t="shared" si="0"/>
        <v>,</v>
      </c>
      <c r="O12" s="8" t="str">
        <f t="shared" si="1"/>
        <v xml:space="preserve">,SORTS INT    </v>
      </c>
      <c r="Q12" s="10" t="str">
        <f t="shared" si="2"/>
        <v xml:space="preserve">,SORTS INT    </v>
      </c>
    </row>
    <row r="13" spans="1:17" ht="13.5" x14ac:dyDescent="0.3">
      <c r="A13" s="8">
        <v>15</v>
      </c>
      <c r="B13" s="19"/>
      <c r="C13" s="19"/>
      <c r="D13" s="11" t="s">
        <v>24</v>
      </c>
      <c r="E13" s="11" t="s">
        <v>25</v>
      </c>
      <c r="F13" s="11"/>
      <c r="G13" s="11"/>
      <c r="H13" s="8" t="s">
        <v>201</v>
      </c>
      <c r="I13" s="8" t="s">
        <v>46</v>
      </c>
      <c r="K13" s="8" t="s">
        <v>11</v>
      </c>
      <c r="L13" s="8" t="str">
        <f t="shared" si="3"/>
        <v>private Date reg_dt;</v>
      </c>
      <c r="N13" s="8" t="str">
        <f>IF(ISBLANK(B13), ",", CONCATENATE("CREATE TABLE ", B13, " ( "))</f>
        <v>,</v>
      </c>
      <c r="O13" s="8" t="str">
        <f>CONCATENATE(N13, D13, " ", I13, IF(NOT(ISBLANK(J13)), " (", " "), J13, IF(NOT(ISBLANK(J13)), ") ", " "), IF(NOT(ISBLANK(H13)), CONCATENATE(" DEFAULT ", H13), " "), " " )</f>
        <v xml:space="preserve">,REG_DT DATETIME   DEFAULT NOW() </v>
      </c>
      <c r="Q13" s="10" t="str">
        <f t="shared" si="2"/>
        <v xml:space="preserve">,REG_DT DATETIME   DEFAULT NOW() </v>
      </c>
    </row>
    <row r="14" spans="1:17" ht="13.5" x14ac:dyDescent="0.3">
      <c r="A14" s="8">
        <v>30</v>
      </c>
      <c r="B14" s="19"/>
      <c r="C14" s="19"/>
      <c r="D14" s="11" t="s">
        <v>80</v>
      </c>
      <c r="E14" s="11" t="s">
        <v>81</v>
      </c>
      <c r="F14" s="11"/>
      <c r="G14" s="11"/>
      <c r="H14" s="11"/>
      <c r="I14" s="8" t="s">
        <v>46</v>
      </c>
      <c r="K14" s="8" t="s">
        <v>11</v>
      </c>
      <c r="L14" s="8" t="str">
        <f t="shared" si="3"/>
        <v>private Date mod_dt;</v>
      </c>
      <c r="N14" s="8" t="str">
        <f t="shared" si="0"/>
        <v>,</v>
      </c>
      <c r="O14" s="8" t="str">
        <f t="shared" si="1"/>
        <v xml:space="preserve">,MOD_DT DATETIME    </v>
      </c>
      <c r="P14" s="12" t="s">
        <v>188</v>
      </c>
      <c r="Q14" s="10" t="str">
        <f t="shared" si="2"/>
        <v xml:space="preserve">,MOD_DT DATETIME    , PRIMARY KEY(MSN_ID)); </v>
      </c>
    </row>
    <row r="15" spans="1:17" ht="13.5" x14ac:dyDescent="0.3">
      <c r="A15" s="8">
        <v>14</v>
      </c>
      <c r="B15" s="19" t="s">
        <v>66</v>
      </c>
      <c r="C15" s="19" t="s">
        <v>56</v>
      </c>
      <c r="D15" s="11" t="s">
        <v>85</v>
      </c>
      <c r="E15" s="11" t="s">
        <v>89</v>
      </c>
      <c r="F15" s="11" t="s">
        <v>7</v>
      </c>
      <c r="G15" s="11" t="s">
        <v>8</v>
      </c>
      <c r="H15" s="11" t="s">
        <v>41</v>
      </c>
      <c r="I15" s="8" t="s">
        <v>47</v>
      </c>
      <c r="K15" s="8" t="s">
        <v>34</v>
      </c>
      <c r="L15" s="8" t="str">
        <f t="shared" si="3"/>
        <v>private long srv_id;</v>
      </c>
      <c r="N15" s="8" t="str">
        <f t="shared" si="0"/>
        <v xml:space="preserve">CREATE TABLE SRV_MST ( </v>
      </c>
      <c r="O15" s="8" t="str">
        <f t="shared" si="1"/>
        <v xml:space="preserve">CREATE TABLE SRV_MST ( SRV_ID BIGINT   DEFAULT AUTO_INCREMENT </v>
      </c>
      <c r="Q15" s="10" t="str">
        <f t="shared" si="2"/>
        <v xml:space="preserve">CREATE TABLE SRV_MST ( SRV_ID BIGINT   DEFAULT AUTO_INCREMENT </v>
      </c>
    </row>
    <row r="16" spans="1:17" ht="13.5" x14ac:dyDescent="0.3">
      <c r="A16" s="8">
        <v>15</v>
      </c>
      <c r="B16" s="19"/>
      <c r="C16" s="19"/>
      <c r="D16" s="11" t="s">
        <v>86</v>
      </c>
      <c r="E16" s="11" t="s">
        <v>90</v>
      </c>
      <c r="F16" s="11"/>
      <c r="G16" s="11"/>
      <c r="H16" s="11"/>
      <c r="I16" s="8" t="s">
        <v>45</v>
      </c>
      <c r="J16" s="8">
        <v>100</v>
      </c>
      <c r="K16" s="8" t="s">
        <v>12</v>
      </c>
      <c r="L16" s="8" t="str">
        <f t="shared" si="3"/>
        <v>private double srv_nm;</v>
      </c>
      <c r="N16" s="8" t="str">
        <f t="shared" si="0"/>
        <v>,</v>
      </c>
      <c r="O16" s="8" t="str">
        <f t="shared" si="1"/>
        <v xml:space="preserve">,SRV_NM VARCHAR (100)   </v>
      </c>
      <c r="Q16" s="10" t="str">
        <f t="shared" si="2"/>
        <v xml:space="preserve">,SRV_NM VARCHAR (100)   </v>
      </c>
    </row>
    <row r="17" spans="1:17" ht="13.5" x14ac:dyDescent="0.3">
      <c r="A17" s="8">
        <v>15</v>
      </c>
      <c r="B17" s="19"/>
      <c r="C17" s="19"/>
      <c r="D17" s="11" t="s">
        <v>87</v>
      </c>
      <c r="E17" s="11" t="s">
        <v>91</v>
      </c>
      <c r="F17" s="11"/>
      <c r="G17" s="11"/>
      <c r="H17" s="11"/>
      <c r="I17" s="8" t="s">
        <v>45</v>
      </c>
      <c r="J17" s="8">
        <v>255</v>
      </c>
      <c r="K17" s="8" t="s">
        <v>23</v>
      </c>
      <c r="L17" s="8" t="str">
        <f t="shared" si="3"/>
        <v>private double srv_desc;</v>
      </c>
      <c r="N17" s="8" t="str">
        <f t="shared" si="0"/>
        <v>,</v>
      </c>
      <c r="O17" s="8" t="str">
        <f t="shared" si="1"/>
        <v xml:space="preserve">,SRV_DESC VARCHAR (255)   </v>
      </c>
      <c r="Q17" s="10" t="str">
        <f t="shared" si="2"/>
        <v xml:space="preserve">,SRV_DESC VARCHAR (255)   </v>
      </c>
    </row>
    <row r="18" spans="1:17" ht="13.5" x14ac:dyDescent="0.3">
      <c r="A18" s="8">
        <v>16</v>
      </c>
      <c r="B18" s="19"/>
      <c r="C18" s="19"/>
      <c r="D18" s="11" t="s">
        <v>88</v>
      </c>
      <c r="E18" s="11" t="s">
        <v>92</v>
      </c>
      <c r="F18" s="11"/>
      <c r="G18" s="11"/>
      <c r="H18" s="11"/>
      <c r="I18" s="8" t="s">
        <v>45</v>
      </c>
      <c r="J18" s="8">
        <v>10</v>
      </c>
      <c r="K18" s="8" t="s">
        <v>36</v>
      </c>
      <c r="L18" s="8" t="str">
        <f t="shared" si="3"/>
        <v>private double srv_tp;</v>
      </c>
      <c r="M18" s="9" t="s">
        <v>174</v>
      </c>
      <c r="N18" s="8" t="str">
        <f t="shared" si="0"/>
        <v>,</v>
      </c>
      <c r="O18" s="8" t="str">
        <f t="shared" si="1"/>
        <v xml:space="preserve">,SRV_TP VARCHAR (10)   </v>
      </c>
      <c r="Q18" s="10" t="str">
        <f>CONCATENATE(O18, P18)</f>
        <v xml:space="preserve">,SRV_TP VARCHAR (10)   </v>
      </c>
    </row>
    <row r="19" spans="1:17" ht="13.5" x14ac:dyDescent="0.3">
      <c r="A19" s="8">
        <v>18</v>
      </c>
      <c r="B19" s="19"/>
      <c r="C19" s="19"/>
      <c r="D19" s="11" t="s">
        <v>83</v>
      </c>
      <c r="E19" s="11" t="s">
        <v>84</v>
      </c>
      <c r="F19" s="11"/>
      <c r="G19" s="11"/>
      <c r="H19" s="11"/>
      <c r="I19" s="8" t="s">
        <v>13</v>
      </c>
      <c r="K19" s="8" t="s">
        <v>13</v>
      </c>
      <c r="L19" s="8" t="str">
        <f t="shared" si="3"/>
        <v>private int sorts;</v>
      </c>
      <c r="N19" s="8" t="str">
        <f t="shared" si="0"/>
        <v>,</v>
      </c>
      <c r="O19" s="8" t="str">
        <f t="shared" si="1"/>
        <v xml:space="preserve">,SORTS INT    </v>
      </c>
      <c r="Q19" s="10" t="str">
        <f t="shared" si="2"/>
        <v xml:space="preserve">,SORTS INT    </v>
      </c>
    </row>
    <row r="20" spans="1:17" x14ac:dyDescent="0.3">
      <c r="A20" s="8">
        <v>28</v>
      </c>
      <c r="B20" s="20"/>
      <c r="C20" s="20"/>
      <c r="D20" s="11" t="s">
        <v>24</v>
      </c>
      <c r="E20" s="11" t="s">
        <v>25</v>
      </c>
      <c r="F20" s="11"/>
      <c r="G20" s="11"/>
      <c r="H20" s="8" t="s">
        <v>201</v>
      </c>
      <c r="I20" s="8" t="s">
        <v>46</v>
      </c>
      <c r="K20" s="8" t="s">
        <v>11</v>
      </c>
      <c r="L20" s="8" t="str">
        <f t="shared" si="3"/>
        <v>private Date reg_dt;</v>
      </c>
      <c r="N20" s="8" t="str">
        <f t="shared" si="0"/>
        <v>,</v>
      </c>
      <c r="O20" s="8" t="str">
        <f t="shared" si="1"/>
        <v xml:space="preserve">,REG_DT DATETIME   DEFAULT NOW() </v>
      </c>
      <c r="Q20" s="10" t="str">
        <f t="shared" si="2"/>
        <v xml:space="preserve">,REG_DT DATETIME   DEFAULT NOW() </v>
      </c>
    </row>
    <row r="21" spans="1:17" x14ac:dyDescent="0.3">
      <c r="A21" s="8">
        <v>30</v>
      </c>
      <c r="B21" s="20"/>
      <c r="C21" s="20"/>
      <c r="D21" s="11" t="s">
        <v>80</v>
      </c>
      <c r="E21" s="11" t="s">
        <v>81</v>
      </c>
      <c r="F21" s="11"/>
      <c r="G21" s="11"/>
      <c r="H21" s="11"/>
      <c r="I21" s="8" t="s">
        <v>46</v>
      </c>
      <c r="K21" s="8" t="s">
        <v>11</v>
      </c>
      <c r="L21" s="8" t="str">
        <f t="shared" si="3"/>
        <v>private Date mod_dt;</v>
      </c>
      <c r="N21" s="8" t="str">
        <f t="shared" si="0"/>
        <v>,</v>
      </c>
      <c r="O21" s="8" t="str">
        <f t="shared" si="1"/>
        <v xml:space="preserve">,MOD_DT DATETIME    </v>
      </c>
      <c r="P21" s="12" t="s">
        <v>189</v>
      </c>
      <c r="Q21" s="10" t="str">
        <f t="shared" si="2"/>
        <v xml:space="preserve">,MOD_DT DATETIME    , PRIMARY KEY(SRV_ID)); </v>
      </c>
    </row>
    <row r="22" spans="1:17" ht="13.5" x14ac:dyDescent="0.3">
      <c r="A22" s="8">
        <v>14</v>
      </c>
      <c r="B22" s="19" t="s">
        <v>67</v>
      </c>
      <c r="C22" s="19" t="s">
        <v>55</v>
      </c>
      <c r="D22" s="11" t="s">
        <v>85</v>
      </c>
      <c r="E22" s="11" t="s">
        <v>89</v>
      </c>
      <c r="F22" s="11" t="s">
        <v>7</v>
      </c>
      <c r="G22" s="11" t="s">
        <v>8</v>
      </c>
      <c r="H22" s="11"/>
      <c r="I22" s="8" t="s">
        <v>47</v>
      </c>
      <c r="K22" s="8" t="s">
        <v>34</v>
      </c>
      <c r="L22" s="8" t="str">
        <f t="shared" si="3"/>
        <v>private long srv_id;</v>
      </c>
      <c r="N22" s="8" t="str">
        <f t="shared" si="0"/>
        <v xml:space="preserve">CREATE TABLE PARM_MST ( </v>
      </c>
      <c r="O22" s="8" t="str">
        <f t="shared" si="1"/>
        <v xml:space="preserve">CREATE TABLE PARM_MST ( SRV_ID BIGINT    </v>
      </c>
      <c r="Q22" s="10" t="str">
        <f t="shared" si="2"/>
        <v xml:space="preserve">CREATE TABLE PARM_MST ( SRV_ID BIGINT    </v>
      </c>
    </row>
    <row r="23" spans="1:17" x14ac:dyDescent="0.3">
      <c r="A23" s="8">
        <v>15</v>
      </c>
      <c r="B23" s="20"/>
      <c r="C23" s="20"/>
      <c r="D23" s="11" t="s">
        <v>97</v>
      </c>
      <c r="E23" s="11" t="s">
        <v>99</v>
      </c>
      <c r="F23" s="11" t="s">
        <v>7</v>
      </c>
      <c r="G23" s="11" t="s">
        <v>8</v>
      </c>
      <c r="H23" s="11"/>
      <c r="I23" s="8" t="s">
        <v>45</v>
      </c>
      <c r="J23" s="8">
        <v>100</v>
      </c>
      <c r="K23" s="8" t="s">
        <v>12</v>
      </c>
      <c r="L23" s="8" t="str">
        <f t="shared" si="3"/>
        <v>private double parm_id;</v>
      </c>
      <c r="N23" s="8" t="str">
        <f t="shared" si="0"/>
        <v>,</v>
      </c>
      <c r="O23" s="8" t="str">
        <f t="shared" si="1"/>
        <v xml:space="preserve">,PARM_ID VARCHAR (100)   </v>
      </c>
      <c r="Q23" s="10" t="str">
        <f t="shared" si="2"/>
        <v xml:space="preserve">,PARM_ID VARCHAR (100)   </v>
      </c>
    </row>
    <row r="24" spans="1:17" x14ac:dyDescent="0.3">
      <c r="A24" s="8">
        <v>16</v>
      </c>
      <c r="B24" s="20"/>
      <c r="C24" s="20"/>
      <c r="D24" s="11" t="s">
        <v>98</v>
      </c>
      <c r="E24" s="11" t="s">
        <v>100</v>
      </c>
      <c r="F24" s="11"/>
      <c r="G24" s="11"/>
      <c r="H24" s="11"/>
      <c r="I24" s="8" t="s">
        <v>45</v>
      </c>
      <c r="J24" s="8">
        <v>255</v>
      </c>
      <c r="K24" s="8" t="s">
        <v>23</v>
      </c>
      <c r="L24" s="8" t="str">
        <f t="shared" si="3"/>
        <v>private double parm_desc;</v>
      </c>
      <c r="N24" s="8" t="str">
        <f t="shared" si="0"/>
        <v>,</v>
      </c>
      <c r="O24" s="8" t="str">
        <f t="shared" si="1"/>
        <v xml:space="preserve">,PARM_DESC VARCHAR (255)   </v>
      </c>
      <c r="Q24" s="10" t="str">
        <f t="shared" si="2"/>
        <v xml:space="preserve">,PARM_DESC VARCHAR (255)   </v>
      </c>
    </row>
    <row r="25" spans="1:17" ht="13.5" x14ac:dyDescent="0.3">
      <c r="A25" s="8">
        <v>16</v>
      </c>
      <c r="B25" s="19"/>
      <c r="C25" s="19"/>
      <c r="D25" s="11" t="s">
        <v>172</v>
      </c>
      <c r="E25" s="11" t="s">
        <v>173</v>
      </c>
      <c r="F25" s="11"/>
      <c r="G25" s="11"/>
      <c r="H25" s="11"/>
      <c r="I25" s="8" t="s">
        <v>45</v>
      </c>
      <c r="J25" s="8">
        <v>10</v>
      </c>
      <c r="K25" s="8" t="s">
        <v>36</v>
      </c>
      <c r="L25" s="8" t="str">
        <f t="shared" si="3"/>
        <v>private double parm_tp;</v>
      </c>
      <c r="M25" s="9" t="s">
        <v>187</v>
      </c>
      <c r="N25" s="8" t="str">
        <f t="shared" si="0"/>
        <v>,</v>
      </c>
      <c r="O25" s="8" t="str">
        <f t="shared" si="1"/>
        <v xml:space="preserve">,PARM_TP VARCHAR (10)   </v>
      </c>
      <c r="Q25" s="10" t="str">
        <f>CONCATENATE(O25, P25)</f>
        <v xml:space="preserve">,PARM_TP VARCHAR (10)   </v>
      </c>
    </row>
    <row r="26" spans="1:17" x14ac:dyDescent="0.3">
      <c r="A26" s="8">
        <v>18</v>
      </c>
      <c r="B26" s="20"/>
      <c r="C26" s="20"/>
      <c r="D26" s="11" t="s">
        <v>101</v>
      </c>
      <c r="E26" s="11" t="s">
        <v>102</v>
      </c>
      <c r="F26" s="11"/>
      <c r="G26" s="11"/>
      <c r="H26" s="11"/>
      <c r="I26" s="8" t="s">
        <v>45</v>
      </c>
      <c r="J26" s="8">
        <v>100</v>
      </c>
      <c r="K26" s="8" t="s">
        <v>12</v>
      </c>
      <c r="L26" s="8" t="str">
        <f t="shared" si="3"/>
        <v>private double def_val;</v>
      </c>
      <c r="M26" s="9" t="s">
        <v>176</v>
      </c>
      <c r="N26" s="8" t="str">
        <f t="shared" si="0"/>
        <v>,</v>
      </c>
      <c r="O26" s="8" t="str">
        <f t="shared" si="1"/>
        <v xml:space="preserve">,DEF_VAL VARCHAR (100)   </v>
      </c>
      <c r="Q26" s="10" t="str">
        <f t="shared" si="2"/>
        <v xml:space="preserve">,DEF_VAL VARCHAR (100)   </v>
      </c>
    </row>
    <row r="27" spans="1:17" x14ac:dyDescent="0.3">
      <c r="A27" s="8">
        <v>28</v>
      </c>
      <c r="B27" s="20"/>
      <c r="C27" s="20"/>
      <c r="D27" s="11" t="s">
        <v>83</v>
      </c>
      <c r="E27" s="11" t="s">
        <v>84</v>
      </c>
      <c r="F27" s="11"/>
      <c r="G27" s="11"/>
      <c r="H27" s="11"/>
      <c r="I27" s="8" t="s">
        <v>13</v>
      </c>
      <c r="K27" s="8" t="s">
        <v>13</v>
      </c>
      <c r="L27" s="8" t="str">
        <f t="shared" si="3"/>
        <v>private int sorts;</v>
      </c>
      <c r="N27" s="8" t="str">
        <f t="shared" si="0"/>
        <v>,</v>
      </c>
      <c r="O27" s="8" t="str">
        <f>CONCATENATE(N27, D27, " ", I27, IF(NOT(ISBLANK(J27)), " (", " "), J27, IF(NOT(ISBLANK(J27)), ") ", " "), IF(NOT(ISBLANK(H27)), CONCATENATE(" DEFAULT ", H27), " "), " " )</f>
        <v xml:space="preserve">,SORTS INT    </v>
      </c>
      <c r="Q27" s="10" t="str">
        <f t="shared" si="2"/>
        <v xml:space="preserve">,SORTS INT    </v>
      </c>
    </row>
    <row r="28" spans="1:17" x14ac:dyDescent="0.3">
      <c r="A28" s="8">
        <v>28</v>
      </c>
      <c r="B28" s="20"/>
      <c r="C28" s="20"/>
      <c r="D28" s="11" t="s">
        <v>24</v>
      </c>
      <c r="E28" s="11" t="s">
        <v>25</v>
      </c>
      <c r="F28" s="11"/>
      <c r="G28" s="11"/>
      <c r="H28" s="8" t="s">
        <v>201</v>
      </c>
      <c r="I28" s="8" t="s">
        <v>46</v>
      </c>
      <c r="K28" s="8" t="s">
        <v>11</v>
      </c>
      <c r="L28" s="8" t="str">
        <f t="shared" si="3"/>
        <v>private Date reg_dt;</v>
      </c>
      <c r="N28" s="8" t="str">
        <f t="shared" si="0"/>
        <v>,</v>
      </c>
      <c r="O28" s="8" t="str">
        <f>CONCATENATE(N28, D28, " ", I28, IF(NOT(ISBLANK(J28)), " (", " "), J28, IF(NOT(ISBLANK(J28)), ") ", " "), IF(NOT(ISBLANK(H28)), CONCATENATE(" DEFAULT ", H28), " "), " " )</f>
        <v xml:space="preserve">,REG_DT DATETIME   DEFAULT NOW() </v>
      </c>
      <c r="Q28" s="10" t="str">
        <f t="shared" si="2"/>
        <v xml:space="preserve">,REG_DT DATETIME   DEFAULT NOW() </v>
      </c>
    </row>
    <row r="29" spans="1:17" x14ac:dyDescent="0.3">
      <c r="A29" s="8">
        <v>30</v>
      </c>
      <c r="B29" s="20"/>
      <c r="C29" s="20"/>
      <c r="D29" s="11" t="s">
        <v>80</v>
      </c>
      <c r="E29" s="11" t="s">
        <v>81</v>
      </c>
      <c r="F29" s="11"/>
      <c r="G29" s="11"/>
      <c r="H29" s="11"/>
      <c r="I29" s="8" t="s">
        <v>46</v>
      </c>
      <c r="K29" s="8" t="s">
        <v>11</v>
      </c>
      <c r="L29" s="8" t="str">
        <f t="shared" si="3"/>
        <v>private Date mod_dt;</v>
      </c>
      <c r="N29" s="8" t="str">
        <f t="shared" si="0"/>
        <v>,</v>
      </c>
      <c r="O29" s="8" t="str">
        <f>CONCATENATE(N29, D29, " ", I29, IF(NOT(ISBLANK(J29)), " (", " "), J29, IF(NOT(ISBLANK(J29)), ") ", " "), IF(NOT(ISBLANK(H29)), CONCATENATE(" DEFAULT ", H29), " "), " " )</f>
        <v xml:space="preserve">,MOD_DT DATETIME    </v>
      </c>
      <c r="P29" s="12" t="s">
        <v>190</v>
      </c>
      <c r="Q29" s="10" t="str">
        <f t="shared" si="2"/>
        <v xml:space="preserve">,MOD_DT DATETIME    , PRIMARY KEY(SRV_ID, PARM_ID)); </v>
      </c>
    </row>
    <row r="30" spans="1:17" ht="13.5" x14ac:dyDescent="0.3">
      <c r="A30" s="8">
        <v>14</v>
      </c>
      <c r="B30" s="21" t="s">
        <v>108</v>
      </c>
      <c r="C30" s="21" t="s">
        <v>157</v>
      </c>
      <c r="D30" s="11" t="s">
        <v>76</v>
      </c>
      <c r="E30" s="11" t="s">
        <v>71</v>
      </c>
      <c r="F30" s="11" t="s">
        <v>7</v>
      </c>
      <c r="G30" s="11" t="s">
        <v>8</v>
      </c>
      <c r="H30" s="11"/>
      <c r="I30" s="8" t="s">
        <v>47</v>
      </c>
      <c r="K30" s="8" t="s">
        <v>34</v>
      </c>
      <c r="L30" s="8" t="str">
        <f t="shared" si="3"/>
        <v>private long msn_id;</v>
      </c>
      <c r="N30" s="8" t="str">
        <f t="shared" si="0"/>
        <v xml:space="preserve">CREATE TABLE MSN_SRV_MST ( </v>
      </c>
      <c r="O30" s="8" t="str">
        <f t="shared" ref="O30:O74" si="4">CONCATENATE(N30, D30, " ", I30, IF(NOT(ISBLANK(J30)), " (", " "), J30, IF(NOT(ISBLANK(J30)), ") ", " "), IF(NOT(ISBLANK(H30)), CONCATENATE(" DEFAULT ", H30), " "), " " )</f>
        <v xml:space="preserve">CREATE TABLE MSN_SRV_MST ( MSN_ID BIGINT    </v>
      </c>
      <c r="Q30" s="10" t="str">
        <f t="shared" si="2"/>
        <v xml:space="preserve">CREATE TABLE MSN_SRV_MST ( MSN_ID BIGINT    </v>
      </c>
    </row>
    <row r="31" spans="1:17" ht="13.5" x14ac:dyDescent="0.3">
      <c r="A31" s="8">
        <v>15</v>
      </c>
      <c r="B31" s="19"/>
      <c r="C31" s="19"/>
      <c r="D31" s="11" t="s">
        <v>191</v>
      </c>
      <c r="E31" s="11" t="s">
        <v>194</v>
      </c>
      <c r="F31" s="11" t="s">
        <v>7</v>
      </c>
      <c r="G31" s="11" t="s">
        <v>8</v>
      </c>
      <c r="H31" s="11"/>
      <c r="I31" s="8" t="s">
        <v>47</v>
      </c>
      <c r="K31" s="8" t="s">
        <v>34</v>
      </c>
      <c r="L31" s="8" t="str">
        <f t="shared" si="3"/>
        <v>private long srv_seq;</v>
      </c>
      <c r="N31" s="8" t="str">
        <f t="shared" si="0"/>
        <v>,</v>
      </c>
      <c r="O31" s="8" t="str">
        <f t="shared" si="4"/>
        <v xml:space="preserve">,SRV_SEQ BIGINT    </v>
      </c>
      <c r="Q31" s="10" t="str">
        <f t="shared" si="2"/>
        <v xml:space="preserve">,SRV_SEQ BIGINT    </v>
      </c>
    </row>
    <row r="32" spans="1:17" ht="13.5" x14ac:dyDescent="0.3">
      <c r="A32" s="8">
        <v>15</v>
      </c>
      <c r="B32" s="19"/>
      <c r="C32" s="19"/>
      <c r="D32" s="11" t="s">
        <v>85</v>
      </c>
      <c r="E32" s="11" t="s">
        <v>89</v>
      </c>
      <c r="F32" s="11"/>
      <c r="G32" s="11" t="s">
        <v>8</v>
      </c>
      <c r="H32" s="11"/>
      <c r="I32" s="8" t="s">
        <v>47</v>
      </c>
      <c r="K32" s="8" t="s">
        <v>34</v>
      </c>
      <c r="L32" s="8" t="str">
        <f t="shared" si="3"/>
        <v>private long srv_id;</v>
      </c>
      <c r="N32" s="8" t="str">
        <f t="shared" si="0"/>
        <v>,</v>
      </c>
      <c r="O32" s="8" t="str">
        <f t="shared" si="4"/>
        <v xml:space="preserve">,SRV_ID BIGINT    </v>
      </c>
      <c r="Q32" s="10" t="str">
        <f t="shared" si="2"/>
        <v xml:space="preserve">,SRV_ID BIGINT    </v>
      </c>
    </row>
    <row r="33" spans="1:17" ht="13.5" x14ac:dyDescent="0.3">
      <c r="A33" s="8">
        <v>15</v>
      </c>
      <c r="B33" s="19"/>
      <c r="C33" s="19"/>
      <c r="D33" s="11" t="s">
        <v>159</v>
      </c>
      <c r="E33" s="11" t="s">
        <v>160</v>
      </c>
      <c r="F33" s="11"/>
      <c r="G33" s="11"/>
      <c r="H33" s="11"/>
      <c r="I33" s="8" t="s">
        <v>13</v>
      </c>
      <c r="K33" s="8" t="s">
        <v>13</v>
      </c>
      <c r="L33" s="8" t="str">
        <f t="shared" si="3"/>
        <v>private int srv_dur;</v>
      </c>
      <c r="M33" s="9" t="s">
        <v>165</v>
      </c>
      <c r="N33" s="8" t="str">
        <f t="shared" si="0"/>
        <v>,</v>
      </c>
      <c r="O33" s="8" t="str">
        <f t="shared" si="4"/>
        <v xml:space="preserve">,SRV_DUR INT    </v>
      </c>
      <c r="Q33" s="10" t="str">
        <f t="shared" si="2"/>
        <v xml:space="preserve">,SRV_DUR INT    </v>
      </c>
    </row>
    <row r="34" spans="1:17" ht="13.5" x14ac:dyDescent="0.3">
      <c r="A34" s="8">
        <v>15</v>
      </c>
      <c r="B34" s="19"/>
      <c r="C34" s="19"/>
      <c r="D34" s="11" t="s">
        <v>161</v>
      </c>
      <c r="E34" s="11" t="s">
        <v>163</v>
      </c>
      <c r="F34" s="11"/>
      <c r="G34" s="11"/>
      <c r="H34" s="11"/>
      <c r="I34" s="8" t="s">
        <v>13</v>
      </c>
      <c r="K34" s="8" t="s">
        <v>13</v>
      </c>
      <c r="L34" s="8" t="str">
        <f t="shared" si="3"/>
        <v>private int pre_dur;</v>
      </c>
      <c r="M34" s="11" t="s">
        <v>166</v>
      </c>
      <c r="N34" s="8" t="str">
        <f t="shared" si="0"/>
        <v>,</v>
      </c>
      <c r="O34" s="8" t="str">
        <f t="shared" si="4"/>
        <v xml:space="preserve">,PRE_DUR INT    </v>
      </c>
      <c r="Q34" s="10" t="str">
        <f t="shared" si="2"/>
        <v xml:space="preserve">,PRE_DUR INT    </v>
      </c>
    </row>
    <row r="35" spans="1:17" ht="13.5" x14ac:dyDescent="0.3">
      <c r="A35" s="8">
        <v>15</v>
      </c>
      <c r="B35" s="19"/>
      <c r="C35" s="19"/>
      <c r="D35" s="11" t="s">
        <v>162</v>
      </c>
      <c r="E35" s="11" t="s">
        <v>164</v>
      </c>
      <c r="F35" s="11"/>
      <c r="G35" s="11"/>
      <c r="H35" s="11"/>
      <c r="I35" s="8" t="s">
        <v>13</v>
      </c>
      <c r="K35" s="8" t="s">
        <v>13</v>
      </c>
      <c r="L35" s="8" t="str">
        <f t="shared" si="3"/>
        <v>private int aft_dur;</v>
      </c>
      <c r="M35" s="11" t="s">
        <v>167</v>
      </c>
      <c r="N35" s="8" t="str">
        <f t="shared" si="0"/>
        <v>,</v>
      </c>
      <c r="O35" s="8" t="str">
        <f t="shared" si="4"/>
        <v xml:space="preserve">,AFT_DUR INT    </v>
      </c>
      <c r="Q35" s="10" t="str">
        <f t="shared" si="2"/>
        <v xml:space="preserve">,AFT_DUR INT    </v>
      </c>
    </row>
    <row r="36" spans="1:17" ht="13.5" x14ac:dyDescent="0.3">
      <c r="A36" s="8">
        <v>16</v>
      </c>
      <c r="B36" s="19"/>
      <c r="C36" s="19"/>
      <c r="D36" s="11" t="s">
        <v>168</v>
      </c>
      <c r="E36" s="11" t="s">
        <v>169</v>
      </c>
      <c r="F36" s="11"/>
      <c r="G36" s="11"/>
      <c r="H36" s="11"/>
      <c r="I36" s="8" t="s">
        <v>45</v>
      </c>
      <c r="J36" s="8">
        <v>10</v>
      </c>
      <c r="K36" s="8" t="s">
        <v>36</v>
      </c>
      <c r="L36" s="8" t="str">
        <f t="shared" si="3"/>
        <v>private double map_tp;</v>
      </c>
      <c r="M36" s="9" t="s">
        <v>175</v>
      </c>
      <c r="N36" s="8" t="str">
        <f t="shared" si="0"/>
        <v>,</v>
      </c>
      <c r="O36" s="8" t="str">
        <f t="shared" si="4"/>
        <v xml:space="preserve">,MAP_TP VARCHAR (10)   </v>
      </c>
      <c r="Q36" s="10" t="str">
        <f t="shared" si="2"/>
        <v xml:space="preserve">,MAP_TP VARCHAR (10)   </v>
      </c>
    </row>
    <row r="37" spans="1:17" x14ac:dyDescent="0.3">
      <c r="A37" s="8">
        <v>28</v>
      </c>
      <c r="B37" s="20"/>
      <c r="C37" s="20"/>
      <c r="D37" s="11" t="s">
        <v>24</v>
      </c>
      <c r="E37" s="11" t="s">
        <v>25</v>
      </c>
      <c r="F37" s="11"/>
      <c r="G37" s="11"/>
      <c r="H37" s="8" t="s">
        <v>201</v>
      </c>
      <c r="I37" s="8" t="s">
        <v>46</v>
      </c>
      <c r="K37" s="8" t="s">
        <v>11</v>
      </c>
      <c r="L37" s="8" t="str">
        <f t="shared" si="3"/>
        <v>private Date reg_dt;</v>
      </c>
      <c r="N37" s="8" t="str">
        <f t="shared" si="0"/>
        <v>,</v>
      </c>
      <c r="O37" s="8" t="str">
        <f t="shared" si="4"/>
        <v xml:space="preserve">,REG_DT DATETIME   DEFAULT NOW() </v>
      </c>
      <c r="Q37" s="10" t="str">
        <f t="shared" si="2"/>
        <v xml:space="preserve">,REG_DT DATETIME   DEFAULT NOW() </v>
      </c>
    </row>
    <row r="38" spans="1:17" x14ac:dyDescent="0.3">
      <c r="A38" s="8">
        <v>30</v>
      </c>
      <c r="B38" s="20"/>
      <c r="C38" s="20"/>
      <c r="D38" s="11" t="s">
        <v>80</v>
      </c>
      <c r="E38" s="11" t="s">
        <v>81</v>
      </c>
      <c r="F38" s="11"/>
      <c r="G38" s="11"/>
      <c r="H38" s="11"/>
      <c r="I38" s="8" t="s">
        <v>46</v>
      </c>
      <c r="K38" s="8" t="s">
        <v>11</v>
      </c>
      <c r="L38" s="8" t="str">
        <f t="shared" si="3"/>
        <v>private Date mod_dt;</v>
      </c>
      <c r="N38" s="8" t="str">
        <f t="shared" si="0"/>
        <v>,</v>
      </c>
      <c r="O38" s="8" t="str">
        <f t="shared" si="4"/>
        <v xml:space="preserve">,MOD_DT DATETIME    </v>
      </c>
      <c r="P38" s="12" t="s">
        <v>200</v>
      </c>
      <c r="Q38" s="10" t="str">
        <f t="shared" si="2"/>
        <v xml:space="preserve">,MOD_DT DATETIME    , PRIMARY KEY(MSN_ID, SRV_SEQ)); </v>
      </c>
    </row>
    <row r="39" spans="1:17" ht="13.5" x14ac:dyDescent="0.3">
      <c r="A39" s="8">
        <v>14</v>
      </c>
      <c r="B39" s="16" t="s">
        <v>111</v>
      </c>
      <c r="C39" s="16" t="s">
        <v>54</v>
      </c>
      <c r="D39" s="11" t="s">
        <v>192</v>
      </c>
      <c r="E39" s="11" t="s">
        <v>170</v>
      </c>
      <c r="F39" s="11" t="s">
        <v>7</v>
      </c>
      <c r="G39" s="11" t="s">
        <v>8</v>
      </c>
      <c r="H39" s="11" t="s">
        <v>41</v>
      </c>
      <c r="I39" s="8" t="s">
        <v>34</v>
      </c>
      <c r="K39" s="8" t="s">
        <v>34</v>
      </c>
      <c r="L39" s="8" t="str">
        <f t="shared" si="3"/>
        <v>private long msn_seq;</v>
      </c>
      <c r="N39" s="8" t="str">
        <f t="shared" si="0"/>
        <v xml:space="preserve">CREATE TABLE MSN_INFO ( </v>
      </c>
      <c r="O39" s="8" t="str">
        <f t="shared" si="4"/>
        <v xml:space="preserve">CREATE TABLE MSN_INFO ( MSN_SEQ BIGINT   DEFAULT AUTO_INCREMENT </v>
      </c>
      <c r="Q39" s="10" t="str">
        <f t="shared" si="2"/>
        <v xml:space="preserve">CREATE TABLE MSN_INFO ( MSN_SEQ BIGINT   DEFAULT AUTO_INCREMENT </v>
      </c>
    </row>
    <row r="40" spans="1:17" ht="13.5" x14ac:dyDescent="0.3">
      <c r="A40" s="8">
        <v>23</v>
      </c>
      <c r="B40" s="16"/>
      <c r="C40" s="16"/>
      <c r="D40" s="11" t="s">
        <v>76</v>
      </c>
      <c r="E40" s="11" t="s">
        <v>71</v>
      </c>
      <c r="F40" s="11"/>
      <c r="G40" s="11"/>
      <c r="H40" s="11"/>
      <c r="I40" s="8" t="s">
        <v>47</v>
      </c>
      <c r="K40" s="8" t="s">
        <v>34</v>
      </c>
      <c r="L40" s="8" t="str">
        <f t="shared" si="3"/>
        <v>private long msn_id;</v>
      </c>
      <c r="N40" s="8" t="str">
        <f t="shared" si="0"/>
        <v>,</v>
      </c>
      <c r="O40" s="8" t="str">
        <f t="shared" si="4"/>
        <v xml:space="preserve">,MSN_ID BIGINT    </v>
      </c>
      <c r="Q40" s="10" t="str">
        <f t="shared" si="2"/>
        <v xml:space="preserve">,MSN_ID BIGINT    </v>
      </c>
    </row>
    <row r="41" spans="1:17" ht="13.5" x14ac:dyDescent="0.3">
      <c r="A41" s="8">
        <v>15</v>
      </c>
      <c r="B41" s="16"/>
      <c r="C41" s="16"/>
      <c r="D41" s="11" t="s">
        <v>93</v>
      </c>
      <c r="E41" s="11" t="s">
        <v>94</v>
      </c>
      <c r="F41" s="11"/>
      <c r="G41" s="11"/>
      <c r="H41" s="11"/>
      <c r="I41" s="8" t="s">
        <v>45</v>
      </c>
      <c r="J41" s="8">
        <v>50</v>
      </c>
      <c r="K41" s="8" t="s">
        <v>12</v>
      </c>
      <c r="L41" s="8" t="str">
        <f t="shared" si="3"/>
        <v>private double msn_call;</v>
      </c>
      <c r="M41" s="9" t="s">
        <v>96</v>
      </c>
      <c r="N41" s="8" t="str">
        <f>IF(ISBLANK(B41), ",", CONCATENATE("CREATE TABLE ", B41, " ( "))</f>
        <v>,</v>
      </c>
      <c r="O41" s="8" t="str">
        <f>CONCATENATE(N41, D41, " ", I41, IF(NOT(ISBLANK(J41)), " (", " "), J41, IF(NOT(ISBLANK(J41)), ") ", " "), IF(NOT(ISBLANK(H41)), CONCATENATE(" DEFAULT ", H41), " "), " " )</f>
        <v xml:space="preserve">,MSN_CALL VARCHAR (50)   </v>
      </c>
      <c r="Q41" s="10" t="str">
        <f t="shared" si="2"/>
        <v xml:space="preserve">,MSN_CALL VARCHAR (50)   </v>
      </c>
    </row>
    <row r="42" spans="1:17" ht="13.5" x14ac:dyDescent="0.3">
      <c r="A42" s="8">
        <v>15</v>
      </c>
      <c r="B42" s="16"/>
      <c r="C42" s="16"/>
      <c r="D42" s="11" t="s">
        <v>78</v>
      </c>
      <c r="E42" s="11" t="s">
        <v>73</v>
      </c>
      <c r="F42" s="11"/>
      <c r="G42" s="11"/>
      <c r="H42" s="11"/>
      <c r="I42" s="8" t="s">
        <v>45</v>
      </c>
      <c r="J42" s="8">
        <v>255</v>
      </c>
      <c r="K42" s="8" t="s">
        <v>23</v>
      </c>
      <c r="L42" s="8" t="str">
        <f t="shared" si="3"/>
        <v>private double msn_desc;</v>
      </c>
      <c r="N42" s="8" t="str">
        <f>IF(ISBLANK(B42), ",", CONCATENATE("CREATE TABLE ", B42, " ( "))</f>
        <v>,</v>
      </c>
      <c r="O42" s="8" t="str">
        <f>CONCATENATE(N42, D42, " ", I42, IF(NOT(ISBLANK(J42)), " (", " "), J42, IF(NOT(ISBLANK(J42)), ") ", " "), IF(NOT(ISBLANK(H42)), CONCATENATE(" DEFAULT ", H42), " "), " " )</f>
        <v xml:space="preserve">,MSN_DESC VARCHAR (255)   </v>
      </c>
      <c r="Q42" s="10" t="str">
        <f t="shared" si="2"/>
        <v xml:space="preserve">,MSN_DESC VARCHAR (255)   </v>
      </c>
    </row>
    <row r="43" spans="1:17" ht="13.5" x14ac:dyDescent="0.3">
      <c r="A43" s="8">
        <v>15</v>
      </c>
      <c r="B43" s="16"/>
      <c r="C43" s="16"/>
      <c r="D43" s="11" t="s">
        <v>21</v>
      </c>
      <c r="E43" s="11" t="s">
        <v>103</v>
      </c>
      <c r="F43" s="11"/>
      <c r="G43" s="11"/>
      <c r="H43" s="11"/>
      <c r="I43" s="8" t="s">
        <v>45</v>
      </c>
      <c r="J43" s="8">
        <v>255</v>
      </c>
      <c r="K43" s="8" t="s">
        <v>23</v>
      </c>
      <c r="L43" s="8" t="str">
        <f t="shared" si="3"/>
        <v>private double remrk;</v>
      </c>
      <c r="N43" s="8" t="str">
        <f>IF(ISBLANK(B43), ",", CONCATENATE("CREATE TABLE ", B43, " ( "))</f>
        <v>,</v>
      </c>
      <c r="O43" s="8" t="str">
        <f>CONCATENATE(N43, D43, " ", I43, IF(NOT(ISBLANK(J43)), " (", " "), J43, IF(NOT(ISBLANK(J43)), ") ", " "), IF(NOT(ISBLANK(H43)), CONCATENATE(" DEFAULT ", H43), " "), " " )</f>
        <v xml:space="preserve">,REMRK VARCHAR (255)   </v>
      </c>
      <c r="Q43" s="10" t="str">
        <f t="shared" si="2"/>
        <v xml:space="preserve">,REMRK VARCHAR (255)   </v>
      </c>
    </row>
    <row r="44" spans="1:17" x14ac:dyDescent="0.3">
      <c r="A44" s="8">
        <v>20</v>
      </c>
      <c r="B44" s="11"/>
      <c r="C44" s="11"/>
      <c r="D44" s="11" t="s">
        <v>24</v>
      </c>
      <c r="E44" s="11" t="s">
        <v>25</v>
      </c>
      <c r="F44" s="11"/>
      <c r="G44" s="11"/>
      <c r="H44" s="8" t="s">
        <v>201</v>
      </c>
      <c r="I44" s="8" t="s">
        <v>46</v>
      </c>
      <c r="K44" s="8" t="s">
        <v>11</v>
      </c>
      <c r="L44" s="8" t="str">
        <f t="shared" si="3"/>
        <v>private Date reg_dt;</v>
      </c>
      <c r="N44" s="8" t="str">
        <f t="shared" si="0"/>
        <v>,</v>
      </c>
      <c r="O44" s="8" t="str">
        <f t="shared" si="4"/>
        <v xml:space="preserve">,REG_DT DATETIME   DEFAULT NOW() </v>
      </c>
      <c r="Q44" s="10" t="str">
        <f t="shared" si="2"/>
        <v xml:space="preserve">,REG_DT DATETIME   DEFAULT NOW() </v>
      </c>
    </row>
    <row r="45" spans="1:17" x14ac:dyDescent="0.3">
      <c r="A45" s="8">
        <v>30</v>
      </c>
      <c r="B45" s="11"/>
      <c r="C45" s="11"/>
      <c r="D45" s="11" t="s">
        <v>80</v>
      </c>
      <c r="E45" s="11" t="s">
        <v>81</v>
      </c>
      <c r="F45" s="11"/>
      <c r="G45" s="11"/>
      <c r="H45" s="11"/>
      <c r="I45" s="8" t="s">
        <v>46</v>
      </c>
      <c r="K45" s="8" t="s">
        <v>11</v>
      </c>
      <c r="L45" s="8" t="str">
        <f t="shared" si="3"/>
        <v>private Date mod_dt;</v>
      </c>
      <c r="N45" s="8" t="str">
        <f t="shared" si="0"/>
        <v>,</v>
      </c>
      <c r="O45" s="8" t="str">
        <f t="shared" si="4"/>
        <v xml:space="preserve">,MOD_DT DATETIME    </v>
      </c>
      <c r="P45" s="12" t="s">
        <v>202</v>
      </c>
      <c r="Q45" s="10" t="str">
        <f t="shared" si="2"/>
        <v xml:space="preserve">,MOD_DT DATETIME    , PRIMARY KEY(MSN_SEQ)); </v>
      </c>
    </row>
    <row r="46" spans="1:17" ht="13.5" x14ac:dyDescent="0.3">
      <c r="A46" s="8">
        <v>14</v>
      </c>
      <c r="B46" s="21" t="s">
        <v>110</v>
      </c>
      <c r="C46" s="21" t="s">
        <v>171</v>
      </c>
      <c r="D46" s="11" t="s">
        <v>191</v>
      </c>
      <c r="E46" s="11" t="s">
        <v>194</v>
      </c>
      <c r="F46" s="11" t="s">
        <v>7</v>
      </c>
      <c r="G46" s="11" t="s">
        <v>8</v>
      </c>
      <c r="H46" s="11" t="s">
        <v>41</v>
      </c>
      <c r="I46" s="8" t="s">
        <v>47</v>
      </c>
      <c r="K46" s="8" t="s">
        <v>34</v>
      </c>
      <c r="L46" s="8" t="str">
        <f t="shared" si="3"/>
        <v>private long srv_seq;</v>
      </c>
      <c r="N46" s="8" t="str">
        <f t="shared" si="0"/>
        <v xml:space="preserve">CREATE TABLE MSN_SRV_INFO ( </v>
      </c>
      <c r="O46" s="8" t="str">
        <f t="shared" si="4"/>
        <v xml:space="preserve">CREATE TABLE MSN_SRV_INFO ( SRV_SEQ BIGINT   DEFAULT AUTO_INCREMENT </v>
      </c>
      <c r="Q46" s="10" t="str">
        <f t="shared" si="2"/>
        <v xml:space="preserve">CREATE TABLE MSN_SRV_INFO ( SRV_SEQ BIGINT   DEFAULT AUTO_INCREMENT </v>
      </c>
    </row>
    <row r="47" spans="1:17" ht="13.5" x14ac:dyDescent="0.3">
      <c r="A47" s="8">
        <v>15</v>
      </c>
      <c r="B47" s="19"/>
      <c r="C47" s="19"/>
      <c r="D47" s="11" t="s">
        <v>76</v>
      </c>
      <c r="E47" s="11" t="s">
        <v>71</v>
      </c>
      <c r="F47" s="11"/>
      <c r="G47" s="11"/>
      <c r="H47" s="11"/>
      <c r="I47" s="8" t="s">
        <v>47</v>
      </c>
      <c r="K47" s="8" t="s">
        <v>34</v>
      </c>
      <c r="L47" s="8" t="str">
        <f t="shared" si="3"/>
        <v>private long msn_id;</v>
      </c>
      <c r="N47" s="8" t="str">
        <f t="shared" si="0"/>
        <v>,</v>
      </c>
      <c r="O47" s="8" t="str">
        <f t="shared" si="4"/>
        <v xml:space="preserve">,MSN_ID BIGINT    </v>
      </c>
      <c r="Q47" s="10" t="str">
        <f t="shared" si="2"/>
        <v xml:space="preserve">,MSN_ID BIGINT    </v>
      </c>
    </row>
    <row r="48" spans="1:17" ht="13.5" x14ac:dyDescent="0.3">
      <c r="A48" s="8">
        <v>15</v>
      </c>
      <c r="B48" s="19"/>
      <c r="C48" s="19"/>
      <c r="D48" s="11" t="s">
        <v>192</v>
      </c>
      <c r="E48" s="11" t="s">
        <v>193</v>
      </c>
      <c r="F48" s="11"/>
      <c r="G48" s="11"/>
      <c r="H48" s="11"/>
      <c r="I48" s="8" t="s">
        <v>34</v>
      </c>
      <c r="K48" s="8" t="s">
        <v>34</v>
      </c>
      <c r="L48" s="8" t="str">
        <f t="shared" si="3"/>
        <v>private long msn_seq;</v>
      </c>
      <c r="N48" s="8" t="str">
        <f t="shared" si="0"/>
        <v>,</v>
      </c>
      <c r="O48" s="8" t="str">
        <f t="shared" si="4"/>
        <v xml:space="preserve">,MSN_SEQ BIGINT    </v>
      </c>
      <c r="Q48" s="10" t="str">
        <f t="shared" si="2"/>
        <v xml:space="preserve">,MSN_SEQ BIGINT    </v>
      </c>
    </row>
    <row r="49" spans="1:17" ht="13.5" x14ac:dyDescent="0.3">
      <c r="A49" s="8">
        <v>16</v>
      </c>
      <c r="B49" s="19"/>
      <c r="C49" s="19"/>
      <c r="D49" s="11" t="s">
        <v>85</v>
      </c>
      <c r="E49" s="11" t="s">
        <v>89</v>
      </c>
      <c r="F49" s="11"/>
      <c r="G49" s="11"/>
      <c r="H49" s="11"/>
      <c r="I49" s="8" t="s">
        <v>47</v>
      </c>
      <c r="K49" s="8" t="s">
        <v>34</v>
      </c>
      <c r="L49" s="8" t="str">
        <f t="shared" si="3"/>
        <v>private long srv_id;</v>
      </c>
      <c r="N49" s="8" t="str">
        <f t="shared" si="0"/>
        <v>,</v>
      </c>
      <c r="O49" s="8" t="str">
        <f t="shared" si="4"/>
        <v xml:space="preserve">,SRV_ID BIGINT    </v>
      </c>
      <c r="Q49" s="10" t="str">
        <f>CONCATENATE(O49, P49)</f>
        <v xml:space="preserve">,SRV_ID BIGINT    </v>
      </c>
    </row>
    <row r="50" spans="1:17" ht="13.5" x14ac:dyDescent="0.3">
      <c r="A50" s="8">
        <v>18</v>
      </c>
      <c r="B50" s="19"/>
      <c r="C50" s="19"/>
      <c r="D50" s="11" t="s">
        <v>87</v>
      </c>
      <c r="E50" s="11" t="s">
        <v>91</v>
      </c>
      <c r="F50" s="11"/>
      <c r="G50" s="11"/>
      <c r="H50" s="11"/>
      <c r="I50" s="8" t="s">
        <v>45</v>
      </c>
      <c r="J50" s="8">
        <v>255</v>
      </c>
      <c r="K50" s="8" t="s">
        <v>23</v>
      </c>
      <c r="L50" s="8" t="str">
        <f t="shared" si="3"/>
        <v>private double srv_desc;</v>
      </c>
      <c r="N50" s="8" t="str">
        <f t="shared" si="0"/>
        <v>,</v>
      </c>
      <c r="O50" s="8" t="str">
        <f t="shared" si="4"/>
        <v xml:space="preserve">,SRV_DESC VARCHAR (255)   </v>
      </c>
      <c r="Q50" s="10" t="str">
        <f>CONCATENATE(O50, P50)</f>
        <v xml:space="preserve">,SRV_DESC VARCHAR (255)   </v>
      </c>
    </row>
    <row r="51" spans="1:17" ht="13.5" x14ac:dyDescent="0.3">
      <c r="A51" s="8">
        <v>15</v>
      </c>
      <c r="B51" s="19"/>
      <c r="C51" s="19"/>
      <c r="D51" s="11" t="s">
        <v>104</v>
      </c>
      <c r="E51" s="11" t="s">
        <v>95</v>
      </c>
      <c r="F51" s="11"/>
      <c r="G51" s="11"/>
      <c r="H51" s="11"/>
      <c r="I51" s="8" t="s">
        <v>45</v>
      </c>
      <c r="J51" s="8">
        <v>100</v>
      </c>
      <c r="K51" s="8" t="s">
        <v>12</v>
      </c>
      <c r="L51" s="8" t="str">
        <f t="shared" si="3"/>
        <v>private double srv_call;</v>
      </c>
      <c r="N51" s="8" t="str">
        <f t="shared" si="0"/>
        <v>,</v>
      </c>
      <c r="O51" s="8" t="str">
        <f t="shared" si="4"/>
        <v xml:space="preserve">,SRV_CALL VARCHAR (100)   </v>
      </c>
      <c r="Q51" s="10" t="str">
        <f t="shared" si="2"/>
        <v xml:space="preserve">,SRV_CALL VARCHAR (100)   </v>
      </c>
    </row>
    <row r="52" spans="1:17" ht="13.5" x14ac:dyDescent="0.3">
      <c r="A52" s="8">
        <v>15</v>
      </c>
      <c r="B52" s="19"/>
      <c r="C52" s="19"/>
      <c r="D52" s="11" t="s">
        <v>159</v>
      </c>
      <c r="E52" s="11" t="s">
        <v>160</v>
      </c>
      <c r="F52" s="11"/>
      <c r="G52" s="11"/>
      <c r="H52" s="11"/>
      <c r="I52" s="8" t="s">
        <v>13</v>
      </c>
      <c r="K52" s="8" t="s">
        <v>13</v>
      </c>
      <c r="L52" s="8" t="str">
        <f t="shared" si="3"/>
        <v>private int srv_dur;</v>
      </c>
      <c r="M52" s="9" t="s">
        <v>165</v>
      </c>
      <c r="N52" s="8" t="str">
        <f>IF(ISBLANK(B52), ",", CONCATENATE("CREATE TABLE ", B52, " ( "))</f>
        <v>,</v>
      </c>
      <c r="O52" s="8" t="str">
        <f t="shared" si="4"/>
        <v xml:space="preserve">,SRV_DUR INT    </v>
      </c>
      <c r="Q52" s="10" t="str">
        <f>CONCATENATE(O52, P52)</f>
        <v xml:space="preserve">,SRV_DUR INT    </v>
      </c>
    </row>
    <row r="53" spans="1:17" ht="13.5" x14ac:dyDescent="0.3">
      <c r="A53" s="8">
        <v>15</v>
      </c>
      <c r="B53" s="19"/>
      <c r="C53" s="19"/>
      <c r="D53" s="11" t="s">
        <v>161</v>
      </c>
      <c r="E53" s="11" t="s">
        <v>163</v>
      </c>
      <c r="F53" s="11"/>
      <c r="G53" s="11"/>
      <c r="H53" s="11"/>
      <c r="I53" s="8" t="s">
        <v>13</v>
      </c>
      <c r="K53" s="8" t="s">
        <v>13</v>
      </c>
      <c r="L53" s="8" t="str">
        <f t="shared" si="3"/>
        <v>private int pre_dur;</v>
      </c>
      <c r="M53" s="11" t="s">
        <v>166</v>
      </c>
      <c r="N53" s="8" t="str">
        <f>IF(ISBLANK(B53), ",", CONCATENATE("CREATE TABLE ", B53, " ( "))</f>
        <v>,</v>
      </c>
      <c r="O53" s="8" t="str">
        <f t="shared" si="4"/>
        <v xml:space="preserve">,PRE_DUR INT    </v>
      </c>
      <c r="Q53" s="10" t="str">
        <f>CONCATENATE(O53, P53)</f>
        <v xml:space="preserve">,PRE_DUR INT    </v>
      </c>
    </row>
    <row r="54" spans="1:17" ht="13.5" x14ac:dyDescent="0.3">
      <c r="A54" s="8">
        <v>15</v>
      </c>
      <c r="B54" s="19"/>
      <c r="C54" s="19"/>
      <c r="D54" s="11" t="s">
        <v>162</v>
      </c>
      <c r="E54" s="11" t="s">
        <v>164</v>
      </c>
      <c r="F54" s="11"/>
      <c r="G54" s="11"/>
      <c r="H54" s="11"/>
      <c r="I54" s="8" t="s">
        <v>13</v>
      </c>
      <c r="K54" s="8" t="s">
        <v>13</v>
      </c>
      <c r="L54" s="8" t="str">
        <f t="shared" si="3"/>
        <v>private int aft_dur;</v>
      </c>
      <c r="M54" s="11" t="s">
        <v>167</v>
      </c>
      <c r="N54" s="8" t="str">
        <f>IF(ISBLANK(B54), ",", CONCATENATE("CREATE TABLE ", B54, " ( "))</f>
        <v>,</v>
      </c>
      <c r="O54" s="8" t="str">
        <f t="shared" si="4"/>
        <v xml:space="preserve">,AFT_DUR INT    </v>
      </c>
      <c r="Q54" s="10" t="str">
        <f>CONCATENATE(O54, P54)</f>
        <v xml:space="preserve">,AFT_DUR INT    </v>
      </c>
    </row>
    <row r="55" spans="1:17" ht="13.5" x14ac:dyDescent="0.3">
      <c r="A55" s="8">
        <v>16</v>
      </c>
      <c r="B55" s="19"/>
      <c r="C55" s="19"/>
      <c r="D55" s="11" t="s">
        <v>168</v>
      </c>
      <c r="E55" s="11" t="s">
        <v>169</v>
      </c>
      <c r="F55" s="11"/>
      <c r="G55" s="11"/>
      <c r="H55" s="11"/>
      <c r="I55" s="8" t="s">
        <v>45</v>
      </c>
      <c r="J55" s="8">
        <v>10</v>
      </c>
      <c r="K55" s="8" t="s">
        <v>36</v>
      </c>
      <c r="L55" s="8" t="str">
        <f t="shared" si="3"/>
        <v>private double map_tp;</v>
      </c>
      <c r="N55" s="8" t="str">
        <f>IF(ISBLANK(B55), ",", CONCATENATE("CREATE TABLE ", B55, " ( "))</f>
        <v>,</v>
      </c>
      <c r="O55" s="8" t="str">
        <f t="shared" si="4"/>
        <v xml:space="preserve">,MAP_TP VARCHAR (10)   </v>
      </c>
      <c r="Q55" s="10" t="str">
        <f>CONCATENATE(O55, P55)</f>
        <v xml:space="preserve">,MAP_TP VARCHAR (10)   </v>
      </c>
    </row>
    <row r="56" spans="1:17" x14ac:dyDescent="0.3">
      <c r="A56" s="8">
        <v>28</v>
      </c>
      <c r="B56" s="20"/>
      <c r="C56" s="20"/>
      <c r="D56" s="11" t="s">
        <v>24</v>
      </c>
      <c r="E56" s="11" t="s">
        <v>25</v>
      </c>
      <c r="F56" s="11"/>
      <c r="G56" s="11"/>
      <c r="H56" s="8" t="s">
        <v>201</v>
      </c>
      <c r="I56" s="8" t="s">
        <v>46</v>
      </c>
      <c r="K56" s="8" t="s">
        <v>11</v>
      </c>
      <c r="L56" s="8" t="str">
        <f t="shared" si="3"/>
        <v>private Date reg_dt;</v>
      </c>
      <c r="N56" s="8" t="str">
        <f t="shared" si="0"/>
        <v>,</v>
      </c>
      <c r="O56" s="8" t="str">
        <f t="shared" si="4"/>
        <v xml:space="preserve">,REG_DT DATETIME   DEFAULT NOW() </v>
      </c>
      <c r="Q56" s="10" t="str">
        <f t="shared" ref="Q56:Q99" si="5">CONCATENATE(O56, P56)</f>
        <v xml:space="preserve">,REG_DT DATETIME   DEFAULT NOW() </v>
      </c>
    </row>
    <row r="57" spans="1:17" x14ac:dyDescent="0.3">
      <c r="A57" s="8">
        <v>30</v>
      </c>
      <c r="B57" s="20"/>
      <c r="C57" s="20"/>
      <c r="D57" s="11" t="s">
        <v>80</v>
      </c>
      <c r="E57" s="11" t="s">
        <v>81</v>
      </c>
      <c r="F57" s="11"/>
      <c r="G57" s="11"/>
      <c r="H57" s="11"/>
      <c r="I57" s="8" t="s">
        <v>46</v>
      </c>
      <c r="K57" s="8" t="s">
        <v>11</v>
      </c>
      <c r="L57" s="8" t="str">
        <f t="shared" si="3"/>
        <v>private Date mod_dt;</v>
      </c>
      <c r="N57" s="8" t="str">
        <f t="shared" si="0"/>
        <v>,</v>
      </c>
      <c r="O57" s="8" t="str">
        <f t="shared" si="4"/>
        <v xml:space="preserve">,MOD_DT DATETIME    </v>
      </c>
      <c r="P57" s="12" t="s">
        <v>203</v>
      </c>
      <c r="Q57" s="10" t="str">
        <f t="shared" si="5"/>
        <v xml:space="preserve">,MOD_DT DATETIME    , PRIMARY KEY(SRV_SEQ)); </v>
      </c>
    </row>
    <row r="58" spans="1:17" ht="13.5" x14ac:dyDescent="0.3">
      <c r="A58" s="8">
        <v>14</v>
      </c>
      <c r="B58" s="16" t="s">
        <v>68</v>
      </c>
      <c r="C58" s="16" t="s">
        <v>58</v>
      </c>
      <c r="D58" s="11" t="s">
        <v>191</v>
      </c>
      <c r="E58" s="11" t="s">
        <v>194</v>
      </c>
      <c r="F58" s="11" t="s">
        <v>7</v>
      </c>
      <c r="G58" s="11" t="s">
        <v>8</v>
      </c>
      <c r="H58" s="11"/>
      <c r="I58" s="8" t="s">
        <v>34</v>
      </c>
      <c r="K58" s="8" t="s">
        <v>34</v>
      </c>
      <c r="L58" s="8" t="str">
        <f t="shared" si="3"/>
        <v>private long srv_seq;</v>
      </c>
      <c r="N58" s="8" t="str">
        <f t="shared" si="0"/>
        <v xml:space="preserve">CREATE TABLE PARM_INFO ( </v>
      </c>
      <c r="O58" s="8" t="str">
        <f t="shared" si="4"/>
        <v xml:space="preserve">CREATE TABLE PARM_INFO ( SRV_SEQ BIGINT    </v>
      </c>
      <c r="Q58" s="10" t="str">
        <f t="shared" si="5"/>
        <v xml:space="preserve">CREATE TABLE PARM_INFO ( SRV_SEQ BIGINT    </v>
      </c>
    </row>
    <row r="59" spans="1:17" ht="13.5" x14ac:dyDescent="0.3">
      <c r="A59" s="8">
        <v>15</v>
      </c>
      <c r="B59" s="16"/>
      <c r="C59" s="16"/>
      <c r="D59" s="11" t="s">
        <v>97</v>
      </c>
      <c r="E59" s="11" t="s">
        <v>99</v>
      </c>
      <c r="F59" s="11" t="s">
        <v>7</v>
      </c>
      <c r="G59" s="11" t="s">
        <v>8</v>
      </c>
      <c r="H59" s="11"/>
      <c r="I59" s="8" t="s">
        <v>45</v>
      </c>
      <c r="J59" s="8">
        <v>50</v>
      </c>
      <c r="K59" s="8" t="s">
        <v>12</v>
      </c>
      <c r="L59" s="8" t="str">
        <f t="shared" si="3"/>
        <v>private double parm_id;</v>
      </c>
      <c r="N59" s="8" t="str">
        <f t="shared" si="0"/>
        <v>,</v>
      </c>
      <c r="O59" s="8" t="str">
        <f t="shared" si="4"/>
        <v xml:space="preserve">,PARM_ID VARCHAR (50)   </v>
      </c>
      <c r="Q59" s="10" t="str">
        <f t="shared" si="5"/>
        <v xml:space="preserve">,PARM_ID VARCHAR (50)   </v>
      </c>
    </row>
    <row r="60" spans="1:17" ht="13.5" x14ac:dyDescent="0.3">
      <c r="A60" s="8">
        <v>15</v>
      </c>
      <c r="B60" s="16"/>
      <c r="C60" s="16"/>
      <c r="D60" s="11" t="s">
        <v>76</v>
      </c>
      <c r="E60" s="11" t="s">
        <v>71</v>
      </c>
      <c r="F60" s="11"/>
      <c r="G60" s="11"/>
      <c r="H60" s="11"/>
      <c r="I60" s="8" t="s">
        <v>47</v>
      </c>
      <c r="K60" s="8" t="s">
        <v>34</v>
      </c>
      <c r="L60" s="8" t="str">
        <f t="shared" si="3"/>
        <v>private long msn_id;</v>
      </c>
      <c r="N60" s="8" t="str">
        <f t="shared" si="0"/>
        <v>,</v>
      </c>
      <c r="O60" s="8" t="str">
        <f t="shared" si="4"/>
        <v xml:space="preserve">,MSN_ID BIGINT    </v>
      </c>
      <c r="Q60" s="10" t="str">
        <f t="shared" si="5"/>
        <v xml:space="preserve">,MSN_ID BIGINT    </v>
      </c>
    </row>
    <row r="61" spans="1:17" ht="13.5" x14ac:dyDescent="0.3">
      <c r="A61" s="8">
        <v>18</v>
      </c>
      <c r="B61" s="16"/>
      <c r="C61" s="16"/>
      <c r="D61" s="11" t="s">
        <v>192</v>
      </c>
      <c r="E61" s="11" t="s">
        <v>193</v>
      </c>
      <c r="F61" s="11"/>
      <c r="G61" s="11"/>
      <c r="H61" s="11"/>
      <c r="I61" s="8" t="s">
        <v>34</v>
      </c>
      <c r="K61" s="8" t="s">
        <v>34</v>
      </c>
      <c r="L61" s="8" t="str">
        <f t="shared" si="3"/>
        <v>private long msn_seq;</v>
      </c>
      <c r="N61" s="8" t="str">
        <f t="shared" si="0"/>
        <v>,</v>
      </c>
      <c r="O61" s="8" t="str">
        <f t="shared" si="4"/>
        <v xml:space="preserve">,MSN_SEQ BIGINT    </v>
      </c>
      <c r="Q61" s="10" t="str">
        <f t="shared" si="5"/>
        <v xml:space="preserve">,MSN_SEQ BIGINT    </v>
      </c>
    </row>
    <row r="62" spans="1:17" ht="13.5" x14ac:dyDescent="0.3">
      <c r="A62" s="8">
        <v>18</v>
      </c>
      <c r="B62" s="16"/>
      <c r="C62" s="16"/>
      <c r="D62" s="11" t="s">
        <v>105</v>
      </c>
      <c r="E62" s="11" t="s">
        <v>102</v>
      </c>
      <c r="F62" s="11"/>
      <c r="G62" s="11"/>
      <c r="H62" s="11"/>
      <c r="I62" s="8" t="s">
        <v>45</v>
      </c>
      <c r="J62" s="8">
        <v>50</v>
      </c>
      <c r="K62" s="8" t="s">
        <v>12</v>
      </c>
      <c r="L62" s="8" t="str">
        <f t="shared" si="3"/>
        <v>private double def_val;</v>
      </c>
      <c r="N62" s="8" t="str">
        <f t="shared" si="0"/>
        <v>,</v>
      </c>
      <c r="O62" s="8" t="str">
        <f t="shared" si="4"/>
        <v xml:space="preserve">,DEF_VAL VARCHAR (50)   </v>
      </c>
      <c r="Q62" s="10" t="str">
        <f t="shared" si="5"/>
        <v xml:space="preserve">,DEF_VAL VARCHAR (50)   </v>
      </c>
    </row>
    <row r="63" spans="1:17" ht="13.5" x14ac:dyDescent="0.3">
      <c r="A63" s="8">
        <v>18</v>
      </c>
      <c r="B63" s="16"/>
      <c r="C63" s="16"/>
      <c r="D63" s="11" t="s">
        <v>106</v>
      </c>
      <c r="E63" s="11" t="s">
        <v>107</v>
      </c>
      <c r="F63" s="11"/>
      <c r="G63" s="11"/>
      <c r="H63" s="11"/>
      <c r="I63" s="8" t="s">
        <v>45</v>
      </c>
      <c r="J63" s="8">
        <v>50</v>
      </c>
      <c r="K63" s="8" t="s">
        <v>12</v>
      </c>
      <c r="L63" s="8" t="str">
        <f t="shared" si="3"/>
        <v>private double parm_val;</v>
      </c>
      <c r="N63" s="8" t="str">
        <f t="shared" si="0"/>
        <v>,</v>
      </c>
      <c r="O63" s="8" t="str">
        <f t="shared" si="4"/>
        <v xml:space="preserve">,PARM_VAL VARCHAR (50)   </v>
      </c>
      <c r="Q63" s="10" t="str">
        <f t="shared" si="5"/>
        <v xml:space="preserve">,PARM_VAL VARCHAR (50)   </v>
      </c>
    </row>
    <row r="64" spans="1:17" x14ac:dyDescent="0.3">
      <c r="A64" s="8">
        <v>18</v>
      </c>
      <c r="B64" s="11"/>
      <c r="C64" s="11"/>
      <c r="D64" s="11" t="s">
        <v>83</v>
      </c>
      <c r="E64" s="11" t="s">
        <v>84</v>
      </c>
      <c r="F64" s="11"/>
      <c r="G64" s="11"/>
      <c r="H64" s="11"/>
      <c r="I64" s="8" t="s">
        <v>13</v>
      </c>
      <c r="K64" s="8" t="s">
        <v>13</v>
      </c>
      <c r="L64" s="8" t="str">
        <f t="shared" si="3"/>
        <v>private int sorts;</v>
      </c>
      <c r="N64" s="8" t="str">
        <f t="shared" si="0"/>
        <v>,</v>
      </c>
      <c r="O64" s="8" t="str">
        <f t="shared" si="4"/>
        <v xml:space="preserve">,SORTS INT    </v>
      </c>
      <c r="Q64" s="10" t="str">
        <f t="shared" si="5"/>
        <v xml:space="preserve">,SORTS INT    </v>
      </c>
    </row>
    <row r="65" spans="1:17" x14ac:dyDescent="0.3">
      <c r="A65" s="8">
        <v>18</v>
      </c>
      <c r="B65" s="11"/>
      <c r="C65" s="11"/>
      <c r="D65" s="11" t="s">
        <v>24</v>
      </c>
      <c r="E65" s="11" t="s">
        <v>25</v>
      </c>
      <c r="F65" s="11"/>
      <c r="G65" s="11"/>
      <c r="H65" s="8" t="s">
        <v>201</v>
      </c>
      <c r="I65" s="8" t="s">
        <v>46</v>
      </c>
      <c r="K65" s="8" t="s">
        <v>11</v>
      </c>
      <c r="L65" s="8" t="str">
        <f t="shared" si="3"/>
        <v>private Date reg_dt;</v>
      </c>
      <c r="N65" s="8" t="str">
        <f t="shared" si="0"/>
        <v>,</v>
      </c>
      <c r="O65" s="8" t="str">
        <f t="shared" si="4"/>
        <v xml:space="preserve">,REG_DT DATETIME   DEFAULT NOW() </v>
      </c>
      <c r="Q65" s="10" t="str">
        <f t="shared" si="5"/>
        <v xml:space="preserve">,REG_DT DATETIME   DEFAULT NOW() </v>
      </c>
    </row>
    <row r="66" spans="1:17" x14ac:dyDescent="0.3">
      <c r="A66" s="8">
        <v>30</v>
      </c>
      <c r="B66" s="11"/>
      <c r="C66" s="11"/>
      <c r="D66" s="11" t="s">
        <v>80</v>
      </c>
      <c r="E66" s="11" t="s">
        <v>81</v>
      </c>
      <c r="F66" s="11"/>
      <c r="G66" s="11"/>
      <c r="H66" s="11"/>
      <c r="I66" s="8" t="s">
        <v>46</v>
      </c>
      <c r="K66" s="8" t="s">
        <v>11</v>
      </c>
      <c r="L66" s="8" t="str">
        <f t="shared" si="3"/>
        <v>private Date mod_dt;</v>
      </c>
      <c r="N66" s="8" t="str">
        <f t="shared" ref="N66:N74" si="6">IF(ISBLANK(B66), ",", CONCATENATE("CREATE TABLE ", B66, " ( "))</f>
        <v>,</v>
      </c>
      <c r="O66" s="8" t="str">
        <f t="shared" si="4"/>
        <v xml:space="preserve">,MOD_DT DATETIME    </v>
      </c>
      <c r="P66" s="12" t="s">
        <v>204</v>
      </c>
      <c r="Q66" s="10" t="str">
        <f t="shared" si="5"/>
        <v xml:space="preserve">,MOD_DT DATETIME    , PRIMARY KEY(SRV_SEQ, PARM_ID)); </v>
      </c>
    </row>
    <row r="67" spans="1:17" x14ac:dyDescent="0.3">
      <c r="A67" s="8">
        <v>14</v>
      </c>
      <c r="B67" s="15" t="s">
        <v>206</v>
      </c>
      <c r="C67" s="15" t="s">
        <v>207</v>
      </c>
      <c r="D67" s="12" t="s">
        <v>208</v>
      </c>
      <c r="E67" s="12" t="s">
        <v>209</v>
      </c>
      <c r="F67" s="8" t="s">
        <v>7</v>
      </c>
      <c r="G67" s="8" t="s">
        <v>8</v>
      </c>
      <c r="I67" s="8" t="s">
        <v>45</v>
      </c>
      <c r="J67" s="8">
        <v>50</v>
      </c>
      <c r="K67" s="8" t="s">
        <v>12</v>
      </c>
      <c r="L67" s="8" t="str">
        <f t="shared" ref="L67:L86" si="7">CONCATENATE("private ",IF(K67="DT","Date",IF(I67="INTEGER","int",IF(I67="TEXT","String","double"))), " ", LOWER(D67), ";")</f>
        <v>private double admin_id;</v>
      </c>
      <c r="N67" s="8" t="str">
        <f t="shared" si="6"/>
        <v xml:space="preserve">CREATE TABLE ADMIN_MST ( </v>
      </c>
      <c r="O67" s="8" t="str">
        <f t="shared" si="4"/>
        <v xml:space="preserve">CREATE TABLE ADMIN_MST ( ADMIN_ID VARCHAR (50)   </v>
      </c>
      <c r="Q67" s="10" t="str">
        <f t="shared" si="5"/>
        <v xml:space="preserve">CREATE TABLE ADMIN_MST ( ADMIN_ID VARCHAR (50)   </v>
      </c>
    </row>
    <row r="68" spans="1:17" x14ac:dyDescent="0.3">
      <c r="A68" s="8">
        <v>15</v>
      </c>
      <c r="D68" s="11" t="s">
        <v>213</v>
      </c>
      <c r="E68" s="11" t="s">
        <v>214</v>
      </c>
      <c r="I68" s="8" t="s">
        <v>45</v>
      </c>
      <c r="J68" s="8">
        <v>50</v>
      </c>
      <c r="K68" s="8" t="s">
        <v>12</v>
      </c>
      <c r="L68" s="8" t="str">
        <f t="shared" si="7"/>
        <v>private double admin_nm;</v>
      </c>
      <c r="N68" s="8" t="str">
        <f>IF(ISBLANK(B68), ",", CONCATENATE("CREATE TABLE ", B68, " ( "))</f>
        <v>,</v>
      </c>
      <c r="O68" s="8" t="str">
        <f>CONCATENATE(N68, D68, " ", I68, IF(NOT(ISBLANK(J68)), " (", " "), J68, IF(NOT(ISBLANK(J68)), ") ", " "), IF(NOT(ISBLANK(H68)), CONCATENATE(" DEFAULT ", H68), " "), " " )</f>
        <v xml:space="preserve">,ADMIN_NM VARCHAR (50)   </v>
      </c>
      <c r="Q68" s="10" t="str">
        <f t="shared" si="5"/>
        <v xml:space="preserve">,ADMIN_NM VARCHAR (50)   </v>
      </c>
    </row>
    <row r="69" spans="1:17" x14ac:dyDescent="0.3">
      <c r="A69" s="8">
        <v>15</v>
      </c>
      <c r="D69" s="11" t="s">
        <v>216</v>
      </c>
      <c r="E69" s="11" t="s">
        <v>9</v>
      </c>
      <c r="I69" s="8" t="s">
        <v>45</v>
      </c>
      <c r="J69" s="8">
        <v>50</v>
      </c>
      <c r="K69" s="8" t="s">
        <v>12</v>
      </c>
      <c r="L69" s="8" t="str">
        <f t="shared" si="7"/>
        <v>private double tel_no;</v>
      </c>
      <c r="N69" s="8" t="str">
        <f t="shared" si="6"/>
        <v>,</v>
      </c>
      <c r="O69" s="8" t="str">
        <f t="shared" si="4"/>
        <v xml:space="preserve">,TEL_NO VARCHAR (50)   </v>
      </c>
      <c r="Q69" s="10" t="str">
        <f t="shared" si="5"/>
        <v xml:space="preserve">,TEL_NO VARCHAR (50)   </v>
      </c>
    </row>
    <row r="70" spans="1:17" x14ac:dyDescent="0.3">
      <c r="A70" s="8">
        <v>24</v>
      </c>
      <c r="D70" s="11" t="s">
        <v>218</v>
      </c>
      <c r="E70" s="11" t="s">
        <v>10</v>
      </c>
      <c r="I70" s="8" t="s">
        <v>45</v>
      </c>
      <c r="J70" s="8">
        <v>255</v>
      </c>
      <c r="K70" s="8" t="s">
        <v>23</v>
      </c>
      <c r="L70" s="8" t="str">
        <f t="shared" si="7"/>
        <v>private double email;</v>
      </c>
      <c r="N70" s="8" t="str">
        <f t="shared" si="6"/>
        <v>,</v>
      </c>
      <c r="O70" s="8" t="str">
        <f t="shared" si="4"/>
        <v xml:space="preserve">,EMAIL VARCHAR (255)   </v>
      </c>
      <c r="Q70" s="10" t="str">
        <f t="shared" si="5"/>
        <v xml:space="preserve">,EMAIL VARCHAR (255)   </v>
      </c>
    </row>
    <row r="71" spans="1:17" x14ac:dyDescent="0.3">
      <c r="A71" s="8">
        <v>15</v>
      </c>
      <c r="D71" s="11" t="s">
        <v>220</v>
      </c>
      <c r="E71" s="11" t="s">
        <v>221</v>
      </c>
      <c r="I71" s="8" t="s">
        <v>13</v>
      </c>
      <c r="K71" s="8" t="s">
        <v>223</v>
      </c>
      <c r="L71" s="8" t="str">
        <f t="shared" si="7"/>
        <v>private double auto_login;</v>
      </c>
      <c r="N71" s="8" t="str">
        <f t="shared" si="6"/>
        <v>,</v>
      </c>
      <c r="O71" s="8" t="str">
        <f t="shared" si="4"/>
        <v xml:space="preserve">,AUTO_LOGIN INT    </v>
      </c>
      <c r="Q71" s="10" t="str">
        <f t="shared" si="5"/>
        <v xml:space="preserve">,AUTO_LOGIN INT    </v>
      </c>
    </row>
    <row r="72" spans="1:17" x14ac:dyDescent="0.3">
      <c r="A72" s="8">
        <v>23</v>
      </c>
      <c r="D72" s="11" t="s">
        <v>224</v>
      </c>
      <c r="E72" s="11" t="s">
        <v>225</v>
      </c>
      <c r="I72" s="8" t="s">
        <v>45</v>
      </c>
      <c r="J72" s="8">
        <v>100</v>
      </c>
      <c r="K72" s="8" t="s">
        <v>224</v>
      </c>
      <c r="L72" s="8" t="str">
        <f t="shared" si="7"/>
        <v>private double passwd;</v>
      </c>
      <c r="N72" s="8" t="str">
        <f>IF(ISBLANK(B72), ",", CONCATENATE("CREATE TABLE ", B72, " ( "))</f>
        <v>,</v>
      </c>
      <c r="O72" s="8" t="str">
        <f>CONCATENATE(N72, D72, " ", I72, IF(NOT(ISBLANK(J72)), " (", " "), J72, IF(NOT(ISBLANK(J72)), ") ", " "), IF(NOT(ISBLANK(H72)), CONCATENATE(" DEFAULT ", H72), " "), " " )</f>
        <v xml:space="preserve">,PASSWD VARCHAR (100)   </v>
      </c>
      <c r="Q72" s="10" t="str">
        <f t="shared" si="5"/>
        <v xml:space="preserve">,PASSWD VARCHAR (100)   </v>
      </c>
    </row>
    <row r="73" spans="1:17" x14ac:dyDescent="0.3">
      <c r="A73" s="8">
        <v>15</v>
      </c>
      <c r="D73" s="11" t="s">
        <v>226</v>
      </c>
      <c r="E73" s="11" t="s">
        <v>227</v>
      </c>
      <c r="I73" s="8" t="s">
        <v>45</v>
      </c>
      <c r="J73" s="8">
        <v>50</v>
      </c>
      <c r="K73" s="8" t="s">
        <v>12</v>
      </c>
      <c r="L73" s="8" t="str">
        <f t="shared" si="7"/>
        <v>private double auth_level;</v>
      </c>
      <c r="N73" s="8" t="str">
        <f>IF(ISBLANK(B73), ",", CONCATENATE("CREATE TABLE ", B73, " ( "))</f>
        <v>,</v>
      </c>
      <c r="O73" s="8" t="str">
        <f>CONCATENATE(N73, D73, " ", I73, IF(NOT(ISBLANK(J73)), " (", " "), J73, IF(NOT(ISBLANK(J73)), ") ", " "), IF(NOT(ISBLANK(H73)), CONCATENATE(" DEFAULT ", H73), " "), " " )</f>
        <v xml:space="preserve">,AUTH_LEVEL VARCHAR (50)   </v>
      </c>
      <c r="Q73" s="10" t="str">
        <f t="shared" si="5"/>
        <v xml:space="preserve">,AUTH_LEVEL VARCHAR (50)   </v>
      </c>
    </row>
    <row r="74" spans="1:17" x14ac:dyDescent="0.3">
      <c r="A74" s="8">
        <v>30</v>
      </c>
      <c r="D74" s="11" t="s">
        <v>24</v>
      </c>
      <c r="E74" s="11" t="s">
        <v>229</v>
      </c>
      <c r="I74" s="8" t="s">
        <v>46</v>
      </c>
      <c r="K74" s="8" t="s">
        <v>11</v>
      </c>
      <c r="L74" s="8" t="str">
        <f t="shared" si="7"/>
        <v>private Date reg_dt;</v>
      </c>
      <c r="N74" s="8" t="str">
        <f t="shared" si="6"/>
        <v>,</v>
      </c>
      <c r="O74" s="8" t="str">
        <f t="shared" si="4"/>
        <v xml:space="preserve">,REG_DT DATETIME    </v>
      </c>
      <c r="P74" s="8" t="s">
        <v>232</v>
      </c>
      <c r="Q74" s="10" t="str">
        <f t="shared" si="5"/>
        <v xml:space="preserve">,REG_DT DATETIME    , PRIMARY KEY(ADMIN_ID)); </v>
      </c>
    </row>
    <row r="75" spans="1:17" x14ac:dyDescent="0.3">
      <c r="A75" s="8">
        <v>14</v>
      </c>
      <c r="B75" s="15" t="s">
        <v>233</v>
      </c>
      <c r="C75" s="15" t="s">
        <v>234</v>
      </c>
      <c r="D75" s="12" t="s">
        <v>208</v>
      </c>
      <c r="E75" s="12" t="s">
        <v>209</v>
      </c>
      <c r="F75" s="8" t="s">
        <v>7</v>
      </c>
      <c r="G75" s="8" t="s">
        <v>8</v>
      </c>
      <c r="I75" s="8" t="s">
        <v>45</v>
      </c>
      <c r="J75" s="8">
        <v>50</v>
      </c>
      <c r="K75" s="8" t="s">
        <v>12</v>
      </c>
      <c r="L75" s="8" t="str">
        <f t="shared" si="7"/>
        <v>private double admin_id;</v>
      </c>
      <c r="N75" s="8" t="str">
        <f>IF(ISBLANK(B75), ",", CONCATENATE("CREATE TABLE ", B75, " ( "))</f>
        <v xml:space="preserve">CREATE TABLE ADMIN_COOKIE ( </v>
      </c>
      <c r="O75" s="8" t="str">
        <f>CONCATENATE(N75, D75, " ", I75, IF(NOT(ISBLANK(J75)), " (", " "), J75, IF(NOT(ISBLANK(J75)), ") ", " "), IF(NOT(ISBLANK(H75)), CONCATENATE(" DEFAULT ", H75), " "), " " )</f>
        <v xml:space="preserve">CREATE TABLE ADMIN_COOKIE ( ADMIN_ID VARCHAR (50)   </v>
      </c>
      <c r="Q75" s="10" t="str">
        <f t="shared" si="5"/>
        <v xml:space="preserve">CREATE TABLE ADMIN_COOKIE ( ADMIN_ID VARCHAR (50)   </v>
      </c>
    </row>
    <row r="76" spans="1:17" x14ac:dyDescent="0.3">
      <c r="A76" s="8">
        <v>15</v>
      </c>
      <c r="D76" s="11" t="s">
        <v>236</v>
      </c>
      <c r="E76" s="11" t="s">
        <v>237</v>
      </c>
      <c r="F76" s="8" t="s">
        <v>7</v>
      </c>
      <c r="G76" s="8" t="s">
        <v>8</v>
      </c>
      <c r="I76" s="8" t="s">
        <v>45</v>
      </c>
      <c r="J76" s="8">
        <v>50</v>
      </c>
      <c r="K76" s="8" t="s">
        <v>12</v>
      </c>
      <c r="L76" s="8" t="str">
        <f t="shared" si="7"/>
        <v>private double auto_login_key;</v>
      </c>
      <c r="N76" s="8" t="str">
        <f>IF(ISBLANK(B76), ",", CONCATENATE("CREATE TABLE ", B76, " ( "))</f>
        <v>,</v>
      </c>
      <c r="O76" s="8" t="str">
        <f>CONCATENATE(N76, D76, " ", I76, IF(NOT(ISBLANK(J76)), " (", " "), J76, IF(NOT(ISBLANK(J76)), ") ", " "), IF(NOT(ISBLANK(H76)), CONCATENATE(" DEFAULT ", H76), " "), " " )</f>
        <v xml:space="preserve">,AUTO_LOGIN_KEY VARCHAR (50)   </v>
      </c>
      <c r="Q76" s="10" t="str">
        <f t="shared" si="5"/>
        <v xml:space="preserve">,AUTO_LOGIN_KEY VARCHAR (50)   </v>
      </c>
    </row>
    <row r="77" spans="1:17" x14ac:dyDescent="0.3">
      <c r="A77" s="8">
        <v>15</v>
      </c>
      <c r="D77" s="11" t="s">
        <v>49</v>
      </c>
      <c r="E77" s="11" t="s">
        <v>238</v>
      </c>
      <c r="I77" s="8" t="s">
        <v>45</v>
      </c>
      <c r="J77" s="8">
        <v>50</v>
      </c>
      <c r="K77" s="8" t="s">
        <v>12</v>
      </c>
      <c r="L77" s="8" t="str">
        <f t="shared" si="7"/>
        <v>private double remote_addr;</v>
      </c>
      <c r="N77" s="8" t="str">
        <f>IF(ISBLANK(B77), ",", CONCATENATE("CREATE TABLE ", B77, " ( "))</f>
        <v>,</v>
      </c>
      <c r="O77" s="8" t="str">
        <f>CONCATENATE(N77, D77, " ", I77, IF(NOT(ISBLANK(J77)), " (", " "), J77, IF(NOT(ISBLANK(J77)), ") ", " "), IF(NOT(ISBLANK(H77)), CONCATENATE(" DEFAULT ", H77), " "), " " )</f>
        <v xml:space="preserve">,REMOTE_ADDR VARCHAR (50)   </v>
      </c>
      <c r="Q77" s="10" t="str">
        <f t="shared" si="5"/>
        <v xml:space="preserve">,REMOTE_ADDR VARCHAR (50)   </v>
      </c>
    </row>
    <row r="78" spans="1:17" x14ac:dyDescent="0.3">
      <c r="A78" s="8">
        <v>30</v>
      </c>
      <c r="D78" s="11" t="s">
        <v>24</v>
      </c>
      <c r="E78" s="11" t="s">
        <v>229</v>
      </c>
      <c r="I78" s="8" t="s">
        <v>240</v>
      </c>
      <c r="K78" s="8" t="s">
        <v>11</v>
      </c>
      <c r="L78" s="8" t="str">
        <f t="shared" si="7"/>
        <v>private Date reg_dt;</v>
      </c>
      <c r="N78" s="8" t="str">
        <f>IF(ISBLANK(B78), ",", CONCATENATE("CREATE TABLE ", B78, " ( "))</f>
        <v>,</v>
      </c>
      <c r="O78" s="8" t="str">
        <f>CONCATENATE(N78, D78, " ", I78, IF(NOT(ISBLANK(J78)), " (", " "), J78, IF(NOT(ISBLANK(J78)), ") ", " "), IF(NOT(ISBLANK(H78)), CONCATENATE(" DEFAULT ", H78), " "), " " )</f>
        <v xml:space="preserve">,REG_DT DATETIME    </v>
      </c>
      <c r="P78" s="8" t="s">
        <v>242</v>
      </c>
      <c r="Q78" s="10" t="str">
        <f t="shared" si="5"/>
        <v xml:space="preserve">,REG_DT DATETIME    , PRIMARY KEY(ADMIN_ID, AUTO_LOGIN_KEY)); </v>
      </c>
    </row>
    <row r="79" spans="1:17" x14ac:dyDescent="0.3">
      <c r="A79" s="8">
        <v>14</v>
      </c>
      <c r="B79" s="15" t="s">
        <v>243</v>
      </c>
      <c r="C79" s="15" t="s">
        <v>244</v>
      </c>
      <c r="D79" s="11" t="s">
        <v>246</v>
      </c>
      <c r="E79" s="11" t="s">
        <v>245</v>
      </c>
      <c r="F79" s="8" t="s">
        <v>7</v>
      </c>
      <c r="G79" s="8" t="s">
        <v>8</v>
      </c>
      <c r="I79" s="8" t="s">
        <v>45</v>
      </c>
      <c r="J79" s="8">
        <v>50</v>
      </c>
      <c r="K79" s="8" t="s">
        <v>12</v>
      </c>
      <c r="L79" s="8" t="str">
        <f t="shared" si="7"/>
        <v>private double robo_id;</v>
      </c>
      <c r="N79" s="8" t="str">
        <f t="shared" ref="N79:N99" si="8">IF(ISBLANK(B79), ",", CONCATENATE("CREATE TABLE ", B79, " ( "))</f>
        <v xml:space="preserve">CREATE TABLE ROBO_MST ( </v>
      </c>
      <c r="O79" s="8" t="str">
        <f t="shared" ref="O79:O99" si="9">CONCATENATE(N79, D79, " ", I79, IF(NOT(ISBLANK(J79)), " (", " "), J79, IF(NOT(ISBLANK(J79)), ") ", " "), IF(NOT(ISBLANK(H79)), CONCATENATE(" DEFAULT ", H79), " "), " " )</f>
        <v xml:space="preserve">CREATE TABLE ROBO_MST ( ROBO_ID VARCHAR (50)   </v>
      </c>
      <c r="Q79" s="10" t="str">
        <f t="shared" si="5"/>
        <v xml:space="preserve">CREATE TABLE ROBO_MST ( ROBO_ID VARCHAR (50)   </v>
      </c>
    </row>
    <row r="80" spans="1:17" x14ac:dyDescent="0.3">
      <c r="A80" s="8">
        <v>15</v>
      </c>
      <c r="D80" s="11" t="s">
        <v>247</v>
      </c>
      <c r="E80" s="11" t="s">
        <v>249</v>
      </c>
      <c r="I80" s="8" t="s">
        <v>45</v>
      </c>
      <c r="J80" s="8">
        <v>100</v>
      </c>
      <c r="K80" s="8" t="s">
        <v>12</v>
      </c>
      <c r="L80" s="8" t="str">
        <f t="shared" si="7"/>
        <v>private double robo_nm;</v>
      </c>
      <c r="N80" s="8" t="str">
        <f t="shared" si="8"/>
        <v>,</v>
      </c>
      <c r="O80" s="8" t="str">
        <f t="shared" si="9"/>
        <v xml:space="preserve">,ROBO_NM VARCHAR (100)   </v>
      </c>
      <c r="Q80" s="10" t="str">
        <f t="shared" si="5"/>
        <v xml:space="preserve">,ROBO_NM VARCHAR (100)   </v>
      </c>
    </row>
    <row r="81" spans="1:17" x14ac:dyDescent="0.3">
      <c r="A81" s="8">
        <v>15</v>
      </c>
      <c r="D81" s="11" t="s">
        <v>248</v>
      </c>
      <c r="E81" s="11" t="s">
        <v>250</v>
      </c>
      <c r="I81" s="8" t="s">
        <v>45</v>
      </c>
      <c r="J81" s="8">
        <v>255</v>
      </c>
      <c r="K81" s="8" t="s">
        <v>12</v>
      </c>
      <c r="L81" s="8" t="str">
        <f t="shared" si="7"/>
        <v>private double robo_desc;</v>
      </c>
      <c r="N81" s="8" t="str">
        <f t="shared" si="8"/>
        <v>,</v>
      </c>
      <c r="O81" s="8" t="str">
        <f t="shared" si="9"/>
        <v xml:space="preserve">,ROBO_DESC VARCHAR (255)   </v>
      </c>
      <c r="Q81" s="10" t="str">
        <f t="shared" si="5"/>
        <v xml:space="preserve">,ROBO_DESC VARCHAR (255)   </v>
      </c>
    </row>
    <row r="82" spans="1:17" x14ac:dyDescent="0.3">
      <c r="A82" s="8">
        <v>16</v>
      </c>
      <c r="D82" s="11" t="s">
        <v>251</v>
      </c>
      <c r="E82" s="11" t="s">
        <v>252</v>
      </c>
      <c r="I82" s="8" t="s">
        <v>45</v>
      </c>
      <c r="J82" s="8">
        <v>20</v>
      </c>
      <c r="K82" s="8" t="s">
        <v>12</v>
      </c>
      <c r="L82" s="8" t="str">
        <f t="shared" si="7"/>
        <v>private double ip_addr;</v>
      </c>
      <c r="N82" s="8" t="str">
        <f t="shared" si="8"/>
        <v>,</v>
      </c>
      <c r="O82" s="8" t="str">
        <f t="shared" si="9"/>
        <v xml:space="preserve">,IP_ADDR VARCHAR (20)   </v>
      </c>
      <c r="Q82" s="10" t="str">
        <f>CONCATENATE(O82, P82)</f>
        <v xml:space="preserve">,IP_ADDR VARCHAR (20)   </v>
      </c>
    </row>
    <row r="83" spans="1:17" x14ac:dyDescent="0.3">
      <c r="A83" s="8">
        <v>18</v>
      </c>
      <c r="D83" s="11" t="s">
        <v>253</v>
      </c>
      <c r="E83" s="11" t="s">
        <v>254</v>
      </c>
      <c r="H83" s="8">
        <v>1</v>
      </c>
      <c r="I83" s="8" t="s">
        <v>45</v>
      </c>
      <c r="J83" s="8">
        <v>10</v>
      </c>
      <c r="K83" s="8" t="s">
        <v>36</v>
      </c>
      <c r="L83" s="8" t="str">
        <f t="shared" si="7"/>
        <v>private double robo_tp;</v>
      </c>
      <c r="N83" s="8" t="str">
        <f t="shared" si="8"/>
        <v>,</v>
      </c>
      <c r="O83" s="8" t="str">
        <f t="shared" si="9"/>
        <v xml:space="preserve">,ROBO_TP VARCHAR (10)  DEFAULT 1 </v>
      </c>
      <c r="Q83" s="10" t="str">
        <f>CONCATENATE(O83, P83)</f>
        <v xml:space="preserve">,ROBO_TP VARCHAR (10)  DEFAULT 1 </v>
      </c>
    </row>
    <row r="84" spans="1:17" x14ac:dyDescent="0.3">
      <c r="A84" s="8">
        <v>18</v>
      </c>
      <c r="D84" s="11" t="s">
        <v>255</v>
      </c>
      <c r="E84" s="18" t="s">
        <v>256</v>
      </c>
      <c r="I84" s="8" t="s">
        <v>45</v>
      </c>
      <c r="J84" s="8">
        <v>10</v>
      </c>
      <c r="K84" s="8" t="s">
        <v>36</v>
      </c>
      <c r="L84" s="8" t="str">
        <f t="shared" si="7"/>
        <v>private double state;</v>
      </c>
      <c r="M84" s="9" t="s">
        <v>257</v>
      </c>
      <c r="N84" s="8" t="str">
        <f t="shared" si="8"/>
        <v>,</v>
      </c>
      <c r="O84" s="8" t="str">
        <f t="shared" si="9"/>
        <v xml:space="preserve">,STATE VARCHAR (10)   </v>
      </c>
      <c r="Q84" s="10" t="str">
        <f t="shared" si="5"/>
        <v xml:space="preserve">,STATE VARCHAR (10)   </v>
      </c>
    </row>
    <row r="85" spans="1:17" x14ac:dyDescent="0.3">
      <c r="A85" s="8">
        <v>20</v>
      </c>
      <c r="D85" s="11" t="s">
        <v>24</v>
      </c>
      <c r="E85" s="11" t="s">
        <v>25</v>
      </c>
      <c r="F85" s="11"/>
      <c r="G85" s="11"/>
      <c r="H85" s="8" t="s">
        <v>201</v>
      </c>
      <c r="I85" s="8" t="s">
        <v>46</v>
      </c>
      <c r="K85" s="8" t="s">
        <v>11</v>
      </c>
      <c r="L85" s="8" t="str">
        <f t="shared" si="7"/>
        <v>private Date reg_dt;</v>
      </c>
      <c r="M85" s="9" t="s">
        <v>258</v>
      </c>
      <c r="N85" s="8" t="str">
        <f t="shared" si="8"/>
        <v>,</v>
      </c>
      <c r="O85" s="8" t="str">
        <f t="shared" si="9"/>
        <v xml:space="preserve">,REG_DT DATETIME   DEFAULT NOW() </v>
      </c>
      <c r="Q85" s="10" t="str">
        <f t="shared" si="5"/>
        <v xml:space="preserve">,REG_DT DATETIME   DEFAULT NOW() </v>
      </c>
    </row>
    <row r="86" spans="1:17" x14ac:dyDescent="0.3">
      <c r="A86" s="8">
        <v>30</v>
      </c>
      <c r="D86" s="11" t="s">
        <v>80</v>
      </c>
      <c r="E86" s="11" t="s">
        <v>81</v>
      </c>
      <c r="F86" s="11"/>
      <c r="G86" s="11"/>
      <c r="H86" s="11"/>
      <c r="I86" s="8" t="s">
        <v>46</v>
      </c>
      <c r="K86" s="8" t="s">
        <v>11</v>
      </c>
      <c r="L86" s="8" t="str">
        <f t="shared" si="7"/>
        <v>private Date mod_dt;</v>
      </c>
      <c r="N86" s="8" t="str">
        <f t="shared" si="8"/>
        <v>,</v>
      </c>
      <c r="O86" s="8" t="str">
        <f t="shared" si="9"/>
        <v xml:space="preserve">,MOD_DT DATETIME    </v>
      </c>
      <c r="P86" s="12" t="s">
        <v>272</v>
      </c>
      <c r="Q86" s="10" t="str">
        <f t="shared" si="5"/>
        <v xml:space="preserve">,MOD_DT DATETIME    , PRIMARY KEY(ROBO_ID)); </v>
      </c>
    </row>
    <row r="87" spans="1:17" ht="13.5" x14ac:dyDescent="0.3">
      <c r="A87" s="8">
        <v>14</v>
      </c>
      <c r="B87" s="16" t="s">
        <v>112</v>
      </c>
      <c r="C87" s="16" t="s">
        <v>59</v>
      </c>
      <c r="D87" s="11" t="s">
        <v>76</v>
      </c>
      <c r="E87" s="11" t="s">
        <v>71</v>
      </c>
      <c r="F87" s="11" t="s">
        <v>7</v>
      </c>
      <c r="G87" s="11" t="s">
        <v>8</v>
      </c>
      <c r="H87" s="11" t="s">
        <v>41</v>
      </c>
      <c r="I87" s="8" t="s">
        <v>47</v>
      </c>
      <c r="K87" s="8" t="s">
        <v>34</v>
      </c>
      <c r="L87" s="8" t="str">
        <f t="shared" si="3"/>
        <v>private long msn_id;</v>
      </c>
      <c r="N87" s="8" t="str">
        <f t="shared" si="8"/>
        <v xml:space="preserve">CREATE TABLE MSN_EXE_LOG ( </v>
      </c>
      <c r="O87" s="8" t="str">
        <f t="shared" si="9"/>
        <v xml:space="preserve">CREATE TABLE MSN_EXE_LOG ( MSN_ID BIGINT   DEFAULT AUTO_INCREMENT </v>
      </c>
      <c r="Q87" s="10" t="str">
        <f t="shared" si="5"/>
        <v xml:space="preserve">CREATE TABLE MSN_EXE_LOG ( MSN_ID BIGINT   DEFAULT AUTO_INCREMENT </v>
      </c>
    </row>
    <row r="88" spans="1:17" x14ac:dyDescent="0.3">
      <c r="A88" s="8">
        <v>23</v>
      </c>
      <c r="B88" s="11"/>
      <c r="C88" s="11"/>
      <c r="D88" s="11" t="s">
        <v>192</v>
      </c>
      <c r="E88" s="11" t="s">
        <v>193</v>
      </c>
      <c r="F88" s="11" t="s">
        <v>7</v>
      </c>
      <c r="G88" s="11" t="s">
        <v>8</v>
      </c>
      <c r="H88" s="11"/>
      <c r="I88" s="8" t="s">
        <v>34</v>
      </c>
      <c r="K88" s="8" t="s">
        <v>34</v>
      </c>
      <c r="L88" s="8" t="str">
        <f t="shared" si="3"/>
        <v>private long msn_seq;</v>
      </c>
      <c r="N88" s="8" t="str">
        <f>IF(ISBLANK(B88), ",", CONCATENATE("CREATE TABLE ", B88, " ( "))</f>
        <v>,</v>
      </c>
      <c r="O88" s="8" t="str">
        <f t="shared" si="9"/>
        <v xml:space="preserve">,MSN_SEQ BIGINT    </v>
      </c>
      <c r="Q88" s="10" t="str">
        <f>CONCATENATE(O88, P88)</f>
        <v xml:space="preserve">,MSN_SEQ BIGINT    </v>
      </c>
    </row>
    <row r="89" spans="1:17" x14ac:dyDescent="0.3">
      <c r="A89" s="8">
        <v>16</v>
      </c>
      <c r="B89" s="11"/>
      <c r="C89" s="11"/>
      <c r="D89" s="11" t="s">
        <v>195</v>
      </c>
      <c r="E89" s="11" t="s">
        <v>180</v>
      </c>
      <c r="F89" s="11" t="s">
        <v>7</v>
      </c>
      <c r="G89" s="11" t="s">
        <v>8</v>
      </c>
      <c r="H89" s="11"/>
      <c r="I89" s="8" t="s">
        <v>13</v>
      </c>
      <c r="K89" s="8" t="s">
        <v>13</v>
      </c>
      <c r="L89" s="8" t="str">
        <f t="shared" si="3"/>
        <v>private int exe_seq;</v>
      </c>
      <c r="N89" s="8" t="str">
        <f t="shared" si="8"/>
        <v>,</v>
      </c>
      <c r="O89" s="8" t="str">
        <f t="shared" si="9"/>
        <v xml:space="preserve">,EXE_SEQ INT    </v>
      </c>
      <c r="Q89" s="10" t="str">
        <f t="shared" si="5"/>
        <v xml:space="preserve">,EXE_SEQ INT    </v>
      </c>
    </row>
    <row r="90" spans="1:17" x14ac:dyDescent="0.3">
      <c r="A90" s="8">
        <v>15</v>
      </c>
      <c r="B90" s="11"/>
      <c r="C90" s="11"/>
      <c r="D90" s="11" t="s">
        <v>179</v>
      </c>
      <c r="E90" s="11" t="s">
        <v>178</v>
      </c>
      <c r="F90" s="11"/>
      <c r="G90" s="11"/>
      <c r="H90" s="11"/>
      <c r="I90" s="8" t="s">
        <v>46</v>
      </c>
      <c r="K90" s="8" t="s">
        <v>11</v>
      </c>
      <c r="L90" s="8" t="str">
        <f t="shared" si="3"/>
        <v>private Date exe_dt;</v>
      </c>
      <c r="N90" s="8" t="str">
        <f>IF(ISBLANK(B90), ",", CONCATENATE("CREATE TABLE ", B90, " ( "))</f>
        <v>,</v>
      </c>
      <c r="O90" s="8" t="str">
        <f t="shared" si="9"/>
        <v xml:space="preserve">,EXE_DT DATETIME    </v>
      </c>
      <c r="Q90" s="10" t="str">
        <f>CONCATENATE(O90, P90)</f>
        <v xml:space="preserve">,EXE_DT DATETIME    </v>
      </c>
    </row>
    <row r="91" spans="1:17" x14ac:dyDescent="0.3">
      <c r="A91" s="8">
        <v>20</v>
      </c>
      <c r="B91" s="11"/>
      <c r="C91" s="11"/>
      <c r="D91" s="11" t="s">
        <v>181</v>
      </c>
      <c r="E91" s="11" t="s">
        <v>182</v>
      </c>
      <c r="F91" s="11"/>
      <c r="G91" s="11"/>
      <c r="H91" s="11"/>
      <c r="I91" s="8" t="s">
        <v>46</v>
      </c>
      <c r="K91" s="8" t="s">
        <v>11</v>
      </c>
      <c r="L91" s="8" t="str">
        <f t="shared" si="3"/>
        <v>private Date end_dt;</v>
      </c>
      <c r="N91" s="8" t="str">
        <f t="shared" si="8"/>
        <v>,</v>
      </c>
      <c r="O91" s="8" t="str">
        <f t="shared" si="9"/>
        <v xml:space="preserve">,END_DT DATETIME    </v>
      </c>
      <c r="Q91" s="10" t="str">
        <f t="shared" si="5"/>
        <v xml:space="preserve">,END_DT DATETIME    </v>
      </c>
    </row>
    <row r="92" spans="1:17" x14ac:dyDescent="0.3">
      <c r="A92" s="8">
        <v>22</v>
      </c>
      <c r="B92" s="11"/>
      <c r="C92" s="11"/>
      <c r="D92" s="11" t="s">
        <v>183</v>
      </c>
      <c r="E92" s="11" t="s">
        <v>184</v>
      </c>
      <c r="F92" s="11"/>
      <c r="G92" s="11"/>
      <c r="H92" s="11"/>
      <c r="I92" s="8" t="s">
        <v>13</v>
      </c>
      <c r="K92" s="8" t="s">
        <v>13</v>
      </c>
      <c r="L92" s="8" t="str">
        <f t="shared" si="3"/>
        <v>private int exe_dur;</v>
      </c>
      <c r="N92" s="8" t="str">
        <f t="shared" si="8"/>
        <v>,</v>
      </c>
      <c r="O92" s="8" t="str">
        <f t="shared" si="9"/>
        <v xml:space="preserve">,EXE_DUR INT    </v>
      </c>
      <c r="Q92" s="10" t="str">
        <f t="shared" si="5"/>
        <v xml:space="preserve">,EXE_DUR INT    </v>
      </c>
    </row>
    <row r="93" spans="1:17" x14ac:dyDescent="0.3">
      <c r="A93" s="8">
        <v>28</v>
      </c>
      <c r="B93" s="11"/>
      <c r="C93" s="11"/>
      <c r="D93" s="11" t="s">
        <v>196</v>
      </c>
      <c r="E93" s="11" t="s">
        <v>197</v>
      </c>
      <c r="F93" s="11"/>
      <c r="G93" s="11"/>
      <c r="H93" s="11">
        <v>0</v>
      </c>
      <c r="I93" s="8" t="s">
        <v>13</v>
      </c>
      <c r="K93" s="8" t="s">
        <v>13</v>
      </c>
      <c r="L93" s="8" t="str">
        <f t="shared" ref="L93:L105" si="10">CONCATENATE("private ",IF(K93="DT","Date",IF(I93="INT","int",IF(I93="TEXT","String",IF(I93="BIGINT", "long", "double")))), " ", LOWER(D93), ";")</f>
        <v>private int exe_res;</v>
      </c>
      <c r="N93" s="8" t="str">
        <f t="shared" si="8"/>
        <v>,</v>
      </c>
      <c r="O93" s="8" t="str">
        <f t="shared" si="9"/>
        <v xml:space="preserve">,EXE_RES INT   DEFAULT 0 </v>
      </c>
      <c r="Q93" s="10" t="str">
        <f t="shared" si="5"/>
        <v xml:space="preserve">,EXE_RES INT   DEFAULT 0 </v>
      </c>
    </row>
    <row r="94" spans="1:17" x14ac:dyDescent="0.3">
      <c r="A94" s="8">
        <v>18</v>
      </c>
      <c r="B94" s="11"/>
      <c r="C94" s="11"/>
      <c r="D94" s="11" t="s">
        <v>198</v>
      </c>
      <c r="E94" s="11" t="s">
        <v>199</v>
      </c>
      <c r="F94" s="11"/>
      <c r="G94" s="11"/>
      <c r="H94" s="11"/>
      <c r="I94" s="8" t="s">
        <v>45</v>
      </c>
      <c r="J94" s="8">
        <v>10000</v>
      </c>
      <c r="K94" s="8" t="s">
        <v>35</v>
      </c>
      <c r="L94" s="8" t="str">
        <f t="shared" si="10"/>
        <v>private double res_msg;</v>
      </c>
      <c r="N94" s="8" t="str">
        <f t="shared" si="8"/>
        <v>,</v>
      </c>
      <c r="O94" s="8" t="str">
        <f t="shared" si="9"/>
        <v xml:space="preserve">,RES_MSG VARCHAR (10000)   </v>
      </c>
      <c r="Q94" s="10" t="str">
        <f t="shared" si="5"/>
        <v xml:space="preserve">,RES_MSG VARCHAR (10000)   </v>
      </c>
    </row>
    <row r="95" spans="1:17" x14ac:dyDescent="0.3">
      <c r="A95" s="8">
        <v>30</v>
      </c>
      <c r="B95" s="11"/>
      <c r="C95" s="11"/>
      <c r="D95" s="11" t="s">
        <v>24</v>
      </c>
      <c r="E95" s="11" t="s">
        <v>25</v>
      </c>
      <c r="F95" s="11"/>
      <c r="G95" s="11"/>
      <c r="H95" s="8" t="s">
        <v>201</v>
      </c>
      <c r="I95" s="8" t="s">
        <v>46</v>
      </c>
      <c r="K95" s="8" t="s">
        <v>11</v>
      </c>
      <c r="L95" s="8" t="str">
        <f t="shared" si="10"/>
        <v>private Date reg_dt;</v>
      </c>
      <c r="N95" s="8" t="str">
        <f t="shared" si="8"/>
        <v>,</v>
      </c>
      <c r="O95" s="8" t="str">
        <f t="shared" si="9"/>
        <v xml:space="preserve">,REG_DT DATETIME   DEFAULT NOW() </v>
      </c>
      <c r="P95" s="12" t="s">
        <v>51</v>
      </c>
      <c r="Q95" s="10" t="str">
        <f t="shared" si="5"/>
        <v xml:space="preserve">,REG_DT DATETIME   DEFAULT NOW() , PRIMARY KEY(CLASS_DT, CLASS_ID, USER_ID)); </v>
      </c>
    </row>
    <row r="96" spans="1:17" ht="13.5" x14ac:dyDescent="0.3">
      <c r="A96" s="8">
        <v>14</v>
      </c>
      <c r="B96" s="16" t="s">
        <v>69</v>
      </c>
      <c r="C96" s="16" t="s">
        <v>60</v>
      </c>
      <c r="D96" s="11"/>
      <c r="E96" s="11"/>
      <c r="F96" s="11" t="s">
        <v>7</v>
      </c>
      <c r="G96" s="11" t="s">
        <v>8</v>
      </c>
      <c r="H96" s="11"/>
      <c r="I96" s="8" t="s">
        <v>47</v>
      </c>
      <c r="J96" s="8">
        <v>50</v>
      </c>
      <c r="K96" s="8" t="s">
        <v>47</v>
      </c>
      <c r="L96" s="8" t="str">
        <f t="shared" si="10"/>
        <v>private long ;</v>
      </c>
      <c r="N96" s="8" t="str">
        <f t="shared" si="8"/>
        <v xml:space="preserve">CREATE TABLE SRV_EXE_LOG ( </v>
      </c>
      <c r="O96" s="8" t="str">
        <f t="shared" si="9"/>
        <v xml:space="preserve">CREATE TABLE SRV_EXE_LOG (  BIGINT (50)   </v>
      </c>
      <c r="Q96" s="10" t="str">
        <f t="shared" si="5"/>
        <v xml:space="preserve">CREATE TABLE SRV_EXE_LOG (  BIGINT (50)   </v>
      </c>
    </row>
    <row r="97" spans="1:17" x14ac:dyDescent="0.3">
      <c r="A97" s="8">
        <v>15</v>
      </c>
      <c r="B97" s="11"/>
      <c r="C97" s="11"/>
      <c r="D97" s="11"/>
      <c r="E97" s="11"/>
      <c r="F97" s="11"/>
      <c r="G97" s="11"/>
      <c r="H97" s="11"/>
      <c r="I97" s="8" t="s">
        <v>45</v>
      </c>
      <c r="J97" s="8">
        <v>50</v>
      </c>
      <c r="K97" s="8" t="s">
        <v>12</v>
      </c>
      <c r="L97" s="8" t="str">
        <f t="shared" si="10"/>
        <v>private double ;</v>
      </c>
      <c r="N97" s="8" t="str">
        <f t="shared" si="8"/>
        <v>,</v>
      </c>
      <c r="O97" s="8" t="str">
        <f t="shared" si="9"/>
        <v xml:space="preserve">, VARCHAR (50)   </v>
      </c>
      <c r="Q97" s="10" t="str">
        <f t="shared" si="5"/>
        <v xml:space="preserve">, VARCHAR (50)   </v>
      </c>
    </row>
    <row r="98" spans="1:17" x14ac:dyDescent="0.3">
      <c r="A98" s="8">
        <v>15</v>
      </c>
      <c r="B98" s="11"/>
      <c r="C98" s="11"/>
      <c r="D98" s="11"/>
      <c r="E98" s="11"/>
      <c r="F98" s="11"/>
      <c r="G98" s="11"/>
      <c r="H98" s="11"/>
      <c r="I98" s="8" t="s">
        <v>45</v>
      </c>
      <c r="J98" s="8">
        <v>1000</v>
      </c>
      <c r="K98" s="8" t="s">
        <v>22</v>
      </c>
      <c r="L98" s="8" t="str">
        <f t="shared" si="10"/>
        <v>private double ;</v>
      </c>
      <c r="N98" s="8" t="str">
        <f t="shared" si="8"/>
        <v>,</v>
      </c>
      <c r="O98" s="8" t="str">
        <f t="shared" si="9"/>
        <v xml:space="preserve">, VARCHAR (1000)   </v>
      </c>
      <c r="Q98" s="10" t="str">
        <f t="shared" si="5"/>
        <v xml:space="preserve">, VARCHAR (1000)   </v>
      </c>
    </row>
    <row r="99" spans="1:17" x14ac:dyDescent="0.3">
      <c r="A99" s="8">
        <v>24</v>
      </c>
      <c r="B99" s="11"/>
      <c r="C99" s="11"/>
      <c r="D99" s="11"/>
      <c r="E99" s="11"/>
      <c r="F99" s="11"/>
      <c r="G99" s="11"/>
      <c r="H99" s="11"/>
      <c r="I99" s="8" t="s">
        <v>45</v>
      </c>
      <c r="J99" s="8">
        <v>1000</v>
      </c>
      <c r="K99" s="8" t="s">
        <v>23</v>
      </c>
      <c r="L99" s="8" t="str">
        <f t="shared" si="10"/>
        <v>private double ;</v>
      </c>
      <c r="N99" s="8" t="str">
        <f t="shared" si="8"/>
        <v>,</v>
      </c>
      <c r="O99" s="8" t="str">
        <f t="shared" si="9"/>
        <v xml:space="preserve">, VARCHAR (1000)   </v>
      </c>
      <c r="Q99" s="10" t="str">
        <f t="shared" si="5"/>
        <v xml:space="preserve">, VARCHAR (1000)   </v>
      </c>
    </row>
    <row r="100" spans="1:17" x14ac:dyDescent="0.3">
      <c r="A100" s="8">
        <v>30</v>
      </c>
      <c r="B100" s="11"/>
      <c r="C100" s="11"/>
      <c r="D100" s="11"/>
      <c r="E100" s="11"/>
      <c r="F100" s="11"/>
      <c r="G100" s="11"/>
      <c r="H100" s="11"/>
      <c r="I100" s="8" t="s">
        <v>46</v>
      </c>
      <c r="K100" s="8" t="s">
        <v>11</v>
      </c>
      <c r="L100" s="8" t="str">
        <f t="shared" si="10"/>
        <v>private Date ;</v>
      </c>
      <c r="N100" s="8" t="str">
        <f t="shared" ref="N100:N105" si="11">IF(ISBLANK(B100), ",", CONCATENATE("CREATE TABLE ", B100, " ( "))</f>
        <v>,</v>
      </c>
      <c r="O100" s="8" t="str">
        <f t="shared" ref="O100:O105" si="12">CONCATENATE(N100, D100, " ", I100, IF(NOT(ISBLANK(J100)), " (", " "), J100, IF(NOT(ISBLANK(J100)), ") ", " "), IF(NOT(ISBLANK(H100)), CONCATENATE(" DEFAULT ", H100), " "), " " )</f>
        <v xml:space="preserve">, DATETIME    </v>
      </c>
      <c r="P100" s="12" t="s">
        <v>50</v>
      </c>
      <c r="Q100" s="10" t="str">
        <f t="shared" ref="Q100:Q105" si="13">CONCATENATE(O100, P100)</f>
        <v xml:space="preserve">, DATETIME    , PRIMARY KEY(ADMIN_ID)); </v>
      </c>
    </row>
    <row r="101" spans="1:17" ht="13.5" x14ac:dyDescent="0.3">
      <c r="A101" s="8">
        <v>14</v>
      </c>
      <c r="B101" s="16" t="s">
        <v>70</v>
      </c>
      <c r="C101" s="16" t="s">
        <v>61</v>
      </c>
      <c r="D101" s="11"/>
      <c r="E101" s="11"/>
      <c r="F101" s="11" t="s">
        <v>7</v>
      </c>
      <c r="G101" s="11" t="s">
        <v>8</v>
      </c>
      <c r="H101" s="11"/>
      <c r="I101" s="8" t="s">
        <v>47</v>
      </c>
      <c r="J101" s="8">
        <v>50</v>
      </c>
      <c r="K101" s="8" t="s">
        <v>47</v>
      </c>
      <c r="L101" s="8" t="str">
        <f t="shared" si="10"/>
        <v>private long ;</v>
      </c>
      <c r="N101" s="8" t="str">
        <f t="shared" si="11"/>
        <v xml:space="preserve">CREATE TABLE PARM_EXE_LOG ( </v>
      </c>
      <c r="O101" s="8" t="str">
        <f t="shared" si="12"/>
        <v xml:space="preserve">CREATE TABLE PARM_EXE_LOG (  BIGINT (50)   </v>
      </c>
      <c r="Q101" s="10" t="str">
        <f t="shared" si="13"/>
        <v xml:space="preserve">CREATE TABLE PARM_EXE_LOG (  BIGINT (50)   </v>
      </c>
    </row>
    <row r="102" spans="1:17" x14ac:dyDescent="0.3">
      <c r="A102" s="8">
        <v>15</v>
      </c>
      <c r="B102" s="11"/>
      <c r="C102" s="11"/>
      <c r="D102" s="11"/>
      <c r="E102" s="11"/>
      <c r="F102" s="11"/>
      <c r="G102" s="11"/>
      <c r="H102" s="11"/>
      <c r="I102" s="8" t="s">
        <v>45</v>
      </c>
      <c r="J102" s="8">
        <v>50</v>
      </c>
      <c r="K102" s="8" t="s">
        <v>12</v>
      </c>
      <c r="L102" s="8" t="str">
        <f t="shared" si="10"/>
        <v>private double ;</v>
      </c>
      <c r="N102" s="8" t="str">
        <f t="shared" si="11"/>
        <v>,</v>
      </c>
      <c r="O102" s="8" t="str">
        <f t="shared" si="12"/>
        <v xml:space="preserve">, VARCHAR (50)   </v>
      </c>
      <c r="Q102" s="10" t="str">
        <f t="shared" si="13"/>
        <v xml:space="preserve">, VARCHAR (50)   </v>
      </c>
    </row>
    <row r="103" spans="1:17" x14ac:dyDescent="0.3">
      <c r="A103" s="8">
        <v>15</v>
      </c>
      <c r="B103" s="11"/>
      <c r="C103" s="11"/>
      <c r="D103" s="11"/>
      <c r="E103" s="11"/>
      <c r="F103" s="11"/>
      <c r="G103" s="11"/>
      <c r="H103" s="11"/>
      <c r="I103" s="8" t="s">
        <v>45</v>
      </c>
      <c r="J103" s="8">
        <v>1000</v>
      </c>
      <c r="K103" s="8" t="s">
        <v>22</v>
      </c>
      <c r="L103" s="8" t="str">
        <f t="shared" si="10"/>
        <v>private double ;</v>
      </c>
      <c r="N103" s="8" t="str">
        <f t="shared" si="11"/>
        <v>,</v>
      </c>
      <c r="O103" s="8" t="str">
        <f t="shared" si="12"/>
        <v xml:space="preserve">, VARCHAR (1000)   </v>
      </c>
      <c r="Q103" s="10" t="str">
        <f t="shared" si="13"/>
        <v xml:space="preserve">, VARCHAR (1000)   </v>
      </c>
    </row>
    <row r="104" spans="1:17" x14ac:dyDescent="0.3">
      <c r="A104" s="8">
        <v>24</v>
      </c>
      <c r="B104" s="11"/>
      <c r="C104" s="11"/>
      <c r="D104" s="11"/>
      <c r="E104" s="11"/>
      <c r="F104" s="11"/>
      <c r="G104" s="11"/>
      <c r="H104" s="11"/>
      <c r="I104" s="8" t="s">
        <v>45</v>
      </c>
      <c r="J104" s="8">
        <v>1000</v>
      </c>
      <c r="K104" s="8" t="s">
        <v>23</v>
      </c>
      <c r="L104" s="8" t="str">
        <f t="shared" si="10"/>
        <v>private double ;</v>
      </c>
      <c r="N104" s="8" t="str">
        <f t="shared" si="11"/>
        <v>,</v>
      </c>
      <c r="O104" s="8" t="str">
        <f t="shared" si="12"/>
        <v xml:space="preserve">, VARCHAR (1000)   </v>
      </c>
      <c r="Q104" s="10" t="str">
        <f t="shared" si="13"/>
        <v xml:space="preserve">, VARCHAR (1000)   </v>
      </c>
    </row>
    <row r="105" spans="1:17" x14ac:dyDescent="0.3">
      <c r="A105" s="8">
        <v>30</v>
      </c>
      <c r="B105" s="11"/>
      <c r="C105" s="11"/>
      <c r="D105" s="11"/>
      <c r="E105" s="11"/>
      <c r="F105" s="11"/>
      <c r="G105" s="11"/>
      <c r="H105" s="11"/>
      <c r="I105" s="8" t="s">
        <v>46</v>
      </c>
      <c r="K105" s="8" t="s">
        <v>11</v>
      </c>
      <c r="L105" s="8" t="str">
        <f t="shared" si="10"/>
        <v>private Date ;</v>
      </c>
      <c r="N105" s="8" t="str">
        <f t="shared" si="11"/>
        <v>,</v>
      </c>
      <c r="O105" s="8" t="str">
        <f t="shared" si="12"/>
        <v xml:space="preserve">, DATETIME    </v>
      </c>
      <c r="P105" s="12" t="s">
        <v>50</v>
      </c>
      <c r="Q105" s="10" t="str">
        <f t="shared" si="13"/>
        <v xml:space="preserve">, DATETIME    , PRIMARY KEY(ADMIN_ID)); </v>
      </c>
    </row>
    <row r="106" spans="1:17" ht="13.5" x14ac:dyDescent="0.3">
      <c r="B106" s="16" t="s">
        <v>118</v>
      </c>
      <c r="C106" s="16" t="s">
        <v>119</v>
      </c>
      <c r="D106" s="25" t="s">
        <v>120</v>
      </c>
      <c r="E106" s="26"/>
      <c r="F106" s="26"/>
      <c r="G106" s="26"/>
      <c r="H106" s="26"/>
      <c r="I106" s="26"/>
      <c r="J106" s="26"/>
      <c r="K106" s="26"/>
      <c r="L106" s="27"/>
      <c r="M106" s="34" t="s">
        <v>205</v>
      </c>
      <c r="N106" s="35"/>
      <c r="O106" s="35"/>
      <c r="P106" s="35"/>
      <c r="Q106" s="36"/>
    </row>
    <row r="107" spans="1:17" x14ac:dyDescent="0.3">
      <c r="D107" s="28"/>
      <c r="E107" s="29"/>
      <c r="F107" s="29"/>
      <c r="G107" s="29"/>
      <c r="H107" s="29"/>
      <c r="I107" s="29"/>
      <c r="J107" s="29"/>
      <c r="K107" s="29"/>
      <c r="L107" s="30"/>
      <c r="M107" s="37"/>
      <c r="N107" s="38"/>
      <c r="O107" s="38"/>
      <c r="P107" s="38"/>
      <c r="Q107" s="39"/>
    </row>
    <row r="108" spans="1:17" x14ac:dyDescent="0.3">
      <c r="D108" s="28"/>
      <c r="E108" s="29"/>
      <c r="F108" s="29"/>
      <c r="G108" s="29"/>
      <c r="H108" s="29"/>
      <c r="I108" s="29"/>
      <c r="J108" s="29"/>
      <c r="K108" s="29"/>
      <c r="L108" s="30"/>
      <c r="M108" s="37"/>
      <c r="N108" s="38"/>
      <c r="O108" s="38"/>
      <c r="P108" s="38"/>
      <c r="Q108" s="39"/>
    </row>
    <row r="109" spans="1:17" x14ac:dyDescent="0.3">
      <c r="D109" s="28"/>
      <c r="E109" s="29"/>
      <c r="F109" s="29"/>
      <c r="G109" s="29"/>
      <c r="H109" s="29"/>
      <c r="I109" s="29"/>
      <c r="J109" s="29"/>
      <c r="K109" s="29"/>
      <c r="L109" s="30"/>
      <c r="M109" s="37"/>
      <c r="N109" s="38"/>
      <c r="O109" s="38"/>
      <c r="P109" s="38"/>
      <c r="Q109" s="39"/>
    </row>
    <row r="110" spans="1:17" x14ac:dyDescent="0.3">
      <c r="D110" s="28"/>
      <c r="E110" s="29"/>
      <c r="F110" s="29"/>
      <c r="G110" s="29"/>
      <c r="H110" s="29"/>
      <c r="I110" s="29"/>
      <c r="J110" s="29"/>
      <c r="K110" s="29"/>
      <c r="L110" s="30"/>
      <c r="M110" s="37"/>
      <c r="N110" s="38"/>
      <c r="O110" s="38"/>
      <c r="P110" s="38"/>
      <c r="Q110" s="39"/>
    </row>
    <row r="111" spans="1:17" x14ac:dyDescent="0.3">
      <c r="D111" s="28"/>
      <c r="E111" s="29"/>
      <c r="F111" s="29"/>
      <c r="G111" s="29"/>
      <c r="H111" s="29"/>
      <c r="I111" s="29"/>
      <c r="J111" s="29"/>
      <c r="K111" s="29"/>
      <c r="L111" s="30"/>
      <c r="M111" s="37"/>
      <c r="N111" s="38"/>
      <c r="O111" s="38"/>
      <c r="P111" s="38"/>
      <c r="Q111" s="39"/>
    </row>
    <row r="112" spans="1:17" x14ac:dyDescent="0.3">
      <c r="D112" s="28"/>
      <c r="E112" s="29"/>
      <c r="F112" s="29"/>
      <c r="G112" s="29"/>
      <c r="H112" s="29"/>
      <c r="I112" s="29"/>
      <c r="J112" s="29"/>
      <c r="K112" s="29"/>
      <c r="L112" s="30"/>
      <c r="M112" s="37"/>
      <c r="N112" s="38"/>
      <c r="O112" s="38"/>
      <c r="P112" s="38"/>
      <c r="Q112" s="39"/>
    </row>
    <row r="113" spans="4:17" x14ac:dyDescent="0.3">
      <c r="D113" s="31"/>
      <c r="E113" s="32"/>
      <c r="F113" s="32"/>
      <c r="G113" s="32"/>
      <c r="H113" s="32"/>
      <c r="I113" s="32"/>
      <c r="J113" s="32"/>
      <c r="K113" s="32"/>
      <c r="L113" s="33"/>
      <c r="M113" s="40"/>
      <c r="N113" s="41"/>
      <c r="O113" s="41"/>
      <c r="P113" s="41"/>
      <c r="Q113" s="42"/>
    </row>
  </sheetData>
  <autoFilter ref="A1:K113"/>
  <mergeCells count="2">
    <mergeCell ref="D106:L113"/>
    <mergeCell ref="M106:Q1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테이블</vt:lpstr>
      <vt:lpstr>공통코드</vt:lpstr>
      <vt:lpstr>SRV_INFO</vt:lpstr>
      <vt:lpstr>MSN_SRV</vt:lpstr>
      <vt:lpstr>PARM</vt:lpstr>
      <vt:lpstr>설계서_V2</vt:lpstr>
      <vt:lpstr>설계서_V1</vt:lpstr>
    </vt:vector>
  </TitlesOfParts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</dc:creator>
  <cp:lastModifiedBy>user</cp:lastModifiedBy>
  <cp:lastPrinted>2013-03-29T07:26:41Z</cp:lastPrinted>
  <dcterms:created xsi:type="dcterms:W3CDTF">2010-04-22T06:35:43Z</dcterms:created>
  <dcterms:modified xsi:type="dcterms:W3CDTF">2024-12-12T00:57:24Z</dcterms:modified>
</cp:coreProperties>
</file>