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4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<sst xmlns="http://schemas.openxmlformats.org/spreadsheetml/2006/main" count="26">
  <si>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AP重启</t>
  </si>
  <si>
    <t>AP重启完毕至移动终端收到解认证信号</t>
  </si>
  <si>
    <t>移动终端收到解认证信号至开始扫描</t>
  </si>
  <si>
    <t>扫描附近WLAN信号</t>
  </si>
  <si>
    <t>重新接入WLAN</t>
  </si>
  <si>
    <t>1ms 3.6%-4.1%/1.6%-2.1%/5.3-6.0%</t>
  </si>
  <si>
    <t>移动终端发现AP口令已更新</t>
  </si>
  <si>
    <t>10ms 0.6%-0.9%/0.3%-0.4%</t>
  </si>
  <si>
    <t>100ms 0.1%-0.3%/0.0%-0.1%</t>
  </si>
  <si>
    <t>150ms</t>
  </si>
  <si>
    <t>175ms</t>
  </si>
  <si>
    <t>200ms</t>
  </si>
  <si>
    <t>13(-)2(++)</t>
  </si>
  <si>
    <t>300ms</t>
  </si>
  <si>
    <t>0.0%-0.1%/0.0%-0.1%/0.0%-0.3%</t>
  </si>
  <si>
    <t>14(-)1(++)</t>
  </si>
  <si>
    <t>400ms</t>
  </si>
  <si>
    <t>0.0%-0.1%/0.0%-0.1%/0.0%-0.2%</t>
  </si>
  <si>
    <t>500ms 0.0%/0.0%/0.0%</t>
  </si>
  <si>
    <t>10(-)1(++)</t>
  </si>
  <si>
    <t>1s 0.0%/0.0%/0.0%</t>
  </si>
  <si>
    <t>9(-)5(+)1(++)</t>
  </si>
  <si>
    <t>Query Interval</t>
  </si>
  <si>
    <t>Reconnection Delay</t>
  </si>
  <si>
    <t>Compared with Static Passwords Mechanism</t>
  </si>
  <si>
    <t>CPU Occupancy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</si>
</sst>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6" fillId="3" borderId="1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Impact of Query Interval on Reconnection Delay and CPU Occupancy Rate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Reconnection Delay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Sheet1!$A$99:$A$108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6.069</c:v>
                </c:pt>
                <c:pt idx="1">
                  <c:v>6.084</c:v>
                </c:pt>
                <c:pt idx="2">
                  <c:v>6.392</c:v>
                </c:pt>
                <c:pt idx="3">
                  <c:v>5.689</c:v>
                </c:pt>
                <c:pt idx="4">
                  <c:v>5.479</c:v>
                </c:pt>
                <c:pt idx="5">
                  <c:v>3.965</c:v>
                </c:pt>
                <c:pt idx="6">
                  <c:v>3.867</c:v>
                </c:pt>
                <c:pt idx="7">
                  <c:v>4.517</c:v>
                </c:pt>
                <c:pt idx="8">
                  <c:v>4.305</c:v>
                </c:pt>
                <c:pt idx="9">
                  <c:v>7.482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Sheet1!$C$98</c:f>
              <c:strCache>
                <c:ptCount val="1"/>
                <c:pt idx="0">
                  <c:v>Compared with Static Passwords Mechanism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Sheet1!$A$99:$A$108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Sheet1!$C$99:$C$108</c:f>
              <c:numCache>
                <c:formatCode>General</c:formatCode>
                <c:ptCount val="10"/>
                <c:pt idx="0">
                  <c:v>2.368</c:v>
                </c:pt>
                <c:pt idx="1">
                  <c:v>2.368</c:v>
                </c:pt>
                <c:pt idx="2">
                  <c:v>2.368</c:v>
                </c:pt>
                <c:pt idx="3">
                  <c:v>2.368</c:v>
                </c:pt>
                <c:pt idx="4">
                  <c:v>2.368</c:v>
                </c:pt>
                <c:pt idx="5">
                  <c:v>2.368</c:v>
                </c:pt>
                <c:pt idx="6">
                  <c:v>2.368</c:v>
                </c:pt>
                <c:pt idx="7">
                  <c:v>2.368</c:v>
                </c:pt>
                <c:pt idx="8">
                  <c:v>2.368</c:v>
                </c:pt>
                <c:pt idx="9">
                  <c:v>2.368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6860"/>
        <c:axId val="918488820"/>
      </c:lineChart>
      <c:lineChart>
        <c:grouping val="standard"/>
        <c:varyColors val="0"/>
        <c:ser>
          <c:idx val="2"/>
          <c:order val="2"/>
          <c:tx>
            <c:strRef>
              <c:f>Sheet1!$D$98</c:f>
              <c:strCache>
                <c:ptCount val="1"/>
                <c:pt idx="0">
                  <c:v>CPU Occupancy Rate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Sheet1!$D$99:$D$108</c:f>
              <c:numCache>
                <c:formatCode>General</c:formatCode>
                <c:ptCount val="10"/>
                <c:pt idx="0">
                  <c:v>5.7</c:v>
                </c:pt>
                <c:pt idx="1">
                  <c:v>1.1</c:v>
                </c:pt>
                <c:pt idx="2">
                  <c:v>0.7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8241288"/>
        <c:axId val="876624124"/>
      </c:lineChart>
      <c:catAx>
        <c:axId val="5892268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 Interval(ms)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488820"/>
        <c:crosses val="autoZero"/>
        <c:auto val="1"/>
        <c:lblAlgn val="ctr"/>
        <c:lblOffset val="100"/>
        <c:noMultiLvlLbl val="0"/>
      </c:catAx>
      <c:valAx>
        <c:axId val="9184888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Reconnection Delay(s)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226860"/>
        <c:crosses val="autoZero"/>
        <c:crossBetween val="between"/>
      </c:valAx>
      <c:catAx>
        <c:axId val="35824128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624124"/>
        <c:crosses val="autoZero"/>
        <c:auto val="1"/>
        <c:lblAlgn val="ctr"/>
        <c:lblOffset val="100"/>
        <c:noMultiLvlLbl val="0"/>
      </c:catAx>
      <c:valAx>
        <c:axId val="876624124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Occupancy Rate(%)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2412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108</xdr:row>
      <xdr:rowOff>22225</xdr:rowOff>
    </xdr:from>
    <xdr:to>
      <xdr:col>11</xdr:col>
      <xdr:colOff>10795</xdr:colOff>
      <xdr:row>135</xdr:row>
      <xdr:rowOff>162560</xdr:rowOff>
    </xdr:to>
    <xdr:graphicFrame>
      <xdr:nvGraphicFramePr>
        <xdr:cNvPr id="5" name="图表 4"/>
        <xdr:cNvGraphicFramePr/>
      </xdr:nvGraphicFramePr>
      <xdr:xfrm>
        <a:off x="9525" y="18538825"/>
        <a:ext cx="7545070" cy="476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8"/>
  <sheetViews>
    <sheetView tabSelected="1" topLeftCell="A98" workbookViewId="0">
      <selection activeCell="A98" sqref="A98"/>
    </sheetView>
  </sheetViews>
  <sheetFormatPr defaultColWidth="9" defaultRowHeight="13.5"/>
  <cols>
    <col min="17" max="17" width="9.00833333333333" customWidth="1"/>
    <col min="22" max="23" width="9.00833333333333" customWidth="1"/>
  </cols>
  <sheetData>
    <row r="1" spans="1:23">
      <c r="A1" t="s">
        <v>0</v>
      </c>
      <c r="B1">
        <v>0.602</v>
      </c>
      <c r="C1">
        <v>0.604</v>
      </c>
      <c r="D1">
        <v>0.6</v>
      </c>
      <c r="E1">
        <v>0.606</v>
      </c>
      <c r="W1">
        <f>AVERAGE(B1:E1)</f>
        <v>0.603</v>
      </c>
    </row>
    <row r="2" spans="1:23">
      <c r="A2" t="s">
        <v>1</v>
      </c>
      <c r="B2">
        <v>0.042</v>
      </c>
      <c r="C2">
        <v>0.044</v>
      </c>
      <c r="D2">
        <v>0.045</v>
      </c>
      <c r="E2">
        <v>0.04</v>
      </c>
      <c r="W2">
        <f>AVERAGE(B2:E2)</f>
        <v>0.04275</v>
      </c>
    </row>
    <row r="3" spans="1:23">
      <c r="A3" t="s">
        <v>2</v>
      </c>
      <c r="B3">
        <v>0.1</v>
      </c>
      <c r="C3">
        <v>0.1</v>
      </c>
      <c r="D3">
        <v>0.1</v>
      </c>
      <c r="E3">
        <v>0.101</v>
      </c>
      <c r="W3">
        <f>AVERAGE(B3:E3)</f>
        <v>0.10025</v>
      </c>
    </row>
    <row r="4" spans="1:23">
      <c r="A4" t="s">
        <v>3</v>
      </c>
      <c r="B4">
        <v>1.443</v>
      </c>
      <c r="C4">
        <v>1.436</v>
      </c>
      <c r="D4">
        <v>1.44</v>
      </c>
      <c r="E4">
        <v>1.439</v>
      </c>
      <c r="W4">
        <f>AVERAGE(B4:E4)</f>
        <v>1.4395</v>
      </c>
    </row>
    <row r="5" spans="1:23">
      <c r="A5" t="s">
        <v>4</v>
      </c>
      <c r="B5">
        <v>0.182</v>
      </c>
      <c r="C5">
        <v>0.176</v>
      </c>
      <c r="D5">
        <v>0.184</v>
      </c>
      <c r="E5">
        <v>0.189</v>
      </c>
      <c r="W5">
        <f>AVERAGE(B5:E5)</f>
        <v>0.18275</v>
      </c>
    </row>
    <row r="6" spans="2:23">
      <c r="B6">
        <f>SUM(B1:B5)</f>
        <v>2.369</v>
      </c>
      <c r="C6">
        <f>SUM(C1:C5)</f>
        <v>2.36</v>
      </c>
      <c r="D6">
        <f>SUM(D1:D5)</f>
        <v>2.369</v>
      </c>
      <c r="E6">
        <f>SUM(E1:E5)</f>
        <v>2.375</v>
      </c>
      <c r="W6">
        <f>SUM(W1:W5)</f>
        <v>2.36825</v>
      </c>
    </row>
    <row r="8" spans="1:1">
      <c r="A8" t="s">
        <v>5</v>
      </c>
    </row>
    <row r="9" spans="1:23">
      <c r="A9" t="s">
        <v>0</v>
      </c>
      <c r="B9">
        <v>0.639</v>
      </c>
      <c r="C9">
        <v>0.611</v>
      </c>
      <c r="D9">
        <v>0.616</v>
      </c>
      <c r="E9">
        <v>0.603</v>
      </c>
      <c r="W9">
        <f>AVERAGE(B9:E9)</f>
        <v>0.61725</v>
      </c>
    </row>
    <row r="10" spans="1:23">
      <c r="A10" t="s">
        <v>1</v>
      </c>
      <c r="B10">
        <v>0.041</v>
      </c>
      <c r="C10">
        <v>0.037</v>
      </c>
      <c r="D10">
        <v>0.037</v>
      </c>
      <c r="E10">
        <v>0.049</v>
      </c>
      <c r="W10">
        <f>AVERAGE(B10:E10)</f>
        <v>0.041</v>
      </c>
    </row>
    <row r="11" spans="1:23">
      <c r="A11" t="s">
        <v>2</v>
      </c>
      <c r="B11">
        <v>0.1</v>
      </c>
      <c r="C11">
        <v>0.1</v>
      </c>
      <c r="D11">
        <v>0.1</v>
      </c>
      <c r="E11">
        <v>0.1</v>
      </c>
      <c r="W11">
        <f>AVERAGE(B11:E11)</f>
        <v>0.1</v>
      </c>
    </row>
    <row r="12" spans="1:23">
      <c r="A12" t="s">
        <v>3</v>
      </c>
      <c r="B12">
        <v>1.466</v>
      </c>
      <c r="C12">
        <v>1.453</v>
      </c>
      <c r="D12">
        <v>1.469</v>
      </c>
      <c r="E12">
        <v>1.452</v>
      </c>
      <c r="W12">
        <f>AVERAGE(B12:E12)</f>
        <v>1.46</v>
      </c>
    </row>
    <row r="13" spans="1:23">
      <c r="A13" t="s">
        <v>6</v>
      </c>
      <c r="B13">
        <v>3.255</v>
      </c>
      <c r="C13">
        <v>2.54</v>
      </c>
      <c r="D13">
        <v>2.913</v>
      </c>
      <c r="E13">
        <v>3.309</v>
      </c>
      <c r="W13">
        <f>AVERAGE(B13:E13)</f>
        <v>3.00425</v>
      </c>
    </row>
    <row r="14" spans="1:23">
      <c r="A14" t="s">
        <v>4</v>
      </c>
      <c r="B14">
        <v>0.2</v>
      </c>
      <c r="C14">
        <v>0.2</v>
      </c>
      <c r="D14">
        <v>0.21</v>
      </c>
      <c r="E14">
        <v>0.2</v>
      </c>
      <c r="F14">
        <v>4.163</v>
      </c>
      <c r="G14">
        <v>0.198</v>
      </c>
      <c r="H14">
        <v>2.692</v>
      </c>
      <c r="I14">
        <v>0.2</v>
      </c>
      <c r="J14">
        <v>0.202</v>
      </c>
      <c r="K14">
        <v>0.197</v>
      </c>
      <c r="W14">
        <f>AVERAGE(B14:K14)</f>
        <v>0.8462</v>
      </c>
    </row>
    <row r="15" spans="2:23">
      <c r="B15">
        <f>SUM(B9:B14)</f>
        <v>5.701</v>
      </c>
      <c r="C15">
        <f>SUM(C9:C14)</f>
        <v>4.941</v>
      </c>
      <c r="D15">
        <f>SUM(D9:D14)</f>
        <v>5.345</v>
      </c>
      <c r="E15">
        <f>SUM(E9:E14)</f>
        <v>5.713</v>
      </c>
      <c r="W15">
        <f>SUM(W9:W14)</f>
        <v>6.0687</v>
      </c>
    </row>
    <row r="17" spans="1:1">
      <c r="A17" t="s">
        <v>7</v>
      </c>
    </row>
    <row r="18" spans="1:23">
      <c r="A18" t="s">
        <v>0</v>
      </c>
      <c r="B18">
        <v>0.609</v>
      </c>
      <c r="C18">
        <v>0.621</v>
      </c>
      <c r="D18">
        <v>0.614</v>
      </c>
      <c r="E18">
        <v>0.603</v>
      </c>
      <c r="F18">
        <v>0.615</v>
      </c>
      <c r="W18">
        <f>AVERAGE(B18:F18)</f>
        <v>0.6124</v>
      </c>
    </row>
    <row r="19" spans="1:23">
      <c r="A19" t="s">
        <v>1</v>
      </c>
      <c r="B19">
        <v>0.4</v>
      </c>
      <c r="C19">
        <v>0.039</v>
      </c>
      <c r="D19">
        <v>0.14</v>
      </c>
      <c r="E19">
        <v>0.048</v>
      </c>
      <c r="F19">
        <v>0.036</v>
      </c>
      <c r="W19">
        <f>AVERAGE(B19:F19)</f>
        <v>0.1326</v>
      </c>
    </row>
    <row r="20" spans="1:23">
      <c r="A20" t="s">
        <v>2</v>
      </c>
      <c r="B20">
        <v>0.1</v>
      </c>
      <c r="C20">
        <v>0.1</v>
      </c>
      <c r="D20">
        <v>0.101</v>
      </c>
      <c r="E20">
        <v>0.1</v>
      </c>
      <c r="F20">
        <v>0.1</v>
      </c>
      <c r="W20">
        <f>AVERAGE(B20:F20)</f>
        <v>0.1002</v>
      </c>
    </row>
    <row r="21" spans="1:23">
      <c r="A21" t="s">
        <v>3</v>
      </c>
      <c r="B21">
        <v>1.437</v>
      </c>
      <c r="C21">
        <v>1.453</v>
      </c>
      <c r="D21">
        <v>1.452</v>
      </c>
      <c r="E21">
        <v>1.469</v>
      </c>
      <c r="F21">
        <v>1.457</v>
      </c>
      <c r="W21">
        <f>AVERAGE(B21:F21)</f>
        <v>1.4536</v>
      </c>
    </row>
    <row r="22" spans="1:23">
      <c r="A22" t="s">
        <v>6</v>
      </c>
      <c r="B22">
        <v>3.317</v>
      </c>
      <c r="C22">
        <v>3.077</v>
      </c>
      <c r="D22">
        <v>2.889</v>
      </c>
      <c r="E22">
        <v>3.36</v>
      </c>
      <c r="F22">
        <v>2.768</v>
      </c>
      <c r="W22">
        <f>AVERAGE(B22:F22)</f>
        <v>3.0822</v>
      </c>
    </row>
    <row r="23" spans="1:23">
      <c r="A23" t="s">
        <v>4</v>
      </c>
      <c r="B23">
        <f>2.526+0.199-0.001</f>
        <v>2.724</v>
      </c>
      <c r="C23">
        <v>0.2</v>
      </c>
      <c r="D23">
        <v>0.21</v>
      </c>
      <c r="E23">
        <v>0.212</v>
      </c>
      <c r="F23">
        <v>0.205</v>
      </c>
      <c r="G23">
        <v>0.202</v>
      </c>
      <c r="H23">
        <v>0.199</v>
      </c>
      <c r="I23">
        <v>0.204</v>
      </c>
      <c r="J23">
        <v>0.203</v>
      </c>
      <c r="K23">
        <v>2.679</v>
      </c>
      <c r="L23">
        <v>0.204</v>
      </c>
      <c r="M23">
        <v>0.204</v>
      </c>
      <c r="N23">
        <v>0.198</v>
      </c>
      <c r="O23">
        <v>2.692</v>
      </c>
      <c r="P23">
        <v>0.207</v>
      </c>
      <c r="W23">
        <f>AVERAGE(B23:P23)</f>
        <v>0.702866666666667</v>
      </c>
    </row>
    <row r="24" spans="2:23">
      <c r="B24">
        <f>SUM(B18:B23)</f>
        <v>8.587</v>
      </c>
      <c r="C24">
        <f>SUM(C18:C23)</f>
        <v>5.49</v>
      </c>
      <c r="D24">
        <f>SUM(D18:D23)</f>
        <v>5.406</v>
      </c>
      <c r="E24">
        <f>SUM(E18:E23)</f>
        <v>5.792</v>
      </c>
      <c r="F24">
        <f>SUM(F18:F23)</f>
        <v>5.181</v>
      </c>
      <c r="W24">
        <f>SUM(W18:W23)</f>
        <v>6.08386666666667</v>
      </c>
    </row>
    <row r="26" spans="1:1">
      <c r="A26" t="s">
        <v>8</v>
      </c>
    </row>
    <row r="27" spans="1:23">
      <c r="A27" t="s">
        <v>0</v>
      </c>
      <c r="B27">
        <v>0.601</v>
      </c>
      <c r="C27">
        <v>0.626</v>
      </c>
      <c r="D27">
        <v>0.603</v>
      </c>
      <c r="E27">
        <v>0.624</v>
      </c>
      <c r="F27">
        <v>0.607</v>
      </c>
      <c r="G27">
        <v>0.608</v>
      </c>
      <c r="W27">
        <f>AVERAGE(B27:G27)</f>
        <v>0.6115</v>
      </c>
    </row>
    <row r="28" spans="1:23">
      <c r="A28" t="s">
        <v>1</v>
      </c>
      <c r="B28">
        <v>0.043</v>
      </c>
      <c r="C28">
        <v>0.037</v>
      </c>
      <c r="D28">
        <v>0.052</v>
      </c>
      <c r="E28">
        <v>0.033</v>
      </c>
      <c r="F28">
        <v>0.041</v>
      </c>
      <c r="G28">
        <v>0.044</v>
      </c>
      <c r="W28">
        <f>AVERAGE(B28:G28)</f>
        <v>0.0416666666666667</v>
      </c>
    </row>
    <row r="29" spans="1:23">
      <c r="A29" t="s">
        <v>2</v>
      </c>
      <c r="B29">
        <v>0.101</v>
      </c>
      <c r="C29">
        <v>0.1</v>
      </c>
      <c r="D29">
        <v>0.101</v>
      </c>
      <c r="E29">
        <v>0.1</v>
      </c>
      <c r="F29">
        <v>0.1</v>
      </c>
      <c r="G29">
        <v>0.102</v>
      </c>
      <c r="W29">
        <f>AVERAGE(B29:G29)</f>
        <v>0.100666666666667</v>
      </c>
    </row>
    <row r="30" spans="1:23">
      <c r="A30" t="s">
        <v>3</v>
      </c>
      <c r="B30">
        <v>1.445</v>
      </c>
      <c r="C30">
        <v>1.477</v>
      </c>
      <c r="D30">
        <v>1.464</v>
      </c>
      <c r="E30">
        <v>1.457</v>
      </c>
      <c r="F30">
        <v>1.446</v>
      </c>
      <c r="G30">
        <v>1.444</v>
      </c>
      <c r="W30">
        <f>AVERAGE(B30:G30)</f>
        <v>1.4555</v>
      </c>
    </row>
    <row r="31" spans="1:23">
      <c r="A31" t="s">
        <v>6</v>
      </c>
      <c r="B31">
        <v>2.58</v>
      </c>
      <c r="C31">
        <v>2.927</v>
      </c>
      <c r="D31">
        <v>3.32</v>
      </c>
      <c r="E31">
        <v>2.723</v>
      </c>
      <c r="F31">
        <v>3.483</v>
      </c>
      <c r="G31">
        <v>2.871</v>
      </c>
      <c r="W31">
        <f>AVERAGE(B31:G31)</f>
        <v>2.984</v>
      </c>
    </row>
    <row r="32" spans="1:23">
      <c r="A32" t="s">
        <v>4</v>
      </c>
      <c r="B32">
        <v>0.201</v>
      </c>
      <c r="C32">
        <f>1+1.493+0.205</f>
        <v>2.698</v>
      </c>
      <c r="D32">
        <f>1+1.497+0.211</f>
        <v>2.708</v>
      </c>
      <c r="E32">
        <v>0.205</v>
      </c>
      <c r="F32">
        <v>0.204</v>
      </c>
      <c r="G32">
        <v>0.203</v>
      </c>
      <c r="H32">
        <v>0.205</v>
      </c>
      <c r="I32">
        <v>0.206</v>
      </c>
      <c r="J32">
        <v>2.699</v>
      </c>
      <c r="K32">
        <v>2.681</v>
      </c>
      <c r="L32">
        <v>2.682</v>
      </c>
      <c r="M32">
        <v>2.687</v>
      </c>
      <c r="N32">
        <v>0.2</v>
      </c>
      <c r="O32">
        <v>0.219</v>
      </c>
      <c r="P32">
        <v>0.203</v>
      </c>
      <c r="Q32">
        <v>2.685</v>
      </c>
      <c r="R32">
        <v>2.686</v>
      </c>
      <c r="S32">
        <v>0.199</v>
      </c>
      <c r="T32">
        <v>0.202</v>
      </c>
      <c r="U32">
        <v>0.201</v>
      </c>
      <c r="W32">
        <f>AVERAGE(B32:U32)</f>
        <v>1.1987</v>
      </c>
    </row>
    <row r="33" spans="2:23">
      <c r="B33">
        <f t="shared" ref="B33:G33" si="0">SUM(B27:B32)</f>
        <v>4.971</v>
      </c>
      <c r="C33">
        <f t="shared" si="0"/>
        <v>7.865</v>
      </c>
      <c r="D33">
        <f t="shared" si="0"/>
        <v>8.248</v>
      </c>
      <c r="E33">
        <f t="shared" si="0"/>
        <v>5.142</v>
      </c>
      <c r="F33">
        <f t="shared" si="0"/>
        <v>5.881</v>
      </c>
      <c r="G33">
        <f t="shared" si="0"/>
        <v>5.272</v>
      </c>
      <c r="W33">
        <f>SUM(W27:W32)</f>
        <v>6.39203333333333</v>
      </c>
    </row>
    <row r="35" spans="1:1">
      <c r="A35" t="s">
        <v>9</v>
      </c>
    </row>
    <row r="36" spans="1:2">
      <c r="A36" t="s">
        <v>0</v>
      </c>
      <c r="B36">
        <v>0.622</v>
      </c>
    </row>
    <row r="37" spans="1:2">
      <c r="A37" t="s">
        <v>1</v>
      </c>
      <c r="B37">
        <v>0.033</v>
      </c>
    </row>
    <row r="38" spans="1:2">
      <c r="A38" t="s">
        <v>2</v>
      </c>
      <c r="B38">
        <v>0.1</v>
      </c>
    </row>
    <row r="39" spans="1:2">
      <c r="A39" t="s">
        <v>3</v>
      </c>
      <c r="B39">
        <v>1.442</v>
      </c>
    </row>
    <row r="40" spans="1:2">
      <c r="A40" t="s">
        <v>6</v>
      </c>
      <c r="B40">
        <v>3.293</v>
      </c>
    </row>
    <row r="41" spans="1:2">
      <c r="A41" t="s">
        <v>4</v>
      </c>
      <c r="B41">
        <v>0.199</v>
      </c>
    </row>
    <row r="42" spans="2:2">
      <c r="B42">
        <f>SUM(B36:B41)</f>
        <v>5.689</v>
      </c>
    </row>
    <row r="44" spans="1:1">
      <c r="A44" t="s">
        <v>10</v>
      </c>
    </row>
    <row r="45" spans="1:2">
      <c r="A45" t="s">
        <v>0</v>
      </c>
      <c r="B45">
        <v>0.612</v>
      </c>
    </row>
    <row r="46" spans="1:2">
      <c r="A46" t="s">
        <v>1</v>
      </c>
      <c r="B46">
        <v>0.04</v>
      </c>
    </row>
    <row r="47" spans="1:2">
      <c r="A47" t="s">
        <v>2</v>
      </c>
      <c r="B47">
        <v>0.101</v>
      </c>
    </row>
    <row r="48" spans="1:2">
      <c r="A48" t="s">
        <v>3</v>
      </c>
      <c r="B48">
        <v>1.447</v>
      </c>
    </row>
    <row r="49" spans="1:2">
      <c r="A49" t="s">
        <v>6</v>
      </c>
      <c r="B49">
        <v>3.064</v>
      </c>
    </row>
    <row r="50" spans="1:2">
      <c r="A50" t="s">
        <v>4</v>
      </c>
      <c r="B50">
        <v>0.215</v>
      </c>
    </row>
    <row r="51" spans="2:2">
      <c r="B51">
        <f>SUM(B45:B50)</f>
        <v>5.479</v>
      </c>
    </row>
    <row r="53" spans="1:1">
      <c r="A53" t="s">
        <v>11</v>
      </c>
    </row>
    <row r="54" spans="1:23">
      <c r="A54" t="s">
        <v>0</v>
      </c>
      <c r="B54">
        <v>0.618</v>
      </c>
      <c r="C54">
        <v>0.611</v>
      </c>
      <c r="D54">
        <v>0.607</v>
      </c>
      <c r="E54">
        <v>0.616</v>
      </c>
      <c r="F54">
        <v>0.614</v>
      </c>
      <c r="W54">
        <f>AVERAGE(B54:F54)</f>
        <v>0.6132</v>
      </c>
    </row>
    <row r="55" spans="1:23">
      <c r="A55" t="s">
        <v>1</v>
      </c>
      <c r="B55">
        <v>0.036</v>
      </c>
      <c r="C55">
        <v>0.04</v>
      </c>
      <c r="D55">
        <v>0.052</v>
      </c>
      <c r="E55">
        <v>0.04</v>
      </c>
      <c r="F55">
        <v>0.04</v>
      </c>
      <c r="W55">
        <f>AVERAGE(B55:F55)</f>
        <v>0.0416</v>
      </c>
    </row>
    <row r="56" spans="1:23">
      <c r="A56" t="s">
        <v>2</v>
      </c>
      <c r="B56">
        <v>0.1</v>
      </c>
      <c r="C56">
        <v>0.101</v>
      </c>
      <c r="D56">
        <v>0.101</v>
      </c>
      <c r="E56">
        <v>0.101</v>
      </c>
      <c r="F56">
        <v>0.101</v>
      </c>
      <c r="W56">
        <f>AVERAGE(B56:F56)</f>
        <v>0.1008</v>
      </c>
    </row>
    <row r="57" spans="1:23">
      <c r="A57" t="s">
        <v>3</v>
      </c>
      <c r="B57">
        <v>1.445</v>
      </c>
      <c r="C57">
        <v>1.428</v>
      </c>
      <c r="D57">
        <v>1.436</v>
      </c>
      <c r="E57">
        <v>1.442</v>
      </c>
      <c r="F57">
        <v>1.429</v>
      </c>
      <c r="W57">
        <f>AVERAGE(B57:F57)</f>
        <v>1.436</v>
      </c>
    </row>
    <row r="58" spans="1:23">
      <c r="A58" t="s">
        <v>6</v>
      </c>
      <c r="B58">
        <v>0.189</v>
      </c>
      <c r="C58">
        <v>0.003</v>
      </c>
      <c r="D58">
        <v>0.187</v>
      </c>
      <c r="E58">
        <v>0.183</v>
      </c>
      <c r="F58">
        <v>0.196</v>
      </c>
      <c r="G58" t="s">
        <v>12</v>
      </c>
      <c r="W58">
        <f>AVERAGE(B58:F58)+12/15</f>
        <v>0.9516</v>
      </c>
    </row>
    <row r="59" spans="1:23">
      <c r="A59" t="s">
        <v>4</v>
      </c>
      <c r="B59">
        <v>0.188</v>
      </c>
      <c r="C59">
        <v>0.191</v>
      </c>
      <c r="D59">
        <f>1+1.48+0.204</f>
        <v>2.684</v>
      </c>
      <c r="E59">
        <v>0.21</v>
      </c>
      <c r="F59">
        <v>0.206</v>
      </c>
      <c r="G59">
        <v>0.197</v>
      </c>
      <c r="H59">
        <v>2.691</v>
      </c>
      <c r="I59">
        <v>2.686</v>
      </c>
      <c r="J59">
        <v>0.206</v>
      </c>
      <c r="K59">
        <v>2.685</v>
      </c>
      <c r="L59">
        <v>2.693</v>
      </c>
      <c r="M59">
        <v>0.23</v>
      </c>
      <c r="N59">
        <v>0.193</v>
      </c>
      <c r="O59">
        <v>0.175</v>
      </c>
      <c r="P59">
        <v>0.202</v>
      </c>
      <c r="Q59">
        <v>0.196</v>
      </c>
      <c r="R59">
        <v>0.198</v>
      </c>
      <c r="S59">
        <v>0.207</v>
      </c>
      <c r="T59">
        <v>0.182</v>
      </c>
      <c r="U59">
        <v>0.211</v>
      </c>
      <c r="W59">
        <f>AVERAGE(B59:U59)</f>
        <v>0.82155</v>
      </c>
    </row>
    <row r="60" spans="2:23">
      <c r="B60">
        <f>SUM(B54:B59)</f>
        <v>2.576</v>
      </c>
      <c r="C60">
        <f>SUM(C54:C59)</f>
        <v>2.374</v>
      </c>
      <c r="D60">
        <f>SUM(D54:D59)</f>
        <v>5.067</v>
      </c>
      <c r="E60">
        <f>SUM(E54:E59)</f>
        <v>2.592</v>
      </c>
      <c r="F60">
        <f>SUM(F54:F59)</f>
        <v>2.586</v>
      </c>
      <c r="W60">
        <f>SUM(W54:W59)</f>
        <v>3.96475</v>
      </c>
    </row>
    <row r="62" spans="1:2">
      <c r="A62" t="s">
        <v>13</v>
      </c>
      <c r="B62" t="s">
        <v>14</v>
      </c>
    </row>
    <row r="63" spans="1:23">
      <c r="A63" t="s">
        <v>0</v>
      </c>
      <c r="B63">
        <v>0.611</v>
      </c>
      <c r="C63">
        <v>0.611</v>
      </c>
      <c r="D63">
        <v>0.603</v>
      </c>
      <c r="E63">
        <v>0.723</v>
      </c>
      <c r="F63">
        <v>0.619</v>
      </c>
      <c r="W63">
        <f>AVERAGE(B63:F63)</f>
        <v>0.6334</v>
      </c>
    </row>
    <row r="64" spans="1:23">
      <c r="A64" t="s">
        <v>1</v>
      </c>
      <c r="B64">
        <v>0.053</v>
      </c>
      <c r="C64">
        <v>0.04</v>
      </c>
      <c r="D64">
        <v>0.049</v>
      </c>
      <c r="E64">
        <v>0.014</v>
      </c>
      <c r="F64">
        <v>0.037</v>
      </c>
      <c r="W64">
        <f>AVERAGE(B64:F64)</f>
        <v>0.0386</v>
      </c>
    </row>
    <row r="65" spans="1:23">
      <c r="A65" t="s">
        <v>2</v>
      </c>
      <c r="B65">
        <v>0.1</v>
      </c>
      <c r="C65">
        <v>0.101</v>
      </c>
      <c r="D65">
        <v>0.1</v>
      </c>
      <c r="E65">
        <v>0.1</v>
      </c>
      <c r="F65">
        <v>0.101</v>
      </c>
      <c r="W65">
        <f>AVERAGE(B65:F65)</f>
        <v>0.1004</v>
      </c>
    </row>
    <row r="66" spans="1:23">
      <c r="A66" t="s">
        <v>3</v>
      </c>
      <c r="B66">
        <v>1.433</v>
      </c>
      <c r="C66">
        <v>1.428</v>
      </c>
      <c r="D66">
        <v>1.437</v>
      </c>
      <c r="E66">
        <v>1.452</v>
      </c>
      <c r="F66">
        <v>1.46</v>
      </c>
      <c r="W66">
        <f>AVERAGE(B66:F66)</f>
        <v>1.442</v>
      </c>
    </row>
    <row r="67" spans="1:23">
      <c r="A67" t="s">
        <v>6</v>
      </c>
      <c r="B67">
        <v>0.18</v>
      </c>
      <c r="C67">
        <v>0.196</v>
      </c>
      <c r="D67">
        <v>0.189</v>
      </c>
      <c r="E67">
        <v>0.174</v>
      </c>
      <c r="F67">
        <v>0.167</v>
      </c>
      <c r="G67" t="s">
        <v>15</v>
      </c>
      <c r="W67">
        <f>AVERAGE(B67:F67)+6/15</f>
        <v>0.5812</v>
      </c>
    </row>
    <row r="68" spans="1:23">
      <c r="A68" t="s">
        <v>4</v>
      </c>
      <c r="B68">
        <v>0.216</v>
      </c>
      <c r="C68">
        <f>1+1.49+0.206</f>
        <v>2.696</v>
      </c>
      <c r="D68">
        <v>0.212</v>
      </c>
      <c r="E68">
        <f>1+1.49+0.344</f>
        <v>2.834</v>
      </c>
      <c r="F68">
        <v>0.219</v>
      </c>
      <c r="G68">
        <v>0.202</v>
      </c>
      <c r="H68">
        <v>0.213</v>
      </c>
      <c r="I68">
        <v>0.183</v>
      </c>
      <c r="J68">
        <v>2.687</v>
      </c>
      <c r="K68">
        <v>0.183</v>
      </c>
      <c r="L68">
        <v>0.21</v>
      </c>
      <c r="M68">
        <v>0.192</v>
      </c>
      <c r="N68">
        <v>0.213</v>
      </c>
      <c r="O68">
        <v>0.208</v>
      </c>
      <c r="P68">
        <v>2.69</v>
      </c>
      <c r="Q68">
        <v>0.183</v>
      </c>
      <c r="R68">
        <v>2.694</v>
      </c>
      <c r="S68">
        <v>0.195</v>
      </c>
      <c r="T68">
        <v>4.979</v>
      </c>
      <c r="U68">
        <v>0.218</v>
      </c>
      <c r="W68">
        <f>AVERAGE(B68:U68)</f>
        <v>1.07135</v>
      </c>
    </row>
    <row r="69" spans="2:23">
      <c r="B69">
        <f>SUM(B63:B68)</f>
        <v>2.593</v>
      </c>
      <c r="C69">
        <f>SUM(C63:C68)</f>
        <v>5.072</v>
      </c>
      <c r="D69">
        <f>SUM(D63:D68)</f>
        <v>2.59</v>
      </c>
      <c r="E69">
        <f>SUM(E63:E68)</f>
        <v>5.297</v>
      </c>
      <c r="F69">
        <f>SUM(F63:F68)</f>
        <v>2.603</v>
      </c>
      <c r="W69">
        <f>SUM(W63:W68)</f>
        <v>3.86695</v>
      </c>
    </row>
    <row r="71" spans="1:2">
      <c r="A71" t="s">
        <v>16</v>
      </c>
      <c r="B71" t="s">
        <v>17</v>
      </c>
    </row>
    <row r="72" spans="1:23">
      <c r="A72" t="s">
        <v>0</v>
      </c>
      <c r="B72">
        <v>0.615</v>
      </c>
      <c r="C72">
        <v>0.611</v>
      </c>
      <c r="D72">
        <v>0.614</v>
      </c>
      <c r="E72">
        <v>0.616</v>
      </c>
      <c r="F72">
        <v>0.615</v>
      </c>
      <c r="G72">
        <v>0.62</v>
      </c>
      <c r="W72">
        <f>AVERAGE(B72:G72)</f>
        <v>0.615166666666667</v>
      </c>
    </row>
    <row r="73" spans="1:23">
      <c r="A73" t="s">
        <v>1</v>
      </c>
      <c r="B73">
        <v>0.037</v>
      </c>
      <c r="C73">
        <v>0.04</v>
      </c>
      <c r="D73">
        <v>0.041</v>
      </c>
      <c r="E73">
        <v>0.049</v>
      </c>
      <c r="F73">
        <v>0.037</v>
      </c>
      <c r="G73">
        <v>0.032</v>
      </c>
      <c r="W73">
        <f>AVERAGE(B73:G73)</f>
        <v>0.0393333333333333</v>
      </c>
    </row>
    <row r="74" spans="1:23">
      <c r="A74" t="s">
        <v>2</v>
      </c>
      <c r="B74">
        <v>0.1</v>
      </c>
      <c r="C74">
        <v>0.101</v>
      </c>
      <c r="D74">
        <v>0.1</v>
      </c>
      <c r="E74">
        <v>0.1</v>
      </c>
      <c r="F74">
        <v>0.1</v>
      </c>
      <c r="G74">
        <v>0.1</v>
      </c>
      <c r="W74">
        <f>AVERAGE(B74:G74)</f>
        <v>0.100166666666667</v>
      </c>
    </row>
    <row r="75" spans="1:23">
      <c r="A75" t="s">
        <v>3</v>
      </c>
      <c r="B75">
        <v>1.438</v>
      </c>
      <c r="C75">
        <v>1.44</v>
      </c>
      <c r="D75">
        <v>1.427</v>
      </c>
      <c r="E75">
        <v>1.441</v>
      </c>
      <c r="F75">
        <v>1.436</v>
      </c>
      <c r="G75">
        <v>1.442</v>
      </c>
      <c r="W75">
        <f>AVERAGE(B75:G75)</f>
        <v>1.43733333333333</v>
      </c>
    </row>
    <row r="76" spans="1:23">
      <c r="A76" t="s">
        <v>6</v>
      </c>
      <c r="B76">
        <v>0.39</v>
      </c>
      <c r="C76">
        <v>0.384</v>
      </c>
      <c r="D76">
        <v>0.001</v>
      </c>
      <c r="E76">
        <v>0.378</v>
      </c>
      <c r="F76">
        <v>0.389</v>
      </c>
      <c r="G76">
        <v>0.388</v>
      </c>
      <c r="H76" t="s">
        <v>15</v>
      </c>
      <c r="W76">
        <f>AVERAGE(B76:G76)+6/16</f>
        <v>0.696666666666667</v>
      </c>
    </row>
    <row r="77" spans="1:23">
      <c r="A77" t="s">
        <v>4</v>
      </c>
      <c r="B77">
        <f>1+1.482+0.202</f>
        <v>2.684</v>
      </c>
      <c r="C77">
        <f>1+1.488+0.205</f>
        <v>2.693</v>
      </c>
      <c r="D77">
        <v>0.183</v>
      </c>
      <c r="E77">
        <f>1+1.487+0.2</f>
        <v>2.687</v>
      </c>
      <c r="F77">
        <v>0.237</v>
      </c>
      <c r="G77">
        <f>1+1.49+0.208</f>
        <v>2.698</v>
      </c>
      <c r="H77">
        <v>2.703</v>
      </c>
      <c r="I77">
        <v>2.702</v>
      </c>
      <c r="J77">
        <v>2.689</v>
      </c>
      <c r="K77">
        <v>0.187</v>
      </c>
      <c r="L77">
        <v>0.214</v>
      </c>
      <c r="M77">
        <v>2.692</v>
      </c>
      <c r="N77">
        <v>0.203</v>
      </c>
      <c r="O77">
        <v>2.689</v>
      </c>
      <c r="P77">
        <v>0.197</v>
      </c>
      <c r="Q77">
        <v>0.214</v>
      </c>
      <c r="R77">
        <v>2.725</v>
      </c>
      <c r="S77">
        <v>2.707</v>
      </c>
      <c r="T77">
        <v>0.205</v>
      </c>
      <c r="U77">
        <v>0.209</v>
      </c>
      <c r="V77">
        <v>2.673</v>
      </c>
      <c r="W77">
        <f>AVERAGE(B77:V77)</f>
        <v>1.62814285714286</v>
      </c>
    </row>
    <row r="78" spans="2:23">
      <c r="B78">
        <f t="shared" ref="B78:G78" si="1">SUM(B72:B77)</f>
        <v>5.264</v>
      </c>
      <c r="C78">
        <f t="shared" si="1"/>
        <v>5.269</v>
      </c>
      <c r="D78">
        <f t="shared" si="1"/>
        <v>2.366</v>
      </c>
      <c r="E78">
        <f t="shared" si="1"/>
        <v>5.271</v>
      </c>
      <c r="F78">
        <f t="shared" si="1"/>
        <v>2.814</v>
      </c>
      <c r="G78">
        <f t="shared" si="1"/>
        <v>5.28</v>
      </c>
      <c r="W78">
        <f>SUM(W72:W77)</f>
        <v>4.51680952380952</v>
      </c>
    </row>
    <row r="80" spans="1:1">
      <c r="A80" t="s">
        <v>18</v>
      </c>
    </row>
    <row r="81" spans="1:23">
      <c r="A81" t="s">
        <v>0</v>
      </c>
      <c r="B81">
        <v>0.607</v>
      </c>
      <c r="C81">
        <v>0.607</v>
      </c>
      <c r="D81">
        <v>0.604</v>
      </c>
      <c r="E81">
        <v>0.62</v>
      </c>
      <c r="F81">
        <v>0.611</v>
      </c>
      <c r="G81">
        <v>0.606</v>
      </c>
      <c r="H81">
        <v>0.62</v>
      </c>
      <c r="I81">
        <v>0.611</v>
      </c>
      <c r="J81">
        <v>0.611</v>
      </c>
      <c r="W81">
        <f>AVERAGE(B81:J81)</f>
        <v>0.610777777777778</v>
      </c>
    </row>
    <row r="82" spans="1:23">
      <c r="A82" t="s">
        <v>1</v>
      </c>
      <c r="B82">
        <v>0.044</v>
      </c>
      <c r="C82">
        <v>0.045</v>
      </c>
      <c r="D82">
        <v>0.044</v>
      </c>
      <c r="E82">
        <v>0.036</v>
      </c>
      <c r="F82">
        <v>0.044</v>
      </c>
      <c r="G82">
        <v>0.053</v>
      </c>
      <c r="H82">
        <v>0.032</v>
      </c>
      <c r="I82">
        <v>0.044</v>
      </c>
      <c r="J82">
        <v>0.044</v>
      </c>
      <c r="W82">
        <f>AVERAGE(B82:J82)</f>
        <v>0.0428888888888889</v>
      </c>
    </row>
    <row r="83" spans="1:23">
      <c r="A83" t="s">
        <v>2</v>
      </c>
      <c r="B83">
        <v>0.101</v>
      </c>
      <c r="C83">
        <v>0.101</v>
      </c>
      <c r="D83">
        <v>0.1</v>
      </c>
      <c r="E83">
        <v>0.1</v>
      </c>
      <c r="F83">
        <v>0.102</v>
      </c>
      <c r="G83">
        <v>0.102</v>
      </c>
      <c r="H83">
        <v>0.101</v>
      </c>
      <c r="I83">
        <v>0.102</v>
      </c>
      <c r="J83">
        <v>0.101</v>
      </c>
      <c r="W83">
        <f>AVERAGE(B83:J83)</f>
        <v>0.101111111111111</v>
      </c>
    </row>
    <row r="84" spans="1:23">
      <c r="A84" t="s">
        <v>3</v>
      </c>
      <c r="B84">
        <v>1.433</v>
      </c>
      <c r="C84">
        <v>1.432</v>
      </c>
      <c r="D84">
        <v>1.437</v>
      </c>
      <c r="E84">
        <v>1.438</v>
      </c>
      <c r="F84">
        <v>1.44</v>
      </c>
      <c r="G84">
        <v>1.44</v>
      </c>
      <c r="H84">
        <v>1.43</v>
      </c>
      <c r="I84">
        <v>1.428</v>
      </c>
      <c r="J84">
        <v>1.422</v>
      </c>
      <c r="W84">
        <f>AVERAGE(B84:J84)</f>
        <v>1.43333333333333</v>
      </c>
    </row>
    <row r="85" spans="1:23">
      <c r="A85" t="s">
        <v>6</v>
      </c>
      <c r="B85">
        <v>0.398</v>
      </c>
      <c r="C85">
        <v>0.39</v>
      </c>
      <c r="D85">
        <v>0.389</v>
      </c>
      <c r="E85">
        <v>0.384</v>
      </c>
      <c r="F85">
        <v>0.385</v>
      </c>
      <c r="G85">
        <v>0.376</v>
      </c>
      <c r="H85">
        <v>0.397</v>
      </c>
      <c r="I85">
        <v>0.394</v>
      </c>
      <c r="J85">
        <v>0.401</v>
      </c>
      <c r="K85" t="s">
        <v>19</v>
      </c>
      <c r="W85">
        <f>AVERAGE(B85:J85)+6/15</f>
        <v>0.790444444444445</v>
      </c>
    </row>
    <row r="86" spans="1:23">
      <c r="A86" t="s">
        <v>4</v>
      </c>
      <c r="B86">
        <v>0.201</v>
      </c>
      <c r="C86">
        <v>0.202</v>
      </c>
      <c r="D86">
        <v>0.2</v>
      </c>
      <c r="E86">
        <v>0.206</v>
      </c>
      <c r="F86">
        <v>0.174</v>
      </c>
      <c r="G86">
        <v>0.204</v>
      </c>
      <c r="H86">
        <f>1+1.515+0.241</f>
        <v>2.756</v>
      </c>
      <c r="I86">
        <f>1+1.516+0.206</f>
        <v>2.722</v>
      </c>
      <c r="J86">
        <f>1+1.49+0.2</f>
        <v>2.69</v>
      </c>
      <c r="K86">
        <v>2.698</v>
      </c>
      <c r="L86">
        <v>0.206</v>
      </c>
      <c r="M86">
        <v>0.2</v>
      </c>
      <c r="N86">
        <v>2.684</v>
      </c>
      <c r="O86">
        <v>0.212</v>
      </c>
      <c r="P86">
        <v>2.692</v>
      </c>
      <c r="Q86">
        <v>0.204</v>
      </c>
      <c r="R86">
        <v>2.685</v>
      </c>
      <c r="S86">
        <v>2.696</v>
      </c>
      <c r="T86">
        <v>0.211</v>
      </c>
      <c r="U86">
        <v>2.686</v>
      </c>
      <c r="W86">
        <f>AVERAGE(B86:U86)</f>
        <v>1.32645</v>
      </c>
    </row>
    <row r="87" spans="2:23">
      <c r="B87">
        <f t="shared" ref="B87:J87" si="2">SUM(B81:B86)</f>
        <v>2.784</v>
      </c>
      <c r="C87">
        <f t="shared" si="2"/>
        <v>2.777</v>
      </c>
      <c r="D87">
        <f t="shared" si="2"/>
        <v>2.774</v>
      </c>
      <c r="E87">
        <f t="shared" si="2"/>
        <v>2.784</v>
      </c>
      <c r="F87">
        <f t="shared" si="2"/>
        <v>2.756</v>
      </c>
      <c r="G87">
        <f t="shared" si="2"/>
        <v>2.781</v>
      </c>
      <c r="H87">
        <f t="shared" si="2"/>
        <v>5.336</v>
      </c>
      <c r="I87">
        <f t="shared" si="2"/>
        <v>5.301</v>
      </c>
      <c r="J87">
        <f t="shared" si="2"/>
        <v>5.269</v>
      </c>
      <c r="W87">
        <f>SUM(W81:W86)</f>
        <v>4.30500555555555</v>
      </c>
    </row>
    <row r="89" spans="1:1">
      <c r="A89" t="s">
        <v>20</v>
      </c>
    </row>
    <row r="90" spans="1:23">
      <c r="A90" t="s">
        <v>0</v>
      </c>
      <c r="B90">
        <v>0.606</v>
      </c>
      <c r="C90">
        <v>0.6</v>
      </c>
      <c r="D90">
        <v>0.608</v>
      </c>
      <c r="E90">
        <v>0.615</v>
      </c>
      <c r="F90">
        <v>0.612</v>
      </c>
      <c r="W90">
        <f>AVERAGE(B90:F90)</f>
        <v>0.6082</v>
      </c>
    </row>
    <row r="91" spans="1:23">
      <c r="A91" t="s">
        <v>1</v>
      </c>
      <c r="B91">
        <v>0.057</v>
      </c>
      <c r="C91">
        <v>0.048</v>
      </c>
      <c r="D91">
        <v>0.044</v>
      </c>
      <c r="E91">
        <v>0.041</v>
      </c>
      <c r="F91">
        <v>0.044</v>
      </c>
      <c r="W91">
        <f>AVERAGE(B91:F91)</f>
        <v>0.0468</v>
      </c>
    </row>
    <row r="92" spans="1:23">
      <c r="A92" t="s">
        <v>2</v>
      </c>
      <c r="B92">
        <v>0.1</v>
      </c>
      <c r="C92">
        <v>0.102</v>
      </c>
      <c r="D92">
        <v>0.1</v>
      </c>
      <c r="E92">
        <v>0.1</v>
      </c>
      <c r="F92">
        <v>0.1</v>
      </c>
      <c r="W92">
        <f>AVERAGE(B92:F92)</f>
        <v>0.1004</v>
      </c>
    </row>
    <row r="93" spans="1:23">
      <c r="A93" t="s">
        <v>3</v>
      </c>
      <c r="B93">
        <v>1.453</v>
      </c>
      <c r="C93">
        <v>1.46</v>
      </c>
      <c r="D93">
        <v>1.486</v>
      </c>
      <c r="E93">
        <v>1.433</v>
      </c>
      <c r="F93">
        <v>1.457</v>
      </c>
      <c r="W93">
        <f>AVERAGE(B93:F93)</f>
        <v>1.4578</v>
      </c>
    </row>
    <row r="94" spans="1:23">
      <c r="A94" t="s">
        <v>6</v>
      </c>
      <c r="B94">
        <v>0.357</v>
      </c>
      <c r="C94">
        <v>0.364</v>
      </c>
      <c r="D94">
        <v>3.678</v>
      </c>
      <c r="E94">
        <v>0.839</v>
      </c>
      <c r="F94">
        <v>0.364</v>
      </c>
      <c r="G94" t="s">
        <v>21</v>
      </c>
      <c r="W94">
        <f>AVERAGE(B94:F94)+30/15+12/15</f>
        <v>3.9204</v>
      </c>
    </row>
    <row r="95" spans="1:23">
      <c r="A95" t="s">
        <v>4</v>
      </c>
      <c r="B95">
        <v>0.209</v>
      </c>
      <c r="C95">
        <f>1+1.49+0.198</f>
        <v>2.688</v>
      </c>
      <c r="D95">
        <f>1+1.49+0.206</f>
        <v>2.696</v>
      </c>
      <c r="E95">
        <f>1+1.48+0.289</f>
        <v>2.769</v>
      </c>
      <c r="F95">
        <v>0.197</v>
      </c>
      <c r="G95">
        <v>2.687</v>
      </c>
      <c r="H95">
        <v>0.176</v>
      </c>
      <c r="I95">
        <v>0.206</v>
      </c>
      <c r="J95">
        <v>2.676</v>
      </c>
      <c r="K95">
        <v>1.805</v>
      </c>
      <c r="L95">
        <v>2.684</v>
      </c>
      <c r="M95">
        <v>0.184</v>
      </c>
      <c r="N95">
        <v>0.216</v>
      </c>
      <c r="O95">
        <v>0.203</v>
      </c>
      <c r="P95">
        <v>2.678</v>
      </c>
      <c r="Q95">
        <v>0.213</v>
      </c>
      <c r="R95">
        <v>0.183</v>
      </c>
      <c r="S95">
        <v>0.197</v>
      </c>
      <c r="T95">
        <v>2.685</v>
      </c>
      <c r="U95">
        <v>1.625</v>
      </c>
      <c r="W95">
        <f>AVERAGE(B95:U95)</f>
        <v>1.34885</v>
      </c>
    </row>
    <row r="96" spans="2:23">
      <c r="B96">
        <f>SUM(B90:B95)</f>
        <v>2.782</v>
      </c>
      <c r="C96">
        <f>SUM(C90:C95)</f>
        <v>5.262</v>
      </c>
      <c r="D96">
        <f>SUM(D90:D95)</f>
        <v>8.612</v>
      </c>
      <c r="E96">
        <f>SUM(E90:E95)</f>
        <v>5.797</v>
      </c>
      <c r="F96">
        <f>SUM(F90:F95)</f>
        <v>2.774</v>
      </c>
      <c r="W96">
        <f>SUM(W90:W95)</f>
        <v>7.48245</v>
      </c>
    </row>
    <row r="98" spans="1:4">
      <c r="A98" t="s">
        <v>22</v>
      </c>
      <c r="B98" t="s">
        <v>23</v>
      </c>
      <c r="C98" t="s">
        <v>24</v>
      </c>
      <c r="D98" t="s">
        <v>25</v>
      </c>
    </row>
    <row r="99" spans="1:4">
      <c r="A99">
        <v>1</v>
      </c>
      <c r="B99">
        <v>6.069</v>
      </c>
      <c r="C99">
        <v>2.368</v>
      </c>
      <c r="D99" s="1">
        <v>5.7</v>
      </c>
    </row>
    <row r="100" spans="1:4">
      <c r="A100">
        <v>10</v>
      </c>
      <c r="B100">
        <v>6.084</v>
      </c>
      <c r="C100">
        <v>2.368</v>
      </c>
      <c r="D100" s="1">
        <v>1.1</v>
      </c>
    </row>
    <row r="101" spans="1:4">
      <c r="A101">
        <v>100</v>
      </c>
      <c r="B101">
        <v>6.392</v>
      </c>
      <c r="C101">
        <v>2.368</v>
      </c>
      <c r="D101" s="1">
        <v>0.7</v>
      </c>
    </row>
    <row r="102" spans="1:4">
      <c r="A102">
        <v>150</v>
      </c>
      <c r="B102">
        <v>5.689</v>
      </c>
      <c r="C102">
        <v>2.368</v>
      </c>
      <c r="D102" s="1">
        <v>0.7</v>
      </c>
    </row>
    <row r="103" spans="1:4">
      <c r="A103">
        <v>175</v>
      </c>
      <c r="B103">
        <v>5.479</v>
      </c>
      <c r="C103">
        <v>2.368</v>
      </c>
      <c r="D103" s="1">
        <v>0.6</v>
      </c>
    </row>
    <row r="104" spans="1:4">
      <c r="A104">
        <v>200</v>
      </c>
      <c r="B104">
        <v>3.965</v>
      </c>
      <c r="C104">
        <v>2.368</v>
      </c>
      <c r="D104" s="1">
        <v>0.4</v>
      </c>
    </row>
    <row r="105" spans="1:4">
      <c r="A105">
        <v>300</v>
      </c>
      <c r="B105">
        <v>3.867</v>
      </c>
      <c r="C105">
        <v>2.368</v>
      </c>
      <c r="D105" s="1">
        <v>0.3</v>
      </c>
    </row>
    <row r="106" spans="1:4">
      <c r="A106">
        <v>400</v>
      </c>
      <c r="B106">
        <v>4.517</v>
      </c>
      <c r="C106">
        <v>2.368</v>
      </c>
      <c r="D106" s="1">
        <v>0.2</v>
      </c>
    </row>
    <row r="107" spans="1:4">
      <c r="A107">
        <v>500</v>
      </c>
      <c r="B107">
        <v>4.305</v>
      </c>
      <c r="C107">
        <v>2.368</v>
      </c>
      <c r="D107" s="1">
        <v>0.1</v>
      </c>
    </row>
    <row r="108" spans="1:4">
      <c r="A108">
        <v>1000</v>
      </c>
      <c r="B108">
        <v>7.482</v>
      </c>
      <c r="C108">
        <v>2.368</v>
      </c>
      <c r="D108" s="1">
        <v>0.1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unknown</cp:lastModifiedBy>
  <dcterms:created xsi:type="dcterms:W3CDTF">2018-02-27T11:14:00Z</dcterms:created>
  <dcterms:modified xsi:type="dcterms:W3CDTF">2018-06-05T00:40:39Z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