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urwansiddig/Desktop/"/>
    </mc:Choice>
  </mc:AlternateContent>
  <xr:revisionPtr revIDLastSave="0" documentId="13_ncr:1_{1006D2BC-A31C-0547-83F5-A1ED0DCF4F81}" xr6:coauthVersionLast="47" xr6:coauthVersionMax="47" xr10:uidLastSave="{00000000-0000-0000-0000-000000000000}"/>
  <bookViews>
    <workbookView xWindow="0" yWindow="500" windowWidth="51200" windowHeight="28300" xr2:uid="{A439FA23-0626-294D-9183-6F263916E661}"/>
  </bookViews>
  <sheets>
    <sheet name="Cost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K8" i="2"/>
  <c r="J8" i="2"/>
  <c r="L6" i="2"/>
  <c r="L5" i="2"/>
  <c r="L4" i="2"/>
  <c r="L3" i="2"/>
  <c r="H5" i="2"/>
  <c r="H4" i="2"/>
  <c r="H6" i="2"/>
  <c r="H3" i="2"/>
  <c r="L8" i="2" l="1"/>
  <c r="B3" i="2"/>
  <c r="J10" i="2" s="1"/>
  <c r="L10" i="2" l="1"/>
  <c r="B6" i="2" s="1"/>
  <c r="K10" i="2"/>
</calcChain>
</file>

<file path=xl/sharedStrings.xml><?xml version="1.0" encoding="utf-8"?>
<sst xmlns="http://schemas.openxmlformats.org/spreadsheetml/2006/main" count="32" uniqueCount="28">
  <si>
    <t>shipping</t>
  </si>
  <si>
    <t>holiding</t>
  </si>
  <si>
    <t>-</t>
  </si>
  <si>
    <t>penalty</t>
  </si>
  <si>
    <t>procurement</t>
  </si>
  <si>
    <t>salvage</t>
  </si>
  <si>
    <t>0.0038*distance</t>
  </si>
  <si>
    <t>Flow capacitity</t>
  </si>
  <si>
    <t>8-pound ice bag</t>
  </si>
  <si>
    <t>3 liters of water</t>
  </si>
  <si>
    <t>2 Military-Grade MREs</t>
  </si>
  <si>
    <t>low</t>
  </si>
  <si>
    <t>high</t>
  </si>
  <si>
    <t>average</t>
  </si>
  <si>
    <t>Relief kit</t>
  </si>
  <si>
    <t xml:space="preserve">20'x30' (heavy duty) tarp </t>
  </si>
  <si>
    <t>bulk discount</t>
  </si>
  <si>
    <t>purchase</t>
  </si>
  <si>
    <t xml:space="preserve"> (0.0038 = fuel cost per mile)</t>
  </si>
  <si>
    <t>1 truckload of MREs</t>
  </si>
  <si>
    <t xml:space="preserve"> 1 truckload of ice</t>
  </si>
  <si>
    <t>1 truckload of tarps</t>
  </si>
  <si>
    <t>1 truckload of water</t>
  </si>
  <si>
    <t>minimum # of people served</t>
  </si>
  <si>
    <t>13200 (for 3 people)</t>
  </si>
  <si>
    <t>[10, 50, 100]*procurement</t>
  </si>
  <si>
    <t>demand</t>
  </si>
  <si>
    <t>[25%, 40%, 60%]* our formula percent * population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</si>
</sst>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0.0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/>
    </xf>
    <xf numFmtId="9" fontId="0" fillId="0" borderId="0" xfId="1" applyFont="1" applyAlignment="1">
      <alignment horizontal="left"/>
    </xf>
    <xf numFmtId="165" fontId="0" fillId="0" borderId="0" xfId="0" applyNumberFormat="1" applyAlignment="1">
      <alignment horizontal="left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left" vertical="center"/>
    </xf>
    <xf numFmtId="0" fontId="0" fillId="3" borderId="0" xfId="0" applyFill="1" applyAlignment="1">
      <alignment horizontal="left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500C8-BD70-BF4B-B901-311A392CAA02}">
  <dimension ref="A1:L15"/>
  <sheetViews>
    <sheetView tabSelected="1" zoomScale="180" zoomScaleNormal="180" workbookViewId="0">
      <selection activeCell="C5" sqref="C5"/>
    </sheetView>
  </sheetViews>
  <sheetFormatPr baseColWidth="10" defaultRowHeight="16" x14ac:dyDescent="0.2"/>
  <cols>
    <col min="1" max="1" width="24" style="4" bestFit="1" customWidth="1"/>
    <col min="2" max="2" width="46.83203125" style="4" bestFit="1" customWidth="1"/>
    <col min="3" max="3" width="24.1640625" style="4" bestFit="1" customWidth="1"/>
    <col min="4" max="4" width="10.83203125" style="4"/>
    <col min="5" max="5" width="21" style="4" bestFit="1" customWidth="1"/>
    <col min="6" max="9" width="10.83203125" style="4"/>
    <col min="10" max="12" width="11.6640625" style="4" bestFit="1" customWidth="1"/>
    <col min="13" max="16384" width="10.83203125" style="4"/>
  </cols>
  <sheetData>
    <row r="1" spans="1:12" x14ac:dyDescent="0.2">
      <c r="F1" s="10" t="s">
        <v>17</v>
      </c>
      <c r="G1" s="10"/>
      <c r="H1" s="10"/>
      <c r="J1" s="10" t="s">
        <v>5</v>
      </c>
      <c r="K1" s="10"/>
      <c r="L1" s="10"/>
    </row>
    <row r="2" spans="1:12" x14ac:dyDescent="0.2">
      <c r="A2" s="3" t="s">
        <v>0</v>
      </c>
      <c r="B2" s="3" t="s">
        <v>6</v>
      </c>
      <c r="C2" s="3" t="s">
        <v>18</v>
      </c>
      <c r="E2" s="4" t="s">
        <v>14</v>
      </c>
      <c r="F2" s="3" t="s">
        <v>11</v>
      </c>
      <c r="G2" s="3" t="s">
        <v>12</v>
      </c>
      <c r="H2" s="4" t="s">
        <v>13</v>
      </c>
      <c r="J2" s="4" t="s">
        <v>11</v>
      </c>
      <c r="K2" s="4" t="s">
        <v>12</v>
      </c>
      <c r="L2" s="4" t="s">
        <v>13</v>
      </c>
    </row>
    <row r="3" spans="1:12" x14ac:dyDescent="0.2">
      <c r="A3" s="3" t="s">
        <v>4</v>
      </c>
      <c r="B3" s="5">
        <f>SUM(H3:H6)*(1-H8)</f>
        <v>82.4</v>
      </c>
      <c r="C3" s="3"/>
      <c r="E3" s="3" t="s">
        <v>8</v>
      </c>
      <c r="F3" s="6">
        <v>1.5</v>
      </c>
      <c r="G3" s="6">
        <v>4</v>
      </c>
      <c r="H3" s="6">
        <f>AVERAGE(F3:G3)</f>
        <v>2.75</v>
      </c>
      <c r="J3" s="6">
        <v>0</v>
      </c>
      <c r="K3" s="6">
        <v>0</v>
      </c>
      <c r="L3" s="6">
        <f>AVERAGE(J3:K3)</f>
        <v>0</v>
      </c>
    </row>
    <row r="4" spans="1:12" x14ac:dyDescent="0.2">
      <c r="A4" s="3" t="s">
        <v>1</v>
      </c>
      <c r="B4" s="1" t="s">
        <v>2</v>
      </c>
      <c r="C4" s="3"/>
      <c r="E4" s="3" t="s">
        <v>9</v>
      </c>
      <c r="F4" s="6">
        <v>1.5</v>
      </c>
      <c r="G4" s="6">
        <v>3</v>
      </c>
      <c r="H4" s="6">
        <f t="shared" ref="H4:H6" si="0">AVERAGE(F4:G4)</f>
        <v>2.25</v>
      </c>
      <c r="J4" s="6">
        <v>0.5</v>
      </c>
      <c r="K4" s="6">
        <v>1.5</v>
      </c>
      <c r="L4" s="6">
        <f t="shared" ref="L4:L6" si="1">AVERAGE(J4:K4)</f>
        <v>1</v>
      </c>
    </row>
    <row r="5" spans="1:12" x14ac:dyDescent="0.2">
      <c r="A5" s="3" t="s">
        <v>3</v>
      </c>
      <c r="B5" s="9" t="s">
        <v>25</v>
      </c>
      <c r="C5" s="3"/>
      <c r="E5" s="3" t="s">
        <v>10</v>
      </c>
      <c r="F5" s="6">
        <v>8</v>
      </c>
      <c r="G5" s="6">
        <v>15</v>
      </c>
      <c r="H5" s="6">
        <f>AVERAGE(F5:G5)*2</f>
        <v>23</v>
      </c>
      <c r="J5" s="6">
        <v>3</v>
      </c>
      <c r="K5" s="6">
        <v>10</v>
      </c>
      <c r="L5" s="6">
        <f>AVERAGE(J5:K5)*2</f>
        <v>13</v>
      </c>
    </row>
    <row r="6" spans="1:12" x14ac:dyDescent="0.2">
      <c r="A6" s="3" t="s">
        <v>5</v>
      </c>
      <c r="B6" s="9" t="str">
        <f>CONCATENATE("[", ROUND(J10, 1), ", ", ROUND(L10, 1), ", ", ROUND(K10, 1), "]*procurement")</f>
        <v>[0.1, 0.4, 0.6]*procurement</v>
      </c>
      <c r="C6" s="3"/>
      <c r="E6" s="3" t="s">
        <v>15</v>
      </c>
      <c r="F6" s="6">
        <v>50</v>
      </c>
      <c r="G6" s="6">
        <v>100</v>
      </c>
      <c r="H6" s="6">
        <f t="shared" si="0"/>
        <v>75</v>
      </c>
      <c r="J6" s="6">
        <v>10</v>
      </c>
      <c r="K6" s="6">
        <v>50</v>
      </c>
      <c r="L6" s="6">
        <f t="shared" si="1"/>
        <v>30</v>
      </c>
    </row>
    <row r="7" spans="1:12" x14ac:dyDescent="0.2">
      <c r="A7" s="3" t="s">
        <v>7</v>
      </c>
      <c r="B7" s="9" t="str">
        <f>CONCATENATE("[", F14, ", ", F15, ", ", F12, "]")</f>
        <v>[4400, 4750, 5000]</v>
      </c>
      <c r="C7" s="3"/>
    </row>
    <row r="8" spans="1:12" x14ac:dyDescent="0.2">
      <c r="E8" s="4" t="s">
        <v>16</v>
      </c>
      <c r="H8" s="7">
        <v>0.2</v>
      </c>
      <c r="J8" s="6">
        <f>SUM(J3:J6)*(1-H8)</f>
        <v>10.8</v>
      </c>
      <c r="K8" s="6">
        <f>SUM(K3:K6)*(1-H8)</f>
        <v>49.2</v>
      </c>
      <c r="L8" s="6">
        <f>SUM(L3:L6)*(1-H8)</f>
        <v>35.200000000000003</v>
      </c>
    </row>
    <row r="10" spans="1:12" x14ac:dyDescent="0.2">
      <c r="J10" s="8">
        <f>J8/$B$3</f>
        <v>0.13106796116504854</v>
      </c>
      <c r="K10" s="8">
        <f t="shared" ref="K10:L10" si="2">K8/$B$3</f>
        <v>0.59708737864077666</v>
      </c>
      <c r="L10" s="8">
        <f t="shared" si="2"/>
        <v>0.42718446601941751</v>
      </c>
    </row>
    <row r="11" spans="1:12" x14ac:dyDescent="0.2">
      <c r="A11" s="4" t="s">
        <v>26</v>
      </c>
      <c r="B11" s="12" t="s">
        <v>27</v>
      </c>
      <c r="F11" s="4" t="s">
        <v>23</v>
      </c>
    </row>
    <row r="12" spans="1:12" ht="17" x14ac:dyDescent="0.2">
      <c r="A12" s="11"/>
      <c r="E12" s="2" t="s">
        <v>20</v>
      </c>
      <c r="F12" s="4">
        <v>5000</v>
      </c>
    </row>
    <row r="13" spans="1:12" x14ac:dyDescent="0.2">
      <c r="E13" s="4" t="s">
        <v>19</v>
      </c>
      <c r="F13" s="4">
        <v>10000</v>
      </c>
    </row>
    <row r="14" spans="1:12" x14ac:dyDescent="0.2">
      <c r="E14" s="4" t="s">
        <v>21</v>
      </c>
      <c r="F14" s="4">
        <v>4400</v>
      </c>
      <c r="G14" s="4" t="s">
        <v>24</v>
      </c>
    </row>
    <row r="15" spans="1:12" x14ac:dyDescent="0.2">
      <c r="E15" s="4" t="s">
        <v>22</v>
      </c>
      <c r="F15" s="4">
        <v>4750</v>
      </c>
    </row>
  </sheetData>
  <mergeCells count="2">
    <mergeCell ref="F1:H1"/>
    <mergeCell ref="J1:L1"/>
  </mergeCells>
  <pageMargins left="0.7" right="0.7" top="0.75" bottom="0.75" header="0.3" footer="0.3"/>
  <ignoredErrors>
    <ignoredError sqref="H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Murwan Siddig</dc:creator>
  <cp:lastModifiedBy>Murwan Siddig</cp:lastModifiedBy>
  <dcterms:created xsi:type="dcterms:W3CDTF">2024-05-29T06:16:50Z</dcterms:created>
  <dcterms:modified xsi:type="dcterms:W3CDTF">2024-05-29T18:43:54Z</dcterms:modified>
</cp:coreProperties>
</file>