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jcom1-9\Documents\itq\"/>
    </mc:Choice>
  </mc:AlternateContent>
  <bookViews>
    <workbookView xWindow="0" yWindow="0" windowWidth="21570" windowHeight="10245" activeTab="3"/>
  </bookViews>
  <sheets>
    <sheet name="제1작업" sheetId="1" r:id="rId1"/>
    <sheet name="제2작업" sheetId="2" r:id="rId2"/>
    <sheet name="제3작업" sheetId="4" r:id="rId3"/>
    <sheet name="제4작업" sheetId="5" r:id="rId4"/>
  </sheets>
  <definedNames>
    <definedName name="_xlnm._FilterDatabase" localSheetId="1" hidden="1">제2작업!$B$2:$H$10</definedName>
    <definedName name="_xlnm._FilterDatabase" localSheetId="2" hidden="1">제3작업!#REF!</definedName>
    <definedName name="_xlnm.Criteria" localSheetId="1">제2작업!$B$14:$C$15</definedName>
    <definedName name="_xlnm.Criteria" localSheetId="2">제3작업!#REF!</definedName>
    <definedName name="_xlnm.Extract" localSheetId="1">제2작업!$B$18:$E$18</definedName>
    <definedName name="_xlnm.Extract" localSheetId="2">제3작업!#REF!</definedName>
    <definedName name="분류">제1작업!$D$5:$D$12</definedName>
  </definedNames>
  <calcPr calcId="162913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5" i="1"/>
  <c r="E14" i="1"/>
  <c r="I6" i="1"/>
  <c r="I7" i="1"/>
  <c r="I8" i="1"/>
  <c r="I9" i="1"/>
  <c r="I10" i="1"/>
  <c r="I11" i="1"/>
  <c r="I12" i="1"/>
  <c r="I5" i="1"/>
  <c r="J14" i="1"/>
  <c r="J13" i="1"/>
  <c r="E13" i="1"/>
</calcChain>
</file>

<file path=xl/sharedStrings.xml><?xml version="1.0" encoding="utf-8"?>
<sst xmlns="http://schemas.openxmlformats.org/spreadsheetml/2006/main" count="119" uniqueCount="57">
  <si>
    <t>관리코드</t>
    <phoneticPr fontId="2" type="noConversion"/>
  </si>
  <si>
    <t>게임명</t>
    <phoneticPr fontId="2" type="noConversion"/>
  </si>
  <si>
    <t>분류</t>
    <phoneticPr fontId="2" type="noConversion"/>
  </si>
  <si>
    <t>개발사</t>
    <phoneticPr fontId="2" type="noConversion"/>
  </si>
  <si>
    <t>수익금
(백만 달러)</t>
    <phoneticPr fontId="2" type="noConversion"/>
  </si>
  <si>
    <t>만족도</t>
    <phoneticPr fontId="2" type="noConversion"/>
  </si>
  <si>
    <t>서비스 시작일</t>
    <phoneticPr fontId="2" type="noConversion"/>
  </si>
  <si>
    <t>서비스
순서</t>
    <phoneticPr fontId="2" type="noConversion"/>
  </si>
  <si>
    <t>시작연도</t>
    <phoneticPr fontId="2" type="noConversion"/>
  </si>
  <si>
    <t>C14-9</t>
    <phoneticPr fontId="2" type="noConversion"/>
  </si>
  <si>
    <t>S81-2</t>
    <phoneticPr fontId="2" type="noConversion"/>
  </si>
  <si>
    <t>F57-1</t>
    <phoneticPr fontId="2" type="noConversion"/>
  </si>
  <si>
    <t>M32-2</t>
    <phoneticPr fontId="2" type="noConversion"/>
  </si>
  <si>
    <t>M29-1</t>
    <phoneticPr fontId="2" type="noConversion"/>
  </si>
  <si>
    <t>M62-9</t>
    <phoneticPr fontId="2" type="noConversion"/>
  </si>
  <si>
    <t>R55-5</t>
    <phoneticPr fontId="2" type="noConversion"/>
  </si>
  <si>
    <t>M43-4</t>
    <phoneticPr fontId="2" type="noConversion"/>
  </si>
  <si>
    <t>하스스톤</t>
    <phoneticPr fontId="2" type="noConversion"/>
  </si>
  <si>
    <t>피파 온라인</t>
    <phoneticPr fontId="2" type="noConversion"/>
  </si>
  <si>
    <t>크로스파이어</t>
    <phoneticPr fontId="2" type="noConversion"/>
  </si>
  <si>
    <t>림월드</t>
    <phoneticPr fontId="2" type="noConversion"/>
  </si>
  <si>
    <t>리그 오브 레전드</t>
    <phoneticPr fontId="2" type="noConversion"/>
  </si>
  <si>
    <t>월드 오브 탱크</t>
    <phoneticPr fontId="2" type="noConversion"/>
  </si>
  <si>
    <t>던전 앤 파이더</t>
    <phoneticPr fontId="2" type="noConversion"/>
  </si>
  <si>
    <t>메이플스토리</t>
    <phoneticPr fontId="2" type="noConversion"/>
  </si>
  <si>
    <t>역할수행</t>
  </si>
  <si>
    <t>역할수행</t>
    <phoneticPr fontId="2" type="noConversion"/>
  </si>
  <si>
    <t>아케이드</t>
  </si>
  <si>
    <t>아케이드</t>
    <phoneticPr fontId="2" type="noConversion"/>
  </si>
  <si>
    <t>시뮬레이션</t>
  </si>
  <si>
    <t>시뮬레이션</t>
    <phoneticPr fontId="2" type="noConversion"/>
  </si>
  <si>
    <t>시뮬레이션</t>
    <phoneticPr fontId="2" type="noConversion"/>
  </si>
  <si>
    <t>아케이드</t>
    <phoneticPr fontId="2" type="noConversion"/>
  </si>
  <si>
    <t>블리자드</t>
    <phoneticPr fontId="2" type="noConversion"/>
  </si>
  <si>
    <t>스피어헤드</t>
    <phoneticPr fontId="2" type="noConversion"/>
  </si>
  <si>
    <t>스마일게이트</t>
    <phoneticPr fontId="2" type="noConversion"/>
  </si>
  <si>
    <t>루데온스튜디오</t>
    <phoneticPr fontId="2" type="noConversion"/>
  </si>
  <si>
    <t>라이엇게임즈</t>
    <phoneticPr fontId="2" type="noConversion"/>
  </si>
  <si>
    <t>워게이밍넷</t>
    <phoneticPr fontId="2" type="noConversion"/>
  </si>
  <si>
    <t>네오플</t>
    <phoneticPr fontId="2" type="noConversion"/>
  </si>
  <si>
    <t>위젯스튜디오</t>
    <phoneticPr fontId="2" type="noConversion"/>
  </si>
  <si>
    <t>역할수행 만족도 합계</t>
    <phoneticPr fontId="2" type="noConversion"/>
  </si>
  <si>
    <t>관리코드</t>
    <phoneticPr fontId="2" type="noConversion"/>
  </si>
  <si>
    <t>최고 수익금(백만 달러)</t>
    <phoneticPr fontId="2" type="noConversion"/>
  </si>
  <si>
    <t>아케이드 게임의 평균 수익금(백만 달러)</t>
    <phoneticPr fontId="2" type="noConversion"/>
  </si>
  <si>
    <t>&lt;&gt;시뮬레이션</t>
    <phoneticPr fontId="2" type="noConversion"/>
  </si>
  <si>
    <t>행 레이블</t>
  </si>
  <si>
    <t>총합계</t>
  </si>
  <si>
    <t>열 레이블</t>
  </si>
  <si>
    <t>개수 : 게임명</t>
  </si>
  <si>
    <t>4.1-4.4</t>
  </si>
  <si>
    <t>4.4-4.7</t>
  </si>
  <si>
    <t>4.7-5</t>
  </si>
  <si>
    <t>***</t>
  </si>
  <si>
    <t>역할수행</t>
    <phoneticPr fontId="2" type="noConversion"/>
  </si>
  <si>
    <t>평균 : 수익금(백만 달러)</t>
  </si>
  <si>
    <t>&gt;=1000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</si>
</sst>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General&quot;점&quot;"/>
  </numFmts>
  <fonts count="3" x14ac:knownFonts="1">
    <font>
      <sz val="11"/>
      <color theme="1"/>
      <name val="굴림"/>
      <family val="2"/>
      <charset val="129"/>
    </font>
    <font>
      <sz val="11"/>
      <color theme="1"/>
      <name val="굴림"/>
      <family val="2"/>
      <charset val="129"/>
    </font>
    <font>
      <sz val="8"/>
      <name val="굴림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1" fontId="0" fillId="0" borderId="10" xfId="1" applyFont="1" applyBorder="1">
      <alignment vertical="center"/>
    </xf>
    <xf numFmtId="41" fontId="0" fillId="0" borderId="1" xfId="1" applyFont="1" applyBorder="1">
      <alignment vertical="center"/>
    </xf>
    <xf numFmtId="41" fontId="0" fillId="0" borderId="16" xfId="1" applyFont="1" applyBorder="1">
      <alignment vertical="center"/>
    </xf>
    <xf numFmtId="14" fontId="0" fillId="0" borderId="1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10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16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41" fontId="0" fillId="0" borderId="3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1" fontId="0" fillId="0" borderId="10" xfId="1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0" fontId="0" fillId="0" borderId="16" xfId="0" applyFill="1" applyBorder="1" applyAlignment="1">
      <alignment horizontal="center" vertical="center"/>
    </xf>
    <xf numFmtId="41" fontId="0" fillId="0" borderId="16" xfId="1" applyFont="1" applyFill="1" applyBorder="1">
      <alignment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14" fontId="0" fillId="0" borderId="23" xfId="0" applyNumberForma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41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10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176" fontId="0" fillId="0" borderId="16" xfId="0" applyNumberFormat="1" applyFill="1" applyBorder="1">
      <alignment vertical="center"/>
    </xf>
  </cellXfs>
  <cellStyles count="2">
    <cellStyle name="쉼표 [0]" xfId="1" builtinId="6"/>
    <cellStyle name="표준" xfId="0" builtinId="0"/>
  </cellStyles>
  <dxfs count="22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theme="4"/>
      </font>
    </dxf>
    <dxf>
      <numFmt numFmtId="1" formatCode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ysClr val="windowText" lastClr="000000"/>
                </a:solidFill>
              </a:rPr>
              <a:t>역할수행</a:t>
            </a:r>
            <a:r>
              <a:rPr lang="en-US" altLang="ko-KR" sz="2000" b="1">
                <a:solidFill>
                  <a:sysClr val="windowText" lastClr="000000"/>
                </a:solidFill>
              </a:rPr>
              <a:t>/</a:t>
            </a:r>
            <a:r>
              <a:rPr lang="ko-KR" altLang="en-US" sz="2000" b="1">
                <a:solidFill>
                  <a:sysClr val="windowText" lastClr="000000"/>
                </a:solidFill>
              </a:rPr>
              <a:t>아케이드 게임 현황</a:t>
            </a:r>
            <a:endParaRPr lang="ko-KR" sz="2000" b="1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만족도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(제1작업!$C$5:$C$7,제1작업!$C$10:$C$12)</c:f>
              <c:strCache>
                <c:ptCount val="6"/>
                <c:pt idx="0">
                  <c:v>하스스톤</c:v>
                </c:pt>
                <c:pt idx="1">
                  <c:v>피파 온라인</c:v>
                </c:pt>
                <c:pt idx="2">
                  <c:v>크로스파이어</c:v>
                </c:pt>
                <c:pt idx="3">
                  <c:v>월드 오브 탱크</c:v>
                </c:pt>
                <c:pt idx="4">
                  <c:v>던전 앤 파이더</c:v>
                </c:pt>
                <c:pt idx="5">
                  <c:v>메이플스토리</c:v>
                </c:pt>
              </c:strCache>
            </c:strRef>
          </c:cat>
          <c:val>
            <c:numRef>
              <c:f>(제1작업!$G$5:$G$7,제1작업!$G$10:$G$12)</c:f>
              <c:numCache>
                <c:formatCode>General"점"</c:formatCode>
                <c:ptCount val="6"/>
                <c:pt idx="0">
                  <c:v>4.4000000000000004</c:v>
                </c:pt>
                <c:pt idx="1">
                  <c:v>4.2</c:v>
                </c:pt>
                <c:pt idx="2">
                  <c:v>4.8</c:v>
                </c:pt>
                <c:pt idx="3">
                  <c:v>4.9000000000000004</c:v>
                </c:pt>
                <c:pt idx="4">
                  <c:v>4.2</c:v>
                </c:pt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3-4F07-846E-F6E568F6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3790872"/>
        <c:axId val="433796120"/>
      </c:barChart>
      <c:lineChart>
        <c:grouping val="standard"/>
        <c:varyColors val="0"/>
        <c:ser>
          <c:idx val="0"/>
          <c:order val="0"/>
          <c:tx>
            <c:v>수익금(백만 달러)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383-4F07-846E-F6E568F6BD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(제1작업!$C$5:$C$7,제1작업!$C$10:$C$12)</c:f>
              <c:strCache>
                <c:ptCount val="6"/>
                <c:pt idx="0">
                  <c:v>하스스톤</c:v>
                </c:pt>
                <c:pt idx="1">
                  <c:v>피파 온라인</c:v>
                </c:pt>
                <c:pt idx="2">
                  <c:v>크로스파이어</c:v>
                </c:pt>
                <c:pt idx="3">
                  <c:v>월드 오브 탱크</c:v>
                </c:pt>
                <c:pt idx="4">
                  <c:v>던전 앤 파이더</c:v>
                </c:pt>
                <c:pt idx="5">
                  <c:v>메이플스토리</c:v>
                </c:pt>
              </c:strCache>
            </c:strRef>
          </c:cat>
          <c:val>
            <c:numRef>
              <c:f>(제1작업!$F$5:$F$7,제1작업!$F$10:$F$12)</c:f>
              <c:numCache>
                <c:formatCode>_(* #,##0_);_(* \(#,##0\);_(* "-"_);_(@_)</c:formatCode>
                <c:ptCount val="6"/>
                <c:pt idx="0">
                  <c:v>219</c:v>
                </c:pt>
                <c:pt idx="1">
                  <c:v>163</c:v>
                </c:pt>
                <c:pt idx="2">
                  <c:v>1400</c:v>
                </c:pt>
                <c:pt idx="3">
                  <c:v>471</c:v>
                </c:pt>
                <c:pt idx="4">
                  <c:v>1600</c:v>
                </c:pt>
                <c:pt idx="5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3-4F07-846E-F6E568F6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63008"/>
        <c:axId val="433760056"/>
      </c:lineChart>
      <c:catAx>
        <c:axId val="43379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33796120"/>
        <c:crosses val="autoZero"/>
        <c:auto val="1"/>
        <c:lblAlgn val="ctr"/>
        <c:lblOffset val="100"/>
        <c:noMultiLvlLbl val="0"/>
      </c:catAx>
      <c:valAx>
        <c:axId val="43379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&quot;점&quot;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33790872"/>
        <c:crosses val="autoZero"/>
        <c:crossBetween val="between"/>
      </c:valAx>
      <c:valAx>
        <c:axId val="433760056"/>
        <c:scaling>
          <c:orientation val="minMax"/>
          <c:max val="2000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33763008"/>
        <c:crosses val="max"/>
        <c:crossBetween val="between"/>
        <c:majorUnit val="400"/>
      </c:valAx>
      <c:catAx>
        <c:axId val="43376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760056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152401</xdr:rowOff>
    </xdr:from>
    <xdr:to>
      <xdr:col>6</xdr:col>
      <xdr:colOff>495300</xdr:colOff>
      <xdr:row>2</xdr:row>
      <xdr:rowOff>171451</xdr:rowOff>
    </xdr:to>
    <xdr:sp macro="" textlink="">
      <xdr:nvSpPr>
        <xdr:cNvPr id="3" name="육각형 2"/>
        <xdr:cNvSpPr/>
      </xdr:nvSpPr>
      <xdr:spPr>
        <a:xfrm>
          <a:off x="142875" y="152401"/>
          <a:ext cx="5629275" cy="647700"/>
        </a:xfrm>
        <a:prstGeom prst="hexag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온라인 게임 수익 현황</a:t>
          </a:r>
        </a:p>
      </xdr:txBody>
    </xdr:sp>
    <xdr:clientData/>
  </xdr:twoCellAnchor>
  <xdr:twoCellAnchor editAs="oneCell">
    <xdr:from>
      <xdr:col>7</xdr:col>
      <xdr:colOff>733425</xdr:colOff>
      <xdr:row>0</xdr:row>
      <xdr:rowOff>285750</xdr:rowOff>
    </xdr:from>
    <xdr:to>
      <xdr:col>10</xdr:col>
      <xdr:colOff>19050</xdr:colOff>
      <xdr:row>2</xdr:row>
      <xdr:rowOff>171450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6075" y="285750"/>
          <a:ext cx="24193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8670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0.75458</cdr:x>
      <cdr:y>0.12723</cdr:y>
    </cdr:from>
    <cdr:to>
      <cdr:x>0.87271</cdr:x>
      <cdr:y>0.20992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7023720" y="774390"/>
          <a:ext cx="1099634" cy="503354"/>
        </a:xfrm>
        <a:prstGeom xmlns:a="http://schemas.openxmlformats.org/drawingml/2006/main" prst="wedgeRoundRectCallout">
          <a:avLst>
            <a:gd name="adj1" fmla="val -48183"/>
            <a:gd name="adj2" fmla="val 71731"/>
            <a:gd name="adj3" fmla="val 16667"/>
          </a:avLst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latin typeface="굴림" panose="020B0600000101010101" pitchFamily="50" charset="-127"/>
              <a:ea typeface="굴림" panose="020B0600000101010101" pitchFamily="50" charset="-127"/>
            </a:rPr>
            <a:t>최다수익금</a:t>
          </a:r>
          <a:endParaRPr lang="ko-KR"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jcom1-9" refreshedDate="44939.780209722223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게임명" numFmtId="0">
      <sharedItems/>
    </cacheField>
    <cacheField name="분류" numFmtId="0">
      <sharedItems count="3">
        <s v="역할수행"/>
        <s v="아케이드"/>
        <s v="시뮬레이션"/>
      </sharedItems>
    </cacheField>
    <cacheField name="개발사" numFmtId="0">
      <sharedItems/>
    </cacheField>
    <cacheField name="수익금_x000a_(백만 달러)" numFmtId="41">
      <sharedItems containsSemiMixedTypes="0" containsString="0" containsNumber="1" containsInteger="1" minValue="163" maxValue="2120"/>
    </cacheField>
    <cacheField name="만족도" numFmtId="176">
      <sharedItems containsSemiMixedTypes="0" containsString="0" containsNumber="1" minValue="4.2" maxValue="4.9000000000000004" count="7">
        <n v="4.4000000000000004"/>
        <n v="4.2"/>
        <n v="4.8"/>
        <n v="4.5"/>
        <n v="4.3"/>
        <n v="4.9000000000000004"/>
        <n v="4.5999999999999996"/>
      </sharedItems>
      <fieldGroup base="5">
        <rangePr autoStart="0" autoEnd="0" startNum="4.0999999999999996" endNum="5" groupInterval="0.3"/>
        <groupItems count="5">
          <s v="&lt;4.1"/>
          <s v="4.1-4.4"/>
          <s v="4.4-4.7"/>
          <s v="4.7-5"/>
          <s v="&gt;5"/>
        </groupItems>
      </fieldGroup>
    </cacheField>
    <cacheField name="서비스 시작일" numFmtId="14">
      <sharedItems containsSemiMixedTypes="0" containsNonDate="0" containsDate="1" containsString="0" minDate="2003-04-29T00:00:00" maxDate="2014-01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C14-9"/>
    <s v="하스스톤"/>
    <x v="0"/>
    <s v="블리자드"/>
    <n v="219"/>
    <x v="0"/>
    <d v="2014-01-14T00:00:00"/>
  </r>
  <r>
    <s v="S81-2"/>
    <s v="피파 온라인"/>
    <x v="1"/>
    <s v="스피어헤드"/>
    <n v="163"/>
    <x v="1"/>
    <d v="2012-12-18T00:00:00"/>
  </r>
  <r>
    <s v="F57-1"/>
    <s v="크로스파이어"/>
    <x v="1"/>
    <s v="스마일게이트"/>
    <n v="1400"/>
    <x v="2"/>
    <d v="2007-05-03T00:00:00"/>
  </r>
  <r>
    <s v="M32-2"/>
    <s v="림월드"/>
    <x v="2"/>
    <s v="루데온스튜디오"/>
    <n v="179"/>
    <x v="3"/>
    <d v="2013-11-04T00:00:00"/>
  </r>
  <r>
    <s v="M29-1"/>
    <s v="리그 오브 레전드"/>
    <x v="2"/>
    <s v="라이엇게임즈"/>
    <n v="2120"/>
    <x v="4"/>
    <d v="2009-10-27T00:00:00"/>
  </r>
  <r>
    <s v="M62-9"/>
    <s v="월드 오브 탱크"/>
    <x v="1"/>
    <s v="워게이밍넷"/>
    <n v="471"/>
    <x v="5"/>
    <d v="2010-08-12T00:00:00"/>
  </r>
  <r>
    <s v="R55-5"/>
    <s v="던전 앤 파이더"/>
    <x v="0"/>
    <s v="네오플"/>
    <n v="1600"/>
    <x v="1"/>
    <d v="2005-08-10T00:00:00"/>
  </r>
  <r>
    <s v="M43-4"/>
    <s v="메이플스토리"/>
    <x v="0"/>
    <s v="위젯스튜디오"/>
    <n v="284"/>
    <x v="6"/>
    <d v="2003-04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11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>
  <location ref="B2:H8" firstHeaderRow="1" firstDataRow="3" firstDataCol="1"/>
  <pivotFields count="7"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dataField="1" numFmtId="41" showAll="0"/>
    <pivotField axis="axisRow" numFmtId="176" showAll="0">
      <items count="6">
        <item x="0"/>
        <item x="1"/>
        <item x="2"/>
        <item x="3"/>
        <item x="4"/>
        <item t="default"/>
      </items>
    </pivotField>
    <pivotField numFmtId="14"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게임명" fld="1" subtotal="count" baseField="0" baseItem="0"/>
    <dataField name="평균 : 수익금(백만 달러)" fld="4" subtotal="average" baseField="5" baseItem="1"/>
  </dataFields>
  <formats count="10">
    <format dxfId="21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20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19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18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17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>
            <x v="3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5" count="1">
            <x v="3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5" count="1">
            <x v="2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13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12">
      <pivotArea field="2" grandRow="1" outline="0" collapsedLevelsAreSubtotals="1" axis="axisCol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표3" displayName="표3" ref="B18:E20" totalsRowShown="0" headerRowDxfId="0" headerRowBorderDxfId="6" tableBorderDxfId="7" totalsRowBorderDxfId="5">
  <autoFilter ref="B18:E20"/>
  <tableColumns count="4">
    <tableColumn id="1" name="관리코드" dataDxfId="4"/>
    <tableColumn id="2" name="게임명" dataDxfId="3"/>
    <tableColumn id="3" name="수익금_x000a_(백만 달러)" dataDxfId="2" dataCellStyle="쉼표 [0]"/>
    <tableColumn id="4" name="서비스 시작일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workbookViewId="0">
      <selection activeCell="J14" sqref="J14"/>
    </sheetView>
  </sheetViews>
  <sheetFormatPr defaultRowHeight="13.5" x14ac:dyDescent="0.15"/>
  <cols>
    <col min="1" max="1" width="1.625" customWidth="1"/>
    <col min="2" max="2" width="10.75" customWidth="1"/>
    <col min="3" max="3" width="16.5" bestFit="1" customWidth="1"/>
    <col min="4" max="4" width="12.5" customWidth="1"/>
    <col min="5" max="5" width="15.125" bestFit="1" customWidth="1"/>
    <col min="6" max="6" width="12.75" customWidth="1"/>
    <col min="8" max="8" width="18.5" customWidth="1"/>
    <col min="9" max="9" width="12.125" customWidth="1"/>
    <col min="10" max="10" width="10.5" customWidth="1"/>
    <col min="16" max="16" width="4.625" customWidth="1"/>
  </cols>
  <sheetData>
    <row r="1" spans="2:10" ht="24.75" customHeight="1" x14ac:dyDescent="0.15"/>
    <row r="2" spans="2:10" ht="24.75" customHeight="1" x14ac:dyDescent="0.15"/>
    <row r="3" spans="2:10" ht="25.5" customHeight="1" thickBot="1" x14ac:dyDescent="0.2"/>
    <row r="4" spans="2:10" ht="27.75" thickBot="1" x14ac:dyDescent="0.2">
      <c r="B4" s="24" t="s">
        <v>0</v>
      </c>
      <c r="C4" s="25" t="s">
        <v>1</v>
      </c>
      <c r="D4" s="25" t="s">
        <v>2</v>
      </c>
      <c r="E4" s="25" t="s">
        <v>3</v>
      </c>
      <c r="F4" s="26" t="s">
        <v>4</v>
      </c>
      <c r="G4" s="25" t="s">
        <v>5</v>
      </c>
      <c r="H4" s="25" t="s">
        <v>6</v>
      </c>
      <c r="I4" s="26" t="s">
        <v>7</v>
      </c>
      <c r="J4" s="27" t="s">
        <v>8</v>
      </c>
    </row>
    <row r="5" spans="2:10" x14ac:dyDescent="0.15">
      <c r="B5" s="12" t="s">
        <v>9</v>
      </c>
      <c r="C5" s="37" t="s">
        <v>17</v>
      </c>
      <c r="D5" s="37" t="s">
        <v>26</v>
      </c>
      <c r="E5" s="37" t="s">
        <v>33</v>
      </c>
      <c r="F5" s="38">
        <v>219</v>
      </c>
      <c r="G5" s="59">
        <v>4.4000000000000004</v>
      </c>
      <c r="H5" s="21">
        <v>41653</v>
      </c>
      <c r="I5" s="6" t="str">
        <f>IF(_xlfn.RANK.EQ(H5,$H$5:$H$12,1)&lt;=3,_xlfn.RANK.EQ(H5,$H$5:$H$12,1),"")</f>
        <v/>
      </c>
      <c r="J5" s="33" t="str">
        <f>YEAR(H5)&amp;"년"</f>
        <v>2014년</v>
      </c>
    </row>
    <row r="6" spans="2:10" x14ac:dyDescent="0.15">
      <c r="B6" s="14" t="s">
        <v>10</v>
      </c>
      <c r="C6" s="39" t="s">
        <v>18</v>
      </c>
      <c r="D6" s="39" t="s">
        <v>28</v>
      </c>
      <c r="E6" s="39" t="s">
        <v>34</v>
      </c>
      <c r="F6" s="40">
        <v>163</v>
      </c>
      <c r="G6" s="60">
        <v>4.2</v>
      </c>
      <c r="H6" s="22">
        <v>41261</v>
      </c>
      <c r="I6" s="6" t="str">
        <f t="shared" ref="I6:I12" si="0">IF(_xlfn.RANK.EQ(H6,$H$5:$H$12,1)&lt;=3,_xlfn.RANK.EQ(H6,$H$5:$H$12,1),"")</f>
        <v/>
      </c>
      <c r="J6" s="33" t="str">
        <f t="shared" ref="J6:J12" si="1">YEAR(H6)&amp;"년"</f>
        <v>2012년</v>
      </c>
    </row>
    <row r="7" spans="2:10" x14ac:dyDescent="0.15">
      <c r="B7" s="14" t="s">
        <v>11</v>
      </c>
      <c r="C7" s="39" t="s">
        <v>19</v>
      </c>
      <c r="D7" s="39" t="s">
        <v>32</v>
      </c>
      <c r="E7" s="39" t="s">
        <v>35</v>
      </c>
      <c r="F7" s="40">
        <v>1400</v>
      </c>
      <c r="G7" s="60">
        <v>4.8</v>
      </c>
      <c r="H7" s="22">
        <v>39205</v>
      </c>
      <c r="I7" s="6">
        <f t="shared" si="0"/>
        <v>3</v>
      </c>
      <c r="J7" s="33" t="str">
        <f t="shared" si="1"/>
        <v>2007년</v>
      </c>
    </row>
    <row r="8" spans="2:10" x14ac:dyDescent="0.15">
      <c r="B8" s="14" t="s">
        <v>12</v>
      </c>
      <c r="C8" s="39" t="s">
        <v>20</v>
      </c>
      <c r="D8" s="39" t="s">
        <v>30</v>
      </c>
      <c r="E8" s="39" t="s">
        <v>36</v>
      </c>
      <c r="F8" s="40">
        <v>179</v>
      </c>
      <c r="G8" s="60">
        <v>4.5</v>
      </c>
      <c r="H8" s="22">
        <v>41582</v>
      </c>
      <c r="I8" s="6" t="str">
        <f t="shared" si="0"/>
        <v/>
      </c>
      <c r="J8" s="33" t="str">
        <f t="shared" si="1"/>
        <v>2013년</v>
      </c>
    </row>
    <row r="9" spans="2:10" x14ac:dyDescent="0.15">
      <c r="B9" s="14" t="s">
        <v>13</v>
      </c>
      <c r="C9" s="39" t="s">
        <v>21</v>
      </c>
      <c r="D9" s="39" t="s">
        <v>31</v>
      </c>
      <c r="E9" s="39" t="s">
        <v>37</v>
      </c>
      <c r="F9" s="40">
        <v>2120</v>
      </c>
      <c r="G9" s="60">
        <v>4.3</v>
      </c>
      <c r="H9" s="22">
        <v>40113</v>
      </c>
      <c r="I9" s="6" t="str">
        <f t="shared" si="0"/>
        <v/>
      </c>
      <c r="J9" s="33" t="str">
        <f t="shared" si="1"/>
        <v>2009년</v>
      </c>
    </row>
    <row r="10" spans="2:10" x14ac:dyDescent="0.15">
      <c r="B10" s="14" t="s">
        <v>14</v>
      </c>
      <c r="C10" s="39" t="s">
        <v>22</v>
      </c>
      <c r="D10" s="39" t="s">
        <v>32</v>
      </c>
      <c r="E10" s="39" t="s">
        <v>38</v>
      </c>
      <c r="F10" s="40">
        <v>471</v>
      </c>
      <c r="G10" s="60">
        <v>4.9000000000000004</v>
      </c>
      <c r="H10" s="22">
        <v>40402</v>
      </c>
      <c r="I10" s="6" t="str">
        <f t="shared" si="0"/>
        <v/>
      </c>
      <c r="J10" s="33" t="str">
        <f t="shared" si="1"/>
        <v>2010년</v>
      </c>
    </row>
    <row r="11" spans="2:10" x14ac:dyDescent="0.15">
      <c r="B11" s="14" t="s">
        <v>15</v>
      </c>
      <c r="C11" s="39" t="s">
        <v>23</v>
      </c>
      <c r="D11" s="39" t="s">
        <v>54</v>
      </c>
      <c r="E11" s="39" t="s">
        <v>39</v>
      </c>
      <c r="F11" s="40">
        <v>1600</v>
      </c>
      <c r="G11" s="60">
        <v>4.2</v>
      </c>
      <c r="H11" s="22">
        <v>38574</v>
      </c>
      <c r="I11" s="6">
        <f t="shared" si="0"/>
        <v>2</v>
      </c>
      <c r="J11" s="33" t="str">
        <f t="shared" si="1"/>
        <v>2005년</v>
      </c>
    </row>
    <row r="12" spans="2:10" ht="14.25" thickBot="1" x14ac:dyDescent="0.2">
      <c r="B12" s="16" t="s">
        <v>16</v>
      </c>
      <c r="C12" s="41" t="s">
        <v>24</v>
      </c>
      <c r="D12" s="41" t="s">
        <v>26</v>
      </c>
      <c r="E12" s="41" t="s">
        <v>40</v>
      </c>
      <c r="F12" s="42">
        <v>284</v>
      </c>
      <c r="G12" s="61">
        <v>4.5999999999999996</v>
      </c>
      <c r="H12" s="23">
        <v>37740</v>
      </c>
      <c r="I12" s="6">
        <f t="shared" si="0"/>
        <v>1</v>
      </c>
      <c r="J12" s="33" t="str">
        <f t="shared" si="1"/>
        <v>2003년</v>
      </c>
    </row>
    <row r="13" spans="2:10" x14ac:dyDescent="0.15">
      <c r="B13" s="7" t="s">
        <v>43</v>
      </c>
      <c r="C13" s="8"/>
      <c r="D13" s="8"/>
      <c r="E13" s="34">
        <f>MAX(F5:F12,1)</f>
        <v>2120</v>
      </c>
      <c r="F13" s="10"/>
      <c r="G13" s="8" t="s">
        <v>41</v>
      </c>
      <c r="H13" s="8"/>
      <c r="I13" s="8"/>
      <c r="J13" s="3">
        <f>DSUM(B4:H12,G4,D4:D5)</f>
        <v>13.200000000000001</v>
      </c>
    </row>
    <row r="14" spans="2:10" ht="14.25" thickBot="1" x14ac:dyDescent="0.2">
      <c r="B14" s="4" t="s">
        <v>44</v>
      </c>
      <c r="C14" s="5"/>
      <c r="D14" s="5"/>
      <c r="E14" s="35">
        <f>SUMIF(분류,"아케이드",H5:H12)/COUNTIF(분류,"아케이드")</f>
        <v>40289.333333333336</v>
      </c>
      <c r="F14" s="11"/>
      <c r="G14" s="28" t="s">
        <v>42</v>
      </c>
      <c r="H14" s="9" t="s">
        <v>9</v>
      </c>
      <c r="I14" s="28" t="s">
        <v>3</v>
      </c>
      <c r="J14" s="36" t="str">
        <f>VLOOKUP(H14,B5:E12,4,0)</f>
        <v>블리자드</v>
      </c>
    </row>
    <row r="24" spans="5:5" ht="13.5" customHeight="1" x14ac:dyDescent="0.15"/>
    <row r="32" spans="5:5" x14ac:dyDescent="0.15">
      <c r="E32" s="58"/>
    </row>
    <row r="33" spans="5:5" x14ac:dyDescent="0.15">
      <c r="E33" s="58"/>
    </row>
    <row r="34" spans="5:5" x14ac:dyDescent="0.15">
      <c r="E34" s="58"/>
    </row>
  </sheetData>
  <mergeCells count="4">
    <mergeCell ref="G13:I13"/>
    <mergeCell ref="B13:D13"/>
    <mergeCell ref="B14:D14"/>
    <mergeCell ref="F13:F14"/>
  </mergeCells>
  <phoneticPr fontId="2" type="noConversion"/>
  <conditionalFormatting sqref="B5:H12">
    <cfRule type="expression" dxfId="11" priority="2">
      <formula>$F5&gt;=1000</formula>
    </cfRule>
  </conditionalFormatting>
  <conditionalFormatting sqref="B5:J12">
    <cfRule type="expression" dxfId="10" priority="1">
      <formula>$F5&gt;=1000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G26" sqref="G26"/>
    </sheetView>
  </sheetViews>
  <sheetFormatPr defaultRowHeight="13.5" x14ac:dyDescent="0.15"/>
  <cols>
    <col min="1" max="1" width="1.625" customWidth="1"/>
    <col min="2" max="2" width="13.75" bestFit="1" customWidth="1"/>
    <col min="3" max="3" width="16.5" bestFit="1" customWidth="1"/>
    <col min="4" max="4" width="12.5" customWidth="1"/>
    <col min="5" max="5" width="15.125" bestFit="1" customWidth="1"/>
    <col min="6" max="6" width="12.75" customWidth="1"/>
    <col min="8" max="8" width="18.5" customWidth="1"/>
  </cols>
  <sheetData>
    <row r="1" spans="2:8" ht="14.25" thickBot="1" x14ac:dyDescent="0.2"/>
    <row r="2" spans="2:8" ht="27.75" thickBot="1" x14ac:dyDescent="0.2">
      <c r="B2" s="24" t="s">
        <v>0</v>
      </c>
      <c r="C2" s="25" t="s">
        <v>1</v>
      </c>
      <c r="D2" s="25" t="s">
        <v>2</v>
      </c>
      <c r="E2" s="25" t="s">
        <v>3</v>
      </c>
      <c r="F2" s="26" t="s">
        <v>4</v>
      </c>
      <c r="G2" s="25" t="s">
        <v>5</v>
      </c>
      <c r="H2" s="25" t="s">
        <v>6</v>
      </c>
    </row>
    <row r="3" spans="2:8" x14ac:dyDescent="0.15">
      <c r="B3" s="12" t="s">
        <v>9</v>
      </c>
      <c r="C3" s="13" t="s">
        <v>17</v>
      </c>
      <c r="D3" s="13" t="s">
        <v>26</v>
      </c>
      <c r="E3" s="13" t="s">
        <v>33</v>
      </c>
      <c r="F3" s="18">
        <v>219</v>
      </c>
      <c r="G3" s="30">
        <v>4.4000000000000004</v>
      </c>
      <c r="H3" s="21">
        <v>41653</v>
      </c>
    </row>
    <row r="4" spans="2:8" x14ac:dyDescent="0.15">
      <c r="B4" s="14" t="s">
        <v>10</v>
      </c>
      <c r="C4" s="15" t="s">
        <v>18</v>
      </c>
      <c r="D4" s="15" t="s">
        <v>28</v>
      </c>
      <c r="E4" s="15" t="s">
        <v>34</v>
      </c>
      <c r="F4" s="19">
        <v>163</v>
      </c>
      <c r="G4" s="31">
        <v>4.2</v>
      </c>
      <c r="H4" s="22">
        <v>41261</v>
      </c>
    </row>
    <row r="5" spans="2:8" x14ac:dyDescent="0.15">
      <c r="B5" s="14" t="s">
        <v>11</v>
      </c>
      <c r="C5" s="15" t="s">
        <v>19</v>
      </c>
      <c r="D5" s="15" t="s">
        <v>32</v>
      </c>
      <c r="E5" s="15" t="s">
        <v>35</v>
      </c>
      <c r="F5" s="19">
        <v>1400</v>
      </c>
      <c r="G5" s="31">
        <v>4.8</v>
      </c>
      <c r="H5" s="22">
        <v>39205</v>
      </c>
    </row>
    <row r="6" spans="2:8" x14ac:dyDescent="0.15">
      <c r="B6" s="14" t="s">
        <v>12</v>
      </c>
      <c r="C6" s="15" t="s">
        <v>20</v>
      </c>
      <c r="D6" s="15" t="s">
        <v>30</v>
      </c>
      <c r="E6" s="15" t="s">
        <v>36</v>
      </c>
      <c r="F6" s="19">
        <v>179</v>
      </c>
      <c r="G6" s="31">
        <v>4.5</v>
      </c>
      <c r="H6" s="22">
        <v>41582</v>
      </c>
    </row>
    <row r="7" spans="2:8" x14ac:dyDescent="0.15">
      <c r="B7" s="14" t="s">
        <v>13</v>
      </c>
      <c r="C7" s="15" t="s">
        <v>21</v>
      </c>
      <c r="D7" s="15" t="s">
        <v>31</v>
      </c>
      <c r="E7" s="15" t="s">
        <v>37</v>
      </c>
      <c r="F7" s="19">
        <v>2120</v>
      </c>
      <c r="G7" s="31">
        <v>4.3</v>
      </c>
      <c r="H7" s="22">
        <v>40113</v>
      </c>
    </row>
    <row r="8" spans="2:8" x14ac:dyDescent="0.15">
      <c r="B8" s="14" t="s">
        <v>14</v>
      </c>
      <c r="C8" s="15" t="s">
        <v>22</v>
      </c>
      <c r="D8" s="15" t="s">
        <v>32</v>
      </c>
      <c r="E8" s="15" t="s">
        <v>38</v>
      </c>
      <c r="F8" s="19">
        <v>471</v>
      </c>
      <c r="G8" s="31">
        <v>4.9000000000000004</v>
      </c>
      <c r="H8" s="22">
        <v>40402</v>
      </c>
    </row>
    <row r="9" spans="2:8" x14ac:dyDescent="0.15">
      <c r="B9" s="14" t="s">
        <v>15</v>
      </c>
      <c r="C9" s="15" t="s">
        <v>23</v>
      </c>
      <c r="D9" s="15" t="s">
        <v>26</v>
      </c>
      <c r="E9" s="15" t="s">
        <v>39</v>
      </c>
      <c r="F9" s="19">
        <v>1600</v>
      </c>
      <c r="G9" s="31">
        <v>4.2</v>
      </c>
      <c r="H9" s="22">
        <v>38574</v>
      </c>
    </row>
    <row r="10" spans="2:8" x14ac:dyDescent="0.15">
      <c r="B10" s="16" t="s">
        <v>16</v>
      </c>
      <c r="C10" s="17" t="s">
        <v>24</v>
      </c>
      <c r="D10" s="17" t="s">
        <v>26</v>
      </c>
      <c r="E10" s="17" t="s">
        <v>40</v>
      </c>
      <c r="F10" s="20">
        <v>284</v>
      </c>
      <c r="G10" s="32">
        <v>4.5999999999999996</v>
      </c>
      <c r="H10" s="23">
        <v>37740</v>
      </c>
    </row>
    <row r="13" spans="2:8" ht="14.25" thickBot="1" x14ac:dyDescent="0.2"/>
    <row r="14" spans="2:8" ht="27.75" thickBot="1" x14ac:dyDescent="0.2">
      <c r="B14" s="25" t="s">
        <v>2</v>
      </c>
      <c r="C14" s="26" t="s">
        <v>4</v>
      </c>
    </row>
    <row r="15" spans="2:8" x14ac:dyDescent="0.15">
      <c r="B15" t="s">
        <v>45</v>
      </c>
      <c r="C15" t="s">
        <v>56</v>
      </c>
    </row>
    <row r="18" spans="2:5" ht="27.75" thickBot="1" x14ac:dyDescent="0.2">
      <c r="B18" s="47" t="s">
        <v>0</v>
      </c>
      <c r="C18" s="48" t="s">
        <v>1</v>
      </c>
      <c r="D18" s="49" t="s">
        <v>4</v>
      </c>
      <c r="E18" s="50" t="s">
        <v>6</v>
      </c>
    </row>
    <row r="19" spans="2:5" x14ac:dyDescent="0.15">
      <c r="B19" s="43" t="s">
        <v>11</v>
      </c>
      <c r="C19" s="39" t="s">
        <v>19</v>
      </c>
      <c r="D19" s="40">
        <v>1400</v>
      </c>
      <c r="E19" s="45">
        <v>39205</v>
      </c>
    </row>
    <row r="20" spans="2:5" x14ac:dyDescent="0.15">
      <c r="B20" s="44" t="s">
        <v>15</v>
      </c>
      <c r="C20" s="41" t="s">
        <v>23</v>
      </c>
      <c r="D20" s="42">
        <v>1600</v>
      </c>
      <c r="E20" s="46">
        <v>38574</v>
      </c>
    </row>
  </sheetData>
  <phoneticPr fontId="2" type="noConversion"/>
  <conditionalFormatting sqref="B3:H10">
    <cfRule type="expression" dxfId="9" priority="2">
      <formula>$F3&gt;=1000</formula>
    </cfRule>
  </conditionalFormatting>
  <conditionalFormatting sqref="B3:H10">
    <cfRule type="expression" dxfId="8" priority="1">
      <formula>$F3&gt;=1000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F18" sqref="F18"/>
    </sheetView>
  </sheetViews>
  <sheetFormatPr defaultRowHeight="13.5" x14ac:dyDescent="0.15"/>
  <cols>
    <col min="1" max="1" width="1.625" customWidth="1"/>
    <col min="2" max="3" width="14.5" customWidth="1"/>
    <col min="4" max="4" width="26" customWidth="1"/>
    <col min="5" max="5" width="14.375" customWidth="1"/>
    <col min="6" max="6" width="26" customWidth="1"/>
    <col min="7" max="7" width="14.375" bestFit="1" customWidth="1"/>
    <col min="8" max="8" width="26" customWidth="1"/>
    <col min="9" max="9" width="19.625" bestFit="1" customWidth="1"/>
    <col min="10" max="10" width="19.625" customWidth="1"/>
  </cols>
  <sheetData>
    <row r="2" spans="2:8" x14ac:dyDescent="0.15">
      <c r="B2" s="1"/>
      <c r="C2" s="53" t="s">
        <v>48</v>
      </c>
      <c r="D2" s="1"/>
      <c r="E2" s="1"/>
      <c r="F2" s="1"/>
      <c r="G2" s="1"/>
      <c r="H2" s="1"/>
    </row>
    <row r="3" spans="2:8" x14ac:dyDescent="0.15">
      <c r="B3" s="1"/>
      <c r="C3" s="29" t="s">
        <v>25</v>
      </c>
      <c r="D3" s="2"/>
      <c r="E3" s="29" t="s">
        <v>27</v>
      </c>
      <c r="F3" s="2"/>
      <c r="G3" s="29" t="s">
        <v>29</v>
      </c>
      <c r="H3" s="2"/>
    </row>
    <row r="4" spans="2:8" x14ac:dyDescent="0.15">
      <c r="B4" s="53" t="s">
        <v>46</v>
      </c>
      <c r="C4" s="54" t="s">
        <v>49</v>
      </c>
      <c r="D4" s="54" t="s">
        <v>55</v>
      </c>
      <c r="E4" s="54" t="s">
        <v>49</v>
      </c>
      <c r="F4" s="54" t="s">
        <v>55</v>
      </c>
      <c r="G4" s="54" t="s">
        <v>49</v>
      </c>
      <c r="H4" s="54" t="s">
        <v>55</v>
      </c>
    </row>
    <row r="5" spans="2:8" x14ac:dyDescent="0.15">
      <c r="B5" s="51" t="s">
        <v>50</v>
      </c>
      <c r="C5" s="52">
        <v>1</v>
      </c>
      <c r="D5" s="57">
        <v>1600</v>
      </c>
      <c r="E5" s="52">
        <v>1</v>
      </c>
      <c r="F5" s="52">
        <v>163</v>
      </c>
      <c r="G5" s="52">
        <v>1</v>
      </c>
      <c r="H5" s="57">
        <v>2120</v>
      </c>
    </row>
    <row r="6" spans="2:8" x14ac:dyDescent="0.15">
      <c r="B6" s="51" t="s">
        <v>51</v>
      </c>
      <c r="C6" s="52">
        <v>2</v>
      </c>
      <c r="D6" s="56">
        <v>251.5</v>
      </c>
      <c r="E6" s="55" t="s">
        <v>53</v>
      </c>
      <c r="F6" s="55" t="s">
        <v>53</v>
      </c>
      <c r="G6" s="52">
        <v>1</v>
      </c>
      <c r="H6" s="52">
        <v>179</v>
      </c>
    </row>
    <row r="7" spans="2:8" x14ac:dyDescent="0.15">
      <c r="B7" s="51" t="s">
        <v>52</v>
      </c>
      <c r="C7" s="55" t="s">
        <v>53</v>
      </c>
      <c r="D7" s="55" t="s">
        <v>53</v>
      </c>
      <c r="E7" s="52">
        <v>2</v>
      </c>
      <c r="F7" s="52">
        <v>935.5</v>
      </c>
      <c r="G7" s="55" t="s">
        <v>53</v>
      </c>
      <c r="H7" s="55" t="s">
        <v>53</v>
      </c>
    </row>
    <row r="8" spans="2:8" x14ac:dyDescent="0.15">
      <c r="B8" s="51" t="s">
        <v>47</v>
      </c>
      <c r="C8" s="52">
        <v>3</v>
      </c>
      <c r="D8" s="52">
        <v>701</v>
      </c>
      <c r="E8" s="52">
        <v>3</v>
      </c>
      <c r="F8" s="52">
        <v>678</v>
      </c>
      <c r="G8" s="52">
        <v>2</v>
      </c>
      <c r="H8" s="56">
        <v>1149.5</v>
      </c>
    </row>
  </sheetData>
  <mergeCells count="3">
    <mergeCell ref="E3:F3"/>
    <mergeCell ref="G3:H3"/>
    <mergeCell ref="C3:D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sjcom1-9</dc:creator>
  <cp:lastModifiedBy>sjcom1-9</cp:lastModifiedBy>
  <dcterms:created xsi:type="dcterms:W3CDTF">2023-01-13T08:57:36Z</dcterms:created>
  <dcterms:modified xsi:type="dcterms:W3CDTF">2023-01-13T10:12:00Z</dcterms:modified>
</cp:coreProperties>
</file>