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沙漠掘金（助教）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<sst xmlns="http://schemas.openxmlformats.org/spreadsheetml/2006/main" count="389" uniqueCount="27">
  <si>
    <t>第  组</t>
  </si>
  <si>
    <t>！此处数据记得复制！</t>
  </si>
  <si>
    <t>日期</t>
  </si>
  <si>
    <t>位置</t>
  </si>
  <si>
    <t>购买</t>
  </si>
  <si>
    <t>消耗</t>
  </si>
  <si>
    <t>绿洲</t>
  </si>
  <si>
    <t>大山</t>
  </si>
  <si>
    <t>黑市</t>
  </si>
  <si>
    <t>交易对象</t>
  </si>
  <si>
    <t>资源剩余</t>
  </si>
  <si>
    <t>初始资金</t>
  </si>
  <si>
    <t>水</t>
  </si>
  <si>
    <t>食物</t>
  </si>
  <si>
    <t>指南针</t>
  </si>
  <si>
    <t>帐篷</t>
  </si>
  <si>
    <t>黄金</t>
  </si>
  <si>
    <t>钱</t>
  </si>
  <si>
    <t>变化金额</t>
  </si>
  <si>
    <t>现金</t>
  </si>
  <si>
    <t>变化载重</t>
  </si>
  <si>
    <t>载重</t>
  </si>
  <si>
    <t>初始磅重</t>
  </si>
  <si>
    <t>大本营</t>
  </si>
  <si>
    <t>物资类型</t>
  </si>
  <si>
    <t>村庄</t>
  </si>
  <si>
    <t>总分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</si>
</sst>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3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2" applyNumberFormat="0" applyFill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34" applyNumberFormat="0" applyAlignment="0" applyProtection="0">
      <alignment vertical="center"/>
    </xf>
    <xf numFmtId="0" fontId="11" fillId="11" borderId="35" applyNumberFormat="0" applyAlignment="0" applyProtection="0">
      <alignment vertical="center"/>
    </xf>
    <xf numFmtId="0" fontId="12" fillId="11" borderId="34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5" fillId="0" borderId="3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4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4" borderId="17" xfId="0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4" borderId="16" xfId="0" applyFill="1" applyBorder="1" applyAlignment="1" applyProtection="1">
      <alignment horizontal="center" vertical="center"/>
    </xf>
    <xf numFmtId="0" fontId="0" fillId="5" borderId="17" xfId="0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3" borderId="21" xfId="0" applyFill="1" applyBorder="1" applyAlignment="1" applyProtection="1">
      <alignment horizontal="center" vertical="center"/>
    </xf>
    <xf numFmtId="0" fontId="0" fillId="3" borderId="22" xfId="0" applyFill="1" applyBorder="1" applyAlignment="1" applyProtection="1">
      <alignment horizontal="center" vertical="center"/>
    </xf>
    <xf numFmtId="0" fontId="0" fillId="5" borderId="6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0" fillId="6" borderId="23" xfId="0" applyFill="1" applyBorder="1" applyAlignment="1" applyProtection="1">
      <alignment horizontal="center" vertical="center"/>
    </xf>
    <xf numFmtId="0" fontId="0" fillId="5" borderId="18" xfId="0" applyFill="1" applyBorder="1" applyAlignment="1" applyProtection="1">
      <alignment horizontal="center" vertical="center"/>
    </xf>
    <xf numFmtId="0" fontId="0" fillId="5" borderId="16" xfId="0" applyFill="1" applyBorder="1" applyAlignment="1" applyProtection="1">
      <alignment horizontal="center" vertical="center"/>
    </xf>
    <xf numFmtId="0" fontId="0" fillId="6" borderId="24" xfId="0" applyFill="1" applyBorder="1" applyAlignment="1" applyProtection="1">
      <alignment horizontal="center" vertical="center"/>
    </xf>
    <xf numFmtId="0" fontId="0" fillId="3" borderId="21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 wrapText="1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</xf>
    <xf numFmtId="0" fontId="0" fillId="7" borderId="6" xfId="0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center"/>
      <protection locked="0"/>
    </xf>
    <xf numFmtId="0" fontId="0" fillId="7" borderId="13" xfId="0" applyFill="1" applyBorder="1" applyAlignment="1" applyProtection="1">
      <alignment horizontal="center" vertical="center"/>
    </xf>
    <xf numFmtId="0" fontId="0" fillId="7" borderId="14" xfId="0" applyFill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7" borderId="17" xfId="0" applyFill="1" applyBorder="1" applyAlignment="1" applyProtection="1">
      <alignment horizontal="center" vertical="center"/>
    </xf>
    <xf numFmtId="0" fontId="0" fillId="7" borderId="18" xfId="0" applyFill="1" applyBorder="1" applyAlignment="1" applyProtection="1">
      <alignment horizontal="center" vertical="center"/>
    </xf>
    <xf numFmtId="0" fontId="1" fillId="0" borderId="25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0" fillId="3" borderId="26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0" fontId="0" fillId="8" borderId="26" xfId="0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0" fontId="0" fillId="8" borderId="14" xfId="0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0" fillId="8" borderId="18" xfId="0" applyFill="1" applyBorder="1" applyAlignment="1" applyProtection="1">
      <alignment horizontal="center" vertical="center"/>
    </xf>
    <xf numFmtId="0" fontId="0" fillId="8" borderId="29" xfId="0" applyFill="1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211"/>
  <sheetViews>
    <sheetView tabSelected="1" zoomScale="85" zoomScaleNormal="85" workbookViewId="0">
      <selection activeCell="I11" sqref="I11"/>
    </sheetView>
  </sheetViews>
  <sheetFormatPr defaultColWidth="9.625" defaultRowHeight="13.5"/>
  <cols>
    <col min="1" max="1" width="9.625" style="1"/>
    <col min="2" max="2" width="9.625" style="1" customWidth="1"/>
    <col min="3" max="3" width="6.125" style="1" customWidth="1"/>
    <col min="4" max="19" width="6.625" style="1" customWidth="1"/>
    <col min="20" max="20" width="8.625" style="1" customWidth="1"/>
    <col min="21" max="25" width="6.625" style="1" customWidth="1"/>
    <col min="26" max="26" width="9.625" style="1" customWidth="1"/>
    <col min="27" max="27" width="5.625" style="1" customWidth="1"/>
    <col min="28" max="28" width="9.625" style="1" customWidth="1"/>
    <col min="29" max="29" width="8.5" style="1" customWidth="1"/>
    <col min="30" max="30" width="3.25833333333333" style="2" customWidth="1"/>
    <col min="31" max="33" width="9.625" style="3" customWidth="1"/>
    <col min="34" max="16380" width="9.625" style="1" customWidth="1"/>
    <col min="16381" max="16384" width="9.625" style="1"/>
  </cols>
  <sheetData>
    <row r="1" ht="14.25"/>
    <row r="2" ht="36" spans="2:33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6"/>
      <c r="AD2" s="67"/>
      <c r="AE2" s="68" t="s">
        <v>1</v>
      </c>
      <c r="AF2" s="68"/>
      <c r="AG2" s="68"/>
    </row>
    <row r="3" ht="14.25" spans="2:33">
      <c r="B3" s="6" t="s">
        <v>2</v>
      </c>
      <c r="C3" s="7" t="s">
        <v>3</v>
      </c>
      <c r="D3" s="8" t="s">
        <v>4</v>
      </c>
      <c r="E3" s="9"/>
      <c r="F3" s="9"/>
      <c r="G3" s="7"/>
      <c r="H3" s="8" t="s">
        <v>5</v>
      </c>
      <c r="I3" s="9"/>
      <c r="J3" s="9"/>
      <c r="K3" s="7"/>
      <c r="L3" s="40" t="s">
        <v>6</v>
      </c>
      <c r="M3" s="40" t="s">
        <v>7</v>
      </c>
      <c r="N3" s="8" t="s">
        <v>8</v>
      </c>
      <c r="O3" s="9"/>
      <c r="P3" s="9"/>
      <c r="Q3" s="9"/>
      <c r="R3" s="9"/>
      <c r="S3" s="7"/>
      <c r="T3" s="54" t="s">
        <v>9</v>
      </c>
      <c r="U3" s="8" t="s">
        <v>10</v>
      </c>
      <c r="V3" s="9"/>
      <c r="W3" s="9"/>
      <c r="X3" s="9"/>
      <c r="Y3" s="9"/>
      <c r="Z3" s="9"/>
      <c r="AA3" s="9"/>
      <c r="AB3" s="9"/>
      <c r="AC3" s="69"/>
      <c r="AD3" s="70"/>
      <c r="AE3" s="68" t="s">
        <v>11</v>
      </c>
      <c r="AF3" s="68">
        <v>1000</v>
      </c>
      <c r="AG3" s="68"/>
    </row>
    <row r="4" spans="2:33">
      <c r="B4" s="10"/>
      <c r="C4" s="11"/>
      <c r="D4" s="12" t="s">
        <v>12</v>
      </c>
      <c r="E4" s="13" t="s">
        <v>13</v>
      </c>
      <c r="F4" s="13" t="s">
        <v>14</v>
      </c>
      <c r="G4" s="11" t="s">
        <v>15</v>
      </c>
      <c r="H4" s="12" t="s">
        <v>12</v>
      </c>
      <c r="I4" s="13" t="s">
        <v>13</v>
      </c>
      <c r="J4" s="13" t="s">
        <v>14</v>
      </c>
      <c r="K4" s="11" t="s">
        <v>15</v>
      </c>
      <c r="L4" s="41" t="s">
        <v>12</v>
      </c>
      <c r="M4" s="41" t="s">
        <v>16</v>
      </c>
      <c r="N4" s="12" t="s">
        <v>12</v>
      </c>
      <c r="O4" s="13" t="s">
        <v>13</v>
      </c>
      <c r="P4" s="13" t="s">
        <v>14</v>
      </c>
      <c r="Q4" s="13" t="s">
        <v>15</v>
      </c>
      <c r="R4" s="13" t="s">
        <v>16</v>
      </c>
      <c r="S4" s="11" t="s">
        <v>17</v>
      </c>
      <c r="T4" s="55"/>
      <c r="U4" s="12" t="s">
        <v>12</v>
      </c>
      <c r="V4" s="13" t="s">
        <v>13</v>
      </c>
      <c r="W4" s="13" t="s">
        <v>14</v>
      </c>
      <c r="X4" s="13" t="s">
        <v>15</v>
      </c>
      <c r="Y4" s="13" t="s">
        <v>16</v>
      </c>
      <c r="Z4" s="13" t="s">
        <v>18</v>
      </c>
      <c r="AA4" s="13" t="s">
        <v>19</v>
      </c>
      <c r="AB4" s="13" t="s">
        <v>20</v>
      </c>
      <c r="AC4" s="71" t="s">
        <v>21</v>
      </c>
      <c r="AD4" s="70"/>
      <c r="AE4" s="68" t="s">
        <v>22</v>
      </c>
      <c r="AF4" s="68">
        <v>1000</v>
      </c>
      <c r="AG4" s="68"/>
    </row>
    <row r="5" ht="14.25" spans="2:33">
      <c r="B5" s="14" t="s">
        <v>23</v>
      </c>
      <c r="C5" s="15"/>
      <c r="D5" s="16"/>
      <c r="E5" s="17"/>
      <c r="F5" s="17"/>
      <c r="G5" s="18"/>
      <c r="H5" s="19"/>
      <c r="I5" s="42"/>
      <c r="J5" s="42"/>
      <c r="K5" s="43"/>
      <c r="L5" s="44"/>
      <c r="M5" s="44"/>
      <c r="N5" s="16"/>
      <c r="O5" s="17"/>
      <c r="P5" s="17"/>
      <c r="Q5" s="17"/>
      <c r="R5" s="17"/>
      <c r="S5" s="18"/>
      <c r="T5" s="56"/>
      <c r="U5" s="57">
        <f>D5-H5+L5+N5</f>
        <v>0</v>
      </c>
      <c r="V5" s="58">
        <f>E5-I5+O5</f>
        <v>0</v>
      </c>
      <c r="W5" s="58">
        <f>F5-J5+P5</f>
        <v>0</v>
      </c>
      <c r="X5" s="58">
        <f>G5-K5+Q5</f>
        <v>0</v>
      </c>
      <c r="Y5" s="58">
        <f>M5+R5</f>
        <v>0</v>
      </c>
      <c r="Z5" s="72">
        <f>$AF$3-AA5</f>
        <v>0</v>
      </c>
      <c r="AA5" s="73">
        <f>$AF$3-D5*$AF$7-E5*$AF$10-F5*$AF$13-G5*$AF$16/3+S5</f>
        <v>1000</v>
      </c>
      <c r="AB5" s="72">
        <f>$AF$4-AC5</f>
        <v>0</v>
      </c>
      <c r="AC5" s="74">
        <f>$AF$4-U5*$AF$9-V5*$AF$12-W5*$AF$15-X5*$AF$18-Y5*$AF$19</f>
        <v>1000</v>
      </c>
      <c r="AD5" s="70"/>
      <c r="AE5" s="68"/>
      <c r="AF5" s="68"/>
      <c r="AG5" s="68"/>
    </row>
    <row r="6" spans="2:33">
      <c r="B6" s="20">
        <v>1</v>
      </c>
      <c r="C6" s="21"/>
      <c r="D6" s="22"/>
      <c r="E6" s="23"/>
      <c r="F6" s="23"/>
      <c r="G6" s="24"/>
      <c r="H6" s="25"/>
      <c r="I6" s="45"/>
      <c r="J6" s="45"/>
      <c r="K6" s="46"/>
      <c r="L6" s="47"/>
      <c r="M6" s="47"/>
      <c r="N6" s="22"/>
      <c r="O6" s="23"/>
      <c r="P6" s="23"/>
      <c r="Q6" s="23"/>
      <c r="R6" s="23"/>
      <c r="S6" s="24"/>
      <c r="T6" s="59"/>
      <c r="U6" s="60">
        <f>U5+D6-H6+L6+N6</f>
        <v>0</v>
      </c>
      <c r="V6" s="61">
        <f>V5+E6-I6+O6</f>
        <v>0</v>
      </c>
      <c r="W6" s="61">
        <f>W5+F6-J6+P6</f>
        <v>0</v>
      </c>
      <c r="X6" s="61">
        <f>X5+G6-K6+Q6</f>
        <v>0</v>
      </c>
      <c r="Y6" s="61">
        <f>Y5+M6+R6</f>
        <v>0</v>
      </c>
      <c r="Z6" s="75">
        <f>AA5-AA6</f>
        <v>0</v>
      </c>
      <c r="AA6" s="76">
        <f>AA5-D6*$AF$8-E6*$AF$11-F6*$AF$14-G6*$AF$17+S6</f>
        <v>1000</v>
      </c>
      <c r="AB6" s="75">
        <f>AC5-AC6</f>
        <v>0</v>
      </c>
      <c r="AC6" s="77">
        <f t="shared" ref="AC6:AC20" si="0">$AF$4-U6*$AF$9-V6*$AF$12-W6*$AF$15-X6*$AF$18-Y6*$AF$19</f>
        <v>1000</v>
      </c>
      <c r="AD6" s="70"/>
      <c r="AE6" s="68" t="s">
        <v>24</v>
      </c>
      <c r="AF6" s="68" t="s">
        <v>23</v>
      </c>
      <c r="AG6" s="68" t="s">
        <v>25</v>
      </c>
    </row>
    <row r="7" spans="2:33">
      <c r="B7" s="20">
        <v>2</v>
      </c>
      <c r="C7" s="21"/>
      <c r="D7" s="22"/>
      <c r="E7" s="23"/>
      <c r="F7" s="23"/>
      <c r="G7" s="24"/>
      <c r="H7" s="25"/>
      <c r="I7" s="45"/>
      <c r="J7" s="45"/>
      <c r="K7" s="46"/>
      <c r="L7" s="47"/>
      <c r="M7" s="47"/>
      <c r="N7" s="22"/>
      <c r="O7" s="23"/>
      <c r="P7" s="23"/>
      <c r="Q7" s="23"/>
      <c r="R7" s="23"/>
      <c r="S7" s="24"/>
      <c r="T7" s="59"/>
      <c r="U7" s="60">
        <f>U6+D7-H7+L7+N7</f>
        <v>0</v>
      </c>
      <c r="V7" s="61">
        <f>V6+E7-I7+O7</f>
        <v>0</v>
      </c>
      <c r="W7" s="61">
        <f t="shared" ref="W7:W20" si="1">W6+F7-J7+P7</f>
        <v>0</v>
      </c>
      <c r="X7" s="61">
        <f t="shared" ref="X7:X20" si="2">X6+G7-K7+Q7</f>
        <v>0</v>
      </c>
      <c r="Y7" s="61">
        <f t="shared" ref="Y7:Y20" si="3">Y6+M7+R7</f>
        <v>0</v>
      </c>
      <c r="Z7" s="75">
        <f t="shared" ref="Z7:Z20" si="4">AA6-AA7</f>
        <v>0</v>
      </c>
      <c r="AA7" s="76">
        <f t="shared" ref="AA7:AA20" si="5">AA6-D7*$AF$8-E7*$AF$11-F7*$AF$14-G7*$AF$17+S7</f>
        <v>1000</v>
      </c>
      <c r="AB7" s="75">
        <f t="shared" ref="AB7:AB20" si="6">AC6-AC7</f>
        <v>0</v>
      </c>
      <c r="AC7" s="77">
        <f t="shared" si="0"/>
        <v>1000</v>
      </c>
      <c r="AD7" s="70"/>
      <c r="AE7" s="68" t="s">
        <v>12</v>
      </c>
      <c r="AF7" s="68">
        <v>25</v>
      </c>
      <c r="AG7" s="68" t="s">
        <v>23</v>
      </c>
    </row>
    <row r="8" spans="2:33">
      <c r="B8" s="20">
        <v>3</v>
      </c>
      <c r="C8" s="21"/>
      <c r="D8" s="22"/>
      <c r="E8" s="23"/>
      <c r="F8" s="23"/>
      <c r="G8" s="24"/>
      <c r="H8" s="25"/>
      <c r="I8" s="45"/>
      <c r="J8" s="45"/>
      <c r="K8" s="46"/>
      <c r="L8" s="47"/>
      <c r="M8" s="47"/>
      <c r="N8" s="22"/>
      <c r="O8" s="23"/>
      <c r="P8" s="23"/>
      <c r="Q8" s="23"/>
      <c r="R8" s="23"/>
      <c r="S8" s="24"/>
      <c r="T8" s="59"/>
      <c r="U8" s="60">
        <f t="shared" ref="U7:U20" si="7">U7+D8-H8+L8+N8</f>
        <v>0</v>
      </c>
      <c r="V8" s="61">
        <f t="shared" ref="V7:V20" si="8">V7+E8-I8+O8</f>
        <v>0</v>
      </c>
      <c r="W8" s="61">
        <f t="shared" si="1"/>
        <v>0</v>
      </c>
      <c r="X8" s="61">
        <f t="shared" si="2"/>
        <v>0</v>
      </c>
      <c r="Y8" s="61">
        <f t="shared" si="3"/>
        <v>0</v>
      </c>
      <c r="Z8" s="75">
        <f t="shared" si="4"/>
        <v>0</v>
      </c>
      <c r="AA8" s="76">
        <f t="shared" si="5"/>
        <v>1000</v>
      </c>
      <c r="AB8" s="75">
        <f t="shared" si="6"/>
        <v>0</v>
      </c>
      <c r="AC8" s="77">
        <f t="shared" si="0"/>
        <v>1000</v>
      </c>
      <c r="AD8" s="70"/>
      <c r="AE8" s="68"/>
      <c r="AF8" s="68">
        <v>15</v>
      </c>
      <c r="AG8" s="68" t="s">
        <v>25</v>
      </c>
    </row>
    <row r="9" spans="2:33">
      <c r="B9" s="20">
        <v>4</v>
      </c>
      <c r="C9" s="21"/>
      <c r="D9" s="22"/>
      <c r="E9" s="23"/>
      <c r="F9" s="23"/>
      <c r="G9" s="24"/>
      <c r="H9" s="25"/>
      <c r="I9" s="45"/>
      <c r="J9" s="45"/>
      <c r="K9" s="46"/>
      <c r="L9" s="47"/>
      <c r="M9" s="47"/>
      <c r="N9" s="22"/>
      <c r="O9" s="23"/>
      <c r="P9" s="23"/>
      <c r="Q9" s="23"/>
      <c r="R9" s="23"/>
      <c r="S9" s="24"/>
      <c r="T9" s="59"/>
      <c r="U9" s="60">
        <f t="shared" si="7"/>
        <v>0</v>
      </c>
      <c r="V9" s="61">
        <f t="shared" si="8"/>
        <v>0</v>
      </c>
      <c r="W9" s="61">
        <f t="shared" si="1"/>
        <v>0</v>
      </c>
      <c r="X9" s="61">
        <f t="shared" si="2"/>
        <v>0</v>
      </c>
      <c r="Y9" s="61">
        <f t="shared" si="3"/>
        <v>0</v>
      </c>
      <c r="Z9" s="75">
        <f t="shared" si="4"/>
        <v>0</v>
      </c>
      <c r="AA9" s="76">
        <f t="shared" si="5"/>
        <v>1000</v>
      </c>
      <c r="AB9" s="75">
        <f t="shared" si="6"/>
        <v>0</v>
      </c>
      <c r="AC9" s="77">
        <f t="shared" si="0"/>
        <v>1000</v>
      </c>
      <c r="AD9" s="70"/>
      <c r="AE9" s="68"/>
      <c r="AF9" s="68">
        <v>50</v>
      </c>
      <c r="AG9" s="68"/>
    </row>
    <row r="10" spans="2:33">
      <c r="B10" s="20">
        <v>5</v>
      </c>
      <c r="C10" s="21"/>
      <c r="D10" s="22"/>
      <c r="E10" s="23"/>
      <c r="F10" s="23"/>
      <c r="G10" s="24"/>
      <c r="H10" s="25"/>
      <c r="I10" s="45"/>
      <c r="J10" s="45"/>
      <c r="K10" s="46"/>
      <c r="L10" s="47"/>
      <c r="M10" s="47"/>
      <c r="N10" s="22"/>
      <c r="O10" s="23"/>
      <c r="P10" s="23"/>
      <c r="Q10" s="23"/>
      <c r="R10" s="23"/>
      <c r="S10" s="24"/>
      <c r="T10" s="59"/>
      <c r="U10" s="60">
        <f t="shared" si="7"/>
        <v>0</v>
      </c>
      <c r="V10" s="61">
        <f t="shared" si="8"/>
        <v>0</v>
      </c>
      <c r="W10" s="61">
        <f t="shared" si="1"/>
        <v>0</v>
      </c>
      <c r="X10" s="61">
        <f t="shared" si="2"/>
        <v>0</v>
      </c>
      <c r="Y10" s="61">
        <f t="shared" si="3"/>
        <v>0</v>
      </c>
      <c r="Z10" s="75">
        <f t="shared" si="4"/>
        <v>0</v>
      </c>
      <c r="AA10" s="76">
        <f>AA9-D10*$AF$8-E10*$AF$11-F10*$AF$14-G10*$AF$17+S10</f>
        <v>1000</v>
      </c>
      <c r="AB10" s="75">
        <f t="shared" si="6"/>
        <v>0</v>
      </c>
      <c r="AC10" s="77">
        <f t="shared" si="0"/>
        <v>1000</v>
      </c>
      <c r="AD10" s="70"/>
      <c r="AE10" s="68" t="s">
        <v>13</v>
      </c>
      <c r="AF10" s="68">
        <v>10</v>
      </c>
      <c r="AG10" s="68" t="s">
        <v>23</v>
      </c>
    </row>
    <row r="11" spans="2:33">
      <c r="B11" s="20">
        <v>6</v>
      </c>
      <c r="C11" s="21"/>
      <c r="D11" s="22"/>
      <c r="E11" s="23"/>
      <c r="F11" s="23"/>
      <c r="G11" s="24"/>
      <c r="H11" s="25"/>
      <c r="I11" s="45"/>
      <c r="J11" s="45"/>
      <c r="K11" s="46"/>
      <c r="L11" s="47"/>
      <c r="M11" s="47"/>
      <c r="N11" s="22"/>
      <c r="O11" s="23"/>
      <c r="P11" s="23"/>
      <c r="Q11" s="23"/>
      <c r="R11" s="23"/>
      <c r="S11" s="24"/>
      <c r="T11" s="59"/>
      <c r="U11" s="60">
        <f t="shared" si="7"/>
        <v>0</v>
      </c>
      <c r="V11" s="61">
        <f t="shared" si="8"/>
        <v>0</v>
      </c>
      <c r="W11" s="61">
        <f t="shared" si="1"/>
        <v>0</v>
      </c>
      <c r="X11" s="61">
        <f t="shared" si="2"/>
        <v>0</v>
      </c>
      <c r="Y11" s="61">
        <f t="shared" si="3"/>
        <v>0</v>
      </c>
      <c r="Z11" s="75">
        <f t="shared" si="4"/>
        <v>0</v>
      </c>
      <c r="AA11" s="76">
        <f t="shared" si="5"/>
        <v>1000</v>
      </c>
      <c r="AB11" s="75">
        <f t="shared" si="6"/>
        <v>0</v>
      </c>
      <c r="AC11" s="77">
        <f t="shared" si="0"/>
        <v>1000</v>
      </c>
      <c r="AD11" s="70"/>
      <c r="AE11" s="68"/>
      <c r="AF11" s="68">
        <v>5</v>
      </c>
      <c r="AG11" s="68" t="s">
        <v>25</v>
      </c>
    </row>
    <row r="12" spans="2:33">
      <c r="B12" s="20">
        <v>7</v>
      </c>
      <c r="C12" s="21"/>
      <c r="D12" s="22"/>
      <c r="E12" s="23"/>
      <c r="F12" s="23"/>
      <c r="G12" s="24"/>
      <c r="H12" s="25"/>
      <c r="I12" s="45"/>
      <c r="J12" s="45"/>
      <c r="K12" s="46"/>
      <c r="L12" s="47"/>
      <c r="M12" s="47"/>
      <c r="N12" s="22"/>
      <c r="O12" s="23"/>
      <c r="P12" s="23"/>
      <c r="Q12" s="23"/>
      <c r="R12" s="23"/>
      <c r="S12" s="24"/>
      <c r="T12" s="59"/>
      <c r="U12" s="60">
        <f t="shared" si="7"/>
        <v>0</v>
      </c>
      <c r="V12" s="61">
        <f t="shared" si="8"/>
        <v>0</v>
      </c>
      <c r="W12" s="61">
        <f t="shared" si="1"/>
        <v>0</v>
      </c>
      <c r="X12" s="61">
        <f t="shared" si="2"/>
        <v>0</v>
      </c>
      <c r="Y12" s="61">
        <f t="shared" si="3"/>
        <v>0</v>
      </c>
      <c r="Z12" s="75">
        <f t="shared" si="4"/>
        <v>0</v>
      </c>
      <c r="AA12" s="76">
        <f t="shared" si="5"/>
        <v>1000</v>
      </c>
      <c r="AB12" s="75">
        <f t="shared" si="6"/>
        <v>0</v>
      </c>
      <c r="AC12" s="77">
        <f t="shared" si="0"/>
        <v>1000</v>
      </c>
      <c r="AD12" s="70"/>
      <c r="AE12" s="68"/>
      <c r="AF12" s="68">
        <v>10</v>
      </c>
      <c r="AG12" s="68"/>
    </row>
    <row r="13" spans="2:33">
      <c r="B13" s="20">
        <v>8</v>
      </c>
      <c r="C13" s="21"/>
      <c r="D13" s="22"/>
      <c r="E13" s="23"/>
      <c r="F13" s="23"/>
      <c r="G13" s="24"/>
      <c r="H13" s="25"/>
      <c r="I13" s="45"/>
      <c r="J13" s="45"/>
      <c r="K13" s="46"/>
      <c r="L13" s="47"/>
      <c r="M13" s="47"/>
      <c r="N13" s="22"/>
      <c r="O13" s="23"/>
      <c r="P13" s="23"/>
      <c r="Q13" s="23"/>
      <c r="R13" s="23"/>
      <c r="S13" s="24"/>
      <c r="T13" s="59"/>
      <c r="U13" s="60">
        <f t="shared" si="7"/>
        <v>0</v>
      </c>
      <c r="V13" s="61">
        <f t="shared" si="8"/>
        <v>0</v>
      </c>
      <c r="W13" s="61">
        <f t="shared" si="1"/>
        <v>0</v>
      </c>
      <c r="X13" s="61">
        <f t="shared" si="2"/>
        <v>0</v>
      </c>
      <c r="Y13" s="61">
        <f t="shared" si="3"/>
        <v>0</v>
      </c>
      <c r="Z13" s="75">
        <f t="shared" si="4"/>
        <v>0</v>
      </c>
      <c r="AA13" s="76">
        <f t="shared" si="5"/>
        <v>1000</v>
      </c>
      <c r="AB13" s="75">
        <f t="shared" si="6"/>
        <v>0</v>
      </c>
      <c r="AC13" s="77">
        <f t="shared" si="0"/>
        <v>1000</v>
      </c>
      <c r="AD13" s="70"/>
      <c r="AE13" s="68" t="s">
        <v>14</v>
      </c>
      <c r="AF13" s="68">
        <v>100</v>
      </c>
      <c r="AG13" s="68" t="s">
        <v>23</v>
      </c>
    </row>
    <row r="14" spans="2:33">
      <c r="B14" s="20">
        <v>9</v>
      </c>
      <c r="C14" s="21"/>
      <c r="D14" s="22"/>
      <c r="E14" s="23"/>
      <c r="F14" s="23"/>
      <c r="G14" s="24"/>
      <c r="H14" s="25"/>
      <c r="I14" s="45"/>
      <c r="J14" s="45"/>
      <c r="K14" s="46"/>
      <c r="L14" s="47"/>
      <c r="M14" s="47"/>
      <c r="N14" s="22"/>
      <c r="O14" s="23"/>
      <c r="P14" s="23"/>
      <c r="Q14" s="23"/>
      <c r="R14" s="23"/>
      <c r="S14" s="24"/>
      <c r="T14" s="59"/>
      <c r="U14" s="60">
        <f t="shared" si="7"/>
        <v>0</v>
      </c>
      <c r="V14" s="61">
        <f t="shared" si="8"/>
        <v>0</v>
      </c>
      <c r="W14" s="61">
        <f t="shared" si="1"/>
        <v>0</v>
      </c>
      <c r="X14" s="61">
        <f t="shared" si="2"/>
        <v>0</v>
      </c>
      <c r="Y14" s="61">
        <f t="shared" si="3"/>
        <v>0</v>
      </c>
      <c r="Z14" s="75">
        <f t="shared" si="4"/>
        <v>0</v>
      </c>
      <c r="AA14" s="76">
        <f t="shared" si="5"/>
        <v>1000</v>
      </c>
      <c r="AB14" s="75">
        <f t="shared" si="6"/>
        <v>0</v>
      </c>
      <c r="AC14" s="77">
        <f>$AF$4-U14*$AF$9-V14*$AF$12-W14*$AF$15-X14*$AF$18-Y14*$AF$19</f>
        <v>1000</v>
      </c>
      <c r="AD14" s="70"/>
      <c r="AE14" s="68"/>
      <c r="AF14" s="68">
        <v>50</v>
      </c>
      <c r="AG14" s="68" t="s">
        <v>25</v>
      </c>
    </row>
    <row r="15" spans="2:33">
      <c r="B15" s="20">
        <v>10</v>
      </c>
      <c r="C15" s="21"/>
      <c r="D15" s="22"/>
      <c r="E15" s="23"/>
      <c r="F15" s="23"/>
      <c r="G15" s="24"/>
      <c r="H15" s="25"/>
      <c r="I15" s="45"/>
      <c r="J15" s="45"/>
      <c r="K15" s="46"/>
      <c r="L15" s="47"/>
      <c r="M15" s="47"/>
      <c r="N15" s="22"/>
      <c r="O15" s="23"/>
      <c r="P15" s="23"/>
      <c r="Q15" s="23"/>
      <c r="R15" s="23"/>
      <c r="S15" s="24"/>
      <c r="T15" s="59"/>
      <c r="U15" s="60">
        <f t="shared" si="7"/>
        <v>0</v>
      </c>
      <c r="V15" s="61">
        <f t="shared" si="8"/>
        <v>0</v>
      </c>
      <c r="W15" s="61">
        <f t="shared" si="1"/>
        <v>0</v>
      </c>
      <c r="X15" s="61">
        <f t="shared" si="2"/>
        <v>0</v>
      </c>
      <c r="Y15" s="61">
        <f t="shared" si="3"/>
        <v>0</v>
      </c>
      <c r="Z15" s="75">
        <f t="shared" si="4"/>
        <v>0</v>
      </c>
      <c r="AA15" s="76">
        <f t="shared" si="5"/>
        <v>1000</v>
      </c>
      <c r="AB15" s="75">
        <f t="shared" si="6"/>
        <v>0</v>
      </c>
      <c r="AC15" s="77">
        <f t="shared" si="0"/>
        <v>1000</v>
      </c>
      <c r="AD15" s="70"/>
      <c r="AE15" s="68"/>
      <c r="AF15" s="68">
        <v>10</v>
      </c>
      <c r="AG15" s="68"/>
    </row>
    <row r="16" spans="2:33">
      <c r="B16" s="20">
        <v>11</v>
      </c>
      <c r="C16" s="21"/>
      <c r="D16" s="22"/>
      <c r="E16" s="23"/>
      <c r="F16" s="23"/>
      <c r="G16" s="24"/>
      <c r="H16" s="25"/>
      <c r="I16" s="45"/>
      <c r="J16" s="45"/>
      <c r="K16" s="46"/>
      <c r="L16" s="47"/>
      <c r="M16" s="47"/>
      <c r="N16" s="22"/>
      <c r="O16" s="23"/>
      <c r="P16" s="23"/>
      <c r="Q16" s="23"/>
      <c r="R16" s="23"/>
      <c r="S16" s="24"/>
      <c r="T16" s="59"/>
      <c r="U16" s="60">
        <f t="shared" si="7"/>
        <v>0</v>
      </c>
      <c r="V16" s="61">
        <f t="shared" si="8"/>
        <v>0</v>
      </c>
      <c r="W16" s="61">
        <f t="shared" si="1"/>
        <v>0</v>
      </c>
      <c r="X16" s="61">
        <f t="shared" si="2"/>
        <v>0</v>
      </c>
      <c r="Y16" s="61">
        <f t="shared" si="3"/>
        <v>0</v>
      </c>
      <c r="Z16" s="75">
        <f t="shared" si="4"/>
        <v>0</v>
      </c>
      <c r="AA16" s="76">
        <f t="shared" si="5"/>
        <v>1000</v>
      </c>
      <c r="AB16" s="75">
        <f t="shared" si="6"/>
        <v>0</v>
      </c>
      <c r="AC16" s="77">
        <f t="shared" si="0"/>
        <v>1000</v>
      </c>
      <c r="AD16" s="70"/>
      <c r="AE16" s="68" t="s">
        <v>15</v>
      </c>
      <c r="AF16" s="68">
        <v>400</v>
      </c>
      <c r="AG16" s="68" t="s">
        <v>23</v>
      </c>
    </row>
    <row r="17" spans="2:33">
      <c r="B17" s="20">
        <v>12</v>
      </c>
      <c r="C17" s="21"/>
      <c r="D17" s="22"/>
      <c r="E17" s="23"/>
      <c r="F17" s="23"/>
      <c r="G17" s="24"/>
      <c r="H17" s="25"/>
      <c r="I17" s="45"/>
      <c r="J17" s="45"/>
      <c r="K17" s="46"/>
      <c r="L17" s="47"/>
      <c r="M17" s="47"/>
      <c r="N17" s="22"/>
      <c r="O17" s="23"/>
      <c r="P17" s="23"/>
      <c r="Q17" s="23"/>
      <c r="R17" s="23"/>
      <c r="S17" s="24"/>
      <c r="T17" s="59"/>
      <c r="U17" s="60">
        <f t="shared" si="7"/>
        <v>0</v>
      </c>
      <c r="V17" s="61">
        <f t="shared" si="8"/>
        <v>0</v>
      </c>
      <c r="W17" s="61">
        <f t="shared" si="1"/>
        <v>0</v>
      </c>
      <c r="X17" s="61">
        <f t="shared" si="2"/>
        <v>0</v>
      </c>
      <c r="Y17" s="61">
        <f t="shared" si="3"/>
        <v>0</v>
      </c>
      <c r="Z17" s="75">
        <f t="shared" si="4"/>
        <v>0</v>
      </c>
      <c r="AA17" s="76">
        <f t="shared" si="5"/>
        <v>1000</v>
      </c>
      <c r="AB17" s="75">
        <f>AC16-AC17</f>
        <v>0</v>
      </c>
      <c r="AC17" s="77">
        <f t="shared" si="0"/>
        <v>1000</v>
      </c>
      <c r="AD17" s="70"/>
      <c r="AE17" s="68"/>
      <c r="AF17" s="68">
        <v>100</v>
      </c>
      <c r="AG17" s="68" t="s">
        <v>25</v>
      </c>
    </row>
    <row r="18" spans="2:33">
      <c r="B18" s="26">
        <v>13</v>
      </c>
      <c r="C18" s="27"/>
      <c r="D18" s="28"/>
      <c r="E18" s="29"/>
      <c r="F18" s="29"/>
      <c r="G18" s="30"/>
      <c r="H18" s="31"/>
      <c r="I18" s="48"/>
      <c r="J18" s="48"/>
      <c r="K18" s="49"/>
      <c r="L18" s="50"/>
      <c r="M18" s="50"/>
      <c r="N18" s="28"/>
      <c r="O18" s="29"/>
      <c r="P18" s="29"/>
      <c r="Q18" s="29"/>
      <c r="R18" s="29"/>
      <c r="S18" s="30"/>
      <c r="T18" s="62"/>
      <c r="U18" s="60">
        <f t="shared" si="7"/>
        <v>0</v>
      </c>
      <c r="V18" s="61">
        <f t="shared" si="8"/>
        <v>0</v>
      </c>
      <c r="W18" s="61">
        <f t="shared" si="1"/>
        <v>0</v>
      </c>
      <c r="X18" s="61">
        <f t="shared" si="2"/>
        <v>0</v>
      </c>
      <c r="Y18" s="61">
        <f t="shared" si="3"/>
        <v>0</v>
      </c>
      <c r="Z18" s="75">
        <f t="shared" si="4"/>
        <v>0</v>
      </c>
      <c r="AA18" s="76">
        <f t="shared" si="5"/>
        <v>1000</v>
      </c>
      <c r="AB18" s="75">
        <f t="shared" si="6"/>
        <v>0</v>
      </c>
      <c r="AC18" s="77">
        <f t="shared" si="0"/>
        <v>1000</v>
      </c>
      <c r="AD18" s="70"/>
      <c r="AE18" s="68"/>
      <c r="AF18" s="68">
        <v>20</v>
      </c>
      <c r="AG18" s="68"/>
    </row>
    <row r="19" spans="2:33">
      <c r="B19" s="26">
        <v>14</v>
      </c>
      <c r="C19" s="27"/>
      <c r="D19" s="28"/>
      <c r="E19" s="29"/>
      <c r="F19" s="29"/>
      <c r="G19" s="30"/>
      <c r="H19" s="31"/>
      <c r="I19" s="48"/>
      <c r="J19" s="48"/>
      <c r="K19" s="49"/>
      <c r="L19" s="50"/>
      <c r="M19" s="50"/>
      <c r="N19" s="28"/>
      <c r="O19" s="29"/>
      <c r="P19" s="29"/>
      <c r="Q19" s="29"/>
      <c r="R19" s="29"/>
      <c r="S19" s="30"/>
      <c r="T19" s="62"/>
      <c r="U19" s="60">
        <f t="shared" si="7"/>
        <v>0</v>
      </c>
      <c r="V19" s="61">
        <f t="shared" si="8"/>
        <v>0</v>
      </c>
      <c r="W19" s="61">
        <f t="shared" si="1"/>
        <v>0</v>
      </c>
      <c r="X19" s="61">
        <f t="shared" si="2"/>
        <v>0</v>
      </c>
      <c r="Y19" s="61">
        <f t="shared" si="3"/>
        <v>0</v>
      </c>
      <c r="Z19" s="75">
        <f t="shared" si="4"/>
        <v>0</v>
      </c>
      <c r="AA19" s="76">
        <f t="shared" si="5"/>
        <v>1000</v>
      </c>
      <c r="AB19" s="75">
        <f t="shared" si="6"/>
        <v>0</v>
      </c>
      <c r="AC19" s="77">
        <f t="shared" si="0"/>
        <v>1000</v>
      </c>
      <c r="AD19" s="70"/>
      <c r="AE19" s="68" t="s">
        <v>16</v>
      </c>
      <c r="AF19" s="68">
        <v>50</v>
      </c>
      <c r="AG19" s="68"/>
    </row>
    <row r="20" ht="14.25" spans="2:29">
      <c r="B20" s="32">
        <v>15</v>
      </c>
      <c r="C20" s="33"/>
      <c r="D20" s="34"/>
      <c r="E20" s="35"/>
      <c r="F20" s="35"/>
      <c r="G20" s="36"/>
      <c r="H20" s="37"/>
      <c r="I20" s="51"/>
      <c r="J20" s="51"/>
      <c r="K20" s="52"/>
      <c r="L20" s="53"/>
      <c r="M20" s="53"/>
      <c r="N20" s="34"/>
      <c r="O20" s="35"/>
      <c r="P20" s="35"/>
      <c r="Q20" s="35"/>
      <c r="R20" s="35"/>
      <c r="S20" s="36"/>
      <c r="T20" s="63"/>
      <c r="U20" s="64">
        <f t="shared" si="7"/>
        <v>0</v>
      </c>
      <c r="V20" s="65">
        <f t="shared" si="8"/>
        <v>0</v>
      </c>
      <c r="W20" s="65">
        <f t="shared" si="1"/>
        <v>0</v>
      </c>
      <c r="X20" s="65">
        <f t="shared" si="2"/>
        <v>0</v>
      </c>
      <c r="Y20" s="65">
        <f t="shared" si="3"/>
        <v>0</v>
      </c>
      <c r="Z20" s="78">
        <f t="shared" si="4"/>
        <v>0</v>
      </c>
      <c r="AA20" s="79">
        <f t="shared" si="5"/>
        <v>1000</v>
      </c>
      <c r="AB20" s="78">
        <f t="shared" si="6"/>
        <v>0</v>
      </c>
      <c r="AC20" s="80">
        <f>$AF$4-U20*$AF$9-V20*$AF$12-W20*$AF$15-X20*$AF$18-Y20*$AF$19</f>
        <v>1000</v>
      </c>
    </row>
    <row r="21" ht="14.25" spans="2:29"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 t="s">
        <v>26</v>
      </c>
      <c r="V21" s="39"/>
      <c r="W21" s="39"/>
      <c r="X21" s="39"/>
      <c r="Y21" s="39"/>
      <c r="Z21" s="39">
        <f>AA20*20+U20*5+V20*10+W20*20+X20*15+Y20*$AF$19*100</f>
        <v>20000</v>
      </c>
      <c r="AA21" s="39"/>
      <c r="AB21" s="39"/>
      <c r="AC21" s="81"/>
    </row>
    <row r="23" ht="14.25"/>
    <row r="24" ht="36" spans="2:29">
      <c r="B24" s="4" t="s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6"/>
    </row>
    <row r="25" ht="14.25" spans="2:29">
      <c r="B25" s="6" t="s">
        <v>2</v>
      </c>
      <c r="C25" s="7" t="s">
        <v>3</v>
      </c>
      <c r="D25" s="8" t="s">
        <v>4</v>
      </c>
      <c r="E25" s="9"/>
      <c r="F25" s="9"/>
      <c r="G25" s="7"/>
      <c r="H25" s="8" t="s">
        <v>5</v>
      </c>
      <c r="I25" s="9"/>
      <c r="J25" s="9"/>
      <c r="K25" s="7"/>
      <c r="L25" s="40" t="s">
        <v>6</v>
      </c>
      <c r="M25" s="40" t="s">
        <v>7</v>
      </c>
      <c r="N25" s="8" t="s">
        <v>8</v>
      </c>
      <c r="O25" s="9"/>
      <c r="P25" s="9"/>
      <c r="Q25" s="9"/>
      <c r="R25" s="9"/>
      <c r="S25" s="7"/>
      <c r="T25" s="54" t="s">
        <v>9</v>
      </c>
      <c r="U25" s="8" t="s">
        <v>10</v>
      </c>
      <c r="V25" s="9"/>
      <c r="W25" s="9"/>
      <c r="X25" s="9"/>
      <c r="Y25" s="9"/>
      <c r="Z25" s="9"/>
      <c r="AA25" s="9"/>
      <c r="AB25" s="9"/>
      <c r="AC25" s="69"/>
    </row>
    <row r="26" ht="14.25" spans="2:29">
      <c r="B26" s="10"/>
      <c r="C26" s="11"/>
      <c r="D26" s="12" t="s">
        <v>12</v>
      </c>
      <c r="E26" s="13" t="s">
        <v>13</v>
      </c>
      <c r="F26" s="13" t="s">
        <v>14</v>
      </c>
      <c r="G26" s="11" t="s">
        <v>15</v>
      </c>
      <c r="H26" s="12" t="s">
        <v>12</v>
      </c>
      <c r="I26" s="13" t="s">
        <v>13</v>
      </c>
      <c r="J26" s="13" t="s">
        <v>14</v>
      </c>
      <c r="K26" s="11" t="s">
        <v>15</v>
      </c>
      <c r="L26" s="41" t="s">
        <v>12</v>
      </c>
      <c r="M26" s="41" t="s">
        <v>16</v>
      </c>
      <c r="N26" s="12" t="s">
        <v>12</v>
      </c>
      <c r="O26" s="13" t="s">
        <v>13</v>
      </c>
      <c r="P26" s="13" t="s">
        <v>14</v>
      </c>
      <c r="Q26" s="13" t="s">
        <v>15</v>
      </c>
      <c r="R26" s="13" t="s">
        <v>16</v>
      </c>
      <c r="S26" s="11" t="s">
        <v>17</v>
      </c>
      <c r="T26" s="55"/>
      <c r="U26" s="12" t="s">
        <v>12</v>
      </c>
      <c r="V26" s="13" t="s">
        <v>13</v>
      </c>
      <c r="W26" s="13" t="s">
        <v>14</v>
      </c>
      <c r="X26" s="13" t="s">
        <v>15</v>
      </c>
      <c r="Y26" s="13" t="s">
        <v>16</v>
      </c>
      <c r="Z26" s="13" t="s">
        <v>18</v>
      </c>
      <c r="AA26" s="13" t="s">
        <v>19</v>
      </c>
      <c r="AB26" s="13" t="s">
        <v>20</v>
      </c>
      <c r="AC26" s="71" t="s">
        <v>21</v>
      </c>
    </row>
    <row r="27" ht="14.25" spans="2:29">
      <c r="B27" s="14" t="s">
        <v>23</v>
      </c>
      <c r="C27" s="15"/>
      <c r="D27" s="16"/>
      <c r="E27" s="17"/>
      <c r="F27" s="17"/>
      <c r="G27" s="18"/>
      <c r="H27" s="19"/>
      <c r="I27" s="42"/>
      <c r="J27" s="42"/>
      <c r="K27" s="43"/>
      <c r="L27" s="44"/>
      <c r="M27" s="44"/>
      <c r="N27" s="16"/>
      <c r="O27" s="17"/>
      <c r="P27" s="17"/>
      <c r="Q27" s="17"/>
      <c r="R27" s="17"/>
      <c r="S27" s="18"/>
      <c r="T27" s="56"/>
      <c r="U27" s="57">
        <f>D27-H27+L27+N27</f>
        <v>0</v>
      </c>
      <c r="V27" s="58">
        <f t="shared" ref="V27:X27" si="9">E27-I27+O27</f>
        <v>0</v>
      </c>
      <c r="W27" s="58">
        <f t="shared" si="9"/>
        <v>0</v>
      </c>
      <c r="X27" s="58">
        <f t="shared" si="9"/>
        <v>0</v>
      </c>
      <c r="Y27" s="58">
        <f>M27+R27</f>
        <v>0</v>
      </c>
      <c r="Z27" s="72">
        <f>$AF$3-AA27</f>
        <v>0</v>
      </c>
      <c r="AA27" s="73">
        <f>$AF$3-D27*$AF$7-E27*$AF$10-F27*$AF$13-G27*$AF$16/3+S27</f>
        <v>1000</v>
      </c>
      <c r="AB27" s="72">
        <f>$AF$4-AC27</f>
        <v>0</v>
      </c>
      <c r="AC27" s="74">
        <f>$AF$4-U27*$AF$9-V27*$AF$12-W27*$AF$15-X27*$AF$18-Y27*$AF$19</f>
        <v>1000</v>
      </c>
    </row>
    <row r="28" spans="2:29">
      <c r="B28" s="20">
        <v>1</v>
      </c>
      <c r="C28" s="21"/>
      <c r="D28" s="22"/>
      <c r="E28" s="23"/>
      <c r="F28" s="23"/>
      <c r="G28" s="24"/>
      <c r="H28" s="25"/>
      <c r="I28" s="45"/>
      <c r="J28" s="45"/>
      <c r="K28" s="46"/>
      <c r="L28" s="47"/>
      <c r="M28" s="47"/>
      <c r="N28" s="22"/>
      <c r="O28" s="23"/>
      <c r="P28" s="23"/>
      <c r="Q28" s="23"/>
      <c r="R28" s="23"/>
      <c r="S28" s="24"/>
      <c r="T28" s="59"/>
      <c r="U28" s="60">
        <f t="shared" ref="U28:U42" si="10">U27+D28-H28+L28+N28</f>
        <v>0</v>
      </c>
      <c r="V28" s="61">
        <f t="shared" ref="V28:X28" si="11">V27+E28-I28+O28</f>
        <v>0</v>
      </c>
      <c r="W28" s="61">
        <f t="shared" si="11"/>
        <v>0</v>
      </c>
      <c r="X28" s="61">
        <f t="shared" si="11"/>
        <v>0</v>
      </c>
      <c r="Y28" s="61">
        <f t="shared" ref="Y28:Y42" si="12">Y27+M28+R28</f>
        <v>0</v>
      </c>
      <c r="Z28" s="75">
        <f t="shared" ref="Z28:Z42" si="13">AA27-AA28</f>
        <v>0</v>
      </c>
      <c r="AA28" s="76">
        <f t="shared" ref="AA28:AA42" si="14">AA27-D28*$AF$8-E28*$AF$11-F28*$AF$14-G28*$AF$17+S28</f>
        <v>1000</v>
      </c>
      <c r="AB28" s="75">
        <f t="shared" ref="AB28:AB42" si="15">AC27-AC28</f>
        <v>0</v>
      </c>
      <c r="AC28" s="77">
        <f>$AF$4-U28*$AF$9-V28*$AF$12-W28*$AF$15-X28*$AF$18-Y28*$AF$19</f>
        <v>1000</v>
      </c>
    </row>
    <row r="29" spans="2:29">
      <c r="B29" s="20">
        <v>2</v>
      </c>
      <c r="C29" s="21"/>
      <c r="D29" s="22"/>
      <c r="E29" s="23"/>
      <c r="F29" s="23"/>
      <c r="G29" s="24"/>
      <c r="H29" s="25"/>
      <c r="I29" s="45"/>
      <c r="J29" s="45"/>
      <c r="K29" s="46"/>
      <c r="L29" s="47"/>
      <c r="M29" s="47"/>
      <c r="N29" s="22"/>
      <c r="O29" s="23"/>
      <c r="P29" s="23"/>
      <c r="Q29" s="23"/>
      <c r="R29" s="23"/>
      <c r="S29" s="24"/>
      <c r="T29" s="59"/>
      <c r="U29" s="60">
        <f t="shared" si="10"/>
        <v>0</v>
      </c>
      <c r="V29" s="61">
        <f t="shared" ref="V29:X29" si="16">V28+E29-I29+O29</f>
        <v>0</v>
      </c>
      <c r="W29" s="61">
        <f t="shared" si="16"/>
        <v>0</v>
      </c>
      <c r="X29" s="61">
        <f t="shared" si="16"/>
        <v>0</v>
      </c>
      <c r="Y29" s="61">
        <f t="shared" si="12"/>
        <v>0</v>
      </c>
      <c r="Z29" s="75">
        <f t="shared" si="13"/>
        <v>0</v>
      </c>
      <c r="AA29" s="76">
        <f t="shared" si="14"/>
        <v>1000</v>
      </c>
      <c r="AB29" s="75">
        <f t="shared" si="15"/>
        <v>0</v>
      </c>
      <c r="AC29" s="77">
        <f>$AF$4-U29*$AF$9-V29*$AF$12-W29*$AF$15-X29*$AF$18-Y29*$AF$19</f>
        <v>1000</v>
      </c>
    </row>
    <row r="30" spans="2:29">
      <c r="B30" s="20">
        <v>3</v>
      </c>
      <c r="C30" s="21"/>
      <c r="D30" s="22"/>
      <c r="E30" s="23"/>
      <c r="F30" s="23"/>
      <c r="G30" s="24"/>
      <c r="H30" s="25"/>
      <c r="I30" s="45"/>
      <c r="J30" s="45"/>
      <c r="K30" s="46"/>
      <c r="L30" s="47"/>
      <c r="M30" s="47"/>
      <c r="N30" s="22"/>
      <c r="O30" s="23"/>
      <c r="P30" s="23"/>
      <c r="Q30" s="23"/>
      <c r="R30" s="23"/>
      <c r="S30" s="24"/>
      <c r="T30" s="59"/>
      <c r="U30" s="60">
        <f t="shared" si="10"/>
        <v>0</v>
      </c>
      <c r="V30" s="61">
        <f t="shared" ref="V30:X30" si="17">V29+E30-I30+O30</f>
        <v>0</v>
      </c>
      <c r="W30" s="61">
        <f t="shared" si="17"/>
        <v>0</v>
      </c>
      <c r="X30" s="61">
        <f t="shared" si="17"/>
        <v>0</v>
      </c>
      <c r="Y30" s="61">
        <f t="shared" si="12"/>
        <v>0</v>
      </c>
      <c r="Z30" s="75">
        <f t="shared" si="13"/>
        <v>0</v>
      </c>
      <c r="AA30" s="76">
        <f t="shared" si="14"/>
        <v>1000</v>
      </c>
      <c r="AB30" s="75">
        <f t="shared" si="15"/>
        <v>0</v>
      </c>
      <c r="AC30" s="77">
        <f>$AF$4-U30*$AF$9-V30*$AF$12-W30*$AF$15-X30*$AF$18-Y30*$AF$19</f>
        <v>1000</v>
      </c>
    </row>
    <row r="31" spans="2:29">
      <c r="B31" s="20">
        <v>4</v>
      </c>
      <c r="C31" s="21"/>
      <c r="D31" s="22"/>
      <c r="E31" s="23"/>
      <c r="F31" s="23"/>
      <c r="G31" s="24"/>
      <c r="H31" s="25"/>
      <c r="I31" s="45"/>
      <c r="J31" s="45"/>
      <c r="K31" s="46"/>
      <c r="L31" s="47"/>
      <c r="M31" s="47"/>
      <c r="N31" s="22"/>
      <c r="O31" s="23"/>
      <c r="P31" s="23"/>
      <c r="Q31" s="23"/>
      <c r="R31" s="23"/>
      <c r="S31" s="24"/>
      <c r="T31" s="59"/>
      <c r="U31" s="60">
        <f t="shared" si="10"/>
        <v>0</v>
      </c>
      <c r="V31" s="61">
        <f t="shared" ref="V31:X31" si="18">V30+E31-I31+O31</f>
        <v>0</v>
      </c>
      <c r="W31" s="61">
        <f t="shared" si="18"/>
        <v>0</v>
      </c>
      <c r="X31" s="61">
        <f t="shared" si="18"/>
        <v>0</v>
      </c>
      <c r="Y31" s="61">
        <f t="shared" si="12"/>
        <v>0</v>
      </c>
      <c r="Z31" s="75">
        <f t="shared" si="13"/>
        <v>0</v>
      </c>
      <c r="AA31" s="76">
        <f t="shared" si="14"/>
        <v>1000</v>
      </c>
      <c r="AB31" s="75">
        <f t="shared" si="15"/>
        <v>0</v>
      </c>
      <c r="AC31" s="77">
        <f>$AF$4-U31*$AF$9-V31*$AF$12-W31*$AF$15-X31*$AF$18-Y31*$AF$19</f>
        <v>1000</v>
      </c>
    </row>
    <row r="32" spans="2:29">
      <c r="B32" s="20">
        <v>5</v>
      </c>
      <c r="C32" s="21"/>
      <c r="D32" s="22"/>
      <c r="E32" s="23"/>
      <c r="F32" s="23"/>
      <c r="G32" s="24"/>
      <c r="H32" s="25"/>
      <c r="I32" s="45"/>
      <c r="J32" s="45"/>
      <c r="K32" s="46"/>
      <c r="L32" s="47"/>
      <c r="M32" s="47"/>
      <c r="N32" s="22"/>
      <c r="O32" s="23"/>
      <c r="P32" s="23"/>
      <c r="Q32" s="23"/>
      <c r="R32" s="23"/>
      <c r="S32" s="24"/>
      <c r="T32" s="59"/>
      <c r="U32" s="60">
        <f t="shared" si="10"/>
        <v>0</v>
      </c>
      <c r="V32" s="61">
        <f t="shared" ref="V32:X32" si="19">V31+E32-I32+O32</f>
        <v>0</v>
      </c>
      <c r="W32" s="61">
        <f t="shared" si="19"/>
        <v>0</v>
      </c>
      <c r="X32" s="61">
        <f t="shared" si="19"/>
        <v>0</v>
      </c>
      <c r="Y32" s="61">
        <f t="shared" si="12"/>
        <v>0</v>
      </c>
      <c r="Z32" s="75">
        <f t="shared" si="13"/>
        <v>0</v>
      </c>
      <c r="AA32" s="76">
        <f t="shared" si="14"/>
        <v>1000</v>
      </c>
      <c r="AB32" s="75">
        <f t="shared" si="15"/>
        <v>0</v>
      </c>
      <c r="AC32" s="77">
        <f>$AF$4-U32*$AF$9-V32*$AF$12-W32*$AF$15-X32*$AF$18-Y32*$AF$19</f>
        <v>1000</v>
      </c>
    </row>
    <row r="33" spans="2:29">
      <c r="B33" s="20">
        <v>6</v>
      </c>
      <c r="C33" s="21"/>
      <c r="D33" s="22"/>
      <c r="E33" s="23"/>
      <c r="F33" s="23"/>
      <c r="G33" s="24"/>
      <c r="H33" s="25"/>
      <c r="I33" s="45"/>
      <c r="J33" s="45"/>
      <c r="K33" s="46"/>
      <c r="L33" s="47"/>
      <c r="M33" s="47"/>
      <c r="N33" s="22"/>
      <c r="O33" s="23"/>
      <c r="P33" s="23"/>
      <c r="Q33" s="23"/>
      <c r="R33" s="23"/>
      <c r="S33" s="24"/>
      <c r="T33" s="59"/>
      <c r="U33" s="60">
        <f t="shared" si="10"/>
        <v>0</v>
      </c>
      <c r="V33" s="61">
        <f t="shared" ref="V33:X33" si="20">V32+E33-I33+O33</f>
        <v>0</v>
      </c>
      <c r="W33" s="61">
        <f t="shared" si="20"/>
        <v>0</v>
      </c>
      <c r="X33" s="61">
        <f t="shared" si="20"/>
        <v>0</v>
      </c>
      <c r="Y33" s="61">
        <f t="shared" si="12"/>
        <v>0</v>
      </c>
      <c r="Z33" s="75">
        <f t="shared" si="13"/>
        <v>0</v>
      </c>
      <c r="AA33" s="76">
        <f t="shared" si="14"/>
        <v>1000</v>
      </c>
      <c r="AB33" s="75">
        <f t="shared" si="15"/>
        <v>0</v>
      </c>
      <c r="AC33" s="77">
        <f>$AF$4-U33*$AF$9-V33*$AF$12-W33*$AF$15-X33*$AF$18-Y33*$AF$19</f>
        <v>1000</v>
      </c>
    </row>
    <row r="34" spans="2:29">
      <c r="B34" s="20">
        <v>7</v>
      </c>
      <c r="C34" s="21"/>
      <c r="D34" s="22"/>
      <c r="E34" s="23"/>
      <c r="F34" s="23"/>
      <c r="G34" s="24"/>
      <c r="H34" s="25"/>
      <c r="I34" s="45"/>
      <c r="J34" s="45"/>
      <c r="K34" s="46"/>
      <c r="L34" s="47"/>
      <c r="M34" s="47"/>
      <c r="N34" s="22"/>
      <c r="O34" s="23"/>
      <c r="P34" s="23"/>
      <c r="Q34" s="23"/>
      <c r="R34" s="23"/>
      <c r="S34" s="24"/>
      <c r="T34" s="59"/>
      <c r="U34" s="60">
        <f t="shared" si="10"/>
        <v>0</v>
      </c>
      <c r="V34" s="61">
        <f t="shared" ref="V34:X34" si="21">V33+E34-I34+O34</f>
        <v>0</v>
      </c>
      <c r="W34" s="61">
        <f t="shared" si="21"/>
        <v>0</v>
      </c>
      <c r="X34" s="61">
        <f t="shared" si="21"/>
        <v>0</v>
      </c>
      <c r="Y34" s="61">
        <f t="shared" si="12"/>
        <v>0</v>
      </c>
      <c r="Z34" s="75">
        <f t="shared" si="13"/>
        <v>0</v>
      </c>
      <c r="AA34" s="76">
        <f t="shared" si="14"/>
        <v>1000</v>
      </c>
      <c r="AB34" s="75">
        <f t="shared" si="15"/>
        <v>0</v>
      </c>
      <c r="AC34" s="77">
        <f>$AF$4-U34*$AF$9-V34*$AF$12-W34*$AF$15-X34*$AF$18-Y34*$AF$19</f>
        <v>1000</v>
      </c>
    </row>
    <row r="35" spans="2:29">
      <c r="B35" s="20">
        <v>8</v>
      </c>
      <c r="C35" s="21"/>
      <c r="D35" s="22"/>
      <c r="E35" s="23"/>
      <c r="F35" s="23"/>
      <c r="G35" s="24"/>
      <c r="H35" s="25"/>
      <c r="I35" s="45"/>
      <c r="J35" s="45"/>
      <c r="K35" s="46"/>
      <c r="L35" s="47"/>
      <c r="M35" s="47"/>
      <c r="N35" s="22"/>
      <c r="O35" s="23"/>
      <c r="P35" s="23"/>
      <c r="Q35" s="23"/>
      <c r="R35" s="23"/>
      <c r="S35" s="24"/>
      <c r="T35" s="59"/>
      <c r="U35" s="60">
        <f t="shared" si="10"/>
        <v>0</v>
      </c>
      <c r="V35" s="61">
        <f t="shared" ref="V35:X35" si="22">V34+E35-I35+O35</f>
        <v>0</v>
      </c>
      <c r="W35" s="61">
        <f t="shared" si="22"/>
        <v>0</v>
      </c>
      <c r="X35" s="61">
        <f t="shared" si="22"/>
        <v>0</v>
      </c>
      <c r="Y35" s="61">
        <f t="shared" si="12"/>
        <v>0</v>
      </c>
      <c r="Z35" s="75">
        <f t="shared" si="13"/>
        <v>0</v>
      </c>
      <c r="AA35" s="76">
        <f t="shared" si="14"/>
        <v>1000</v>
      </c>
      <c r="AB35" s="75">
        <f t="shared" si="15"/>
        <v>0</v>
      </c>
      <c r="AC35" s="77">
        <f>$AF$4-U35*$AF$9-V35*$AF$12-W35*$AF$15-X35*$AF$18-Y35*$AF$19</f>
        <v>1000</v>
      </c>
    </row>
    <row r="36" spans="2:29">
      <c r="B36" s="20">
        <v>9</v>
      </c>
      <c r="C36" s="21"/>
      <c r="D36" s="22"/>
      <c r="E36" s="23"/>
      <c r="F36" s="23"/>
      <c r="G36" s="24"/>
      <c r="H36" s="25"/>
      <c r="I36" s="45"/>
      <c r="J36" s="45"/>
      <c r="K36" s="46"/>
      <c r="L36" s="47"/>
      <c r="M36" s="47"/>
      <c r="N36" s="22"/>
      <c r="O36" s="23"/>
      <c r="P36" s="23"/>
      <c r="Q36" s="23"/>
      <c r="R36" s="23"/>
      <c r="S36" s="24"/>
      <c r="T36" s="59"/>
      <c r="U36" s="60">
        <f t="shared" si="10"/>
        <v>0</v>
      </c>
      <c r="V36" s="61">
        <f t="shared" ref="V36:X36" si="23">V35+E36-I36+O36</f>
        <v>0</v>
      </c>
      <c r="W36" s="61">
        <f t="shared" si="23"/>
        <v>0</v>
      </c>
      <c r="X36" s="61">
        <f t="shared" si="23"/>
        <v>0</v>
      </c>
      <c r="Y36" s="61">
        <f t="shared" si="12"/>
        <v>0</v>
      </c>
      <c r="Z36" s="75">
        <f t="shared" si="13"/>
        <v>0</v>
      </c>
      <c r="AA36" s="76">
        <f t="shared" si="14"/>
        <v>1000</v>
      </c>
      <c r="AB36" s="75">
        <f t="shared" si="15"/>
        <v>0</v>
      </c>
      <c r="AC36" s="77">
        <f>$AF$4-U36*$AF$9-V36*$AF$12-W36*$AF$15-X36*$AF$18-Y36*$AF$19</f>
        <v>1000</v>
      </c>
    </row>
    <row r="37" spans="2:29">
      <c r="B37" s="20">
        <v>10</v>
      </c>
      <c r="C37" s="21"/>
      <c r="D37" s="22"/>
      <c r="E37" s="23"/>
      <c r="F37" s="23"/>
      <c r="G37" s="24"/>
      <c r="H37" s="25"/>
      <c r="I37" s="45"/>
      <c r="J37" s="45"/>
      <c r="K37" s="46"/>
      <c r="L37" s="47"/>
      <c r="M37" s="47"/>
      <c r="N37" s="22"/>
      <c r="O37" s="23"/>
      <c r="P37" s="23"/>
      <c r="Q37" s="23"/>
      <c r="R37" s="23"/>
      <c r="S37" s="24"/>
      <c r="T37" s="59"/>
      <c r="U37" s="60">
        <f t="shared" si="10"/>
        <v>0</v>
      </c>
      <c r="V37" s="61">
        <f t="shared" ref="V37:X37" si="24">V36+E37-I37+O37</f>
        <v>0</v>
      </c>
      <c r="W37" s="61">
        <f t="shared" si="24"/>
        <v>0</v>
      </c>
      <c r="X37" s="61">
        <f t="shared" si="24"/>
        <v>0</v>
      </c>
      <c r="Y37" s="61">
        <f t="shared" si="12"/>
        <v>0</v>
      </c>
      <c r="Z37" s="75">
        <f t="shared" si="13"/>
        <v>0</v>
      </c>
      <c r="AA37" s="76">
        <f t="shared" si="14"/>
        <v>1000</v>
      </c>
      <c r="AB37" s="75">
        <f t="shared" si="15"/>
        <v>0</v>
      </c>
      <c r="AC37" s="77">
        <f>$AF$4-U37*$AF$9-V37*$AF$12-W37*$AF$15-X37*$AF$18-Y37*$AF$19</f>
        <v>1000</v>
      </c>
    </row>
    <row r="38" spans="2:29">
      <c r="B38" s="20">
        <v>11</v>
      </c>
      <c r="C38" s="21"/>
      <c r="D38" s="22"/>
      <c r="E38" s="23"/>
      <c r="F38" s="23"/>
      <c r="G38" s="24"/>
      <c r="H38" s="25"/>
      <c r="I38" s="45"/>
      <c r="J38" s="45"/>
      <c r="K38" s="46"/>
      <c r="L38" s="47"/>
      <c r="M38" s="47"/>
      <c r="N38" s="22"/>
      <c r="O38" s="23"/>
      <c r="P38" s="23"/>
      <c r="Q38" s="23"/>
      <c r="R38" s="23"/>
      <c r="S38" s="24"/>
      <c r="T38" s="59"/>
      <c r="U38" s="60">
        <f t="shared" si="10"/>
        <v>0</v>
      </c>
      <c r="V38" s="61">
        <f t="shared" ref="V38:X38" si="25">V37+E38-I38+O38</f>
        <v>0</v>
      </c>
      <c r="W38" s="61">
        <f t="shared" si="25"/>
        <v>0</v>
      </c>
      <c r="X38" s="61">
        <f t="shared" si="25"/>
        <v>0</v>
      </c>
      <c r="Y38" s="61">
        <f t="shared" si="12"/>
        <v>0</v>
      </c>
      <c r="Z38" s="75">
        <f t="shared" si="13"/>
        <v>0</v>
      </c>
      <c r="AA38" s="76">
        <f t="shared" si="14"/>
        <v>1000</v>
      </c>
      <c r="AB38" s="75">
        <f t="shared" si="15"/>
        <v>0</v>
      </c>
      <c r="AC38" s="77">
        <f>$AF$4-U38*$AF$9-V38*$AF$12-W38*$AF$15-X38*$AF$18-Y38*$AF$19</f>
        <v>1000</v>
      </c>
    </row>
    <row r="39" spans="2:29">
      <c r="B39" s="20">
        <v>12</v>
      </c>
      <c r="C39" s="21"/>
      <c r="D39" s="22"/>
      <c r="E39" s="23"/>
      <c r="F39" s="23"/>
      <c r="G39" s="24"/>
      <c r="H39" s="25"/>
      <c r="I39" s="45"/>
      <c r="J39" s="45"/>
      <c r="K39" s="46"/>
      <c r="L39" s="47"/>
      <c r="M39" s="47"/>
      <c r="N39" s="22"/>
      <c r="O39" s="23"/>
      <c r="P39" s="23"/>
      <c r="Q39" s="23"/>
      <c r="R39" s="23"/>
      <c r="S39" s="24"/>
      <c r="T39" s="59"/>
      <c r="U39" s="60">
        <f t="shared" si="10"/>
        <v>0</v>
      </c>
      <c r="V39" s="61">
        <f t="shared" ref="V39:X39" si="26">V38+E39-I39+O39</f>
        <v>0</v>
      </c>
      <c r="W39" s="61">
        <f t="shared" si="26"/>
        <v>0</v>
      </c>
      <c r="X39" s="61">
        <f t="shared" si="26"/>
        <v>0</v>
      </c>
      <c r="Y39" s="61">
        <f t="shared" si="12"/>
        <v>0</v>
      </c>
      <c r="Z39" s="75">
        <f t="shared" si="13"/>
        <v>0</v>
      </c>
      <c r="AA39" s="76">
        <f t="shared" si="14"/>
        <v>1000</v>
      </c>
      <c r="AB39" s="75">
        <f t="shared" si="15"/>
        <v>0</v>
      </c>
      <c r="AC39" s="77">
        <f>$AF$4-U39*$AF$9-V39*$AF$12-W39*$AF$15-X39*$AF$18-Y39*$AF$19</f>
        <v>1000</v>
      </c>
    </row>
    <row r="40" spans="2:29">
      <c r="B40" s="26">
        <v>13</v>
      </c>
      <c r="C40" s="27"/>
      <c r="D40" s="28"/>
      <c r="E40" s="29"/>
      <c r="F40" s="29"/>
      <c r="G40" s="30"/>
      <c r="H40" s="31"/>
      <c r="I40" s="48"/>
      <c r="J40" s="48"/>
      <c r="K40" s="49"/>
      <c r="L40" s="50"/>
      <c r="M40" s="50"/>
      <c r="N40" s="28"/>
      <c r="O40" s="29"/>
      <c r="P40" s="29"/>
      <c r="Q40" s="29"/>
      <c r="R40" s="29"/>
      <c r="S40" s="30"/>
      <c r="T40" s="62"/>
      <c r="U40" s="60">
        <f t="shared" si="10"/>
        <v>0</v>
      </c>
      <c r="V40" s="61">
        <f t="shared" ref="V40:X40" si="27">V39+E40-I40+O40</f>
        <v>0</v>
      </c>
      <c r="W40" s="61">
        <f t="shared" si="27"/>
        <v>0</v>
      </c>
      <c r="X40" s="61">
        <f t="shared" si="27"/>
        <v>0</v>
      </c>
      <c r="Y40" s="61">
        <f t="shared" si="12"/>
        <v>0</v>
      </c>
      <c r="Z40" s="75">
        <f t="shared" si="13"/>
        <v>0</v>
      </c>
      <c r="AA40" s="76">
        <f t="shared" si="14"/>
        <v>1000</v>
      </c>
      <c r="AB40" s="75">
        <f t="shared" si="15"/>
        <v>0</v>
      </c>
      <c r="AC40" s="77">
        <f>$AF$4-U40*$AF$9-V40*$AF$12-W40*$AF$15-X40*$AF$18-Y40*$AF$19</f>
        <v>1000</v>
      </c>
    </row>
    <row r="41" spans="2:29">
      <c r="B41" s="26">
        <v>14</v>
      </c>
      <c r="C41" s="27"/>
      <c r="D41" s="28"/>
      <c r="E41" s="29"/>
      <c r="F41" s="29"/>
      <c r="G41" s="30"/>
      <c r="H41" s="31"/>
      <c r="I41" s="48"/>
      <c r="J41" s="48"/>
      <c r="K41" s="49"/>
      <c r="L41" s="50"/>
      <c r="M41" s="50"/>
      <c r="N41" s="28"/>
      <c r="O41" s="29"/>
      <c r="P41" s="29"/>
      <c r="Q41" s="29"/>
      <c r="R41" s="29"/>
      <c r="S41" s="30"/>
      <c r="T41" s="62"/>
      <c r="U41" s="60">
        <f t="shared" si="10"/>
        <v>0</v>
      </c>
      <c r="V41" s="61">
        <f t="shared" ref="V41:X41" si="28">V40+E41-I41+O41</f>
        <v>0</v>
      </c>
      <c r="W41" s="61">
        <f t="shared" si="28"/>
        <v>0</v>
      </c>
      <c r="X41" s="61">
        <f t="shared" si="28"/>
        <v>0</v>
      </c>
      <c r="Y41" s="61">
        <f t="shared" si="12"/>
        <v>0</v>
      </c>
      <c r="Z41" s="75">
        <f t="shared" si="13"/>
        <v>0</v>
      </c>
      <c r="AA41" s="76">
        <f t="shared" si="14"/>
        <v>1000</v>
      </c>
      <c r="AB41" s="75">
        <f t="shared" si="15"/>
        <v>0</v>
      </c>
      <c r="AC41" s="77">
        <f>$AF$4-U41*$AF$9-V41*$AF$12-W41*$AF$15-X41*$AF$18-Y41*$AF$19</f>
        <v>1000</v>
      </c>
    </row>
    <row r="42" ht="14.25" spans="2:29">
      <c r="B42" s="32">
        <v>15</v>
      </c>
      <c r="C42" s="33"/>
      <c r="D42" s="34"/>
      <c r="E42" s="35"/>
      <c r="F42" s="35"/>
      <c r="G42" s="36"/>
      <c r="H42" s="37"/>
      <c r="I42" s="51"/>
      <c r="J42" s="51"/>
      <c r="K42" s="52"/>
      <c r="L42" s="53"/>
      <c r="M42" s="53"/>
      <c r="N42" s="34"/>
      <c r="O42" s="35"/>
      <c r="P42" s="35"/>
      <c r="Q42" s="35"/>
      <c r="R42" s="35"/>
      <c r="S42" s="36"/>
      <c r="T42" s="63"/>
      <c r="U42" s="64">
        <f t="shared" si="10"/>
        <v>0</v>
      </c>
      <c r="V42" s="65">
        <f t="shared" ref="V42:X42" si="29">V41+E42-I42+O42</f>
        <v>0</v>
      </c>
      <c r="W42" s="65">
        <f t="shared" si="29"/>
        <v>0</v>
      </c>
      <c r="X42" s="65">
        <f t="shared" si="29"/>
        <v>0</v>
      </c>
      <c r="Y42" s="65">
        <f t="shared" si="12"/>
        <v>0</v>
      </c>
      <c r="Z42" s="78">
        <f t="shared" si="13"/>
        <v>0</v>
      </c>
      <c r="AA42" s="79">
        <f t="shared" si="14"/>
        <v>1000</v>
      </c>
      <c r="AB42" s="78">
        <f t="shared" si="15"/>
        <v>0</v>
      </c>
      <c r="AC42" s="80">
        <f>$AF$4-U42*$AF$9-V42*$AF$12-W42*$AF$15-X42*$AF$18-Y42*$AF$19</f>
        <v>1000</v>
      </c>
    </row>
    <row r="43" ht="14.25" spans="2:29"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 t="s">
        <v>26</v>
      </c>
      <c r="V43" s="39"/>
      <c r="W43" s="39"/>
      <c r="X43" s="39"/>
      <c r="Y43" s="39"/>
      <c r="Z43" s="39">
        <f>AA42*20+U42*5+V42*10+W42*20+X42*15+Y42*$AF$19*100</f>
        <v>20000</v>
      </c>
      <c r="AA43" s="39"/>
      <c r="AB43" s="39"/>
      <c r="AC43" s="81"/>
    </row>
    <row r="44" ht="14.25"/>
    <row r="45" ht="36" spans="2:29">
      <c r="B45" s="4" t="s">
        <v>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6"/>
    </row>
    <row r="46" ht="14.25" spans="2:29">
      <c r="B46" s="6" t="s">
        <v>2</v>
      </c>
      <c r="C46" s="7" t="s">
        <v>3</v>
      </c>
      <c r="D46" s="8" t="s">
        <v>4</v>
      </c>
      <c r="E46" s="9"/>
      <c r="F46" s="9"/>
      <c r="G46" s="7"/>
      <c r="H46" s="8" t="s">
        <v>5</v>
      </c>
      <c r="I46" s="9"/>
      <c r="J46" s="9"/>
      <c r="K46" s="7"/>
      <c r="L46" s="40" t="s">
        <v>6</v>
      </c>
      <c r="M46" s="40" t="s">
        <v>7</v>
      </c>
      <c r="N46" s="8" t="s">
        <v>8</v>
      </c>
      <c r="O46" s="9"/>
      <c r="P46" s="9"/>
      <c r="Q46" s="9"/>
      <c r="R46" s="9"/>
      <c r="S46" s="7"/>
      <c r="T46" s="54" t="s">
        <v>9</v>
      </c>
      <c r="U46" s="8" t="s">
        <v>10</v>
      </c>
      <c r="V46" s="9"/>
      <c r="W46" s="9"/>
      <c r="X46" s="9"/>
      <c r="Y46" s="9"/>
      <c r="Z46" s="9"/>
      <c r="AA46" s="9"/>
      <c r="AB46" s="9"/>
      <c r="AC46" s="69"/>
    </row>
    <row r="47" ht="14.25" spans="2:29">
      <c r="B47" s="10"/>
      <c r="C47" s="11"/>
      <c r="D47" s="12" t="s">
        <v>12</v>
      </c>
      <c r="E47" s="13" t="s">
        <v>13</v>
      </c>
      <c r="F47" s="13" t="s">
        <v>14</v>
      </c>
      <c r="G47" s="11" t="s">
        <v>15</v>
      </c>
      <c r="H47" s="12" t="s">
        <v>12</v>
      </c>
      <c r="I47" s="13" t="s">
        <v>13</v>
      </c>
      <c r="J47" s="13" t="s">
        <v>14</v>
      </c>
      <c r="K47" s="11" t="s">
        <v>15</v>
      </c>
      <c r="L47" s="41" t="s">
        <v>12</v>
      </c>
      <c r="M47" s="41" t="s">
        <v>16</v>
      </c>
      <c r="N47" s="12" t="s">
        <v>12</v>
      </c>
      <c r="O47" s="13" t="s">
        <v>13</v>
      </c>
      <c r="P47" s="13" t="s">
        <v>14</v>
      </c>
      <c r="Q47" s="13" t="s">
        <v>15</v>
      </c>
      <c r="R47" s="13" t="s">
        <v>16</v>
      </c>
      <c r="S47" s="11" t="s">
        <v>17</v>
      </c>
      <c r="T47" s="55"/>
      <c r="U47" s="12" t="s">
        <v>12</v>
      </c>
      <c r="V47" s="13" t="s">
        <v>13</v>
      </c>
      <c r="W47" s="13" t="s">
        <v>14</v>
      </c>
      <c r="X47" s="13" t="s">
        <v>15</v>
      </c>
      <c r="Y47" s="13" t="s">
        <v>16</v>
      </c>
      <c r="Z47" s="13" t="s">
        <v>18</v>
      </c>
      <c r="AA47" s="13" t="s">
        <v>19</v>
      </c>
      <c r="AB47" s="13" t="s">
        <v>20</v>
      </c>
      <c r="AC47" s="71" t="s">
        <v>21</v>
      </c>
    </row>
    <row r="48" ht="14.25" spans="2:29">
      <c r="B48" s="14" t="s">
        <v>23</v>
      </c>
      <c r="C48" s="15"/>
      <c r="D48" s="16"/>
      <c r="E48" s="17"/>
      <c r="F48" s="17"/>
      <c r="G48" s="18"/>
      <c r="H48" s="19"/>
      <c r="I48" s="42"/>
      <c r="J48" s="42"/>
      <c r="K48" s="43"/>
      <c r="L48" s="44"/>
      <c r="M48" s="44"/>
      <c r="N48" s="16"/>
      <c r="O48" s="17"/>
      <c r="P48" s="17"/>
      <c r="Q48" s="17"/>
      <c r="R48" s="17"/>
      <c r="S48" s="18"/>
      <c r="T48" s="56"/>
      <c r="U48" s="57">
        <f>D48-H48+L48+N48</f>
        <v>0</v>
      </c>
      <c r="V48" s="58">
        <f t="shared" ref="V48:X48" si="30">E48-I48+O48</f>
        <v>0</v>
      </c>
      <c r="W48" s="58">
        <f t="shared" si="30"/>
        <v>0</v>
      </c>
      <c r="X48" s="58">
        <f t="shared" si="30"/>
        <v>0</v>
      </c>
      <c r="Y48" s="58">
        <f>M48+R48</f>
        <v>0</v>
      </c>
      <c r="Z48" s="72">
        <f>$AF$3-AA48</f>
        <v>0</v>
      </c>
      <c r="AA48" s="73">
        <f>$AF$3-D48*$AF$7-E48*$AF$10-F48*$AF$13-G48*$AF$16/3+S48</f>
        <v>1000</v>
      </c>
      <c r="AB48" s="72">
        <f>$AF$4-AC48</f>
        <v>0</v>
      </c>
      <c r="AC48" s="74">
        <f>$AF$4-U48*$AF$9-V48*$AF$12-W48*$AF$15-X48*$AF$18-Y48*$AF$19</f>
        <v>1000</v>
      </c>
    </row>
    <row r="49" spans="2:29">
      <c r="B49" s="20">
        <v>1</v>
      </c>
      <c r="C49" s="21"/>
      <c r="D49" s="22"/>
      <c r="E49" s="23"/>
      <c r="F49" s="23"/>
      <c r="G49" s="24"/>
      <c r="H49" s="25"/>
      <c r="I49" s="45"/>
      <c r="J49" s="45"/>
      <c r="K49" s="46"/>
      <c r="L49" s="47"/>
      <c r="M49" s="47"/>
      <c r="N49" s="22"/>
      <c r="O49" s="23"/>
      <c r="P49" s="23"/>
      <c r="Q49" s="23"/>
      <c r="R49" s="23"/>
      <c r="S49" s="24"/>
      <c r="T49" s="59"/>
      <c r="U49" s="60">
        <f t="shared" ref="U49:U63" si="31">U48+D49-H49+L49+N49</f>
        <v>0</v>
      </c>
      <c r="V49" s="61">
        <f t="shared" ref="V49:X49" si="32">V48+E49-I49+O49</f>
        <v>0</v>
      </c>
      <c r="W49" s="61">
        <f t="shared" si="32"/>
        <v>0</v>
      </c>
      <c r="X49" s="61">
        <f t="shared" si="32"/>
        <v>0</v>
      </c>
      <c r="Y49" s="61">
        <f t="shared" ref="Y49:Y63" si="33">Y48+M49+R49</f>
        <v>0</v>
      </c>
      <c r="Z49" s="75">
        <f t="shared" ref="Z49:Z63" si="34">AA48-AA49</f>
        <v>0</v>
      </c>
      <c r="AA49" s="76">
        <f t="shared" ref="AA49:AA63" si="35">AA48-D49*$AF$8-E49*$AF$11-F49*$AF$14-G49*$AF$17+S49</f>
        <v>1000</v>
      </c>
      <c r="AB49" s="75">
        <f t="shared" ref="AB49:AB63" si="36">AC48-AC49</f>
        <v>0</v>
      </c>
      <c r="AC49" s="77">
        <f>$AF$4-U49*$AF$9-V49*$AF$12-W49*$AF$15-X49*$AF$18-Y49*$AF$19</f>
        <v>1000</v>
      </c>
    </row>
    <row r="50" spans="2:29">
      <c r="B50" s="20">
        <v>2</v>
      </c>
      <c r="C50" s="21"/>
      <c r="D50" s="22"/>
      <c r="E50" s="23"/>
      <c r="F50" s="23"/>
      <c r="G50" s="24"/>
      <c r="H50" s="25"/>
      <c r="I50" s="45"/>
      <c r="J50" s="45"/>
      <c r="K50" s="46"/>
      <c r="L50" s="47"/>
      <c r="M50" s="47"/>
      <c r="N50" s="22"/>
      <c r="O50" s="23"/>
      <c r="P50" s="23"/>
      <c r="Q50" s="23"/>
      <c r="R50" s="23"/>
      <c r="S50" s="24"/>
      <c r="T50" s="59"/>
      <c r="U50" s="60">
        <f t="shared" si="31"/>
        <v>0</v>
      </c>
      <c r="V50" s="61">
        <f t="shared" ref="V50:X50" si="37">V49+E50-I50+O50</f>
        <v>0</v>
      </c>
      <c r="W50" s="61">
        <f t="shared" si="37"/>
        <v>0</v>
      </c>
      <c r="X50" s="61">
        <f t="shared" si="37"/>
        <v>0</v>
      </c>
      <c r="Y50" s="61">
        <f t="shared" si="33"/>
        <v>0</v>
      </c>
      <c r="Z50" s="75">
        <f t="shared" si="34"/>
        <v>0</v>
      </c>
      <c r="AA50" s="76">
        <f t="shared" si="35"/>
        <v>1000</v>
      </c>
      <c r="AB50" s="75">
        <f t="shared" si="36"/>
        <v>0</v>
      </c>
      <c r="AC50" s="77">
        <f>$AF$4-U50*$AF$9-V50*$AF$12-W50*$AF$15-X50*$AF$18-Y50*$AF$19</f>
        <v>1000</v>
      </c>
    </row>
    <row r="51" spans="2:29">
      <c r="B51" s="20">
        <v>3</v>
      </c>
      <c r="C51" s="21"/>
      <c r="D51" s="22"/>
      <c r="E51" s="23"/>
      <c r="F51" s="23"/>
      <c r="G51" s="24"/>
      <c r="H51" s="25"/>
      <c r="I51" s="45"/>
      <c r="J51" s="45"/>
      <c r="K51" s="46"/>
      <c r="L51" s="47"/>
      <c r="M51" s="47"/>
      <c r="N51" s="22"/>
      <c r="O51" s="23"/>
      <c r="P51" s="23"/>
      <c r="Q51" s="23"/>
      <c r="R51" s="23"/>
      <c r="S51" s="24"/>
      <c r="T51" s="59"/>
      <c r="U51" s="60">
        <f t="shared" si="31"/>
        <v>0</v>
      </c>
      <c r="V51" s="61">
        <f t="shared" ref="V51:X51" si="38">V50+E51-I51+O51</f>
        <v>0</v>
      </c>
      <c r="W51" s="61">
        <f t="shared" si="38"/>
        <v>0</v>
      </c>
      <c r="X51" s="61">
        <f t="shared" si="38"/>
        <v>0</v>
      </c>
      <c r="Y51" s="61">
        <f t="shared" si="33"/>
        <v>0</v>
      </c>
      <c r="Z51" s="75">
        <f t="shared" si="34"/>
        <v>0</v>
      </c>
      <c r="AA51" s="76">
        <f t="shared" si="35"/>
        <v>1000</v>
      </c>
      <c r="AB51" s="75">
        <f t="shared" si="36"/>
        <v>0</v>
      </c>
      <c r="AC51" s="77">
        <f>$AF$4-U51*$AF$9-V51*$AF$12-W51*$AF$15-X51*$AF$18-Y51*$AF$19</f>
        <v>1000</v>
      </c>
    </row>
    <row r="52" spans="2:29">
      <c r="B52" s="20">
        <v>4</v>
      </c>
      <c r="C52" s="21"/>
      <c r="D52" s="22"/>
      <c r="E52" s="23"/>
      <c r="F52" s="23"/>
      <c r="G52" s="24"/>
      <c r="H52" s="25"/>
      <c r="I52" s="45"/>
      <c r="J52" s="45"/>
      <c r="K52" s="46"/>
      <c r="L52" s="47"/>
      <c r="M52" s="47"/>
      <c r="N52" s="22"/>
      <c r="O52" s="23"/>
      <c r="P52" s="23"/>
      <c r="Q52" s="23"/>
      <c r="R52" s="23"/>
      <c r="S52" s="24"/>
      <c r="T52" s="59"/>
      <c r="U52" s="60">
        <f t="shared" si="31"/>
        <v>0</v>
      </c>
      <c r="V52" s="61">
        <f t="shared" ref="V52:X52" si="39">V51+E52-I52+O52</f>
        <v>0</v>
      </c>
      <c r="W52" s="61">
        <f t="shared" si="39"/>
        <v>0</v>
      </c>
      <c r="X52" s="61">
        <f t="shared" si="39"/>
        <v>0</v>
      </c>
      <c r="Y52" s="61">
        <f t="shared" si="33"/>
        <v>0</v>
      </c>
      <c r="Z52" s="75">
        <f t="shared" si="34"/>
        <v>0</v>
      </c>
      <c r="AA52" s="76">
        <f t="shared" si="35"/>
        <v>1000</v>
      </c>
      <c r="AB52" s="75">
        <f t="shared" si="36"/>
        <v>0</v>
      </c>
      <c r="AC52" s="77">
        <f>$AF$4-U52*$AF$9-V52*$AF$12-W52*$AF$15-X52*$AF$18-Y52*$AF$19</f>
        <v>1000</v>
      </c>
    </row>
    <row r="53" spans="2:29">
      <c r="B53" s="20">
        <v>5</v>
      </c>
      <c r="C53" s="21"/>
      <c r="D53" s="22"/>
      <c r="E53" s="23"/>
      <c r="F53" s="23"/>
      <c r="G53" s="24"/>
      <c r="H53" s="25"/>
      <c r="I53" s="45"/>
      <c r="J53" s="45"/>
      <c r="K53" s="46"/>
      <c r="L53" s="47"/>
      <c r="M53" s="47"/>
      <c r="N53" s="22"/>
      <c r="O53" s="23"/>
      <c r="P53" s="23"/>
      <c r="Q53" s="23"/>
      <c r="R53" s="23"/>
      <c r="S53" s="24"/>
      <c r="T53" s="59"/>
      <c r="U53" s="60">
        <f t="shared" si="31"/>
        <v>0</v>
      </c>
      <c r="V53" s="61">
        <f t="shared" ref="V53:X53" si="40">V52+E53-I53+O53</f>
        <v>0</v>
      </c>
      <c r="W53" s="61">
        <f t="shared" si="40"/>
        <v>0</v>
      </c>
      <c r="X53" s="61">
        <f t="shared" si="40"/>
        <v>0</v>
      </c>
      <c r="Y53" s="61">
        <f t="shared" si="33"/>
        <v>0</v>
      </c>
      <c r="Z53" s="75">
        <f t="shared" si="34"/>
        <v>0</v>
      </c>
      <c r="AA53" s="76">
        <f t="shared" si="35"/>
        <v>1000</v>
      </c>
      <c r="AB53" s="75">
        <f t="shared" si="36"/>
        <v>0</v>
      </c>
      <c r="AC53" s="77">
        <f>$AF$4-U53*$AF$9-V53*$AF$12-W53*$AF$15-X53*$AF$18-Y53*$AF$19</f>
        <v>1000</v>
      </c>
    </row>
    <row r="54" spans="2:29">
      <c r="B54" s="20">
        <v>6</v>
      </c>
      <c r="C54" s="21"/>
      <c r="D54" s="22"/>
      <c r="E54" s="23"/>
      <c r="F54" s="23"/>
      <c r="G54" s="24"/>
      <c r="H54" s="25"/>
      <c r="I54" s="45"/>
      <c r="J54" s="45"/>
      <c r="K54" s="46"/>
      <c r="L54" s="47"/>
      <c r="M54" s="47"/>
      <c r="N54" s="22"/>
      <c r="O54" s="23"/>
      <c r="P54" s="23"/>
      <c r="Q54" s="23"/>
      <c r="R54" s="23"/>
      <c r="S54" s="24"/>
      <c r="T54" s="59"/>
      <c r="U54" s="60">
        <f t="shared" si="31"/>
        <v>0</v>
      </c>
      <c r="V54" s="61">
        <f t="shared" ref="V54:X54" si="41">V53+E54-I54+O54</f>
        <v>0</v>
      </c>
      <c r="W54" s="61">
        <f t="shared" si="41"/>
        <v>0</v>
      </c>
      <c r="X54" s="61">
        <f t="shared" si="41"/>
        <v>0</v>
      </c>
      <c r="Y54" s="61">
        <f t="shared" si="33"/>
        <v>0</v>
      </c>
      <c r="Z54" s="75">
        <f t="shared" si="34"/>
        <v>0</v>
      </c>
      <c r="AA54" s="76">
        <f t="shared" si="35"/>
        <v>1000</v>
      </c>
      <c r="AB54" s="75">
        <f t="shared" si="36"/>
        <v>0</v>
      </c>
      <c r="AC54" s="77">
        <f>$AF$4-U54*$AF$9-V54*$AF$12-W54*$AF$15-X54*$AF$18-Y54*$AF$19</f>
        <v>1000</v>
      </c>
    </row>
    <row r="55" spans="2:29">
      <c r="B55" s="20">
        <v>7</v>
      </c>
      <c r="C55" s="21"/>
      <c r="D55" s="22"/>
      <c r="E55" s="23"/>
      <c r="F55" s="23"/>
      <c r="G55" s="24"/>
      <c r="H55" s="25"/>
      <c r="I55" s="45"/>
      <c r="J55" s="45"/>
      <c r="K55" s="46"/>
      <c r="L55" s="47"/>
      <c r="M55" s="47"/>
      <c r="N55" s="22"/>
      <c r="O55" s="23"/>
      <c r="P55" s="23"/>
      <c r="Q55" s="23"/>
      <c r="R55" s="23"/>
      <c r="S55" s="24"/>
      <c r="T55" s="59"/>
      <c r="U55" s="60">
        <f t="shared" si="31"/>
        <v>0</v>
      </c>
      <c r="V55" s="61">
        <f t="shared" ref="V55:X55" si="42">V54+E55-I55+O55</f>
        <v>0</v>
      </c>
      <c r="W55" s="61">
        <f t="shared" si="42"/>
        <v>0</v>
      </c>
      <c r="X55" s="61">
        <f t="shared" si="42"/>
        <v>0</v>
      </c>
      <c r="Y55" s="61">
        <f t="shared" si="33"/>
        <v>0</v>
      </c>
      <c r="Z55" s="75">
        <f t="shared" si="34"/>
        <v>0</v>
      </c>
      <c r="AA55" s="76">
        <f t="shared" si="35"/>
        <v>1000</v>
      </c>
      <c r="AB55" s="75">
        <f t="shared" si="36"/>
        <v>0</v>
      </c>
      <c r="AC55" s="77">
        <f>$AF$4-U55*$AF$9-V55*$AF$12-W55*$AF$15-X55*$AF$18-Y55*$AF$19</f>
        <v>1000</v>
      </c>
    </row>
    <row r="56" spans="2:29">
      <c r="B56" s="20">
        <v>8</v>
      </c>
      <c r="C56" s="21"/>
      <c r="D56" s="22"/>
      <c r="E56" s="23"/>
      <c r="F56" s="23"/>
      <c r="G56" s="24"/>
      <c r="H56" s="25"/>
      <c r="I56" s="45"/>
      <c r="J56" s="45"/>
      <c r="K56" s="46"/>
      <c r="L56" s="47"/>
      <c r="M56" s="47"/>
      <c r="N56" s="22"/>
      <c r="O56" s="23"/>
      <c r="P56" s="23"/>
      <c r="Q56" s="23"/>
      <c r="R56" s="23"/>
      <c r="S56" s="24"/>
      <c r="T56" s="59"/>
      <c r="U56" s="60">
        <f t="shared" si="31"/>
        <v>0</v>
      </c>
      <c r="V56" s="61">
        <f t="shared" ref="V56:X56" si="43">V55+E56-I56+O56</f>
        <v>0</v>
      </c>
      <c r="W56" s="61">
        <f t="shared" si="43"/>
        <v>0</v>
      </c>
      <c r="X56" s="61">
        <f t="shared" si="43"/>
        <v>0</v>
      </c>
      <c r="Y56" s="61">
        <f t="shared" si="33"/>
        <v>0</v>
      </c>
      <c r="Z56" s="75">
        <f t="shared" si="34"/>
        <v>0</v>
      </c>
      <c r="AA56" s="76">
        <f t="shared" si="35"/>
        <v>1000</v>
      </c>
      <c r="AB56" s="75">
        <f t="shared" si="36"/>
        <v>0</v>
      </c>
      <c r="AC56" s="77">
        <f>$AF$4-U56*$AF$9-V56*$AF$12-W56*$AF$15-X56*$AF$18-Y56*$AF$19</f>
        <v>1000</v>
      </c>
    </row>
    <row r="57" spans="2:29">
      <c r="B57" s="20">
        <v>9</v>
      </c>
      <c r="C57" s="21"/>
      <c r="D57" s="22"/>
      <c r="E57" s="23"/>
      <c r="F57" s="23"/>
      <c r="G57" s="24"/>
      <c r="H57" s="25"/>
      <c r="I57" s="45"/>
      <c r="J57" s="45"/>
      <c r="K57" s="46"/>
      <c r="L57" s="47"/>
      <c r="M57" s="47"/>
      <c r="N57" s="22"/>
      <c r="O57" s="23"/>
      <c r="P57" s="23"/>
      <c r="Q57" s="23"/>
      <c r="R57" s="23"/>
      <c r="S57" s="24"/>
      <c r="T57" s="59"/>
      <c r="U57" s="60">
        <f t="shared" si="31"/>
        <v>0</v>
      </c>
      <c r="V57" s="61">
        <f t="shared" ref="V57:X57" si="44">V56+E57-I57+O57</f>
        <v>0</v>
      </c>
      <c r="W57" s="61">
        <f t="shared" si="44"/>
        <v>0</v>
      </c>
      <c r="X57" s="61">
        <f t="shared" si="44"/>
        <v>0</v>
      </c>
      <c r="Y57" s="61">
        <f t="shared" si="33"/>
        <v>0</v>
      </c>
      <c r="Z57" s="75">
        <f t="shared" si="34"/>
        <v>0</v>
      </c>
      <c r="AA57" s="76">
        <f t="shared" si="35"/>
        <v>1000</v>
      </c>
      <c r="AB57" s="75">
        <f t="shared" si="36"/>
        <v>0</v>
      </c>
      <c r="AC57" s="77">
        <f>$AF$4-U57*$AF$9-V57*$AF$12-W57*$AF$15-X57*$AF$18-Y57*$AF$19</f>
        <v>1000</v>
      </c>
    </row>
    <row r="58" spans="2:29">
      <c r="B58" s="20">
        <v>10</v>
      </c>
      <c r="C58" s="21"/>
      <c r="D58" s="22"/>
      <c r="E58" s="23"/>
      <c r="F58" s="23"/>
      <c r="G58" s="24"/>
      <c r="H58" s="25"/>
      <c r="I58" s="45"/>
      <c r="J58" s="45"/>
      <c r="K58" s="46"/>
      <c r="L58" s="47"/>
      <c r="M58" s="47"/>
      <c r="N58" s="22"/>
      <c r="O58" s="23"/>
      <c r="P58" s="23"/>
      <c r="Q58" s="23"/>
      <c r="R58" s="23"/>
      <c r="S58" s="24"/>
      <c r="T58" s="59"/>
      <c r="U58" s="60">
        <f t="shared" si="31"/>
        <v>0</v>
      </c>
      <c r="V58" s="61">
        <f t="shared" ref="V58:X58" si="45">V57+E58-I58+O58</f>
        <v>0</v>
      </c>
      <c r="W58" s="61">
        <f t="shared" si="45"/>
        <v>0</v>
      </c>
      <c r="X58" s="61">
        <f t="shared" si="45"/>
        <v>0</v>
      </c>
      <c r="Y58" s="61">
        <f t="shared" si="33"/>
        <v>0</v>
      </c>
      <c r="Z58" s="75">
        <f t="shared" si="34"/>
        <v>0</v>
      </c>
      <c r="AA58" s="76">
        <f t="shared" si="35"/>
        <v>1000</v>
      </c>
      <c r="AB58" s="75">
        <f t="shared" si="36"/>
        <v>0</v>
      </c>
      <c r="AC58" s="77">
        <f>$AF$4-U58*$AF$9-V58*$AF$12-W58*$AF$15-X58*$AF$18-Y58*$AF$19</f>
        <v>1000</v>
      </c>
    </row>
    <row r="59" spans="2:29">
      <c r="B59" s="20">
        <v>11</v>
      </c>
      <c r="C59" s="21"/>
      <c r="D59" s="22"/>
      <c r="E59" s="23"/>
      <c r="F59" s="23"/>
      <c r="G59" s="24"/>
      <c r="H59" s="25"/>
      <c r="I59" s="45"/>
      <c r="J59" s="45"/>
      <c r="K59" s="46"/>
      <c r="L59" s="47"/>
      <c r="M59" s="47"/>
      <c r="N59" s="22"/>
      <c r="O59" s="23"/>
      <c r="P59" s="23"/>
      <c r="Q59" s="23"/>
      <c r="R59" s="23"/>
      <c r="S59" s="24"/>
      <c r="T59" s="59"/>
      <c r="U59" s="60">
        <f t="shared" si="31"/>
        <v>0</v>
      </c>
      <c r="V59" s="61">
        <f t="shared" ref="V59:X59" si="46">V58+E59-I59+O59</f>
        <v>0</v>
      </c>
      <c r="W59" s="61">
        <f t="shared" si="46"/>
        <v>0</v>
      </c>
      <c r="X59" s="61">
        <f t="shared" si="46"/>
        <v>0</v>
      </c>
      <c r="Y59" s="61">
        <f t="shared" si="33"/>
        <v>0</v>
      </c>
      <c r="Z59" s="75">
        <f t="shared" si="34"/>
        <v>0</v>
      </c>
      <c r="AA59" s="76">
        <f t="shared" si="35"/>
        <v>1000</v>
      </c>
      <c r="AB59" s="75">
        <f t="shared" si="36"/>
        <v>0</v>
      </c>
      <c r="AC59" s="77">
        <f>$AF$4-U59*$AF$9-V59*$AF$12-W59*$AF$15-X59*$AF$18-Y59*$AF$19</f>
        <v>1000</v>
      </c>
    </row>
    <row r="60" spans="2:29">
      <c r="B60" s="20">
        <v>12</v>
      </c>
      <c r="C60" s="21"/>
      <c r="D60" s="22"/>
      <c r="E60" s="23"/>
      <c r="F60" s="23"/>
      <c r="G60" s="24"/>
      <c r="H60" s="25"/>
      <c r="I60" s="45"/>
      <c r="J60" s="45"/>
      <c r="K60" s="46"/>
      <c r="L60" s="47"/>
      <c r="M60" s="47"/>
      <c r="N60" s="22"/>
      <c r="O60" s="23"/>
      <c r="P60" s="23"/>
      <c r="Q60" s="23"/>
      <c r="R60" s="23"/>
      <c r="S60" s="24"/>
      <c r="T60" s="59"/>
      <c r="U60" s="60">
        <f t="shared" si="31"/>
        <v>0</v>
      </c>
      <c r="V60" s="61">
        <f t="shared" ref="V60:X60" si="47">V59+E60-I60+O60</f>
        <v>0</v>
      </c>
      <c r="W60" s="61">
        <f t="shared" si="47"/>
        <v>0</v>
      </c>
      <c r="X60" s="61">
        <f t="shared" si="47"/>
        <v>0</v>
      </c>
      <c r="Y60" s="61">
        <f t="shared" si="33"/>
        <v>0</v>
      </c>
      <c r="Z60" s="75">
        <f t="shared" si="34"/>
        <v>0</v>
      </c>
      <c r="AA60" s="76">
        <f t="shared" si="35"/>
        <v>1000</v>
      </c>
      <c r="AB60" s="75">
        <f t="shared" si="36"/>
        <v>0</v>
      </c>
      <c r="AC60" s="77">
        <f>$AF$4-U60*$AF$9-V60*$AF$12-W60*$AF$15-X60*$AF$18-Y60*$AF$19</f>
        <v>1000</v>
      </c>
    </row>
    <row r="61" spans="2:29">
      <c r="B61" s="26">
        <v>13</v>
      </c>
      <c r="C61" s="27"/>
      <c r="D61" s="28"/>
      <c r="E61" s="29"/>
      <c r="F61" s="29"/>
      <c r="G61" s="30"/>
      <c r="H61" s="31"/>
      <c r="I61" s="48"/>
      <c r="J61" s="48"/>
      <c r="K61" s="49"/>
      <c r="L61" s="50"/>
      <c r="M61" s="50"/>
      <c r="N61" s="28"/>
      <c r="O61" s="29"/>
      <c r="P61" s="29"/>
      <c r="Q61" s="29"/>
      <c r="R61" s="29"/>
      <c r="S61" s="30"/>
      <c r="T61" s="62"/>
      <c r="U61" s="60">
        <f t="shared" si="31"/>
        <v>0</v>
      </c>
      <c r="V61" s="61">
        <f t="shared" ref="V61:X61" si="48">V60+E61-I61+O61</f>
        <v>0</v>
      </c>
      <c r="W61" s="61">
        <f t="shared" si="48"/>
        <v>0</v>
      </c>
      <c r="X61" s="61">
        <f t="shared" si="48"/>
        <v>0</v>
      </c>
      <c r="Y61" s="61">
        <f t="shared" si="33"/>
        <v>0</v>
      </c>
      <c r="Z61" s="75">
        <f t="shared" si="34"/>
        <v>0</v>
      </c>
      <c r="AA61" s="76">
        <f t="shared" si="35"/>
        <v>1000</v>
      </c>
      <c r="AB61" s="75">
        <f t="shared" si="36"/>
        <v>0</v>
      </c>
      <c r="AC61" s="77">
        <f>$AF$4-U61*$AF$9-V61*$AF$12-W61*$AF$15-X61*$AF$18-Y61*$AF$19</f>
        <v>1000</v>
      </c>
    </row>
    <row r="62" spans="2:29">
      <c r="B62" s="26">
        <v>14</v>
      </c>
      <c r="C62" s="27"/>
      <c r="D62" s="28"/>
      <c r="E62" s="29"/>
      <c r="F62" s="29"/>
      <c r="G62" s="30"/>
      <c r="H62" s="31"/>
      <c r="I62" s="48"/>
      <c r="J62" s="48"/>
      <c r="K62" s="49"/>
      <c r="L62" s="50"/>
      <c r="M62" s="50"/>
      <c r="N62" s="28"/>
      <c r="O62" s="29"/>
      <c r="P62" s="29"/>
      <c r="Q62" s="29"/>
      <c r="R62" s="29"/>
      <c r="S62" s="30"/>
      <c r="T62" s="62"/>
      <c r="U62" s="60">
        <f t="shared" si="31"/>
        <v>0</v>
      </c>
      <c r="V62" s="61">
        <f t="shared" ref="V62:X62" si="49">V61+E62-I62+O62</f>
        <v>0</v>
      </c>
      <c r="W62" s="61">
        <f t="shared" si="49"/>
        <v>0</v>
      </c>
      <c r="X62" s="61">
        <f t="shared" si="49"/>
        <v>0</v>
      </c>
      <c r="Y62" s="61">
        <f t="shared" si="33"/>
        <v>0</v>
      </c>
      <c r="Z62" s="75">
        <f t="shared" si="34"/>
        <v>0</v>
      </c>
      <c r="AA62" s="76">
        <f t="shared" si="35"/>
        <v>1000</v>
      </c>
      <c r="AB62" s="75">
        <f t="shared" si="36"/>
        <v>0</v>
      </c>
      <c r="AC62" s="77">
        <f>$AF$4-U62*$AF$9-V62*$AF$12-W62*$AF$15-X62*$AF$18-Y62*$AF$19</f>
        <v>1000</v>
      </c>
    </row>
    <row r="63" ht="14.25" spans="2:29">
      <c r="B63" s="32">
        <v>15</v>
      </c>
      <c r="C63" s="33"/>
      <c r="D63" s="34"/>
      <c r="E63" s="35"/>
      <c r="F63" s="35"/>
      <c r="G63" s="36"/>
      <c r="H63" s="37"/>
      <c r="I63" s="51"/>
      <c r="J63" s="51"/>
      <c r="K63" s="52"/>
      <c r="L63" s="53"/>
      <c r="M63" s="53"/>
      <c r="N63" s="34"/>
      <c r="O63" s="35"/>
      <c r="P63" s="35"/>
      <c r="Q63" s="35"/>
      <c r="R63" s="35"/>
      <c r="S63" s="36"/>
      <c r="T63" s="63"/>
      <c r="U63" s="64">
        <f t="shared" si="31"/>
        <v>0</v>
      </c>
      <c r="V63" s="65">
        <f t="shared" ref="V63:X63" si="50">V62+E63-I63+O63</f>
        <v>0</v>
      </c>
      <c r="W63" s="65">
        <f t="shared" si="50"/>
        <v>0</v>
      </c>
      <c r="X63" s="65">
        <f t="shared" si="50"/>
        <v>0</v>
      </c>
      <c r="Y63" s="65">
        <f t="shared" si="33"/>
        <v>0</v>
      </c>
      <c r="Z63" s="78">
        <f t="shared" si="34"/>
        <v>0</v>
      </c>
      <c r="AA63" s="79">
        <f t="shared" si="35"/>
        <v>1000</v>
      </c>
      <c r="AB63" s="78">
        <f t="shared" si="36"/>
        <v>0</v>
      </c>
      <c r="AC63" s="80">
        <f>$AF$4-U63*$AF$9-V63*$AF$12-W63*$AF$15-X63*$AF$18-Y63*$AF$19</f>
        <v>1000</v>
      </c>
    </row>
    <row r="64" ht="14.25" spans="2:29">
      <c r="B64" s="38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 t="s">
        <v>26</v>
      </c>
      <c r="V64" s="39"/>
      <c r="W64" s="39"/>
      <c r="X64" s="39"/>
      <c r="Y64" s="39"/>
      <c r="Z64" s="39">
        <f>AA63*20+U63*5+V63*10+W63*20+X63*15+Y63*$AF$19*100</f>
        <v>20000</v>
      </c>
      <c r="AA64" s="39"/>
      <c r="AB64" s="39"/>
      <c r="AC64" s="81"/>
    </row>
    <row r="65" ht="14.25"/>
    <row r="66" ht="36" spans="2:29">
      <c r="B66" s="4" t="s">
        <v>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6"/>
    </row>
    <row r="67" ht="14.25" spans="2:29">
      <c r="B67" s="6" t="s">
        <v>2</v>
      </c>
      <c r="C67" s="7" t="s">
        <v>3</v>
      </c>
      <c r="D67" s="8" t="s">
        <v>4</v>
      </c>
      <c r="E67" s="9"/>
      <c r="F67" s="9"/>
      <c r="G67" s="7"/>
      <c r="H67" s="8" t="s">
        <v>5</v>
      </c>
      <c r="I67" s="9"/>
      <c r="J67" s="9"/>
      <c r="K67" s="7"/>
      <c r="L67" s="40" t="s">
        <v>6</v>
      </c>
      <c r="M67" s="40" t="s">
        <v>7</v>
      </c>
      <c r="N67" s="8" t="s">
        <v>8</v>
      </c>
      <c r="O67" s="9"/>
      <c r="P67" s="9"/>
      <c r="Q67" s="9"/>
      <c r="R67" s="9"/>
      <c r="S67" s="7"/>
      <c r="T67" s="54" t="s">
        <v>9</v>
      </c>
      <c r="U67" s="8" t="s">
        <v>10</v>
      </c>
      <c r="V67" s="9"/>
      <c r="W67" s="9"/>
      <c r="X67" s="9"/>
      <c r="Y67" s="9"/>
      <c r="Z67" s="9"/>
      <c r="AA67" s="9"/>
      <c r="AB67" s="9"/>
      <c r="AC67" s="69"/>
    </row>
    <row r="68" ht="14.25" spans="2:29">
      <c r="B68" s="10"/>
      <c r="C68" s="11"/>
      <c r="D68" s="12" t="s">
        <v>12</v>
      </c>
      <c r="E68" s="13" t="s">
        <v>13</v>
      </c>
      <c r="F68" s="13" t="s">
        <v>14</v>
      </c>
      <c r="G68" s="11" t="s">
        <v>15</v>
      </c>
      <c r="H68" s="12" t="s">
        <v>12</v>
      </c>
      <c r="I68" s="13" t="s">
        <v>13</v>
      </c>
      <c r="J68" s="13" t="s">
        <v>14</v>
      </c>
      <c r="K68" s="11" t="s">
        <v>15</v>
      </c>
      <c r="L68" s="41" t="s">
        <v>12</v>
      </c>
      <c r="M68" s="41" t="s">
        <v>16</v>
      </c>
      <c r="N68" s="12" t="s">
        <v>12</v>
      </c>
      <c r="O68" s="13" t="s">
        <v>13</v>
      </c>
      <c r="P68" s="13" t="s">
        <v>14</v>
      </c>
      <c r="Q68" s="13" t="s">
        <v>15</v>
      </c>
      <c r="R68" s="13" t="s">
        <v>16</v>
      </c>
      <c r="S68" s="11" t="s">
        <v>17</v>
      </c>
      <c r="T68" s="55"/>
      <c r="U68" s="12" t="s">
        <v>12</v>
      </c>
      <c r="V68" s="13" t="s">
        <v>13</v>
      </c>
      <c r="W68" s="13" t="s">
        <v>14</v>
      </c>
      <c r="X68" s="13" t="s">
        <v>15</v>
      </c>
      <c r="Y68" s="13" t="s">
        <v>16</v>
      </c>
      <c r="Z68" s="13" t="s">
        <v>18</v>
      </c>
      <c r="AA68" s="13" t="s">
        <v>19</v>
      </c>
      <c r="AB68" s="13" t="s">
        <v>20</v>
      </c>
      <c r="AC68" s="71" t="s">
        <v>21</v>
      </c>
    </row>
    <row r="69" ht="14.25" spans="2:29">
      <c r="B69" s="14" t="s">
        <v>23</v>
      </c>
      <c r="C69" s="15"/>
      <c r="D69" s="16"/>
      <c r="E69" s="17"/>
      <c r="F69" s="17"/>
      <c r="G69" s="18"/>
      <c r="H69" s="19"/>
      <c r="I69" s="42"/>
      <c r="J69" s="42"/>
      <c r="K69" s="43"/>
      <c r="L69" s="44"/>
      <c r="M69" s="44"/>
      <c r="N69" s="16"/>
      <c r="O69" s="17"/>
      <c r="P69" s="17"/>
      <c r="Q69" s="17"/>
      <c r="R69" s="17"/>
      <c r="S69" s="18"/>
      <c r="T69" s="56"/>
      <c r="U69" s="57">
        <f>D69-H69+L69+N69</f>
        <v>0</v>
      </c>
      <c r="V69" s="58">
        <f t="shared" ref="V69:X69" si="51">E69-I69+O69</f>
        <v>0</v>
      </c>
      <c r="W69" s="58">
        <f t="shared" si="51"/>
        <v>0</v>
      </c>
      <c r="X69" s="58">
        <f t="shared" si="51"/>
        <v>0</v>
      </c>
      <c r="Y69" s="58">
        <f>M69+R69</f>
        <v>0</v>
      </c>
      <c r="Z69" s="72">
        <f>$AF$3-AA69</f>
        <v>0</v>
      </c>
      <c r="AA69" s="73">
        <f>$AF$3-D69*$AF$7-E69*$AF$10-F69*$AF$13-G69*$AF$16/3+S69</f>
        <v>1000</v>
      </c>
      <c r="AB69" s="72">
        <f>$AF$4-AC69</f>
        <v>0</v>
      </c>
      <c r="AC69" s="74">
        <f>$AF$4-U69*$AF$9-V69*$AF$12-W69*$AF$15-X69*$AF$18-Y69*$AF$19</f>
        <v>1000</v>
      </c>
    </row>
    <row r="70" spans="2:29">
      <c r="B70" s="20">
        <v>1</v>
      </c>
      <c r="C70" s="21"/>
      <c r="D70" s="22"/>
      <c r="E70" s="23"/>
      <c r="F70" s="23"/>
      <c r="G70" s="24"/>
      <c r="H70" s="25"/>
      <c r="I70" s="45"/>
      <c r="J70" s="45"/>
      <c r="K70" s="46"/>
      <c r="L70" s="47"/>
      <c r="M70" s="47"/>
      <c r="N70" s="22"/>
      <c r="O70" s="23"/>
      <c r="P70" s="23"/>
      <c r="Q70" s="23"/>
      <c r="R70" s="23"/>
      <c r="S70" s="24"/>
      <c r="T70" s="59"/>
      <c r="U70" s="60">
        <f t="shared" ref="U70:U84" si="52">U69+D70-H70+L70+N70</f>
        <v>0</v>
      </c>
      <c r="V70" s="61">
        <f t="shared" ref="V70:X70" si="53">V69+E70-I70+O70</f>
        <v>0</v>
      </c>
      <c r="W70" s="61">
        <f t="shared" si="53"/>
        <v>0</v>
      </c>
      <c r="X70" s="61">
        <f t="shared" si="53"/>
        <v>0</v>
      </c>
      <c r="Y70" s="61">
        <f t="shared" ref="Y70:Y84" si="54">Y69+M70+R70</f>
        <v>0</v>
      </c>
      <c r="Z70" s="75">
        <f t="shared" ref="Z70:Z84" si="55">AA69-AA70</f>
        <v>0</v>
      </c>
      <c r="AA70" s="76">
        <f t="shared" ref="AA70:AA84" si="56">AA69-D70*$AF$8-E70*$AF$11-F70*$AF$14-G70*$AF$17+S70</f>
        <v>1000</v>
      </c>
      <c r="AB70" s="75">
        <f t="shared" ref="AB70:AB84" si="57">AC69-AC70</f>
        <v>0</v>
      </c>
      <c r="AC70" s="77">
        <f>$AF$4-U70*$AF$9-V70*$AF$12-W70*$AF$15-X70*$AF$18-Y70*$AF$19</f>
        <v>1000</v>
      </c>
    </row>
    <row r="71" spans="2:29">
      <c r="B71" s="20">
        <v>2</v>
      </c>
      <c r="C71" s="21"/>
      <c r="D71" s="22"/>
      <c r="E71" s="23"/>
      <c r="F71" s="23"/>
      <c r="G71" s="24"/>
      <c r="H71" s="25"/>
      <c r="I71" s="45"/>
      <c r="J71" s="45"/>
      <c r="K71" s="46"/>
      <c r="L71" s="47"/>
      <c r="M71" s="47"/>
      <c r="N71" s="22"/>
      <c r="O71" s="23"/>
      <c r="P71" s="23"/>
      <c r="Q71" s="23"/>
      <c r="R71" s="23"/>
      <c r="S71" s="24"/>
      <c r="T71" s="59"/>
      <c r="U71" s="60">
        <f t="shared" si="52"/>
        <v>0</v>
      </c>
      <c r="V71" s="61">
        <f t="shared" ref="V71:X71" si="58">V70+E71-I71+O71</f>
        <v>0</v>
      </c>
      <c r="W71" s="61">
        <f t="shared" si="58"/>
        <v>0</v>
      </c>
      <c r="X71" s="61">
        <f t="shared" si="58"/>
        <v>0</v>
      </c>
      <c r="Y71" s="61">
        <f t="shared" si="54"/>
        <v>0</v>
      </c>
      <c r="Z71" s="75">
        <f t="shared" si="55"/>
        <v>0</v>
      </c>
      <c r="AA71" s="76">
        <f t="shared" si="56"/>
        <v>1000</v>
      </c>
      <c r="AB71" s="75">
        <f t="shared" si="57"/>
        <v>0</v>
      </c>
      <c r="AC71" s="77">
        <f>$AF$4-U71*$AF$9-V71*$AF$12-W71*$AF$15-X71*$AF$18-Y71*$AF$19</f>
        <v>1000</v>
      </c>
    </row>
    <row r="72" spans="2:29">
      <c r="B72" s="20">
        <v>3</v>
      </c>
      <c r="C72" s="21"/>
      <c r="D72" s="22"/>
      <c r="E72" s="23"/>
      <c r="F72" s="23"/>
      <c r="G72" s="24"/>
      <c r="H72" s="25"/>
      <c r="I72" s="45"/>
      <c r="J72" s="45"/>
      <c r="K72" s="46"/>
      <c r="L72" s="47"/>
      <c r="M72" s="47"/>
      <c r="N72" s="22"/>
      <c r="O72" s="23"/>
      <c r="P72" s="23"/>
      <c r="Q72" s="23"/>
      <c r="R72" s="23"/>
      <c r="S72" s="24"/>
      <c r="T72" s="59"/>
      <c r="U72" s="60">
        <f t="shared" si="52"/>
        <v>0</v>
      </c>
      <c r="V72" s="61">
        <f t="shared" ref="V72:X72" si="59">V71+E72-I72+O72</f>
        <v>0</v>
      </c>
      <c r="W72" s="61">
        <f t="shared" si="59"/>
        <v>0</v>
      </c>
      <c r="X72" s="61">
        <f t="shared" si="59"/>
        <v>0</v>
      </c>
      <c r="Y72" s="61">
        <f t="shared" si="54"/>
        <v>0</v>
      </c>
      <c r="Z72" s="75">
        <f t="shared" si="55"/>
        <v>0</v>
      </c>
      <c r="AA72" s="76">
        <f t="shared" si="56"/>
        <v>1000</v>
      </c>
      <c r="AB72" s="75">
        <f t="shared" si="57"/>
        <v>0</v>
      </c>
      <c r="AC72" s="77">
        <f>$AF$4-U72*$AF$9-V72*$AF$12-W72*$AF$15-X72*$AF$18-Y72*$AF$19</f>
        <v>1000</v>
      </c>
    </row>
    <row r="73" spans="2:29">
      <c r="B73" s="20">
        <v>4</v>
      </c>
      <c r="C73" s="21"/>
      <c r="D73" s="22"/>
      <c r="E73" s="23"/>
      <c r="F73" s="23"/>
      <c r="G73" s="24"/>
      <c r="H73" s="25"/>
      <c r="I73" s="45"/>
      <c r="J73" s="45"/>
      <c r="K73" s="46"/>
      <c r="L73" s="47"/>
      <c r="M73" s="47"/>
      <c r="N73" s="22"/>
      <c r="O73" s="23"/>
      <c r="P73" s="23"/>
      <c r="Q73" s="23"/>
      <c r="R73" s="23"/>
      <c r="S73" s="24"/>
      <c r="T73" s="59"/>
      <c r="U73" s="60">
        <f t="shared" si="52"/>
        <v>0</v>
      </c>
      <c r="V73" s="61">
        <f t="shared" ref="V73:X73" si="60">V72+E73-I73+O73</f>
        <v>0</v>
      </c>
      <c r="W73" s="61">
        <f t="shared" si="60"/>
        <v>0</v>
      </c>
      <c r="X73" s="61">
        <f t="shared" si="60"/>
        <v>0</v>
      </c>
      <c r="Y73" s="61">
        <f t="shared" si="54"/>
        <v>0</v>
      </c>
      <c r="Z73" s="75">
        <f t="shared" si="55"/>
        <v>0</v>
      </c>
      <c r="AA73" s="76">
        <f t="shared" si="56"/>
        <v>1000</v>
      </c>
      <c r="AB73" s="75">
        <f t="shared" si="57"/>
        <v>0</v>
      </c>
      <c r="AC73" s="77">
        <f>$AF$4-U73*$AF$9-V73*$AF$12-W73*$AF$15-X73*$AF$18-Y73*$AF$19</f>
        <v>1000</v>
      </c>
    </row>
    <row r="74" spans="2:29">
      <c r="B74" s="20">
        <v>5</v>
      </c>
      <c r="C74" s="21"/>
      <c r="D74" s="22"/>
      <c r="E74" s="23"/>
      <c r="F74" s="23"/>
      <c r="G74" s="24"/>
      <c r="H74" s="25"/>
      <c r="I74" s="45"/>
      <c r="J74" s="45"/>
      <c r="K74" s="46"/>
      <c r="L74" s="47"/>
      <c r="M74" s="47"/>
      <c r="N74" s="22"/>
      <c r="O74" s="23"/>
      <c r="P74" s="23"/>
      <c r="Q74" s="23"/>
      <c r="R74" s="23"/>
      <c r="S74" s="24"/>
      <c r="T74" s="59"/>
      <c r="U74" s="60">
        <f t="shared" si="52"/>
        <v>0</v>
      </c>
      <c r="V74" s="61">
        <f t="shared" ref="V74:X74" si="61">V73+E74-I74+O74</f>
        <v>0</v>
      </c>
      <c r="W74" s="61">
        <f t="shared" si="61"/>
        <v>0</v>
      </c>
      <c r="X74" s="61">
        <f t="shared" si="61"/>
        <v>0</v>
      </c>
      <c r="Y74" s="61">
        <f t="shared" si="54"/>
        <v>0</v>
      </c>
      <c r="Z74" s="75">
        <f t="shared" si="55"/>
        <v>0</v>
      </c>
      <c r="AA74" s="76">
        <f t="shared" si="56"/>
        <v>1000</v>
      </c>
      <c r="AB74" s="75">
        <f t="shared" si="57"/>
        <v>0</v>
      </c>
      <c r="AC74" s="77">
        <f>$AF$4-U74*$AF$9-V74*$AF$12-W74*$AF$15-X74*$AF$18-Y74*$AF$19</f>
        <v>1000</v>
      </c>
    </row>
    <row r="75" spans="2:29">
      <c r="B75" s="20">
        <v>6</v>
      </c>
      <c r="C75" s="21"/>
      <c r="D75" s="22"/>
      <c r="E75" s="23"/>
      <c r="F75" s="23"/>
      <c r="G75" s="24"/>
      <c r="H75" s="25"/>
      <c r="I75" s="45"/>
      <c r="J75" s="45"/>
      <c r="K75" s="46"/>
      <c r="L75" s="47"/>
      <c r="M75" s="47"/>
      <c r="N75" s="22"/>
      <c r="O75" s="23"/>
      <c r="P75" s="23"/>
      <c r="Q75" s="23"/>
      <c r="R75" s="23"/>
      <c r="S75" s="24"/>
      <c r="T75" s="59"/>
      <c r="U75" s="60">
        <f t="shared" si="52"/>
        <v>0</v>
      </c>
      <c r="V75" s="61">
        <f t="shared" ref="V75:X75" si="62">V74+E75-I75+O75</f>
        <v>0</v>
      </c>
      <c r="W75" s="61">
        <f t="shared" si="62"/>
        <v>0</v>
      </c>
      <c r="X75" s="61">
        <f t="shared" si="62"/>
        <v>0</v>
      </c>
      <c r="Y75" s="61">
        <f t="shared" si="54"/>
        <v>0</v>
      </c>
      <c r="Z75" s="75">
        <f t="shared" si="55"/>
        <v>0</v>
      </c>
      <c r="AA75" s="76">
        <f t="shared" si="56"/>
        <v>1000</v>
      </c>
      <c r="AB75" s="75">
        <f t="shared" si="57"/>
        <v>0</v>
      </c>
      <c r="AC75" s="77">
        <f>$AF$4-U75*$AF$9-V75*$AF$12-W75*$AF$15-X75*$AF$18-Y75*$AF$19</f>
        <v>1000</v>
      </c>
    </row>
    <row r="76" spans="2:29">
      <c r="B76" s="20">
        <v>7</v>
      </c>
      <c r="C76" s="21"/>
      <c r="D76" s="22"/>
      <c r="E76" s="23"/>
      <c r="F76" s="23"/>
      <c r="G76" s="24"/>
      <c r="H76" s="25"/>
      <c r="I76" s="45"/>
      <c r="J76" s="45"/>
      <c r="K76" s="46"/>
      <c r="L76" s="47"/>
      <c r="M76" s="47"/>
      <c r="N76" s="22"/>
      <c r="O76" s="23"/>
      <c r="P76" s="23"/>
      <c r="Q76" s="23"/>
      <c r="R76" s="23"/>
      <c r="S76" s="24"/>
      <c r="T76" s="59"/>
      <c r="U76" s="60">
        <f t="shared" si="52"/>
        <v>0</v>
      </c>
      <c r="V76" s="61">
        <f t="shared" ref="V76:X76" si="63">V75+E76-I76+O76</f>
        <v>0</v>
      </c>
      <c r="W76" s="61">
        <f t="shared" si="63"/>
        <v>0</v>
      </c>
      <c r="X76" s="61">
        <f t="shared" si="63"/>
        <v>0</v>
      </c>
      <c r="Y76" s="61">
        <f t="shared" si="54"/>
        <v>0</v>
      </c>
      <c r="Z76" s="75">
        <f t="shared" si="55"/>
        <v>0</v>
      </c>
      <c r="AA76" s="76">
        <f t="shared" si="56"/>
        <v>1000</v>
      </c>
      <c r="AB76" s="75">
        <f t="shared" si="57"/>
        <v>0</v>
      </c>
      <c r="AC76" s="77">
        <f>$AF$4-U76*$AF$9-V76*$AF$12-W76*$AF$15-X76*$AF$18-Y76*$AF$19</f>
        <v>1000</v>
      </c>
    </row>
    <row r="77" spans="2:29">
      <c r="B77" s="20">
        <v>8</v>
      </c>
      <c r="C77" s="21"/>
      <c r="D77" s="22"/>
      <c r="E77" s="23"/>
      <c r="F77" s="23"/>
      <c r="G77" s="24"/>
      <c r="H77" s="25"/>
      <c r="I77" s="45"/>
      <c r="J77" s="45"/>
      <c r="K77" s="46"/>
      <c r="L77" s="47"/>
      <c r="M77" s="47"/>
      <c r="N77" s="22"/>
      <c r="O77" s="23"/>
      <c r="P77" s="23"/>
      <c r="Q77" s="23"/>
      <c r="R77" s="23"/>
      <c r="S77" s="24"/>
      <c r="T77" s="59"/>
      <c r="U77" s="60">
        <f t="shared" si="52"/>
        <v>0</v>
      </c>
      <c r="V77" s="61">
        <f t="shared" ref="V77:X77" si="64">V76+E77-I77+O77</f>
        <v>0</v>
      </c>
      <c r="W77" s="61">
        <f t="shared" si="64"/>
        <v>0</v>
      </c>
      <c r="X77" s="61">
        <f t="shared" si="64"/>
        <v>0</v>
      </c>
      <c r="Y77" s="61">
        <f t="shared" si="54"/>
        <v>0</v>
      </c>
      <c r="Z77" s="75">
        <f t="shared" si="55"/>
        <v>0</v>
      </c>
      <c r="AA77" s="76">
        <f t="shared" si="56"/>
        <v>1000</v>
      </c>
      <c r="AB77" s="75">
        <f t="shared" si="57"/>
        <v>0</v>
      </c>
      <c r="AC77" s="77">
        <f>$AF$4-U77*$AF$9-V77*$AF$12-W77*$AF$15-X77*$AF$18-Y77*$AF$19</f>
        <v>1000</v>
      </c>
    </row>
    <row r="78" spans="2:29">
      <c r="B78" s="20">
        <v>9</v>
      </c>
      <c r="C78" s="21"/>
      <c r="D78" s="22"/>
      <c r="E78" s="23"/>
      <c r="F78" s="23"/>
      <c r="G78" s="24"/>
      <c r="H78" s="25"/>
      <c r="I78" s="45"/>
      <c r="J78" s="45"/>
      <c r="K78" s="46"/>
      <c r="L78" s="47"/>
      <c r="M78" s="47"/>
      <c r="N78" s="22"/>
      <c r="O78" s="23"/>
      <c r="P78" s="23"/>
      <c r="Q78" s="23"/>
      <c r="R78" s="23"/>
      <c r="S78" s="24"/>
      <c r="T78" s="59"/>
      <c r="U78" s="60">
        <f t="shared" si="52"/>
        <v>0</v>
      </c>
      <c r="V78" s="61">
        <f t="shared" ref="V78:X78" si="65">V77+E78-I78+O78</f>
        <v>0</v>
      </c>
      <c r="W78" s="61">
        <f t="shared" si="65"/>
        <v>0</v>
      </c>
      <c r="X78" s="61">
        <f t="shared" si="65"/>
        <v>0</v>
      </c>
      <c r="Y78" s="61">
        <f t="shared" si="54"/>
        <v>0</v>
      </c>
      <c r="Z78" s="75">
        <f t="shared" si="55"/>
        <v>0</v>
      </c>
      <c r="AA78" s="76">
        <f t="shared" si="56"/>
        <v>1000</v>
      </c>
      <c r="AB78" s="75">
        <f t="shared" si="57"/>
        <v>0</v>
      </c>
      <c r="AC78" s="77">
        <f>$AF$4-U78*$AF$9-V78*$AF$12-W78*$AF$15-X78*$AF$18-Y78*$AF$19</f>
        <v>1000</v>
      </c>
    </row>
    <row r="79" spans="2:29">
      <c r="B79" s="20">
        <v>10</v>
      </c>
      <c r="C79" s="21"/>
      <c r="D79" s="22"/>
      <c r="E79" s="23"/>
      <c r="F79" s="23"/>
      <c r="G79" s="24"/>
      <c r="H79" s="25"/>
      <c r="I79" s="45"/>
      <c r="J79" s="45"/>
      <c r="K79" s="46"/>
      <c r="L79" s="47"/>
      <c r="M79" s="47"/>
      <c r="N79" s="22"/>
      <c r="O79" s="23"/>
      <c r="P79" s="23"/>
      <c r="Q79" s="23"/>
      <c r="R79" s="23"/>
      <c r="S79" s="24"/>
      <c r="T79" s="59"/>
      <c r="U79" s="60">
        <f t="shared" si="52"/>
        <v>0</v>
      </c>
      <c r="V79" s="61">
        <f t="shared" ref="V79:X79" si="66">V78+E79-I79+O79</f>
        <v>0</v>
      </c>
      <c r="W79" s="61">
        <f t="shared" si="66"/>
        <v>0</v>
      </c>
      <c r="X79" s="61">
        <f t="shared" si="66"/>
        <v>0</v>
      </c>
      <c r="Y79" s="61">
        <f t="shared" si="54"/>
        <v>0</v>
      </c>
      <c r="Z79" s="75">
        <f t="shared" si="55"/>
        <v>0</v>
      </c>
      <c r="AA79" s="76">
        <f t="shared" si="56"/>
        <v>1000</v>
      </c>
      <c r="AB79" s="75">
        <f t="shared" si="57"/>
        <v>0</v>
      </c>
      <c r="AC79" s="77">
        <f>$AF$4-U79*$AF$9-V79*$AF$12-W79*$AF$15-X79*$AF$18-Y79*$AF$19</f>
        <v>1000</v>
      </c>
    </row>
    <row r="80" spans="2:29">
      <c r="B80" s="20">
        <v>11</v>
      </c>
      <c r="C80" s="21"/>
      <c r="D80" s="22"/>
      <c r="E80" s="23"/>
      <c r="F80" s="23"/>
      <c r="G80" s="24"/>
      <c r="H80" s="25"/>
      <c r="I80" s="45"/>
      <c r="J80" s="45"/>
      <c r="K80" s="46"/>
      <c r="L80" s="47"/>
      <c r="M80" s="47"/>
      <c r="N80" s="22"/>
      <c r="O80" s="23"/>
      <c r="P80" s="23"/>
      <c r="Q80" s="23"/>
      <c r="R80" s="23"/>
      <c r="S80" s="24"/>
      <c r="T80" s="59"/>
      <c r="U80" s="60">
        <f t="shared" si="52"/>
        <v>0</v>
      </c>
      <c r="V80" s="61">
        <f t="shared" ref="V80:X80" si="67">V79+E80-I80+O80</f>
        <v>0</v>
      </c>
      <c r="W80" s="61">
        <f t="shared" si="67"/>
        <v>0</v>
      </c>
      <c r="X80" s="61">
        <f t="shared" si="67"/>
        <v>0</v>
      </c>
      <c r="Y80" s="61">
        <f t="shared" si="54"/>
        <v>0</v>
      </c>
      <c r="Z80" s="75">
        <f t="shared" si="55"/>
        <v>0</v>
      </c>
      <c r="AA80" s="76">
        <f t="shared" si="56"/>
        <v>1000</v>
      </c>
      <c r="AB80" s="75">
        <f t="shared" si="57"/>
        <v>0</v>
      </c>
      <c r="AC80" s="77">
        <f>$AF$4-U80*$AF$9-V80*$AF$12-W80*$AF$15-X80*$AF$18-Y80*$AF$19</f>
        <v>1000</v>
      </c>
    </row>
    <row r="81" spans="2:29">
      <c r="B81" s="20">
        <v>12</v>
      </c>
      <c r="C81" s="21"/>
      <c r="D81" s="22"/>
      <c r="E81" s="23"/>
      <c r="F81" s="23"/>
      <c r="G81" s="24"/>
      <c r="H81" s="25"/>
      <c r="I81" s="45"/>
      <c r="J81" s="45"/>
      <c r="K81" s="46"/>
      <c r="L81" s="47"/>
      <c r="M81" s="47"/>
      <c r="N81" s="22"/>
      <c r="O81" s="23"/>
      <c r="P81" s="23"/>
      <c r="Q81" s="23"/>
      <c r="R81" s="23"/>
      <c r="S81" s="24"/>
      <c r="T81" s="59"/>
      <c r="U81" s="60">
        <f t="shared" si="52"/>
        <v>0</v>
      </c>
      <c r="V81" s="61">
        <f t="shared" ref="V81:X81" si="68">V80+E81-I81+O81</f>
        <v>0</v>
      </c>
      <c r="W81" s="61">
        <f t="shared" si="68"/>
        <v>0</v>
      </c>
      <c r="X81" s="61">
        <f t="shared" si="68"/>
        <v>0</v>
      </c>
      <c r="Y81" s="61">
        <f t="shared" si="54"/>
        <v>0</v>
      </c>
      <c r="Z81" s="75">
        <f t="shared" si="55"/>
        <v>0</v>
      </c>
      <c r="AA81" s="76">
        <f t="shared" si="56"/>
        <v>1000</v>
      </c>
      <c r="AB81" s="75">
        <f t="shared" si="57"/>
        <v>0</v>
      </c>
      <c r="AC81" s="77">
        <f>$AF$4-U81*$AF$9-V81*$AF$12-W81*$AF$15-X81*$AF$18-Y81*$AF$19</f>
        <v>1000</v>
      </c>
    </row>
    <row r="82" spans="2:29">
      <c r="B82" s="26">
        <v>13</v>
      </c>
      <c r="C82" s="27"/>
      <c r="D82" s="28"/>
      <c r="E82" s="29"/>
      <c r="F82" s="29"/>
      <c r="G82" s="30"/>
      <c r="H82" s="31"/>
      <c r="I82" s="48"/>
      <c r="J82" s="48"/>
      <c r="K82" s="49"/>
      <c r="L82" s="50"/>
      <c r="M82" s="50"/>
      <c r="N82" s="28"/>
      <c r="O82" s="29"/>
      <c r="P82" s="29"/>
      <c r="Q82" s="29"/>
      <c r="R82" s="29"/>
      <c r="S82" s="30"/>
      <c r="T82" s="62"/>
      <c r="U82" s="60">
        <f t="shared" si="52"/>
        <v>0</v>
      </c>
      <c r="V82" s="61">
        <f t="shared" ref="V82:X82" si="69">V81+E82-I82+O82</f>
        <v>0</v>
      </c>
      <c r="W82" s="61">
        <f t="shared" si="69"/>
        <v>0</v>
      </c>
      <c r="X82" s="61">
        <f t="shared" si="69"/>
        <v>0</v>
      </c>
      <c r="Y82" s="61">
        <f t="shared" si="54"/>
        <v>0</v>
      </c>
      <c r="Z82" s="75">
        <f t="shared" si="55"/>
        <v>0</v>
      </c>
      <c r="AA82" s="76">
        <f t="shared" si="56"/>
        <v>1000</v>
      </c>
      <c r="AB82" s="75">
        <f t="shared" si="57"/>
        <v>0</v>
      </c>
      <c r="AC82" s="77">
        <f>$AF$4-U82*$AF$9-V82*$AF$12-W82*$AF$15-X82*$AF$18-Y82*$AF$19</f>
        <v>1000</v>
      </c>
    </row>
    <row r="83" spans="2:29">
      <c r="B83" s="26">
        <v>14</v>
      </c>
      <c r="C83" s="27"/>
      <c r="D83" s="28"/>
      <c r="E83" s="29"/>
      <c r="F83" s="29"/>
      <c r="G83" s="30"/>
      <c r="H83" s="31"/>
      <c r="I83" s="48"/>
      <c r="J83" s="48"/>
      <c r="K83" s="49"/>
      <c r="L83" s="50"/>
      <c r="M83" s="50"/>
      <c r="N83" s="28"/>
      <c r="O83" s="29"/>
      <c r="P83" s="29"/>
      <c r="Q83" s="29"/>
      <c r="R83" s="29"/>
      <c r="S83" s="30"/>
      <c r="T83" s="62"/>
      <c r="U83" s="60">
        <f t="shared" si="52"/>
        <v>0</v>
      </c>
      <c r="V83" s="61">
        <f t="shared" ref="V83:X83" si="70">V82+E83-I83+O83</f>
        <v>0</v>
      </c>
      <c r="W83" s="61">
        <f t="shared" si="70"/>
        <v>0</v>
      </c>
      <c r="X83" s="61">
        <f t="shared" si="70"/>
        <v>0</v>
      </c>
      <c r="Y83" s="61">
        <f t="shared" si="54"/>
        <v>0</v>
      </c>
      <c r="Z83" s="75">
        <f t="shared" si="55"/>
        <v>0</v>
      </c>
      <c r="AA83" s="76">
        <f t="shared" si="56"/>
        <v>1000</v>
      </c>
      <c r="AB83" s="75">
        <f t="shared" si="57"/>
        <v>0</v>
      </c>
      <c r="AC83" s="77">
        <f>$AF$4-U83*$AF$9-V83*$AF$12-W83*$AF$15-X83*$AF$18-Y83*$AF$19</f>
        <v>1000</v>
      </c>
    </row>
    <row r="84" ht="14.25" spans="2:29">
      <c r="B84" s="32">
        <v>15</v>
      </c>
      <c r="C84" s="33"/>
      <c r="D84" s="34"/>
      <c r="E84" s="35"/>
      <c r="F84" s="35"/>
      <c r="G84" s="36"/>
      <c r="H84" s="37"/>
      <c r="I84" s="51"/>
      <c r="J84" s="51"/>
      <c r="K84" s="52"/>
      <c r="L84" s="53"/>
      <c r="M84" s="53"/>
      <c r="N84" s="34"/>
      <c r="O84" s="35"/>
      <c r="P84" s="35"/>
      <c r="Q84" s="35"/>
      <c r="R84" s="35"/>
      <c r="S84" s="36"/>
      <c r="T84" s="63"/>
      <c r="U84" s="64">
        <f t="shared" si="52"/>
        <v>0</v>
      </c>
      <c r="V84" s="65">
        <f t="shared" ref="V84:X84" si="71">V83+E84-I84+O84</f>
        <v>0</v>
      </c>
      <c r="W84" s="65">
        <f t="shared" si="71"/>
        <v>0</v>
      </c>
      <c r="X84" s="65">
        <f t="shared" si="71"/>
        <v>0</v>
      </c>
      <c r="Y84" s="65">
        <f t="shared" si="54"/>
        <v>0</v>
      </c>
      <c r="Z84" s="78">
        <f t="shared" si="55"/>
        <v>0</v>
      </c>
      <c r="AA84" s="79">
        <f t="shared" si="56"/>
        <v>1000</v>
      </c>
      <c r="AB84" s="78">
        <f t="shared" si="57"/>
        <v>0</v>
      </c>
      <c r="AC84" s="80">
        <f>$AF$4-U84*$AF$9-V84*$AF$12-W84*$AF$15-X84*$AF$18-Y84*$AF$19</f>
        <v>1000</v>
      </c>
    </row>
    <row r="85" ht="14.25" spans="2:29"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 t="s">
        <v>26</v>
      </c>
      <c r="V85" s="39"/>
      <c r="W85" s="39"/>
      <c r="X85" s="39"/>
      <c r="Y85" s="39"/>
      <c r="Z85" s="39">
        <f>AA84*20+U84*5+V84*10+W84*20+X84*15+Y84*$AF$19*100</f>
        <v>20000</v>
      </c>
      <c r="AA85" s="39"/>
      <c r="AB85" s="39"/>
      <c r="AC85" s="81"/>
    </row>
    <row r="86" ht="14.25"/>
    <row r="87" ht="36" spans="2:29">
      <c r="B87" s="4" t="s">
        <v>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66"/>
    </row>
    <row r="88" ht="14.25" spans="2:29">
      <c r="B88" s="6" t="s">
        <v>2</v>
      </c>
      <c r="C88" s="7" t="s">
        <v>3</v>
      </c>
      <c r="D88" s="8" t="s">
        <v>4</v>
      </c>
      <c r="E88" s="9"/>
      <c r="F88" s="9"/>
      <c r="G88" s="7"/>
      <c r="H88" s="8" t="s">
        <v>5</v>
      </c>
      <c r="I88" s="9"/>
      <c r="J88" s="9"/>
      <c r="K88" s="7"/>
      <c r="L88" s="40" t="s">
        <v>6</v>
      </c>
      <c r="M88" s="40" t="s">
        <v>7</v>
      </c>
      <c r="N88" s="8" t="s">
        <v>8</v>
      </c>
      <c r="O88" s="9"/>
      <c r="P88" s="9"/>
      <c r="Q88" s="9"/>
      <c r="R88" s="9"/>
      <c r="S88" s="7"/>
      <c r="T88" s="54" t="s">
        <v>9</v>
      </c>
      <c r="U88" s="8" t="s">
        <v>10</v>
      </c>
      <c r="V88" s="9"/>
      <c r="W88" s="9"/>
      <c r="X88" s="9"/>
      <c r="Y88" s="9"/>
      <c r="Z88" s="9"/>
      <c r="AA88" s="9"/>
      <c r="AB88" s="9"/>
      <c r="AC88" s="69"/>
    </row>
    <row r="89" ht="14.25" spans="2:29">
      <c r="B89" s="10"/>
      <c r="C89" s="11"/>
      <c r="D89" s="12" t="s">
        <v>12</v>
      </c>
      <c r="E89" s="13" t="s">
        <v>13</v>
      </c>
      <c r="F89" s="13" t="s">
        <v>14</v>
      </c>
      <c r="G89" s="11" t="s">
        <v>15</v>
      </c>
      <c r="H89" s="12" t="s">
        <v>12</v>
      </c>
      <c r="I89" s="13" t="s">
        <v>13</v>
      </c>
      <c r="J89" s="13" t="s">
        <v>14</v>
      </c>
      <c r="K89" s="11" t="s">
        <v>15</v>
      </c>
      <c r="L89" s="41" t="s">
        <v>12</v>
      </c>
      <c r="M89" s="41" t="s">
        <v>16</v>
      </c>
      <c r="N89" s="12" t="s">
        <v>12</v>
      </c>
      <c r="O89" s="13" t="s">
        <v>13</v>
      </c>
      <c r="P89" s="13" t="s">
        <v>14</v>
      </c>
      <c r="Q89" s="13" t="s">
        <v>15</v>
      </c>
      <c r="R89" s="13" t="s">
        <v>16</v>
      </c>
      <c r="S89" s="11" t="s">
        <v>17</v>
      </c>
      <c r="T89" s="55"/>
      <c r="U89" s="12" t="s">
        <v>12</v>
      </c>
      <c r="V89" s="13" t="s">
        <v>13</v>
      </c>
      <c r="W89" s="13" t="s">
        <v>14</v>
      </c>
      <c r="X89" s="13" t="s">
        <v>15</v>
      </c>
      <c r="Y89" s="13" t="s">
        <v>16</v>
      </c>
      <c r="Z89" s="13" t="s">
        <v>18</v>
      </c>
      <c r="AA89" s="13" t="s">
        <v>19</v>
      </c>
      <c r="AB89" s="13" t="s">
        <v>20</v>
      </c>
      <c r="AC89" s="71" t="s">
        <v>21</v>
      </c>
    </row>
    <row r="90" ht="14.25" spans="2:29">
      <c r="B90" s="14" t="s">
        <v>23</v>
      </c>
      <c r="C90" s="15"/>
      <c r="D90" s="16"/>
      <c r="E90" s="17"/>
      <c r="F90" s="17"/>
      <c r="G90" s="18"/>
      <c r="H90" s="19"/>
      <c r="I90" s="42"/>
      <c r="J90" s="42"/>
      <c r="K90" s="43"/>
      <c r="L90" s="44"/>
      <c r="M90" s="44"/>
      <c r="N90" s="16"/>
      <c r="O90" s="17"/>
      <c r="P90" s="17"/>
      <c r="Q90" s="17"/>
      <c r="R90" s="17"/>
      <c r="S90" s="18"/>
      <c r="T90" s="56"/>
      <c r="U90" s="57">
        <f>D90-H90+L90+N90</f>
        <v>0</v>
      </c>
      <c r="V90" s="58">
        <f t="shared" ref="V90:X90" si="72">E90-I90+O90</f>
        <v>0</v>
      </c>
      <c r="W90" s="58">
        <f t="shared" si="72"/>
        <v>0</v>
      </c>
      <c r="X90" s="58">
        <f t="shared" si="72"/>
        <v>0</v>
      </c>
      <c r="Y90" s="58">
        <f>M90+R90</f>
        <v>0</v>
      </c>
      <c r="Z90" s="72">
        <f>$AF$3-AA90</f>
        <v>0</v>
      </c>
      <c r="AA90" s="73">
        <f>$AF$3-D90*$AF$7-E90*$AF$10-F90*$AF$13-G90*$AF$16/3+S90</f>
        <v>1000</v>
      </c>
      <c r="AB90" s="72">
        <f>$AF$4-AC90</f>
        <v>0</v>
      </c>
      <c r="AC90" s="74">
        <f>$AF$4-U90*$AF$9-V90*$AF$12-W90*$AF$15-X90*$AF$18-Y90*$AF$19</f>
        <v>1000</v>
      </c>
    </row>
    <row r="91" spans="2:29">
      <c r="B91" s="20">
        <v>1</v>
      </c>
      <c r="C91" s="21"/>
      <c r="D91" s="22"/>
      <c r="E91" s="23"/>
      <c r="F91" s="23"/>
      <c r="G91" s="24"/>
      <c r="H91" s="25"/>
      <c r="I91" s="45"/>
      <c r="J91" s="45"/>
      <c r="K91" s="46"/>
      <c r="L91" s="47"/>
      <c r="M91" s="47"/>
      <c r="N91" s="22"/>
      <c r="O91" s="23"/>
      <c r="P91" s="23"/>
      <c r="Q91" s="23"/>
      <c r="R91" s="23"/>
      <c r="S91" s="24"/>
      <c r="T91" s="59"/>
      <c r="U91" s="60">
        <f t="shared" ref="U91:U105" si="73">U90+D91-H91+L91+N91</f>
        <v>0</v>
      </c>
      <c r="V91" s="61">
        <f t="shared" ref="V91:X91" si="74">V90+E91-I91+O91</f>
        <v>0</v>
      </c>
      <c r="W91" s="61">
        <f t="shared" si="74"/>
        <v>0</v>
      </c>
      <c r="X91" s="61">
        <f t="shared" si="74"/>
        <v>0</v>
      </c>
      <c r="Y91" s="61">
        <f t="shared" ref="Y91:Y105" si="75">Y90+M91+R91</f>
        <v>0</v>
      </c>
      <c r="Z91" s="75">
        <f t="shared" ref="Z91:Z105" si="76">AA90-AA91</f>
        <v>0</v>
      </c>
      <c r="AA91" s="76">
        <f t="shared" ref="AA91:AA105" si="77">AA90-D91*$AF$8-E91*$AF$11-F91*$AF$14-G91*$AF$17+S91</f>
        <v>1000</v>
      </c>
      <c r="AB91" s="75">
        <f t="shared" ref="AB91:AB105" si="78">AC90-AC91</f>
        <v>0</v>
      </c>
      <c r="AC91" s="77">
        <f>$AF$4-U91*$AF$9-V91*$AF$12-W91*$AF$15-X91*$AF$18-Y91*$AF$19</f>
        <v>1000</v>
      </c>
    </row>
    <row r="92" spans="2:29">
      <c r="B92" s="20">
        <v>2</v>
      </c>
      <c r="C92" s="21"/>
      <c r="D92" s="22"/>
      <c r="E92" s="23"/>
      <c r="F92" s="23"/>
      <c r="G92" s="24"/>
      <c r="H92" s="25"/>
      <c r="I92" s="45"/>
      <c r="J92" s="45"/>
      <c r="K92" s="46"/>
      <c r="L92" s="47"/>
      <c r="M92" s="47"/>
      <c r="N92" s="22"/>
      <c r="O92" s="23"/>
      <c r="P92" s="23"/>
      <c r="Q92" s="23"/>
      <c r="R92" s="23"/>
      <c r="S92" s="24"/>
      <c r="T92" s="59"/>
      <c r="U92" s="60">
        <f t="shared" si="73"/>
        <v>0</v>
      </c>
      <c r="V92" s="61">
        <f t="shared" ref="V92:X92" si="79">V91+E92-I92+O92</f>
        <v>0</v>
      </c>
      <c r="W92" s="61">
        <f t="shared" si="79"/>
        <v>0</v>
      </c>
      <c r="X92" s="61">
        <f t="shared" si="79"/>
        <v>0</v>
      </c>
      <c r="Y92" s="61">
        <f t="shared" si="75"/>
        <v>0</v>
      </c>
      <c r="Z92" s="75">
        <f t="shared" si="76"/>
        <v>0</v>
      </c>
      <c r="AA92" s="76">
        <f t="shared" si="77"/>
        <v>1000</v>
      </c>
      <c r="AB92" s="75">
        <f t="shared" si="78"/>
        <v>0</v>
      </c>
      <c r="AC92" s="77">
        <f>$AF$4-U92*$AF$9-V92*$AF$12-W92*$AF$15-X92*$AF$18-Y92*$AF$19</f>
        <v>1000</v>
      </c>
    </row>
    <row r="93" spans="2:29">
      <c r="B93" s="20">
        <v>3</v>
      </c>
      <c r="C93" s="21"/>
      <c r="D93" s="22"/>
      <c r="E93" s="23"/>
      <c r="F93" s="23"/>
      <c r="G93" s="24"/>
      <c r="H93" s="25"/>
      <c r="I93" s="45"/>
      <c r="J93" s="45"/>
      <c r="K93" s="46"/>
      <c r="L93" s="47"/>
      <c r="M93" s="47"/>
      <c r="N93" s="22"/>
      <c r="O93" s="23"/>
      <c r="P93" s="23"/>
      <c r="Q93" s="23"/>
      <c r="R93" s="23"/>
      <c r="S93" s="24"/>
      <c r="T93" s="59"/>
      <c r="U93" s="60">
        <f t="shared" si="73"/>
        <v>0</v>
      </c>
      <c r="V93" s="61">
        <f t="shared" ref="V93:X93" si="80">V92+E93-I93+O93</f>
        <v>0</v>
      </c>
      <c r="W93" s="61">
        <f t="shared" si="80"/>
        <v>0</v>
      </c>
      <c r="X93" s="61">
        <f t="shared" si="80"/>
        <v>0</v>
      </c>
      <c r="Y93" s="61">
        <f t="shared" si="75"/>
        <v>0</v>
      </c>
      <c r="Z93" s="75">
        <f t="shared" si="76"/>
        <v>0</v>
      </c>
      <c r="AA93" s="76">
        <f t="shared" si="77"/>
        <v>1000</v>
      </c>
      <c r="AB93" s="75">
        <f t="shared" si="78"/>
        <v>0</v>
      </c>
      <c r="AC93" s="77">
        <f>$AF$4-U93*$AF$9-V93*$AF$12-W93*$AF$15-X93*$AF$18-Y93*$AF$19</f>
        <v>1000</v>
      </c>
    </row>
    <row r="94" spans="2:29">
      <c r="B94" s="20">
        <v>4</v>
      </c>
      <c r="C94" s="21"/>
      <c r="D94" s="22"/>
      <c r="E94" s="23"/>
      <c r="F94" s="23"/>
      <c r="G94" s="24"/>
      <c r="H94" s="25"/>
      <c r="I94" s="45"/>
      <c r="J94" s="45"/>
      <c r="K94" s="46"/>
      <c r="L94" s="47"/>
      <c r="M94" s="47"/>
      <c r="N94" s="22"/>
      <c r="O94" s="23"/>
      <c r="P94" s="23"/>
      <c r="Q94" s="23"/>
      <c r="R94" s="23"/>
      <c r="S94" s="24"/>
      <c r="T94" s="59"/>
      <c r="U94" s="60">
        <f t="shared" si="73"/>
        <v>0</v>
      </c>
      <c r="V94" s="61">
        <f t="shared" ref="V94:X94" si="81">V93+E94-I94+O94</f>
        <v>0</v>
      </c>
      <c r="W94" s="61">
        <f t="shared" si="81"/>
        <v>0</v>
      </c>
      <c r="X94" s="61">
        <f t="shared" si="81"/>
        <v>0</v>
      </c>
      <c r="Y94" s="61">
        <f t="shared" si="75"/>
        <v>0</v>
      </c>
      <c r="Z94" s="75">
        <f t="shared" si="76"/>
        <v>0</v>
      </c>
      <c r="AA94" s="76">
        <f t="shared" si="77"/>
        <v>1000</v>
      </c>
      <c r="AB94" s="75">
        <f t="shared" si="78"/>
        <v>0</v>
      </c>
      <c r="AC94" s="77">
        <f>$AF$4-U94*$AF$9-V94*$AF$12-W94*$AF$15-X94*$AF$18-Y94*$AF$19</f>
        <v>1000</v>
      </c>
    </row>
    <row r="95" spans="2:29">
      <c r="B95" s="20">
        <v>5</v>
      </c>
      <c r="C95" s="21"/>
      <c r="D95" s="22"/>
      <c r="E95" s="23"/>
      <c r="F95" s="23"/>
      <c r="G95" s="24"/>
      <c r="H95" s="25"/>
      <c r="I95" s="45"/>
      <c r="J95" s="45"/>
      <c r="K95" s="46"/>
      <c r="L95" s="47"/>
      <c r="M95" s="47"/>
      <c r="N95" s="22"/>
      <c r="O95" s="23"/>
      <c r="P95" s="23"/>
      <c r="Q95" s="23"/>
      <c r="R95" s="23"/>
      <c r="S95" s="24"/>
      <c r="T95" s="59"/>
      <c r="U95" s="60">
        <f t="shared" si="73"/>
        <v>0</v>
      </c>
      <c r="V95" s="61">
        <f t="shared" ref="V95:X95" si="82">V94+E95-I95+O95</f>
        <v>0</v>
      </c>
      <c r="W95" s="61">
        <f t="shared" si="82"/>
        <v>0</v>
      </c>
      <c r="X95" s="61">
        <f t="shared" si="82"/>
        <v>0</v>
      </c>
      <c r="Y95" s="61">
        <f t="shared" si="75"/>
        <v>0</v>
      </c>
      <c r="Z95" s="75">
        <f t="shared" si="76"/>
        <v>0</v>
      </c>
      <c r="AA95" s="76">
        <f t="shared" si="77"/>
        <v>1000</v>
      </c>
      <c r="AB95" s="75">
        <f t="shared" si="78"/>
        <v>0</v>
      </c>
      <c r="AC95" s="77">
        <f>$AF$4-U95*$AF$9-V95*$AF$12-W95*$AF$15-X95*$AF$18-Y95*$AF$19</f>
        <v>1000</v>
      </c>
    </row>
    <row r="96" spans="2:29">
      <c r="B96" s="20">
        <v>6</v>
      </c>
      <c r="C96" s="21"/>
      <c r="D96" s="22"/>
      <c r="E96" s="23"/>
      <c r="F96" s="23"/>
      <c r="G96" s="24"/>
      <c r="H96" s="25"/>
      <c r="I96" s="45"/>
      <c r="J96" s="45"/>
      <c r="K96" s="46"/>
      <c r="L96" s="47"/>
      <c r="M96" s="47"/>
      <c r="N96" s="22"/>
      <c r="O96" s="23"/>
      <c r="P96" s="23"/>
      <c r="Q96" s="23"/>
      <c r="R96" s="23"/>
      <c r="S96" s="24"/>
      <c r="T96" s="59"/>
      <c r="U96" s="60">
        <f t="shared" si="73"/>
        <v>0</v>
      </c>
      <c r="V96" s="61">
        <f t="shared" ref="V96:X96" si="83">V95+E96-I96+O96</f>
        <v>0</v>
      </c>
      <c r="W96" s="61">
        <f t="shared" si="83"/>
        <v>0</v>
      </c>
      <c r="X96" s="61">
        <f t="shared" si="83"/>
        <v>0</v>
      </c>
      <c r="Y96" s="61">
        <f t="shared" si="75"/>
        <v>0</v>
      </c>
      <c r="Z96" s="75">
        <f t="shared" si="76"/>
        <v>0</v>
      </c>
      <c r="AA96" s="76">
        <f t="shared" si="77"/>
        <v>1000</v>
      </c>
      <c r="AB96" s="75">
        <f t="shared" si="78"/>
        <v>0</v>
      </c>
      <c r="AC96" s="77">
        <f>$AF$4-U96*$AF$9-V96*$AF$12-W96*$AF$15-X96*$AF$18-Y96*$AF$19</f>
        <v>1000</v>
      </c>
    </row>
    <row r="97" spans="2:29">
      <c r="B97" s="20">
        <v>7</v>
      </c>
      <c r="C97" s="21"/>
      <c r="D97" s="22"/>
      <c r="E97" s="23"/>
      <c r="F97" s="23"/>
      <c r="G97" s="24"/>
      <c r="H97" s="25"/>
      <c r="I97" s="45"/>
      <c r="J97" s="45"/>
      <c r="K97" s="46"/>
      <c r="L97" s="47"/>
      <c r="M97" s="47"/>
      <c r="N97" s="22"/>
      <c r="O97" s="23"/>
      <c r="P97" s="23"/>
      <c r="Q97" s="23"/>
      <c r="R97" s="23"/>
      <c r="S97" s="24"/>
      <c r="T97" s="59"/>
      <c r="U97" s="60">
        <f t="shared" si="73"/>
        <v>0</v>
      </c>
      <c r="V97" s="61">
        <f t="shared" ref="V97:X97" si="84">V96+E97-I97+O97</f>
        <v>0</v>
      </c>
      <c r="W97" s="61">
        <f t="shared" si="84"/>
        <v>0</v>
      </c>
      <c r="X97" s="61">
        <f t="shared" si="84"/>
        <v>0</v>
      </c>
      <c r="Y97" s="61">
        <f t="shared" si="75"/>
        <v>0</v>
      </c>
      <c r="Z97" s="75">
        <f t="shared" si="76"/>
        <v>0</v>
      </c>
      <c r="AA97" s="76">
        <f t="shared" si="77"/>
        <v>1000</v>
      </c>
      <c r="AB97" s="75">
        <f t="shared" si="78"/>
        <v>0</v>
      </c>
      <c r="AC97" s="77">
        <f>$AF$4-U97*$AF$9-V97*$AF$12-W97*$AF$15-X97*$AF$18-Y97*$AF$19</f>
        <v>1000</v>
      </c>
    </row>
    <row r="98" spans="2:29">
      <c r="B98" s="20">
        <v>8</v>
      </c>
      <c r="C98" s="21"/>
      <c r="D98" s="22"/>
      <c r="E98" s="23"/>
      <c r="F98" s="23"/>
      <c r="G98" s="24"/>
      <c r="H98" s="25"/>
      <c r="I98" s="45"/>
      <c r="J98" s="45"/>
      <c r="K98" s="46"/>
      <c r="L98" s="47"/>
      <c r="M98" s="47"/>
      <c r="N98" s="22"/>
      <c r="O98" s="23"/>
      <c r="P98" s="23"/>
      <c r="Q98" s="23"/>
      <c r="R98" s="23"/>
      <c r="S98" s="24"/>
      <c r="T98" s="59"/>
      <c r="U98" s="60">
        <f t="shared" si="73"/>
        <v>0</v>
      </c>
      <c r="V98" s="61">
        <f t="shared" ref="V98:X98" si="85">V97+E98-I98+O98</f>
        <v>0</v>
      </c>
      <c r="W98" s="61">
        <f t="shared" si="85"/>
        <v>0</v>
      </c>
      <c r="X98" s="61">
        <f t="shared" si="85"/>
        <v>0</v>
      </c>
      <c r="Y98" s="61">
        <f t="shared" si="75"/>
        <v>0</v>
      </c>
      <c r="Z98" s="75">
        <f t="shared" si="76"/>
        <v>0</v>
      </c>
      <c r="AA98" s="76">
        <f t="shared" si="77"/>
        <v>1000</v>
      </c>
      <c r="AB98" s="75">
        <f t="shared" si="78"/>
        <v>0</v>
      </c>
      <c r="AC98" s="77">
        <f>$AF$4-U98*$AF$9-V98*$AF$12-W98*$AF$15-X98*$AF$18-Y98*$AF$19</f>
        <v>1000</v>
      </c>
    </row>
    <row r="99" spans="2:29">
      <c r="B99" s="20">
        <v>9</v>
      </c>
      <c r="C99" s="21"/>
      <c r="D99" s="22"/>
      <c r="E99" s="23"/>
      <c r="F99" s="23"/>
      <c r="G99" s="24"/>
      <c r="H99" s="25"/>
      <c r="I99" s="45"/>
      <c r="J99" s="45"/>
      <c r="K99" s="46"/>
      <c r="L99" s="47"/>
      <c r="M99" s="47"/>
      <c r="N99" s="22"/>
      <c r="O99" s="23"/>
      <c r="P99" s="23"/>
      <c r="Q99" s="23"/>
      <c r="R99" s="23"/>
      <c r="S99" s="24"/>
      <c r="T99" s="59"/>
      <c r="U99" s="60">
        <f t="shared" si="73"/>
        <v>0</v>
      </c>
      <c r="V99" s="61">
        <f t="shared" ref="V99:X99" si="86">V98+E99-I99+O99</f>
        <v>0</v>
      </c>
      <c r="W99" s="61">
        <f t="shared" si="86"/>
        <v>0</v>
      </c>
      <c r="X99" s="61">
        <f t="shared" si="86"/>
        <v>0</v>
      </c>
      <c r="Y99" s="61">
        <f t="shared" si="75"/>
        <v>0</v>
      </c>
      <c r="Z99" s="75">
        <f t="shared" si="76"/>
        <v>0</v>
      </c>
      <c r="AA99" s="76">
        <f t="shared" si="77"/>
        <v>1000</v>
      </c>
      <c r="AB99" s="75">
        <f t="shared" si="78"/>
        <v>0</v>
      </c>
      <c r="AC99" s="77">
        <f>$AF$4-U99*$AF$9-V99*$AF$12-W99*$AF$15-X99*$AF$18-Y99*$AF$19</f>
        <v>1000</v>
      </c>
    </row>
    <row r="100" spans="2:29">
      <c r="B100" s="20">
        <v>10</v>
      </c>
      <c r="C100" s="21"/>
      <c r="D100" s="22"/>
      <c r="E100" s="23"/>
      <c r="F100" s="23"/>
      <c r="G100" s="24"/>
      <c r="H100" s="25"/>
      <c r="I100" s="45"/>
      <c r="J100" s="45"/>
      <c r="K100" s="46"/>
      <c r="L100" s="47"/>
      <c r="M100" s="47"/>
      <c r="N100" s="22"/>
      <c r="O100" s="23"/>
      <c r="P100" s="23"/>
      <c r="Q100" s="23"/>
      <c r="R100" s="23"/>
      <c r="S100" s="24"/>
      <c r="T100" s="59"/>
      <c r="U100" s="60">
        <f t="shared" si="73"/>
        <v>0</v>
      </c>
      <c r="V100" s="61">
        <f t="shared" ref="V100:X100" si="87">V99+E100-I100+O100</f>
        <v>0</v>
      </c>
      <c r="W100" s="61">
        <f t="shared" si="87"/>
        <v>0</v>
      </c>
      <c r="X100" s="61">
        <f t="shared" si="87"/>
        <v>0</v>
      </c>
      <c r="Y100" s="61">
        <f t="shared" si="75"/>
        <v>0</v>
      </c>
      <c r="Z100" s="75">
        <f t="shared" si="76"/>
        <v>0</v>
      </c>
      <c r="AA100" s="76">
        <f t="shared" si="77"/>
        <v>1000</v>
      </c>
      <c r="AB100" s="75">
        <f t="shared" si="78"/>
        <v>0</v>
      </c>
      <c r="AC100" s="77">
        <f>$AF$4-U100*$AF$9-V100*$AF$12-W100*$AF$15-X100*$AF$18-Y100*$AF$19</f>
        <v>1000</v>
      </c>
    </row>
    <row r="101" spans="2:29">
      <c r="B101" s="20">
        <v>11</v>
      </c>
      <c r="C101" s="21"/>
      <c r="D101" s="22"/>
      <c r="E101" s="23"/>
      <c r="F101" s="23"/>
      <c r="G101" s="24"/>
      <c r="H101" s="25"/>
      <c r="I101" s="45"/>
      <c r="J101" s="45"/>
      <c r="K101" s="46"/>
      <c r="L101" s="47"/>
      <c r="M101" s="47"/>
      <c r="N101" s="22"/>
      <c r="O101" s="23"/>
      <c r="P101" s="23"/>
      <c r="Q101" s="23"/>
      <c r="R101" s="23"/>
      <c r="S101" s="24"/>
      <c r="T101" s="59"/>
      <c r="U101" s="60">
        <f t="shared" si="73"/>
        <v>0</v>
      </c>
      <c r="V101" s="61">
        <f t="shared" ref="V101:X101" si="88">V100+E101-I101+O101</f>
        <v>0</v>
      </c>
      <c r="W101" s="61">
        <f t="shared" si="88"/>
        <v>0</v>
      </c>
      <c r="X101" s="61">
        <f t="shared" si="88"/>
        <v>0</v>
      </c>
      <c r="Y101" s="61">
        <f t="shared" si="75"/>
        <v>0</v>
      </c>
      <c r="Z101" s="75">
        <f t="shared" si="76"/>
        <v>0</v>
      </c>
      <c r="AA101" s="76">
        <f t="shared" si="77"/>
        <v>1000</v>
      </c>
      <c r="AB101" s="75">
        <f t="shared" si="78"/>
        <v>0</v>
      </c>
      <c r="AC101" s="77">
        <f>$AF$4-U101*$AF$9-V101*$AF$12-W101*$AF$15-X101*$AF$18-Y101*$AF$19</f>
        <v>1000</v>
      </c>
    </row>
    <row r="102" spans="2:29">
      <c r="B102" s="20">
        <v>12</v>
      </c>
      <c r="C102" s="21"/>
      <c r="D102" s="22"/>
      <c r="E102" s="23"/>
      <c r="F102" s="23"/>
      <c r="G102" s="24"/>
      <c r="H102" s="25"/>
      <c r="I102" s="45"/>
      <c r="J102" s="45"/>
      <c r="K102" s="46"/>
      <c r="L102" s="47"/>
      <c r="M102" s="47"/>
      <c r="N102" s="22"/>
      <c r="O102" s="23"/>
      <c r="P102" s="23"/>
      <c r="Q102" s="23"/>
      <c r="R102" s="23"/>
      <c r="S102" s="24"/>
      <c r="T102" s="59"/>
      <c r="U102" s="60">
        <f t="shared" si="73"/>
        <v>0</v>
      </c>
      <c r="V102" s="61">
        <f t="shared" ref="V102:X102" si="89">V101+E102-I102+O102</f>
        <v>0</v>
      </c>
      <c r="W102" s="61">
        <f t="shared" si="89"/>
        <v>0</v>
      </c>
      <c r="X102" s="61">
        <f t="shared" si="89"/>
        <v>0</v>
      </c>
      <c r="Y102" s="61">
        <f t="shared" si="75"/>
        <v>0</v>
      </c>
      <c r="Z102" s="75">
        <f t="shared" si="76"/>
        <v>0</v>
      </c>
      <c r="AA102" s="76">
        <f t="shared" si="77"/>
        <v>1000</v>
      </c>
      <c r="AB102" s="75">
        <f t="shared" si="78"/>
        <v>0</v>
      </c>
      <c r="AC102" s="77">
        <f>$AF$4-U102*$AF$9-V102*$AF$12-W102*$AF$15-X102*$AF$18-Y102*$AF$19</f>
        <v>1000</v>
      </c>
    </row>
    <row r="103" spans="2:29">
      <c r="B103" s="26">
        <v>13</v>
      </c>
      <c r="C103" s="27"/>
      <c r="D103" s="28"/>
      <c r="E103" s="29"/>
      <c r="F103" s="29"/>
      <c r="G103" s="30"/>
      <c r="H103" s="31"/>
      <c r="I103" s="48"/>
      <c r="J103" s="48"/>
      <c r="K103" s="49"/>
      <c r="L103" s="50"/>
      <c r="M103" s="50"/>
      <c r="N103" s="28"/>
      <c r="O103" s="29"/>
      <c r="P103" s="29"/>
      <c r="Q103" s="29"/>
      <c r="R103" s="29"/>
      <c r="S103" s="30"/>
      <c r="T103" s="62"/>
      <c r="U103" s="60">
        <f t="shared" si="73"/>
        <v>0</v>
      </c>
      <c r="V103" s="61">
        <f t="shared" ref="V103:X103" si="90">V102+E103-I103+O103</f>
        <v>0</v>
      </c>
      <c r="W103" s="61">
        <f t="shared" si="90"/>
        <v>0</v>
      </c>
      <c r="X103" s="61">
        <f t="shared" si="90"/>
        <v>0</v>
      </c>
      <c r="Y103" s="61">
        <f t="shared" si="75"/>
        <v>0</v>
      </c>
      <c r="Z103" s="75">
        <f t="shared" si="76"/>
        <v>0</v>
      </c>
      <c r="AA103" s="76">
        <f t="shared" si="77"/>
        <v>1000</v>
      </c>
      <c r="AB103" s="75">
        <f t="shared" si="78"/>
        <v>0</v>
      </c>
      <c r="AC103" s="77">
        <f>$AF$4-U103*$AF$9-V103*$AF$12-W103*$AF$15-X103*$AF$18-Y103*$AF$19</f>
        <v>1000</v>
      </c>
    </row>
    <row r="104" spans="2:29">
      <c r="B104" s="26">
        <v>14</v>
      </c>
      <c r="C104" s="27"/>
      <c r="D104" s="28"/>
      <c r="E104" s="29"/>
      <c r="F104" s="29"/>
      <c r="G104" s="30"/>
      <c r="H104" s="31"/>
      <c r="I104" s="48"/>
      <c r="J104" s="48"/>
      <c r="K104" s="49"/>
      <c r="L104" s="50"/>
      <c r="M104" s="50"/>
      <c r="N104" s="28"/>
      <c r="O104" s="29"/>
      <c r="P104" s="29"/>
      <c r="Q104" s="29"/>
      <c r="R104" s="29"/>
      <c r="S104" s="30"/>
      <c r="T104" s="62"/>
      <c r="U104" s="60">
        <f t="shared" si="73"/>
        <v>0</v>
      </c>
      <c r="V104" s="61">
        <f t="shared" ref="V104:X104" si="91">V103+E104-I104+O104</f>
        <v>0</v>
      </c>
      <c r="W104" s="61">
        <f t="shared" si="91"/>
        <v>0</v>
      </c>
      <c r="X104" s="61">
        <f t="shared" si="91"/>
        <v>0</v>
      </c>
      <c r="Y104" s="61">
        <f t="shared" si="75"/>
        <v>0</v>
      </c>
      <c r="Z104" s="75">
        <f t="shared" si="76"/>
        <v>0</v>
      </c>
      <c r="AA104" s="76">
        <f t="shared" si="77"/>
        <v>1000</v>
      </c>
      <c r="AB104" s="75">
        <f t="shared" si="78"/>
        <v>0</v>
      </c>
      <c r="AC104" s="77">
        <f>$AF$4-U104*$AF$9-V104*$AF$12-W104*$AF$15-X104*$AF$18-Y104*$AF$19</f>
        <v>1000</v>
      </c>
    </row>
    <row r="105" ht="14.25" spans="2:29">
      <c r="B105" s="32">
        <v>15</v>
      </c>
      <c r="C105" s="33"/>
      <c r="D105" s="34"/>
      <c r="E105" s="35"/>
      <c r="F105" s="35"/>
      <c r="G105" s="36"/>
      <c r="H105" s="37"/>
      <c r="I105" s="51"/>
      <c r="J105" s="51"/>
      <c r="K105" s="52"/>
      <c r="L105" s="53"/>
      <c r="M105" s="53"/>
      <c r="N105" s="34"/>
      <c r="O105" s="35"/>
      <c r="P105" s="35"/>
      <c r="Q105" s="35"/>
      <c r="R105" s="35"/>
      <c r="S105" s="36"/>
      <c r="T105" s="63"/>
      <c r="U105" s="64">
        <f t="shared" si="73"/>
        <v>0</v>
      </c>
      <c r="V105" s="65">
        <f t="shared" ref="V105:X105" si="92">V104+E105-I105+O105</f>
        <v>0</v>
      </c>
      <c r="W105" s="65">
        <f t="shared" si="92"/>
        <v>0</v>
      </c>
      <c r="X105" s="65">
        <f t="shared" si="92"/>
        <v>0</v>
      </c>
      <c r="Y105" s="65">
        <f t="shared" si="75"/>
        <v>0</v>
      </c>
      <c r="Z105" s="78">
        <f t="shared" si="76"/>
        <v>0</v>
      </c>
      <c r="AA105" s="79">
        <f t="shared" si="77"/>
        <v>1000</v>
      </c>
      <c r="AB105" s="78">
        <f t="shared" si="78"/>
        <v>0</v>
      </c>
      <c r="AC105" s="80">
        <f>$AF$4-U105*$AF$9-V105*$AF$12-W105*$AF$15-X105*$AF$18-Y105*$AF$19</f>
        <v>1000</v>
      </c>
    </row>
    <row r="106" ht="14.25" spans="2:29">
      <c r="B106" s="38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 t="s">
        <v>26</v>
      </c>
      <c r="V106" s="39"/>
      <c r="W106" s="39"/>
      <c r="X106" s="39"/>
      <c r="Y106" s="39"/>
      <c r="Z106" s="39">
        <f>AA105*20+U105*5+V105*10+W105*20+X105*15+Y105*$AF$19*100</f>
        <v>20000</v>
      </c>
      <c r="AA106" s="39"/>
      <c r="AB106" s="39"/>
      <c r="AC106" s="81"/>
    </row>
    <row r="107" ht="14.25"/>
    <row r="108" ht="36" spans="2:29">
      <c r="B108" s="4" t="s">
        <v>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66"/>
    </row>
    <row r="109" ht="14.25" spans="2:29">
      <c r="B109" s="6" t="s">
        <v>2</v>
      </c>
      <c r="C109" s="7" t="s">
        <v>3</v>
      </c>
      <c r="D109" s="8" t="s">
        <v>4</v>
      </c>
      <c r="E109" s="9"/>
      <c r="F109" s="9"/>
      <c r="G109" s="7"/>
      <c r="H109" s="8" t="s">
        <v>5</v>
      </c>
      <c r="I109" s="9"/>
      <c r="J109" s="9"/>
      <c r="K109" s="7"/>
      <c r="L109" s="40" t="s">
        <v>6</v>
      </c>
      <c r="M109" s="40" t="s">
        <v>7</v>
      </c>
      <c r="N109" s="8" t="s">
        <v>8</v>
      </c>
      <c r="O109" s="9"/>
      <c r="P109" s="9"/>
      <c r="Q109" s="9"/>
      <c r="R109" s="9"/>
      <c r="S109" s="7"/>
      <c r="T109" s="54" t="s">
        <v>9</v>
      </c>
      <c r="U109" s="8" t="s">
        <v>10</v>
      </c>
      <c r="V109" s="9"/>
      <c r="W109" s="9"/>
      <c r="X109" s="9"/>
      <c r="Y109" s="9"/>
      <c r="Z109" s="9"/>
      <c r="AA109" s="9"/>
      <c r="AB109" s="9"/>
      <c r="AC109" s="69"/>
    </row>
    <row r="110" ht="14.25" spans="2:29">
      <c r="B110" s="10"/>
      <c r="C110" s="11"/>
      <c r="D110" s="12" t="s">
        <v>12</v>
      </c>
      <c r="E110" s="13" t="s">
        <v>13</v>
      </c>
      <c r="F110" s="13" t="s">
        <v>14</v>
      </c>
      <c r="G110" s="11" t="s">
        <v>15</v>
      </c>
      <c r="H110" s="12" t="s">
        <v>12</v>
      </c>
      <c r="I110" s="13" t="s">
        <v>13</v>
      </c>
      <c r="J110" s="13" t="s">
        <v>14</v>
      </c>
      <c r="K110" s="11" t="s">
        <v>15</v>
      </c>
      <c r="L110" s="41" t="s">
        <v>12</v>
      </c>
      <c r="M110" s="41" t="s">
        <v>16</v>
      </c>
      <c r="N110" s="12" t="s">
        <v>12</v>
      </c>
      <c r="O110" s="13" t="s">
        <v>13</v>
      </c>
      <c r="P110" s="13" t="s">
        <v>14</v>
      </c>
      <c r="Q110" s="13" t="s">
        <v>15</v>
      </c>
      <c r="R110" s="13" t="s">
        <v>16</v>
      </c>
      <c r="S110" s="11" t="s">
        <v>17</v>
      </c>
      <c r="T110" s="55"/>
      <c r="U110" s="12" t="s">
        <v>12</v>
      </c>
      <c r="V110" s="13" t="s">
        <v>13</v>
      </c>
      <c r="W110" s="13" t="s">
        <v>14</v>
      </c>
      <c r="X110" s="13" t="s">
        <v>15</v>
      </c>
      <c r="Y110" s="13" t="s">
        <v>16</v>
      </c>
      <c r="Z110" s="13" t="s">
        <v>18</v>
      </c>
      <c r="AA110" s="13" t="s">
        <v>19</v>
      </c>
      <c r="AB110" s="13" t="s">
        <v>20</v>
      </c>
      <c r="AC110" s="71" t="s">
        <v>21</v>
      </c>
    </row>
    <row r="111" ht="14.25" spans="2:29">
      <c r="B111" s="14" t="s">
        <v>23</v>
      </c>
      <c r="C111" s="15"/>
      <c r="D111" s="16"/>
      <c r="E111" s="17"/>
      <c r="F111" s="17"/>
      <c r="G111" s="18"/>
      <c r="H111" s="19"/>
      <c r="I111" s="42"/>
      <c r="J111" s="42"/>
      <c r="K111" s="43"/>
      <c r="L111" s="44"/>
      <c r="M111" s="44"/>
      <c r="N111" s="16"/>
      <c r="O111" s="17"/>
      <c r="P111" s="17"/>
      <c r="Q111" s="17"/>
      <c r="R111" s="17"/>
      <c r="S111" s="18"/>
      <c r="T111" s="56"/>
      <c r="U111" s="57">
        <f>D111-H111+L111+N111</f>
        <v>0</v>
      </c>
      <c r="V111" s="58">
        <f t="shared" ref="V111:X111" si="93">E111-I111+O111</f>
        <v>0</v>
      </c>
      <c r="W111" s="58">
        <f t="shared" si="93"/>
        <v>0</v>
      </c>
      <c r="X111" s="58">
        <f t="shared" si="93"/>
        <v>0</v>
      </c>
      <c r="Y111" s="58">
        <f>M111+R111</f>
        <v>0</v>
      </c>
      <c r="Z111" s="72">
        <f>$AF$3-AA111</f>
        <v>0</v>
      </c>
      <c r="AA111" s="73">
        <f>$AF$3-D111*$AF$7-E111*$AF$10-F111*$AF$13-G111*$AF$16/3+S111</f>
        <v>1000</v>
      </c>
      <c r="AB111" s="72">
        <f>$AF$4-AC111</f>
        <v>0</v>
      </c>
      <c r="AC111" s="74">
        <f>$AF$4-U111*$AF$9-V111*$AF$12-W111*$AF$15-X111*$AF$18-Y111*$AF$19</f>
        <v>1000</v>
      </c>
    </row>
    <row r="112" spans="2:29">
      <c r="B112" s="20">
        <v>1</v>
      </c>
      <c r="C112" s="21"/>
      <c r="D112" s="22"/>
      <c r="E112" s="23"/>
      <c r="F112" s="23"/>
      <c r="G112" s="24"/>
      <c r="H112" s="25"/>
      <c r="I112" s="45"/>
      <c r="J112" s="45"/>
      <c r="K112" s="46"/>
      <c r="L112" s="47"/>
      <c r="M112" s="47"/>
      <c r="N112" s="22"/>
      <c r="O112" s="23"/>
      <c r="P112" s="23"/>
      <c r="Q112" s="23"/>
      <c r="R112" s="23"/>
      <c r="S112" s="24"/>
      <c r="T112" s="59"/>
      <c r="U112" s="60">
        <f t="shared" ref="U112:U126" si="94">U111+D112-H112+L112+N112</f>
        <v>0</v>
      </c>
      <c r="V112" s="61">
        <f t="shared" ref="V112:X112" si="95">V111+E112-I112+O112</f>
        <v>0</v>
      </c>
      <c r="W112" s="61">
        <f t="shared" si="95"/>
        <v>0</v>
      </c>
      <c r="X112" s="61">
        <f t="shared" si="95"/>
        <v>0</v>
      </c>
      <c r="Y112" s="61">
        <f t="shared" ref="Y112:Y126" si="96">Y111+M112+R112</f>
        <v>0</v>
      </c>
      <c r="Z112" s="75">
        <f t="shared" ref="Z112:Z126" si="97">AA111-AA112</f>
        <v>0</v>
      </c>
      <c r="AA112" s="76">
        <f t="shared" ref="AA112:AA126" si="98">AA111-D112*$AF$8-E112*$AF$11-F112*$AF$14-G112*$AF$17+S112</f>
        <v>1000</v>
      </c>
      <c r="AB112" s="75">
        <f t="shared" ref="AB112:AB126" si="99">AC111-AC112</f>
        <v>0</v>
      </c>
      <c r="AC112" s="77">
        <f>$AF$4-U112*$AF$9-V112*$AF$12-W112*$AF$15-X112*$AF$18-Y112*$AF$19</f>
        <v>1000</v>
      </c>
    </row>
    <row r="113" spans="2:29">
      <c r="B113" s="20">
        <v>2</v>
      </c>
      <c r="C113" s="21"/>
      <c r="D113" s="22"/>
      <c r="E113" s="23"/>
      <c r="F113" s="23"/>
      <c r="G113" s="24"/>
      <c r="H113" s="25"/>
      <c r="I113" s="45"/>
      <c r="J113" s="45"/>
      <c r="K113" s="46"/>
      <c r="L113" s="47"/>
      <c r="M113" s="47"/>
      <c r="N113" s="22"/>
      <c r="O113" s="23"/>
      <c r="P113" s="23"/>
      <c r="Q113" s="23"/>
      <c r="R113" s="23"/>
      <c r="S113" s="24"/>
      <c r="T113" s="59"/>
      <c r="U113" s="60">
        <f t="shared" si="94"/>
        <v>0</v>
      </c>
      <c r="V113" s="61">
        <f t="shared" ref="V113:X113" si="100">V112+E113-I113+O113</f>
        <v>0</v>
      </c>
      <c r="W113" s="61">
        <f t="shared" si="100"/>
        <v>0</v>
      </c>
      <c r="X113" s="61">
        <f t="shared" si="100"/>
        <v>0</v>
      </c>
      <c r="Y113" s="61">
        <f t="shared" si="96"/>
        <v>0</v>
      </c>
      <c r="Z113" s="75">
        <f t="shared" si="97"/>
        <v>0</v>
      </c>
      <c r="AA113" s="76">
        <f t="shared" si="98"/>
        <v>1000</v>
      </c>
      <c r="AB113" s="75">
        <f t="shared" si="99"/>
        <v>0</v>
      </c>
      <c r="AC113" s="77">
        <f>$AF$4-U113*$AF$9-V113*$AF$12-W113*$AF$15-X113*$AF$18-Y113*$AF$19</f>
        <v>1000</v>
      </c>
    </row>
    <row r="114" spans="2:29">
      <c r="B114" s="20">
        <v>3</v>
      </c>
      <c r="C114" s="21"/>
      <c r="D114" s="22"/>
      <c r="E114" s="23"/>
      <c r="F114" s="23"/>
      <c r="G114" s="24"/>
      <c r="H114" s="25"/>
      <c r="I114" s="45"/>
      <c r="J114" s="45"/>
      <c r="K114" s="46"/>
      <c r="L114" s="47"/>
      <c r="M114" s="47"/>
      <c r="N114" s="22"/>
      <c r="O114" s="23"/>
      <c r="P114" s="23"/>
      <c r="Q114" s="23"/>
      <c r="R114" s="23"/>
      <c r="S114" s="24"/>
      <c r="T114" s="59"/>
      <c r="U114" s="60">
        <f t="shared" si="94"/>
        <v>0</v>
      </c>
      <c r="V114" s="61">
        <f t="shared" ref="V114:X114" si="101">V113+E114-I114+O114</f>
        <v>0</v>
      </c>
      <c r="W114" s="61">
        <f t="shared" si="101"/>
        <v>0</v>
      </c>
      <c r="X114" s="61">
        <f t="shared" si="101"/>
        <v>0</v>
      </c>
      <c r="Y114" s="61">
        <f t="shared" si="96"/>
        <v>0</v>
      </c>
      <c r="Z114" s="75">
        <f t="shared" si="97"/>
        <v>0</v>
      </c>
      <c r="AA114" s="76">
        <f t="shared" si="98"/>
        <v>1000</v>
      </c>
      <c r="AB114" s="75">
        <f t="shared" si="99"/>
        <v>0</v>
      </c>
      <c r="AC114" s="77">
        <f>$AF$4-U114*$AF$9-V114*$AF$12-W114*$AF$15-X114*$AF$18-Y114*$AF$19</f>
        <v>1000</v>
      </c>
    </row>
    <row r="115" spans="2:29">
      <c r="B115" s="20">
        <v>4</v>
      </c>
      <c r="C115" s="21"/>
      <c r="D115" s="22"/>
      <c r="E115" s="23"/>
      <c r="F115" s="23"/>
      <c r="G115" s="24"/>
      <c r="H115" s="25"/>
      <c r="I115" s="45"/>
      <c r="J115" s="45"/>
      <c r="K115" s="46"/>
      <c r="L115" s="47"/>
      <c r="M115" s="47"/>
      <c r="N115" s="22"/>
      <c r="O115" s="23"/>
      <c r="P115" s="23"/>
      <c r="Q115" s="23"/>
      <c r="R115" s="23"/>
      <c r="S115" s="24"/>
      <c r="T115" s="59"/>
      <c r="U115" s="60">
        <f t="shared" si="94"/>
        <v>0</v>
      </c>
      <c r="V115" s="61">
        <f t="shared" ref="V115:X115" si="102">V114+E115-I115+O115</f>
        <v>0</v>
      </c>
      <c r="W115" s="61">
        <f t="shared" si="102"/>
        <v>0</v>
      </c>
      <c r="X115" s="61">
        <f t="shared" si="102"/>
        <v>0</v>
      </c>
      <c r="Y115" s="61">
        <f t="shared" si="96"/>
        <v>0</v>
      </c>
      <c r="Z115" s="75">
        <f t="shared" si="97"/>
        <v>0</v>
      </c>
      <c r="AA115" s="76">
        <f t="shared" si="98"/>
        <v>1000</v>
      </c>
      <c r="AB115" s="75">
        <f t="shared" si="99"/>
        <v>0</v>
      </c>
      <c r="AC115" s="77">
        <f>$AF$4-U115*$AF$9-V115*$AF$12-W115*$AF$15-X115*$AF$18-Y115*$AF$19</f>
        <v>1000</v>
      </c>
    </row>
    <row r="116" spans="2:29">
      <c r="B116" s="20">
        <v>5</v>
      </c>
      <c r="C116" s="21"/>
      <c r="D116" s="22"/>
      <c r="E116" s="23"/>
      <c r="F116" s="23"/>
      <c r="G116" s="24"/>
      <c r="H116" s="25"/>
      <c r="I116" s="45"/>
      <c r="J116" s="45"/>
      <c r="K116" s="46"/>
      <c r="L116" s="47"/>
      <c r="M116" s="47"/>
      <c r="N116" s="22"/>
      <c r="O116" s="23"/>
      <c r="P116" s="23"/>
      <c r="Q116" s="23"/>
      <c r="R116" s="23"/>
      <c r="S116" s="24"/>
      <c r="T116" s="59"/>
      <c r="U116" s="60">
        <f t="shared" si="94"/>
        <v>0</v>
      </c>
      <c r="V116" s="61">
        <f t="shared" ref="V116:X116" si="103">V115+E116-I116+O116</f>
        <v>0</v>
      </c>
      <c r="W116" s="61">
        <f t="shared" si="103"/>
        <v>0</v>
      </c>
      <c r="X116" s="61">
        <f t="shared" si="103"/>
        <v>0</v>
      </c>
      <c r="Y116" s="61">
        <f t="shared" si="96"/>
        <v>0</v>
      </c>
      <c r="Z116" s="75">
        <f t="shared" si="97"/>
        <v>0</v>
      </c>
      <c r="AA116" s="76">
        <f t="shared" si="98"/>
        <v>1000</v>
      </c>
      <c r="AB116" s="75">
        <f t="shared" si="99"/>
        <v>0</v>
      </c>
      <c r="AC116" s="77">
        <f>$AF$4-U116*$AF$9-V116*$AF$12-W116*$AF$15-X116*$AF$18-Y116*$AF$19</f>
        <v>1000</v>
      </c>
    </row>
    <row r="117" spans="2:29">
      <c r="B117" s="20">
        <v>6</v>
      </c>
      <c r="C117" s="21"/>
      <c r="D117" s="22"/>
      <c r="E117" s="23"/>
      <c r="F117" s="23"/>
      <c r="G117" s="24"/>
      <c r="H117" s="25"/>
      <c r="I117" s="45"/>
      <c r="J117" s="45"/>
      <c r="K117" s="46"/>
      <c r="L117" s="47"/>
      <c r="M117" s="47"/>
      <c r="N117" s="22"/>
      <c r="O117" s="23"/>
      <c r="P117" s="23"/>
      <c r="Q117" s="23"/>
      <c r="R117" s="23"/>
      <c r="S117" s="24"/>
      <c r="T117" s="59"/>
      <c r="U117" s="60">
        <f t="shared" si="94"/>
        <v>0</v>
      </c>
      <c r="V117" s="61">
        <f t="shared" ref="V117:X117" si="104">V116+E117-I117+O117</f>
        <v>0</v>
      </c>
      <c r="W117" s="61">
        <f t="shared" si="104"/>
        <v>0</v>
      </c>
      <c r="X117" s="61">
        <f t="shared" si="104"/>
        <v>0</v>
      </c>
      <c r="Y117" s="61">
        <f t="shared" si="96"/>
        <v>0</v>
      </c>
      <c r="Z117" s="75">
        <f t="shared" si="97"/>
        <v>0</v>
      </c>
      <c r="AA117" s="76">
        <f t="shared" si="98"/>
        <v>1000</v>
      </c>
      <c r="AB117" s="75">
        <f t="shared" si="99"/>
        <v>0</v>
      </c>
      <c r="AC117" s="77">
        <f>$AF$4-U117*$AF$9-V117*$AF$12-W117*$AF$15-X117*$AF$18-Y117*$AF$19</f>
        <v>1000</v>
      </c>
    </row>
    <row r="118" spans="2:29">
      <c r="B118" s="20">
        <v>7</v>
      </c>
      <c r="C118" s="21"/>
      <c r="D118" s="22"/>
      <c r="E118" s="23"/>
      <c r="F118" s="23"/>
      <c r="G118" s="24"/>
      <c r="H118" s="25"/>
      <c r="I118" s="45"/>
      <c r="J118" s="45"/>
      <c r="K118" s="46"/>
      <c r="L118" s="47"/>
      <c r="M118" s="47"/>
      <c r="N118" s="22"/>
      <c r="O118" s="23"/>
      <c r="P118" s="23"/>
      <c r="Q118" s="23"/>
      <c r="R118" s="23"/>
      <c r="S118" s="24"/>
      <c r="T118" s="59"/>
      <c r="U118" s="60">
        <f t="shared" si="94"/>
        <v>0</v>
      </c>
      <c r="V118" s="61">
        <f t="shared" ref="V118:X118" si="105">V117+E118-I118+O118</f>
        <v>0</v>
      </c>
      <c r="W118" s="61">
        <f t="shared" si="105"/>
        <v>0</v>
      </c>
      <c r="X118" s="61">
        <f t="shared" si="105"/>
        <v>0</v>
      </c>
      <c r="Y118" s="61">
        <f t="shared" si="96"/>
        <v>0</v>
      </c>
      <c r="Z118" s="75">
        <f t="shared" si="97"/>
        <v>0</v>
      </c>
      <c r="AA118" s="76">
        <f t="shared" si="98"/>
        <v>1000</v>
      </c>
      <c r="AB118" s="75">
        <f t="shared" si="99"/>
        <v>0</v>
      </c>
      <c r="AC118" s="77">
        <f>$AF$4-U118*$AF$9-V118*$AF$12-W118*$AF$15-X118*$AF$18-Y118*$AF$19</f>
        <v>1000</v>
      </c>
    </row>
    <row r="119" spans="2:29">
      <c r="B119" s="20">
        <v>8</v>
      </c>
      <c r="C119" s="21"/>
      <c r="D119" s="22"/>
      <c r="E119" s="23"/>
      <c r="F119" s="23"/>
      <c r="G119" s="24"/>
      <c r="H119" s="25"/>
      <c r="I119" s="45"/>
      <c r="J119" s="45"/>
      <c r="K119" s="46"/>
      <c r="L119" s="47"/>
      <c r="M119" s="47"/>
      <c r="N119" s="22"/>
      <c r="O119" s="23"/>
      <c r="P119" s="23"/>
      <c r="Q119" s="23"/>
      <c r="R119" s="23"/>
      <c r="S119" s="24"/>
      <c r="T119" s="59"/>
      <c r="U119" s="60">
        <f t="shared" si="94"/>
        <v>0</v>
      </c>
      <c r="V119" s="61">
        <f t="shared" ref="V119:X119" si="106">V118+E119-I119+O119</f>
        <v>0</v>
      </c>
      <c r="W119" s="61">
        <f t="shared" si="106"/>
        <v>0</v>
      </c>
      <c r="X119" s="61">
        <f t="shared" si="106"/>
        <v>0</v>
      </c>
      <c r="Y119" s="61">
        <f t="shared" si="96"/>
        <v>0</v>
      </c>
      <c r="Z119" s="75">
        <f t="shared" si="97"/>
        <v>0</v>
      </c>
      <c r="AA119" s="76">
        <f t="shared" si="98"/>
        <v>1000</v>
      </c>
      <c r="AB119" s="75">
        <f t="shared" si="99"/>
        <v>0</v>
      </c>
      <c r="AC119" s="77">
        <f>$AF$4-U119*$AF$9-V119*$AF$12-W119*$AF$15-X119*$AF$18-Y119*$AF$19</f>
        <v>1000</v>
      </c>
    </row>
    <row r="120" spans="2:29">
      <c r="B120" s="20">
        <v>9</v>
      </c>
      <c r="C120" s="21"/>
      <c r="D120" s="22"/>
      <c r="E120" s="23"/>
      <c r="F120" s="23"/>
      <c r="G120" s="24"/>
      <c r="H120" s="25"/>
      <c r="I120" s="45"/>
      <c r="J120" s="45"/>
      <c r="K120" s="46"/>
      <c r="L120" s="47"/>
      <c r="M120" s="47"/>
      <c r="N120" s="22"/>
      <c r="O120" s="23"/>
      <c r="P120" s="23"/>
      <c r="Q120" s="23"/>
      <c r="R120" s="23"/>
      <c r="S120" s="24"/>
      <c r="T120" s="59"/>
      <c r="U120" s="60">
        <f t="shared" si="94"/>
        <v>0</v>
      </c>
      <c r="V120" s="61">
        <f t="shared" ref="V120:X120" si="107">V119+E120-I120+O120</f>
        <v>0</v>
      </c>
      <c r="W120" s="61">
        <f t="shared" si="107"/>
        <v>0</v>
      </c>
      <c r="X120" s="61">
        <f t="shared" si="107"/>
        <v>0</v>
      </c>
      <c r="Y120" s="61">
        <f t="shared" si="96"/>
        <v>0</v>
      </c>
      <c r="Z120" s="75">
        <f t="shared" si="97"/>
        <v>0</v>
      </c>
      <c r="AA120" s="76">
        <f t="shared" si="98"/>
        <v>1000</v>
      </c>
      <c r="AB120" s="75">
        <f t="shared" si="99"/>
        <v>0</v>
      </c>
      <c r="AC120" s="77">
        <f>$AF$4-U120*$AF$9-V120*$AF$12-W120*$AF$15-X120*$AF$18-Y120*$AF$19</f>
        <v>1000</v>
      </c>
    </row>
    <row r="121" spans="2:29">
      <c r="B121" s="20">
        <v>10</v>
      </c>
      <c r="C121" s="21"/>
      <c r="D121" s="22"/>
      <c r="E121" s="23"/>
      <c r="F121" s="23"/>
      <c r="G121" s="24"/>
      <c r="H121" s="25"/>
      <c r="I121" s="45"/>
      <c r="J121" s="45"/>
      <c r="K121" s="46"/>
      <c r="L121" s="47"/>
      <c r="M121" s="47"/>
      <c r="N121" s="22"/>
      <c r="O121" s="23"/>
      <c r="P121" s="23"/>
      <c r="Q121" s="23"/>
      <c r="R121" s="23"/>
      <c r="S121" s="24"/>
      <c r="T121" s="59"/>
      <c r="U121" s="60">
        <f t="shared" si="94"/>
        <v>0</v>
      </c>
      <c r="V121" s="61">
        <f t="shared" ref="V121:X121" si="108">V120+E121-I121+O121</f>
        <v>0</v>
      </c>
      <c r="W121" s="61">
        <f t="shared" si="108"/>
        <v>0</v>
      </c>
      <c r="X121" s="61">
        <f t="shared" si="108"/>
        <v>0</v>
      </c>
      <c r="Y121" s="61">
        <f t="shared" si="96"/>
        <v>0</v>
      </c>
      <c r="Z121" s="75">
        <f t="shared" si="97"/>
        <v>0</v>
      </c>
      <c r="AA121" s="76">
        <f t="shared" si="98"/>
        <v>1000</v>
      </c>
      <c r="AB121" s="75">
        <f t="shared" si="99"/>
        <v>0</v>
      </c>
      <c r="AC121" s="77">
        <f>$AF$4-U121*$AF$9-V121*$AF$12-W121*$AF$15-X121*$AF$18-Y121*$AF$19</f>
        <v>1000</v>
      </c>
    </row>
    <row r="122" spans="2:29">
      <c r="B122" s="20">
        <v>11</v>
      </c>
      <c r="C122" s="21"/>
      <c r="D122" s="22"/>
      <c r="E122" s="23"/>
      <c r="F122" s="23"/>
      <c r="G122" s="24"/>
      <c r="H122" s="25"/>
      <c r="I122" s="45"/>
      <c r="J122" s="45"/>
      <c r="K122" s="46"/>
      <c r="L122" s="47"/>
      <c r="M122" s="47"/>
      <c r="N122" s="22"/>
      <c r="O122" s="23"/>
      <c r="P122" s="23"/>
      <c r="Q122" s="23"/>
      <c r="R122" s="23"/>
      <c r="S122" s="24"/>
      <c r="T122" s="59"/>
      <c r="U122" s="60">
        <f t="shared" si="94"/>
        <v>0</v>
      </c>
      <c r="V122" s="61">
        <f t="shared" ref="V122:X122" si="109">V121+E122-I122+O122</f>
        <v>0</v>
      </c>
      <c r="W122" s="61">
        <f t="shared" si="109"/>
        <v>0</v>
      </c>
      <c r="X122" s="61">
        <f t="shared" si="109"/>
        <v>0</v>
      </c>
      <c r="Y122" s="61">
        <f t="shared" si="96"/>
        <v>0</v>
      </c>
      <c r="Z122" s="75">
        <f t="shared" si="97"/>
        <v>0</v>
      </c>
      <c r="AA122" s="76">
        <f t="shared" si="98"/>
        <v>1000</v>
      </c>
      <c r="AB122" s="75">
        <f t="shared" si="99"/>
        <v>0</v>
      </c>
      <c r="AC122" s="77">
        <f>$AF$4-U122*$AF$9-V122*$AF$12-W122*$AF$15-X122*$AF$18-Y122*$AF$19</f>
        <v>1000</v>
      </c>
    </row>
    <row r="123" spans="2:29">
      <c r="B123" s="20">
        <v>12</v>
      </c>
      <c r="C123" s="21"/>
      <c r="D123" s="22"/>
      <c r="E123" s="23"/>
      <c r="F123" s="23"/>
      <c r="G123" s="24"/>
      <c r="H123" s="25"/>
      <c r="I123" s="45"/>
      <c r="J123" s="45"/>
      <c r="K123" s="46"/>
      <c r="L123" s="47"/>
      <c r="M123" s="47"/>
      <c r="N123" s="22"/>
      <c r="O123" s="23"/>
      <c r="P123" s="23"/>
      <c r="Q123" s="23"/>
      <c r="R123" s="23"/>
      <c r="S123" s="24"/>
      <c r="T123" s="59"/>
      <c r="U123" s="60">
        <f t="shared" si="94"/>
        <v>0</v>
      </c>
      <c r="V123" s="61">
        <f t="shared" ref="V123:X123" si="110">V122+E123-I123+O123</f>
        <v>0</v>
      </c>
      <c r="W123" s="61">
        <f t="shared" si="110"/>
        <v>0</v>
      </c>
      <c r="X123" s="61">
        <f t="shared" si="110"/>
        <v>0</v>
      </c>
      <c r="Y123" s="61">
        <f t="shared" si="96"/>
        <v>0</v>
      </c>
      <c r="Z123" s="75">
        <f t="shared" si="97"/>
        <v>0</v>
      </c>
      <c r="AA123" s="76">
        <f t="shared" si="98"/>
        <v>1000</v>
      </c>
      <c r="AB123" s="75">
        <f t="shared" si="99"/>
        <v>0</v>
      </c>
      <c r="AC123" s="77">
        <f>$AF$4-U123*$AF$9-V123*$AF$12-W123*$AF$15-X123*$AF$18-Y123*$AF$19</f>
        <v>1000</v>
      </c>
    </row>
    <row r="124" spans="2:29">
      <c r="B124" s="26">
        <v>13</v>
      </c>
      <c r="C124" s="27"/>
      <c r="D124" s="28"/>
      <c r="E124" s="29"/>
      <c r="F124" s="29"/>
      <c r="G124" s="30"/>
      <c r="H124" s="31"/>
      <c r="I124" s="48"/>
      <c r="J124" s="48"/>
      <c r="K124" s="49"/>
      <c r="L124" s="50"/>
      <c r="M124" s="50"/>
      <c r="N124" s="28"/>
      <c r="O124" s="29"/>
      <c r="P124" s="29"/>
      <c r="Q124" s="29"/>
      <c r="R124" s="29"/>
      <c r="S124" s="30"/>
      <c r="T124" s="62"/>
      <c r="U124" s="60">
        <f t="shared" si="94"/>
        <v>0</v>
      </c>
      <c r="V124" s="61">
        <f t="shared" ref="V124:X124" si="111">V123+E124-I124+O124</f>
        <v>0</v>
      </c>
      <c r="W124" s="61">
        <f t="shared" si="111"/>
        <v>0</v>
      </c>
      <c r="X124" s="61">
        <f t="shared" si="111"/>
        <v>0</v>
      </c>
      <c r="Y124" s="61">
        <f t="shared" si="96"/>
        <v>0</v>
      </c>
      <c r="Z124" s="75">
        <f t="shared" si="97"/>
        <v>0</v>
      </c>
      <c r="AA124" s="76">
        <f t="shared" si="98"/>
        <v>1000</v>
      </c>
      <c r="AB124" s="75">
        <f t="shared" si="99"/>
        <v>0</v>
      </c>
      <c r="AC124" s="77">
        <f>$AF$4-U124*$AF$9-V124*$AF$12-W124*$AF$15-X124*$AF$18-Y124*$AF$19</f>
        <v>1000</v>
      </c>
    </row>
    <row r="125" spans="2:29">
      <c r="B125" s="26">
        <v>14</v>
      </c>
      <c r="C125" s="27"/>
      <c r="D125" s="28"/>
      <c r="E125" s="29"/>
      <c r="F125" s="29"/>
      <c r="G125" s="30"/>
      <c r="H125" s="31"/>
      <c r="I125" s="48"/>
      <c r="J125" s="48"/>
      <c r="K125" s="49"/>
      <c r="L125" s="50"/>
      <c r="M125" s="50"/>
      <c r="N125" s="28"/>
      <c r="O125" s="29"/>
      <c r="P125" s="29"/>
      <c r="Q125" s="29"/>
      <c r="R125" s="29"/>
      <c r="S125" s="30"/>
      <c r="T125" s="62"/>
      <c r="U125" s="60">
        <f t="shared" si="94"/>
        <v>0</v>
      </c>
      <c r="V125" s="61">
        <f t="shared" ref="V125:X125" si="112">V124+E125-I125+O125</f>
        <v>0</v>
      </c>
      <c r="W125" s="61">
        <f t="shared" si="112"/>
        <v>0</v>
      </c>
      <c r="X125" s="61">
        <f t="shared" si="112"/>
        <v>0</v>
      </c>
      <c r="Y125" s="61">
        <f t="shared" si="96"/>
        <v>0</v>
      </c>
      <c r="Z125" s="75">
        <f t="shared" si="97"/>
        <v>0</v>
      </c>
      <c r="AA125" s="76">
        <f t="shared" si="98"/>
        <v>1000</v>
      </c>
      <c r="AB125" s="75">
        <f t="shared" si="99"/>
        <v>0</v>
      </c>
      <c r="AC125" s="77">
        <f>$AF$4-U125*$AF$9-V125*$AF$12-W125*$AF$15-X125*$AF$18-Y125*$AF$19</f>
        <v>1000</v>
      </c>
    </row>
    <row r="126" ht="14.25" spans="2:29">
      <c r="B126" s="32">
        <v>15</v>
      </c>
      <c r="C126" s="33"/>
      <c r="D126" s="34"/>
      <c r="E126" s="35"/>
      <c r="F126" s="35"/>
      <c r="G126" s="36"/>
      <c r="H126" s="37"/>
      <c r="I126" s="51"/>
      <c r="J126" s="51"/>
      <c r="K126" s="52"/>
      <c r="L126" s="53"/>
      <c r="M126" s="53"/>
      <c r="N126" s="34"/>
      <c r="O126" s="35"/>
      <c r="P126" s="35"/>
      <c r="Q126" s="35"/>
      <c r="R126" s="35"/>
      <c r="S126" s="36"/>
      <c r="T126" s="63"/>
      <c r="U126" s="64">
        <f t="shared" si="94"/>
        <v>0</v>
      </c>
      <c r="V126" s="65">
        <f t="shared" ref="V126:X126" si="113">V125+E126-I126+O126</f>
        <v>0</v>
      </c>
      <c r="W126" s="65">
        <f t="shared" si="113"/>
        <v>0</v>
      </c>
      <c r="X126" s="65">
        <f t="shared" si="113"/>
        <v>0</v>
      </c>
      <c r="Y126" s="65">
        <f t="shared" si="96"/>
        <v>0</v>
      </c>
      <c r="Z126" s="78">
        <f t="shared" si="97"/>
        <v>0</v>
      </c>
      <c r="AA126" s="79">
        <f t="shared" si="98"/>
        <v>1000</v>
      </c>
      <c r="AB126" s="78">
        <f t="shared" si="99"/>
        <v>0</v>
      </c>
      <c r="AC126" s="80">
        <f>$AF$4-U126*$AF$9-V126*$AF$12-W126*$AF$15-X126*$AF$18-Y126*$AF$19</f>
        <v>1000</v>
      </c>
    </row>
    <row r="127" ht="14.25" spans="2:29">
      <c r="B127" s="38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 t="s">
        <v>26</v>
      </c>
      <c r="V127" s="39"/>
      <c r="W127" s="39"/>
      <c r="X127" s="39"/>
      <c r="Y127" s="39"/>
      <c r="Z127" s="39">
        <f>AA126*20+U126*5+V126*10+W126*20+X126*15+Y126*$AF$19*100</f>
        <v>20000</v>
      </c>
      <c r="AA127" s="39"/>
      <c r="AB127" s="39"/>
      <c r="AC127" s="81"/>
    </row>
    <row r="128" ht="14.25"/>
    <row r="129" ht="36" spans="2:29">
      <c r="B129" s="4" t="s">
        <v>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66"/>
    </row>
    <row r="130" ht="14.25" spans="2:29">
      <c r="B130" s="6" t="s">
        <v>2</v>
      </c>
      <c r="C130" s="7" t="s">
        <v>3</v>
      </c>
      <c r="D130" s="8" t="s">
        <v>4</v>
      </c>
      <c r="E130" s="9"/>
      <c r="F130" s="9"/>
      <c r="G130" s="7"/>
      <c r="H130" s="8" t="s">
        <v>5</v>
      </c>
      <c r="I130" s="9"/>
      <c r="J130" s="9"/>
      <c r="K130" s="7"/>
      <c r="L130" s="40" t="s">
        <v>6</v>
      </c>
      <c r="M130" s="40" t="s">
        <v>7</v>
      </c>
      <c r="N130" s="8" t="s">
        <v>8</v>
      </c>
      <c r="O130" s="9"/>
      <c r="P130" s="9"/>
      <c r="Q130" s="9"/>
      <c r="R130" s="9"/>
      <c r="S130" s="7"/>
      <c r="T130" s="54" t="s">
        <v>9</v>
      </c>
      <c r="U130" s="8" t="s">
        <v>10</v>
      </c>
      <c r="V130" s="9"/>
      <c r="W130" s="9"/>
      <c r="X130" s="9"/>
      <c r="Y130" s="9"/>
      <c r="Z130" s="9"/>
      <c r="AA130" s="9"/>
      <c r="AB130" s="9"/>
      <c r="AC130" s="69"/>
    </row>
    <row r="131" ht="14.25" spans="2:29">
      <c r="B131" s="10"/>
      <c r="C131" s="11"/>
      <c r="D131" s="12" t="s">
        <v>12</v>
      </c>
      <c r="E131" s="13" t="s">
        <v>13</v>
      </c>
      <c r="F131" s="13" t="s">
        <v>14</v>
      </c>
      <c r="G131" s="11" t="s">
        <v>15</v>
      </c>
      <c r="H131" s="12" t="s">
        <v>12</v>
      </c>
      <c r="I131" s="13" t="s">
        <v>13</v>
      </c>
      <c r="J131" s="13" t="s">
        <v>14</v>
      </c>
      <c r="K131" s="11" t="s">
        <v>15</v>
      </c>
      <c r="L131" s="41" t="s">
        <v>12</v>
      </c>
      <c r="M131" s="41" t="s">
        <v>16</v>
      </c>
      <c r="N131" s="12" t="s">
        <v>12</v>
      </c>
      <c r="O131" s="13" t="s">
        <v>13</v>
      </c>
      <c r="P131" s="13" t="s">
        <v>14</v>
      </c>
      <c r="Q131" s="13" t="s">
        <v>15</v>
      </c>
      <c r="R131" s="13" t="s">
        <v>16</v>
      </c>
      <c r="S131" s="11" t="s">
        <v>17</v>
      </c>
      <c r="T131" s="55"/>
      <c r="U131" s="12" t="s">
        <v>12</v>
      </c>
      <c r="V131" s="13" t="s">
        <v>13</v>
      </c>
      <c r="W131" s="13" t="s">
        <v>14</v>
      </c>
      <c r="X131" s="13" t="s">
        <v>15</v>
      </c>
      <c r="Y131" s="13" t="s">
        <v>16</v>
      </c>
      <c r="Z131" s="13" t="s">
        <v>18</v>
      </c>
      <c r="AA131" s="13" t="s">
        <v>19</v>
      </c>
      <c r="AB131" s="13" t="s">
        <v>20</v>
      </c>
      <c r="AC131" s="71" t="s">
        <v>21</v>
      </c>
    </row>
    <row r="132" ht="14.25" spans="2:29">
      <c r="B132" s="14" t="s">
        <v>23</v>
      </c>
      <c r="C132" s="15"/>
      <c r="D132" s="16"/>
      <c r="E132" s="17"/>
      <c r="F132" s="17"/>
      <c r="G132" s="18"/>
      <c r="H132" s="19"/>
      <c r="I132" s="42"/>
      <c r="J132" s="42"/>
      <c r="K132" s="43"/>
      <c r="L132" s="44"/>
      <c r="M132" s="44"/>
      <c r="N132" s="16"/>
      <c r="O132" s="17"/>
      <c r="P132" s="17"/>
      <c r="Q132" s="17"/>
      <c r="R132" s="17"/>
      <c r="S132" s="18"/>
      <c r="T132" s="56"/>
      <c r="U132" s="57">
        <f>D132-H132+L132+N132</f>
        <v>0</v>
      </c>
      <c r="V132" s="58">
        <f t="shared" ref="V132:X132" si="114">E132-I132+O132</f>
        <v>0</v>
      </c>
      <c r="W132" s="58">
        <f t="shared" si="114"/>
        <v>0</v>
      </c>
      <c r="X132" s="58">
        <f t="shared" si="114"/>
        <v>0</v>
      </c>
      <c r="Y132" s="58">
        <f>M132+R132</f>
        <v>0</v>
      </c>
      <c r="Z132" s="72">
        <f>$AF$3-AA132</f>
        <v>0</v>
      </c>
      <c r="AA132" s="73">
        <f>$AF$3-D132*$AF$7-E132*$AF$10-F132*$AF$13-G132*$AF$16/3+S132</f>
        <v>1000</v>
      </c>
      <c r="AB132" s="72">
        <f>$AF$4-AC132</f>
        <v>0</v>
      </c>
      <c r="AC132" s="74">
        <f>$AF$4-U132*$AF$9-V132*$AF$12-W132*$AF$15-X132*$AF$18-Y132*$AF$19</f>
        <v>1000</v>
      </c>
    </row>
    <row r="133" spans="2:29">
      <c r="B133" s="20">
        <v>1</v>
      </c>
      <c r="C133" s="21"/>
      <c r="D133" s="22"/>
      <c r="E133" s="23"/>
      <c r="F133" s="23"/>
      <c r="G133" s="24"/>
      <c r="H133" s="25"/>
      <c r="I133" s="45"/>
      <c r="J133" s="45"/>
      <c r="K133" s="46"/>
      <c r="L133" s="47"/>
      <c r="M133" s="47"/>
      <c r="N133" s="22"/>
      <c r="O133" s="23"/>
      <c r="P133" s="23"/>
      <c r="Q133" s="23"/>
      <c r="R133" s="23"/>
      <c r="S133" s="24"/>
      <c r="T133" s="59"/>
      <c r="U133" s="60">
        <f t="shared" ref="U133:U147" si="115">U132+D133-H133+L133+N133</f>
        <v>0</v>
      </c>
      <c r="V133" s="61">
        <f t="shared" ref="V133:X133" si="116">V132+E133-I133+O133</f>
        <v>0</v>
      </c>
      <c r="W133" s="61">
        <f t="shared" si="116"/>
        <v>0</v>
      </c>
      <c r="X133" s="61">
        <f t="shared" si="116"/>
        <v>0</v>
      </c>
      <c r="Y133" s="61">
        <f t="shared" ref="Y133:Y147" si="117">Y132+M133+R133</f>
        <v>0</v>
      </c>
      <c r="Z133" s="75">
        <f t="shared" ref="Z133:Z147" si="118">AA132-AA133</f>
        <v>0</v>
      </c>
      <c r="AA133" s="76">
        <f t="shared" ref="AA133:AA147" si="119">AA132-D133*$AF$8-E133*$AF$11-F133*$AF$14-G133*$AF$17+S133</f>
        <v>1000</v>
      </c>
      <c r="AB133" s="75">
        <f t="shared" ref="AB133:AB147" si="120">AC132-AC133</f>
        <v>0</v>
      </c>
      <c r="AC133" s="77">
        <f>$AF$4-U133*$AF$9-V133*$AF$12-W133*$AF$15-X133*$AF$18-Y133*$AF$19</f>
        <v>1000</v>
      </c>
    </row>
    <row r="134" spans="2:29">
      <c r="B134" s="20">
        <v>2</v>
      </c>
      <c r="C134" s="21"/>
      <c r="D134" s="22"/>
      <c r="E134" s="23"/>
      <c r="F134" s="23"/>
      <c r="G134" s="24"/>
      <c r="H134" s="25"/>
      <c r="I134" s="45"/>
      <c r="J134" s="45"/>
      <c r="K134" s="46"/>
      <c r="L134" s="47"/>
      <c r="M134" s="47"/>
      <c r="N134" s="22"/>
      <c r="O134" s="23"/>
      <c r="P134" s="23"/>
      <c r="Q134" s="23"/>
      <c r="R134" s="23"/>
      <c r="S134" s="24"/>
      <c r="T134" s="59"/>
      <c r="U134" s="60">
        <f t="shared" si="115"/>
        <v>0</v>
      </c>
      <c r="V134" s="61">
        <f t="shared" ref="V134:X134" si="121">V133+E134-I134+O134</f>
        <v>0</v>
      </c>
      <c r="W134" s="61">
        <f t="shared" si="121"/>
        <v>0</v>
      </c>
      <c r="X134" s="61">
        <f t="shared" si="121"/>
        <v>0</v>
      </c>
      <c r="Y134" s="61">
        <f t="shared" si="117"/>
        <v>0</v>
      </c>
      <c r="Z134" s="75">
        <f t="shared" si="118"/>
        <v>0</v>
      </c>
      <c r="AA134" s="76">
        <f t="shared" si="119"/>
        <v>1000</v>
      </c>
      <c r="AB134" s="75">
        <f t="shared" si="120"/>
        <v>0</v>
      </c>
      <c r="AC134" s="77">
        <f>$AF$4-U134*$AF$9-V134*$AF$12-W134*$AF$15-X134*$AF$18-Y134*$AF$19</f>
        <v>1000</v>
      </c>
    </row>
    <row r="135" spans="2:29">
      <c r="B135" s="20">
        <v>3</v>
      </c>
      <c r="C135" s="21"/>
      <c r="D135" s="22"/>
      <c r="E135" s="23"/>
      <c r="F135" s="23"/>
      <c r="G135" s="24"/>
      <c r="H135" s="25"/>
      <c r="I135" s="45"/>
      <c r="J135" s="45"/>
      <c r="K135" s="46"/>
      <c r="L135" s="47"/>
      <c r="M135" s="47"/>
      <c r="N135" s="22"/>
      <c r="O135" s="23"/>
      <c r="P135" s="23"/>
      <c r="Q135" s="23"/>
      <c r="R135" s="23"/>
      <c r="S135" s="24"/>
      <c r="T135" s="59"/>
      <c r="U135" s="60">
        <f t="shared" si="115"/>
        <v>0</v>
      </c>
      <c r="V135" s="61">
        <f t="shared" ref="V135:X135" si="122">V134+E135-I135+O135</f>
        <v>0</v>
      </c>
      <c r="W135" s="61">
        <f t="shared" si="122"/>
        <v>0</v>
      </c>
      <c r="X135" s="61">
        <f t="shared" si="122"/>
        <v>0</v>
      </c>
      <c r="Y135" s="61">
        <f t="shared" si="117"/>
        <v>0</v>
      </c>
      <c r="Z135" s="75">
        <f t="shared" si="118"/>
        <v>0</v>
      </c>
      <c r="AA135" s="76">
        <f t="shared" si="119"/>
        <v>1000</v>
      </c>
      <c r="AB135" s="75">
        <f t="shared" si="120"/>
        <v>0</v>
      </c>
      <c r="AC135" s="77">
        <f>$AF$4-U135*$AF$9-V135*$AF$12-W135*$AF$15-X135*$AF$18-Y135*$AF$19</f>
        <v>1000</v>
      </c>
    </row>
    <row r="136" spans="2:29">
      <c r="B136" s="20">
        <v>4</v>
      </c>
      <c r="C136" s="21"/>
      <c r="D136" s="22"/>
      <c r="E136" s="23"/>
      <c r="F136" s="23"/>
      <c r="G136" s="24"/>
      <c r="H136" s="25"/>
      <c r="I136" s="45"/>
      <c r="J136" s="45"/>
      <c r="K136" s="46"/>
      <c r="L136" s="47"/>
      <c r="M136" s="47"/>
      <c r="N136" s="22"/>
      <c r="O136" s="23"/>
      <c r="P136" s="23"/>
      <c r="Q136" s="23"/>
      <c r="R136" s="23"/>
      <c r="S136" s="24"/>
      <c r="T136" s="59"/>
      <c r="U136" s="60">
        <f t="shared" si="115"/>
        <v>0</v>
      </c>
      <c r="V136" s="61">
        <f t="shared" ref="V136:X136" si="123">V135+E136-I136+O136</f>
        <v>0</v>
      </c>
      <c r="W136" s="61">
        <f t="shared" si="123"/>
        <v>0</v>
      </c>
      <c r="X136" s="61">
        <f t="shared" si="123"/>
        <v>0</v>
      </c>
      <c r="Y136" s="61">
        <f t="shared" si="117"/>
        <v>0</v>
      </c>
      <c r="Z136" s="75">
        <f t="shared" si="118"/>
        <v>0</v>
      </c>
      <c r="AA136" s="76">
        <f t="shared" si="119"/>
        <v>1000</v>
      </c>
      <c r="AB136" s="75">
        <f t="shared" si="120"/>
        <v>0</v>
      </c>
      <c r="AC136" s="77">
        <f>$AF$4-U136*$AF$9-V136*$AF$12-W136*$AF$15-X136*$AF$18-Y136*$AF$19</f>
        <v>1000</v>
      </c>
    </row>
    <row r="137" spans="2:29">
      <c r="B137" s="20">
        <v>5</v>
      </c>
      <c r="C137" s="21"/>
      <c r="D137" s="22"/>
      <c r="E137" s="23"/>
      <c r="F137" s="23"/>
      <c r="G137" s="24"/>
      <c r="H137" s="25"/>
      <c r="I137" s="45"/>
      <c r="J137" s="45"/>
      <c r="K137" s="46"/>
      <c r="L137" s="47"/>
      <c r="M137" s="47"/>
      <c r="N137" s="22"/>
      <c r="O137" s="23"/>
      <c r="P137" s="23"/>
      <c r="Q137" s="23"/>
      <c r="R137" s="23"/>
      <c r="S137" s="24"/>
      <c r="T137" s="59"/>
      <c r="U137" s="60">
        <f t="shared" si="115"/>
        <v>0</v>
      </c>
      <c r="V137" s="61">
        <f t="shared" ref="V137:X137" si="124">V136+E137-I137+O137</f>
        <v>0</v>
      </c>
      <c r="W137" s="61">
        <f t="shared" si="124"/>
        <v>0</v>
      </c>
      <c r="X137" s="61">
        <f t="shared" si="124"/>
        <v>0</v>
      </c>
      <c r="Y137" s="61">
        <f t="shared" si="117"/>
        <v>0</v>
      </c>
      <c r="Z137" s="75">
        <f t="shared" si="118"/>
        <v>0</v>
      </c>
      <c r="AA137" s="76">
        <f t="shared" si="119"/>
        <v>1000</v>
      </c>
      <c r="AB137" s="75">
        <f t="shared" si="120"/>
        <v>0</v>
      </c>
      <c r="AC137" s="77">
        <f>$AF$4-U137*$AF$9-V137*$AF$12-W137*$AF$15-X137*$AF$18-Y137*$AF$19</f>
        <v>1000</v>
      </c>
    </row>
    <row r="138" spans="2:29">
      <c r="B138" s="20">
        <v>6</v>
      </c>
      <c r="C138" s="21"/>
      <c r="D138" s="22"/>
      <c r="E138" s="23"/>
      <c r="F138" s="23"/>
      <c r="G138" s="24"/>
      <c r="H138" s="25"/>
      <c r="I138" s="45"/>
      <c r="J138" s="45"/>
      <c r="K138" s="46"/>
      <c r="L138" s="47"/>
      <c r="M138" s="47"/>
      <c r="N138" s="22"/>
      <c r="O138" s="23"/>
      <c r="P138" s="23"/>
      <c r="Q138" s="23"/>
      <c r="R138" s="23"/>
      <c r="S138" s="24"/>
      <c r="T138" s="59"/>
      <c r="U138" s="60">
        <f t="shared" si="115"/>
        <v>0</v>
      </c>
      <c r="V138" s="61">
        <f t="shared" ref="V138:X138" si="125">V137+E138-I138+O138</f>
        <v>0</v>
      </c>
      <c r="W138" s="61">
        <f t="shared" si="125"/>
        <v>0</v>
      </c>
      <c r="X138" s="61">
        <f t="shared" si="125"/>
        <v>0</v>
      </c>
      <c r="Y138" s="61">
        <f t="shared" si="117"/>
        <v>0</v>
      </c>
      <c r="Z138" s="75">
        <f t="shared" si="118"/>
        <v>0</v>
      </c>
      <c r="AA138" s="76">
        <f t="shared" si="119"/>
        <v>1000</v>
      </c>
      <c r="AB138" s="75">
        <f t="shared" si="120"/>
        <v>0</v>
      </c>
      <c r="AC138" s="77">
        <f>$AF$4-U138*$AF$9-V138*$AF$12-W138*$AF$15-X138*$AF$18-Y138*$AF$19</f>
        <v>1000</v>
      </c>
    </row>
    <row r="139" spans="2:29">
      <c r="B139" s="20">
        <v>7</v>
      </c>
      <c r="C139" s="21"/>
      <c r="D139" s="22"/>
      <c r="E139" s="23"/>
      <c r="F139" s="23"/>
      <c r="G139" s="24"/>
      <c r="H139" s="25"/>
      <c r="I139" s="45"/>
      <c r="J139" s="45"/>
      <c r="K139" s="46"/>
      <c r="L139" s="47"/>
      <c r="M139" s="47"/>
      <c r="N139" s="22"/>
      <c r="O139" s="23"/>
      <c r="P139" s="23"/>
      <c r="Q139" s="23"/>
      <c r="R139" s="23"/>
      <c r="S139" s="24"/>
      <c r="T139" s="59"/>
      <c r="U139" s="60">
        <f t="shared" si="115"/>
        <v>0</v>
      </c>
      <c r="V139" s="61">
        <f t="shared" ref="V139:X139" si="126">V138+E139-I139+O139</f>
        <v>0</v>
      </c>
      <c r="W139" s="61">
        <f t="shared" si="126"/>
        <v>0</v>
      </c>
      <c r="X139" s="61">
        <f t="shared" si="126"/>
        <v>0</v>
      </c>
      <c r="Y139" s="61">
        <f t="shared" si="117"/>
        <v>0</v>
      </c>
      <c r="Z139" s="75">
        <f t="shared" si="118"/>
        <v>0</v>
      </c>
      <c r="AA139" s="76">
        <f t="shared" si="119"/>
        <v>1000</v>
      </c>
      <c r="AB139" s="75">
        <f t="shared" si="120"/>
        <v>0</v>
      </c>
      <c r="AC139" s="77">
        <f>$AF$4-U139*$AF$9-V139*$AF$12-W139*$AF$15-X139*$AF$18-Y139*$AF$19</f>
        <v>1000</v>
      </c>
    </row>
    <row r="140" spans="2:29">
      <c r="B140" s="20">
        <v>8</v>
      </c>
      <c r="C140" s="21"/>
      <c r="D140" s="22"/>
      <c r="E140" s="23"/>
      <c r="F140" s="23"/>
      <c r="G140" s="24"/>
      <c r="H140" s="25"/>
      <c r="I140" s="45"/>
      <c r="J140" s="45"/>
      <c r="K140" s="46"/>
      <c r="L140" s="47"/>
      <c r="M140" s="47"/>
      <c r="N140" s="22"/>
      <c r="O140" s="23"/>
      <c r="P140" s="23"/>
      <c r="Q140" s="23"/>
      <c r="R140" s="23"/>
      <c r="S140" s="24"/>
      <c r="T140" s="59"/>
      <c r="U140" s="60">
        <f t="shared" si="115"/>
        <v>0</v>
      </c>
      <c r="V140" s="61">
        <f t="shared" ref="V140:X140" si="127">V139+E140-I140+O140</f>
        <v>0</v>
      </c>
      <c r="W140" s="61">
        <f t="shared" si="127"/>
        <v>0</v>
      </c>
      <c r="X140" s="61">
        <f t="shared" si="127"/>
        <v>0</v>
      </c>
      <c r="Y140" s="61">
        <f t="shared" si="117"/>
        <v>0</v>
      </c>
      <c r="Z140" s="75">
        <f t="shared" si="118"/>
        <v>0</v>
      </c>
      <c r="AA140" s="76">
        <f t="shared" si="119"/>
        <v>1000</v>
      </c>
      <c r="AB140" s="75">
        <f t="shared" si="120"/>
        <v>0</v>
      </c>
      <c r="AC140" s="77">
        <f>$AF$4-U140*$AF$9-V140*$AF$12-W140*$AF$15-X140*$AF$18-Y140*$AF$19</f>
        <v>1000</v>
      </c>
    </row>
    <row r="141" spans="2:29">
      <c r="B141" s="20">
        <v>9</v>
      </c>
      <c r="C141" s="21"/>
      <c r="D141" s="22"/>
      <c r="E141" s="23"/>
      <c r="F141" s="23"/>
      <c r="G141" s="24"/>
      <c r="H141" s="25"/>
      <c r="I141" s="45"/>
      <c r="J141" s="45"/>
      <c r="K141" s="46"/>
      <c r="L141" s="47"/>
      <c r="M141" s="47"/>
      <c r="N141" s="22"/>
      <c r="O141" s="23"/>
      <c r="P141" s="23"/>
      <c r="Q141" s="23"/>
      <c r="R141" s="23"/>
      <c r="S141" s="24"/>
      <c r="T141" s="59"/>
      <c r="U141" s="60">
        <f t="shared" si="115"/>
        <v>0</v>
      </c>
      <c r="V141" s="61">
        <f t="shared" ref="V141:X141" si="128">V140+E141-I141+O141</f>
        <v>0</v>
      </c>
      <c r="W141" s="61">
        <f t="shared" si="128"/>
        <v>0</v>
      </c>
      <c r="X141" s="61">
        <f t="shared" si="128"/>
        <v>0</v>
      </c>
      <c r="Y141" s="61">
        <f t="shared" si="117"/>
        <v>0</v>
      </c>
      <c r="Z141" s="75">
        <f t="shared" si="118"/>
        <v>0</v>
      </c>
      <c r="AA141" s="76">
        <f t="shared" si="119"/>
        <v>1000</v>
      </c>
      <c r="AB141" s="75">
        <f t="shared" si="120"/>
        <v>0</v>
      </c>
      <c r="AC141" s="77">
        <f>$AF$4-U141*$AF$9-V141*$AF$12-W141*$AF$15-X141*$AF$18-Y141*$AF$19</f>
        <v>1000</v>
      </c>
    </row>
    <row r="142" spans="2:29">
      <c r="B142" s="20">
        <v>10</v>
      </c>
      <c r="C142" s="21"/>
      <c r="D142" s="22"/>
      <c r="E142" s="23"/>
      <c r="F142" s="23"/>
      <c r="G142" s="24"/>
      <c r="H142" s="25"/>
      <c r="I142" s="45"/>
      <c r="J142" s="45"/>
      <c r="K142" s="46"/>
      <c r="L142" s="47"/>
      <c r="M142" s="47"/>
      <c r="N142" s="22"/>
      <c r="O142" s="23"/>
      <c r="P142" s="23"/>
      <c r="Q142" s="23"/>
      <c r="R142" s="23"/>
      <c r="S142" s="24"/>
      <c r="T142" s="59"/>
      <c r="U142" s="60">
        <f t="shared" si="115"/>
        <v>0</v>
      </c>
      <c r="V142" s="61">
        <f t="shared" ref="V142:X142" si="129">V141+E142-I142+O142</f>
        <v>0</v>
      </c>
      <c r="W142" s="61">
        <f t="shared" si="129"/>
        <v>0</v>
      </c>
      <c r="X142" s="61">
        <f t="shared" si="129"/>
        <v>0</v>
      </c>
      <c r="Y142" s="61">
        <f t="shared" si="117"/>
        <v>0</v>
      </c>
      <c r="Z142" s="75">
        <f t="shared" si="118"/>
        <v>0</v>
      </c>
      <c r="AA142" s="76">
        <f t="shared" si="119"/>
        <v>1000</v>
      </c>
      <c r="AB142" s="75">
        <f t="shared" si="120"/>
        <v>0</v>
      </c>
      <c r="AC142" s="77">
        <f>$AF$4-U142*$AF$9-V142*$AF$12-W142*$AF$15-X142*$AF$18-Y142*$AF$19</f>
        <v>1000</v>
      </c>
    </row>
    <row r="143" spans="2:29">
      <c r="B143" s="20">
        <v>11</v>
      </c>
      <c r="C143" s="21"/>
      <c r="D143" s="22"/>
      <c r="E143" s="23"/>
      <c r="F143" s="23"/>
      <c r="G143" s="24"/>
      <c r="H143" s="25"/>
      <c r="I143" s="45"/>
      <c r="J143" s="45"/>
      <c r="K143" s="46"/>
      <c r="L143" s="47"/>
      <c r="M143" s="47"/>
      <c r="N143" s="22"/>
      <c r="O143" s="23"/>
      <c r="P143" s="23"/>
      <c r="Q143" s="23"/>
      <c r="R143" s="23"/>
      <c r="S143" s="24"/>
      <c r="T143" s="59"/>
      <c r="U143" s="60">
        <f t="shared" si="115"/>
        <v>0</v>
      </c>
      <c r="V143" s="61">
        <f t="shared" ref="V143:X143" si="130">V142+E143-I143+O143</f>
        <v>0</v>
      </c>
      <c r="W143" s="61">
        <f t="shared" si="130"/>
        <v>0</v>
      </c>
      <c r="X143" s="61">
        <f t="shared" si="130"/>
        <v>0</v>
      </c>
      <c r="Y143" s="61">
        <f t="shared" si="117"/>
        <v>0</v>
      </c>
      <c r="Z143" s="75">
        <f t="shared" si="118"/>
        <v>0</v>
      </c>
      <c r="AA143" s="76">
        <f t="shared" si="119"/>
        <v>1000</v>
      </c>
      <c r="AB143" s="75">
        <f t="shared" si="120"/>
        <v>0</v>
      </c>
      <c r="AC143" s="77">
        <f>$AF$4-U143*$AF$9-V143*$AF$12-W143*$AF$15-X143*$AF$18-Y143*$AF$19</f>
        <v>1000</v>
      </c>
    </row>
    <row r="144" spans="2:29">
      <c r="B144" s="20">
        <v>12</v>
      </c>
      <c r="C144" s="21"/>
      <c r="D144" s="22"/>
      <c r="E144" s="23"/>
      <c r="F144" s="23"/>
      <c r="G144" s="24"/>
      <c r="H144" s="25"/>
      <c r="I144" s="45"/>
      <c r="J144" s="45"/>
      <c r="K144" s="46"/>
      <c r="L144" s="47"/>
      <c r="M144" s="47"/>
      <c r="N144" s="22"/>
      <c r="O144" s="23"/>
      <c r="P144" s="23"/>
      <c r="Q144" s="23"/>
      <c r="R144" s="23"/>
      <c r="S144" s="24"/>
      <c r="T144" s="59"/>
      <c r="U144" s="60">
        <f t="shared" si="115"/>
        <v>0</v>
      </c>
      <c r="V144" s="61">
        <f t="shared" ref="V144:X144" si="131">V143+E144-I144+O144</f>
        <v>0</v>
      </c>
      <c r="W144" s="61">
        <f t="shared" si="131"/>
        <v>0</v>
      </c>
      <c r="X144" s="61">
        <f t="shared" si="131"/>
        <v>0</v>
      </c>
      <c r="Y144" s="61">
        <f t="shared" si="117"/>
        <v>0</v>
      </c>
      <c r="Z144" s="75">
        <f t="shared" si="118"/>
        <v>0</v>
      </c>
      <c r="AA144" s="76">
        <f t="shared" si="119"/>
        <v>1000</v>
      </c>
      <c r="AB144" s="75">
        <f t="shared" si="120"/>
        <v>0</v>
      </c>
      <c r="AC144" s="77">
        <f>$AF$4-U144*$AF$9-V144*$AF$12-W144*$AF$15-X144*$AF$18-Y144*$AF$19</f>
        <v>1000</v>
      </c>
    </row>
    <row r="145" spans="2:29">
      <c r="B145" s="26">
        <v>13</v>
      </c>
      <c r="C145" s="27"/>
      <c r="D145" s="28"/>
      <c r="E145" s="29"/>
      <c r="F145" s="29"/>
      <c r="G145" s="30"/>
      <c r="H145" s="31"/>
      <c r="I145" s="48"/>
      <c r="J145" s="48"/>
      <c r="K145" s="49"/>
      <c r="L145" s="50"/>
      <c r="M145" s="50"/>
      <c r="N145" s="28"/>
      <c r="O145" s="29"/>
      <c r="P145" s="29"/>
      <c r="Q145" s="29"/>
      <c r="R145" s="29"/>
      <c r="S145" s="30"/>
      <c r="T145" s="62"/>
      <c r="U145" s="60">
        <f t="shared" si="115"/>
        <v>0</v>
      </c>
      <c r="V145" s="61">
        <f t="shared" ref="V145:X145" si="132">V144+E145-I145+O145</f>
        <v>0</v>
      </c>
      <c r="W145" s="61">
        <f t="shared" si="132"/>
        <v>0</v>
      </c>
      <c r="X145" s="61">
        <f t="shared" si="132"/>
        <v>0</v>
      </c>
      <c r="Y145" s="61">
        <f t="shared" si="117"/>
        <v>0</v>
      </c>
      <c r="Z145" s="75">
        <f t="shared" si="118"/>
        <v>0</v>
      </c>
      <c r="AA145" s="76">
        <f t="shared" si="119"/>
        <v>1000</v>
      </c>
      <c r="AB145" s="75">
        <f t="shared" si="120"/>
        <v>0</v>
      </c>
      <c r="AC145" s="77">
        <f>$AF$4-U145*$AF$9-V145*$AF$12-W145*$AF$15-X145*$AF$18-Y145*$AF$19</f>
        <v>1000</v>
      </c>
    </row>
    <row r="146" spans="2:29">
      <c r="B146" s="26">
        <v>14</v>
      </c>
      <c r="C146" s="27"/>
      <c r="D146" s="28"/>
      <c r="E146" s="29"/>
      <c r="F146" s="29"/>
      <c r="G146" s="30"/>
      <c r="H146" s="31"/>
      <c r="I146" s="48"/>
      <c r="J146" s="48"/>
      <c r="K146" s="49"/>
      <c r="L146" s="50"/>
      <c r="M146" s="50"/>
      <c r="N146" s="28"/>
      <c r="O146" s="29"/>
      <c r="P146" s="29"/>
      <c r="Q146" s="29"/>
      <c r="R146" s="29"/>
      <c r="S146" s="30"/>
      <c r="T146" s="62"/>
      <c r="U146" s="60">
        <f t="shared" si="115"/>
        <v>0</v>
      </c>
      <c r="V146" s="61">
        <f t="shared" ref="V146:X146" si="133">V145+E146-I146+O146</f>
        <v>0</v>
      </c>
      <c r="W146" s="61">
        <f t="shared" si="133"/>
        <v>0</v>
      </c>
      <c r="X146" s="61">
        <f t="shared" si="133"/>
        <v>0</v>
      </c>
      <c r="Y146" s="61">
        <f t="shared" si="117"/>
        <v>0</v>
      </c>
      <c r="Z146" s="75">
        <f t="shared" si="118"/>
        <v>0</v>
      </c>
      <c r="AA146" s="76">
        <f t="shared" si="119"/>
        <v>1000</v>
      </c>
      <c r="AB146" s="75">
        <f t="shared" si="120"/>
        <v>0</v>
      </c>
      <c r="AC146" s="77">
        <f>$AF$4-U146*$AF$9-V146*$AF$12-W146*$AF$15-X146*$AF$18-Y146*$AF$19</f>
        <v>1000</v>
      </c>
    </row>
    <row r="147" ht="14.25" spans="2:29">
      <c r="B147" s="32">
        <v>15</v>
      </c>
      <c r="C147" s="33"/>
      <c r="D147" s="34"/>
      <c r="E147" s="35"/>
      <c r="F147" s="35"/>
      <c r="G147" s="36"/>
      <c r="H147" s="37"/>
      <c r="I147" s="51"/>
      <c r="J147" s="51"/>
      <c r="K147" s="52"/>
      <c r="L147" s="53"/>
      <c r="M147" s="53"/>
      <c r="N147" s="34"/>
      <c r="O147" s="35"/>
      <c r="P147" s="35"/>
      <c r="Q147" s="35"/>
      <c r="R147" s="35"/>
      <c r="S147" s="36"/>
      <c r="T147" s="63"/>
      <c r="U147" s="64">
        <f t="shared" si="115"/>
        <v>0</v>
      </c>
      <c r="V147" s="65">
        <f t="shared" ref="V147:X147" si="134">V146+E147-I147+O147</f>
        <v>0</v>
      </c>
      <c r="W147" s="65">
        <f t="shared" si="134"/>
        <v>0</v>
      </c>
      <c r="X147" s="65">
        <f t="shared" si="134"/>
        <v>0</v>
      </c>
      <c r="Y147" s="65">
        <f t="shared" si="117"/>
        <v>0</v>
      </c>
      <c r="Z147" s="78">
        <f t="shared" si="118"/>
        <v>0</v>
      </c>
      <c r="AA147" s="79">
        <f t="shared" si="119"/>
        <v>1000</v>
      </c>
      <c r="AB147" s="78">
        <f t="shared" si="120"/>
        <v>0</v>
      </c>
      <c r="AC147" s="80">
        <f>$AF$4-U147*$AF$9-V147*$AF$12-W147*$AF$15-X147*$AF$18-Y147*$AF$19</f>
        <v>1000</v>
      </c>
    </row>
    <row r="148" ht="14.25" spans="2:29"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 t="s">
        <v>26</v>
      </c>
      <c r="V148" s="39"/>
      <c r="W148" s="39"/>
      <c r="X148" s="39"/>
      <c r="Y148" s="39"/>
      <c r="Z148" s="39">
        <f>AA147*20+U147*5+V147*10+W147*20+X147*15+Y147*$AF$19*100</f>
        <v>20000</v>
      </c>
      <c r="AA148" s="39"/>
      <c r="AB148" s="39"/>
      <c r="AC148" s="81"/>
    </row>
    <row r="149" ht="14.25"/>
    <row r="150" ht="36" spans="2:29">
      <c r="B150" s="4" t="s">
        <v>0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66"/>
    </row>
    <row r="151" ht="14.25" spans="2:29">
      <c r="B151" s="6" t="s">
        <v>2</v>
      </c>
      <c r="C151" s="7" t="s">
        <v>3</v>
      </c>
      <c r="D151" s="8" t="s">
        <v>4</v>
      </c>
      <c r="E151" s="9"/>
      <c r="F151" s="9"/>
      <c r="G151" s="7"/>
      <c r="H151" s="8" t="s">
        <v>5</v>
      </c>
      <c r="I151" s="9"/>
      <c r="J151" s="9"/>
      <c r="K151" s="7"/>
      <c r="L151" s="40" t="s">
        <v>6</v>
      </c>
      <c r="M151" s="40" t="s">
        <v>7</v>
      </c>
      <c r="N151" s="8" t="s">
        <v>8</v>
      </c>
      <c r="O151" s="9"/>
      <c r="P151" s="9"/>
      <c r="Q151" s="9"/>
      <c r="R151" s="9"/>
      <c r="S151" s="7"/>
      <c r="T151" s="54" t="s">
        <v>9</v>
      </c>
      <c r="U151" s="8" t="s">
        <v>10</v>
      </c>
      <c r="V151" s="9"/>
      <c r="W151" s="9"/>
      <c r="X151" s="9"/>
      <c r="Y151" s="9"/>
      <c r="Z151" s="9"/>
      <c r="AA151" s="9"/>
      <c r="AB151" s="9"/>
      <c r="AC151" s="69"/>
    </row>
    <row r="152" ht="14.25" spans="2:29">
      <c r="B152" s="10"/>
      <c r="C152" s="11"/>
      <c r="D152" s="12" t="s">
        <v>12</v>
      </c>
      <c r="E152" s="13" t="s">
        <v>13</v>
      </c>
      <c r="F152" s="13" t="s">
        <v>14</v>
      </c>
      <c r="G152" s="11" t="s">
        <v>15</v>
      </c>
      <c r="H152" s="12" t="s">
        <v>12</v>
      </c>
      <c r="I152" s="13" t="s">
        <v>13</v>
      </c>
      <c r="J152" s="13" t="s">
        <v>14</v>
      </c>
      <c r="K152" s="11" t="s">
        <v>15</v>
      </c>
      <c r="L152" s="41" t="s">
        <v>12</v>
      </c>
      <c r="M152" s="41" t="s">
        <v>16</v>
      </c>
      <c r="N152" s="12" t="s">
        <v>12</v>
      </c>
      <c r="O152" s="13" t="s">
        <v>13</v>
      </c>
      <c r="P152" s="13" t="s">
        <v>14</v>
      </c>
      <c r="Q152" s="13" t="s">
        <v>15</v>
      </c>
      <c r="R152" s="13" t="s">
        <v>16</v>
      </c>
      <c r="S152" s="11" t="s">
        <v>17</v>
      </c>
      <c r="T152" s="55"/>
      <c r="U152" s="12" t="s">
        <v>12</v>
      </c>
      <c r="V152" s="13" t="s">
        <v>13</v>
      </c>
      <c r="W152" s="13" t="s">
        <v>14</v>
      </c>
      <c r="X152" s="13" t="s">
        <v>15</v>
      </c>
      <c r="Y152" s="13" t="s">
        <v>16</v>
      </c>
      <c r="Z152" s="13" t="s">
        <v>18</v>
      </c>
      <c r="AA152" s="13" t="s">
        <v>19</v>
      </c>
      <c r="AB152" s="13" t="s">
        <v>20</v>
      </c>
      <c r="AC152" s="71" t="s">
        <v>21</v>
      </c>
    </row>
    <row r="153" ht="14.25" spans="2:29">
      <c r="B153" s="14" t="s">
        <v>23</v>
      </c>
      <c r="C153" s="15"/>
      <c r="D153" s="16"/>
      <c r="E153" s="17"/>
      <c r="F153" s="17"/>
      <c r="G153" s="18"/>
      <c r="H153" s="19"/>
      <c r="I153" s="42"/>
      <c r="J153" s="42"/>
      <c r="K153" s="43"/>
      <c r="L153" s="44"/>
      <c r="M153" s="44"/>
      <c r="N153" s="16"/>
      <c r="O153" s="17"/>
      <c r="P153" s="17"/>
      <c r="Q153" s="17"/>
      <c r="R153" s="17"/>
      <c r="S153" s="18"/>
      <c r="T153" s="56"/>
      <c r="U153" s="57">
        <f>D153-H153+L153+N153</f>
        <v>0</v>
      </c>
      <c r="V153" s="58">
        <f t="shared" ref="V153:X153" si="135">E153-I153+O153</f>
        <v>0</v>
      </c>
      <c r="W153" s="58">
        <f t="shared" si="135"/>
        <v>0</v>
      </c>
      <c r="X153" s="58">
        <f t="shared" si="135"/>
        <v>0</v>
      </c>
      <c r="Y153" s="58">
        <f>M153+R153</f>
        <v>0</v>
      </c>
      <c r="Z153" s="72">
        <f>$AF$3-AA153</f>
        <v>0</v>
      </c>
      <c r="AA153" s="73">
        <f>$AF$3-D153*$AF$7-E153*$AF$10-F153*$AF$13-G153*$AF$16/3+S153</f>
        <v>1000</v>
      </c>
      <c r="AB153" s="72">
        <f>$AF$4-AC153</f>
        <v>0</v>
      </c>
      <c r="AC153" s="74">
        <f>$AF$4-U153*$AF$9-V153*$AF$12-W153*$AF$15-X153*$AF$18-Y153*$AF$19</f>
        <v>1000</v>
      </c>
    </row>
    <row r="154" spans="2:29">
      <c r="B154" s="20">
        <v>1</v>
      </c>
      <c r="C154" s="21"/>
      <c r="D154" s="22"/>
      <c r="E154" s="23"/>
      <c r="F154" s="23"/>
      <c r="G154" s="24"/>
      <c r="H154" s="25"/>
      <c r="I154" s="45"/>
      <c r="J154" s="45"/>
      <c r="K154" s="46"/>
      <c r="L154" s="47"/>
      <c r="M154" s="47"/>
      <c r="N154" s="22"/>
      <c r="O154" s="23"/>
      <c r="P154" s="23"/>
      <c r="Q154" s="23"/>
      <c r="R154" s="23"/>
      <c r="S154" s="24"/>
      <c r="T154" s="59"/>
      <c r="U154" s="60">
        <f t="shared" ref="U154:U168" si="136">U153+D154-H154+L154+N154</f>
        <v>0</v>
      </c>
      <c r="V154" s="61">
        <f t="shared" ref="V154:X154" si="137">V153+E154-I154+O154</f>
        <v>0</v>
      </c>
      <c r="W154" s="61">
        <f t="shared" si="137"/>
        <v>0</v>
      </c>
      <c r="X154" s="61">
        <f t="shared" si="137"/>
        <v>0</v>
      </c>
      <c r="Y154" s="61">
        <f t="shared" ref="Y154:Y168" si="138">Y153+M154+R154</f>
        <v>0</v>
      </c>
      <c r="Z154" s="75">
        <f t="shared" ref="Z154:Z168" si="139">AA153-AA154</f>
        <v>0</v>
      </c>
      <c r="AA154" s="76">
        <f t="shared" ref="AA154:AA168" si="140">AA153-D154*$AF$8-E154*$AF$11-F154*$AF$14-G154*$AF$17+S154</f>
        <v>1000</v>
      </c>
      <c r="AB154" s="75">
        <f t="shared" ref="AB154:AB168" si="141">AC153-AC154</f>
        <v>0</v>
      </c>
      <c r="AC154" s="77">
        <f>$AF$4-U154*$AF$9-V154*$AF$12-W154*$AF$15-X154*$AF$18-Y154*$AF$19</f>
        <v>1000</v>
      </c>
    </row>
    <row r="155" spans="2:29">
      <c r="B155" s="20">
        <v>2</v>
      </c>
      <c r="C155" s="21"/>
      <c r="D155" s="22"/>
      <c r="E155" s="23"/>
      <c r="F155" s="23"/>
      <c r="G155" s="24"/>
      <c r="H155" s="25"/>
      <c r="I155" s="45"/>
      <c r="J155" s="45"/>
      <c r="K155" s="46"/>
      <c r="L155" s="47"/>
      <c r="M155" s="47"/>
      <c r="N155" s="22"/>
      <c r="O155" s="23"/>
      <c r="P155" s="23"/>
      <c r="Q155" s="23"/>
      <c r="R155" s="23"/>
      <c r="S155" s="24"/>
      <c r="T155" s="59"/>
      <c r="U155" s="60">
        <f t="shared" si="136"/>
        <v>0</v>
      </c>
      <c r="V155" s="61">
        <f t="shared" ref="V155:X155" si="142">V154+E155-I155+O155</f>
        <v>0</v>
      </c>
      <c r="W155" s="61">
        <f t="shared" si="142"/>
        <v>0</v>
      </c>
      <c r="X155" s="61">
        <f t="shared" si="142"/>
        <v>0</v>
      </c>
      <c r="Y155" s="61">
        <f t="shared" si="138"/>
        <v>0</v>
      </c>
      <c r="Z155" s="75">
        <f t="shared" si="139"/>
        <v>0</v>
      </c>
      <c r="AA155" s="76">
        <f t="shared" si="140"/>
        <v>1000</v>
      </c>
      <c r="AB155" s="75">
        <f t="shared" si="141"/>
        <v>0</v>
      </c>
      <c r="AC155" s="77">
        <f>$AF$4-U155*$AF$9-V155*$AF$12-W155*$AF$15-X155*$AF$18-Y155*$AF$19</f>
        <v>1000</v>
      </c>
    </row>
    <row r="156" spans="2:29">
      <c r="B156" s="20">
        <v>3</v>
      </c>
      <c r="C156" s="21"/>
      <c r="D156" s="22"/>
      <c r="E156" s="23"/>
      <c r="F156" s="23"/>
      <c r="G156" s="24"/>
      <c r="H156" s="25"/>
      <c r="I156" s="45"/>
      <c r="J156" s="45"/>
      <c r="K156" s="46"/>
      <c r="L156" s="47"/>
      <c r="M156" s="47"/>
      <c r="N156" s="22"/>
      <c r="O156" s="23"/>
      <c r="P156" s="23"/>
      <c r="Q156" s="23"/>
      <c r="R156" s="23"/>
      <c r="S156" s="24"/>
      <c r="T156" s="59"/>
      <c r="U156" s="60">
        <f t="shared" si="136"/>
        <v>0</v>
      </c>
      <c r="V156" s="61">
        <f t="shared" ref="V156:X156" si="143">V155+E156-I156+O156</f>
        <v>0</v>
      </c>
      <c r="W156" s="61">
        <f t="shared" si="143"/>
        <v>0</v>
      </c>
      <c r="X156" s="61">
        <f t="shared" si="143"/>
        <v>0</v>
      </c>
      <c r="Y156" s="61">
        <f t="shared" si="138"/>
        <v>0</v>
      </c>
      <c r="Z156" s="75">
        <f t="shared" si="139"/>
        <v>0</v>
      </c>
      <c r="AA156" s="76">
        <f t="shared" si="140"/>
        <v>1000</v>
      </c>
      <c r="AB156" s="75">
        <f t="shared" si="141"/>
        <v>0</v>
      </c>
      <c r="AC156" s="77">
        <f>$AF$4-U156*$AF$9-V156*$AF$12-W156*$AF$15-X156*$AF$18-Y156*$AF$19</f>
        <v>1000</v>
      </c>
    </row>
    <row r="157" spans="2:29">
      <c r="B157" s="20">
        <v>4</v>
      </c>
      <c r="C157" s="21"/>
      <c r="D157" s="22"/>
      <c r="E157" s="23"/>
      <c r="F157" s="23"/>
      <c r="G157" s="24"/>
      <c r="H157" s="25"/>
      <c r="I157" s="45"/>
      <c r="J157" s="45"/>
      <c r="K157" s="46"/>
      <c r="L157" s="47"/>
      <c r="M157" s="47"/>
      <c r="N157" s="22"/>
      <c r="O157" s="23"/>
      <c r="P157" s="23"/>
      <c r="Q157" s="23"/>
      <c r="R157" s="23"/>
      <c r="S157" s="24"/>
      <c r="T157" s="59"/>
      <c r="U157" s="60">
        <f t="shared" si="136"/>
        <v>0</v>
      </c>
      <c r="V157" s="61">
        <f t="shared" ref="V157:X157" si="144">V156+E157-I157+O157</f>
        <v>0</v>
      </c>
      <c r="W157" s="61">
        <f t="shared" si="144"/>
        <v>0</v>
      </c>
      <c r="X157" s="61">
        <f t="shared" si="144"/>
        <v>0</v>
      </c>
      <c r="Y157" s="61">
        <f t="shared" si="138"/>
        <v>0</v>
      </c>
      <c r="Z157" s="75">
        <f t="shared" si="139"/>
        <v>0</v>
      </c>
      <c r="AA157" s="76">
        <f t="shared" si="140"/>
        <v>1000</v>
      </c>
      <c r="AB157" s="75">
        <f t="shared" si="141"/>
        <v>0</v>
      </c>
      <c r="AC157" s="77">
        <f>$AF$4-U157*$AF$9-V157*$AF$12-W157*$AF$15-X157*$AF$18-Y157*$AF$19</f>
        <v>1000</v>
      </c>
    </row>
    <row r="158" spans="2:29">
      <c r="B158" s="20">
        <v>5</v>
      </c>
      <c r="C158" s="21"/>
      <c r="D158" s="22"/>
      <c r="E158" s="23"/>
      <c r="F158" s="23"/>
      <c r="G158" s="24"/>
      <c r="H158" s="25"/>
      <c r="I158" s="45"/>
      <c r="J158" s="45"/>
      <c r="K158" s="46"/>
      <c r="L158" s="47"/>
      <c r="M158" s="47"/>
      <c r="N158" s="22"/>
      <c r="O158" s="23"/>
      <c r="P158" s="23"/>
      <c r="Q158" s="23"/>
      <c r="R158" s="23"/>
      <c r="S158" s="24"/>
      <c r="T158" s="59"/>
      <c r="U158" s="60">
        <f t="shared" si="136"/>
        <v>0</v>
      </c>
      <c r="V158" s="61">
        <f t="shared" ref="V158:X158" si="145">V157+E158-I158+O158</f>
        <v>0</v>
      </c>
      <c r="W158" s="61">
        <f t="shared" si="145"/>
        <v>0</v>
      </c>
      <c r="X158" s="61">
        <f t="shared" si="145"/>
        <v>0</v>
      </c>
      <c r="Y158" s="61">
        <f t="shared" si="138"/>
        <v>0</v>
      </c>
      <c r="Z158" s="75">
        <f t="shared" si="139"/>
        <v>0</v>
      </c>
      <c r="AA158" s="76">
        <f t="shared" si="140"/>
        <v>1000</v>
      </c>
      <c r="AB158" s="75">
        <f t="shared" si="141"/>
        <v>0</v>
      </c>
      <c r="AC158" s="77">
        <f>$AF$4-U158*$AF$9-V158*$AF$12-W158*$AF$15-X158*$AF$18-Y158*$AF$19</f>
        <v>1000</v>
      </c>
    </row>
    <row r="159" spans="2:29">
      <c r="B159" s="20">
        <v>6</v>
      </c>
      <c r="C159" s="21"/>
      <c r="D159" s="22"/>
      <c r="E159" s="23"/>
      <c r="F159" s="23"/>
      <c r="G159" s="24"/>
      <c r="H159" s="25"/>
      <c r="I159" s="45"/>
      <c r="J159" s="45"/>
      <c r="K159" s="46"/>
      <c r="L159" s="47"/>
      <c r="M159" s="47"/>
      <c r="N159" s="22"/>
      <c r="O159" s="23"/>
      <c r="P159" s="23"/>
      <c r="Q159" s="23"/>
      <c r="R159" s="23"/>
      <c r="S159" s="24"/>
      <c r="T159" s="59"/>
      <c r="U159" s="60">
        <f t="shared" si="136"/>
        <v>0</v>
      </c>
      <c r="V159" s="61">
        <f t="shared" ref="V159:X159" si="146">V158+E159-I159+O159</f>
        <v>0</v>
      </c>
      <c r="W159" s="61">
        <f t="shared" si="146"/>
        <v>0</v>
      </c>
      <c r="X159" s="61">
        <f t="shared" si="146"/>
        <v>0</v>
      </c>
      <c r="Y159" s="61">
        <f t="shared" si="138"/>
        <v>0</v>
      </c>
      <c r="Z159" s="75">
        <f t="shared" si="139"/>
        <v>0</v>
      </c>
      <c r="AA159" s="76">
        <f t="shared" si="140"/>
        <v>1000</v>
      </c>
      <c r="AB159" s="75">
        <f t="shared" si="141"/>
        <v>0</v>
      </c>
      <c r="AC159" s="77">
        <f>$AF$4-U159*$AF$9-V159*$AF$12-W159*$AF$15-X159*$AF$18-Y159*$AF$19</f>
        <v>1000</v>
      </c>
    </row>
    <row r="160" spans="2:29">
      <c r="B160" s="20">
        <v>7</v>
      </c>
      <c r="C160" s="21"/>
      <c r="D160" s="22"/>
      <c r="E160" s="23"/>
      <c r="F160" s="23"/>
      <c r="G160" s="24"/>
      <c r="H160" s="25"/>
      <c r="I160" s="45"/>
      <c r="J160" s="45"/>
      <c r="K160" s="46"/>
      <c r="L160" s="47"/>
      <c r="M160" s="47"/>
      <c r="N160" s="22"/>
      <c r="O160" s="23"/>
      <c r="P160" s="23"/>
      <c r="Q160" s="23"/>
      <c r="R160" s="23"/>
      <c r="S160" s="24"/>
      <c r="T160" s="59"/>
      <c r="U160" s="60">
        <f t="shared" si="136"/>
        <v>0</v>
      </c>
      <c r="V160" s="61">
        <f t="shared" ref="V160:X160" si="147">V159+E160-I160+O160</f>
        <v>0</v>
      </c>
      <c r="W160" s="61">
        <f t="shared" si="147"/>
        <v>0</v>
      </c>
      <c r="X160" s="61">
        <f t="shared" si="147"/>
        <v>0</v>
      </c>
      <c r="Y160" s="61">
        <f t="shared" si="138"/>
        <v>0</v>
      </c>
      <c r="Z160" s="75">
        <f t="shared" si="139"/>
        <v>0</v>
      </c>
      <c r="AA160" s="76">
        <f t="shared" si="140"/>
        <v>1000</v>
      </c>
      <c r="AB160" s="75">
        <f t="shared" si="141"/>
        <v>0</v>
      </c>
      <c r="AC160" s="77">
        <f>$AF$4-U160*$AF$9-V160*$AF$12-W160*$AF$15-X160*$AF$18-Y160*$AF$19</f>
        <v>1000</v>
      </c>
    </row>
    <row r="161" spans="2:29">
      <c r="B161" s="20">
        <v>8</v>
      </c>
      <c r="C161" s="21"/>
      <c r="D161" s="22"/>
      <c r="E161" s="23"/>
      <c r="F161" s="23"/>
      <c r="G161" s="24"/>
      <c r="H161" s="25"/>
      <c r="I161" s="45"/>
      <c r="J161" s="45"/>
      <c r="K161" s="46"/>
      <c r="L161" s="47"/>
      <c r="M161" s="47"/>
      <c r="N161" s="22"/>
      <c r="O161" s="23"/>
      <c r="P161" s="23"/>
      <c r="Q161" s="23"/>
      <c r="R161" s="23"/>
      <c r="S161" s="24"/>
      <c r="T161" s="59"/>
      <c r="U161" s="60">
        <f t="shared" si="136"/>
        <v>0</v>
      </c>
      <c r="V161" s="61">
        <f t="shared" ref="V161:X161" si="148">V160+E161-I161+O161</f>
        <v>0</v>
      </c>
      <c r="W161" s="61">
        <f t="shared" si="148"/>
        <v>0</v>
      </c>
      <c r="X161" s="61">
        <f t="shared" si="148"/>
        <v>0</v>
      </c>
      <c r="Y161" s="61">
        <f t="shared" si="138"/>
        <v>0</v>
      </c>
      <c r="Z161" s="75">
        <f t="shared" si="139"/>
        <v>0</v>
      </c>
      <c r="AA161" s="76">
        <f t="shared" si="140"/>
        <v>1000</v>
      </c>
      <c r="AB161" s="75">
        <f t="shared" si="141"/>
        <v>0</v>
      </c>
      <c r="AC161" s="77">
        <f>$AF$4-U161*$AF$9-V161*$AF$12-W161*$AF$15-X161*$AF$18-Y161*$AF$19</f>
        <v>1000</v>
      </c>
    </row>
    <row r="162" spans="2:29">
      <c r="B162" s="20">
        <v>9</v>
      </c>
      <c r="C162" s="21"/>
      <c r="D162" s="22"/>
      <c r="E162" s="23"/>
      <c r="F162" s="23"/>
      <c r="G162" s="24"/>
      <c r="H162" s="25"/>
      <c r="I162" s="45"/>
      <c r="J162" s="45"/>
      <c r="K162" s="46"/>
      <c r="L162" s="47"/>
      <c r="M162" s="47"/>
      <c r="N162" s="22"/>
      <c r="O162" s="23"/>
      <c r="P162" s="23"/>
      <c r="Q162" s="23"/>
      <c r="R162" s="23"/>
      <c r="S162" s="24"/>
      <c r="T162" s="59"/>
      <c r="U162" s="60">
        <f t="shared" si="136"/>
        <v>0</v>
      </c>
      <c r="V162" s="61">
        <f t="shared" ref="V162:X162" si="149">V161+E162-I162+O162</f>
        <v>0</v>
      </c>
      <c r="W162" s="61">
        <f t="shared" si="149"/>
        <v>0</v>
      </c>
      <c r="X162" s="61">
        <f t="shared" si="149"/>
        <v>0</v>
      </c>
      <c r="Y162" s="61">
        <f t="shared" si="138"/>
        <v>0</v>
      </c>
      <c r="Z162" s="75">
        <f t="shared" si="139"/>
        <v>0</v>
      </c>
      <c r="AA162" s="76">
        <f t="shared" si="140"/>
        <v>1000</v>
      </c>
      <c r="AB162" s="75">
        <f t="shared" si="141"/>
        <v>0</v>
      </c>
      <c r="AC162" s="77">
        <f>$AF$4-U162*$AF$9-V162*$AF$12-W162*$AF$15-X162*$AF$18-Y162*$AF$19</f>
        <v>1000</v>
      </c>
    </row>
    <row r="163" spans="2:29">
      <c r="B163" s="20">
        <v>10</v>
      </c>
      <c r="C163" s="21"/>
      <c r="D163" s="22"/>
      <c r="E163" s="23"/>
      <c r="F163" s="23"/>
      <c r="G163" s="24"/>
      <c r="H163" s="25"/>
      <c r="I163" s="45"/>
      <c r="J163" s="45"/>
      <c r="K163" s="46"/>
      <c r="L163" s="47"/>
      <c r="M163" s="47"/>
      <c r="N163" s="22"/>
      <c r="O163" s="23"/>
      <c r="P163" s="23"/>
      <c r="Q163" s="23"/>
      <c r="R163" s="23"/>
      <c r="S163" s="24"/>
      <c r="T163" s="59"/>
      <c r="U163" s="60">
        <f t="shared" si="136"/>
        <v>0</v>
      </c>
      <c r="V163" s="61">
        <f t="shared" ref="V163:X163" si="150">V162+E163-I163+O163</f>
        <v>0</v>
      </c>
      <c r="W163" s="61">
        <f t="shared" si="150"/>
        <v>0</v>
      </c>
      <c r="X163" s="61">
        <f t="shared" si="150"/>
        <v>0</v>
      </c>
      <c r="Y163" s="61">
        <f t="shared" si="138"/>
        <v>0</v>
      </c>
      <c r="Z163" s="75">
        <f t="shared" si="139"/>
        <v>0</v>
      </c>
      <c r="AA163" s="76">
        <f t="shared" si="140"/>
        <v>1000</v>
      </c>
      <c r="AB163" s="75">
        <f t="shared" si="141"/>
        <v>0</v>
      </c>
      <c r="AC163" s="77">
        <f>$AF$4-U163*$AF$9-V163*$AF$12-W163*$AF$15-X163*$AF$18-Y163*$AF$19</f>
        <v>1000</v>
      </c>
    </row>
    <row r="164" spans="2:29">
      <c r="B164" s="20">
        <v>11</v>
      </c>
      <c r="C164" s="21"/>
      <c r="D164" s="22"/>
      <c r="E164" s="23"/>
      <c r="F164" s="23"/>
      <c r="G164" s="24"/>
      <c r="H164" s="25"/>
      <c r="I164" s="45"/>
      <c r="J164" s="45"/>
      <c r="K164" s="46"/>
      <c r="L164" s="47"/>
      <c r="M164" s="47"/>
      <c r="N164" s="22"/>
      <c r="O164" s="23"/>
      <c r="P164" s="23"/>
      <c r="Q164" s="23"/>
      <c r="R164" s="23"/>
      <c r="S164" s="24"/>
      <c r="T164" s="59"/>
      <c r="U164" s="60">
        <f t="shared" si="136"/>
        <v>0</v>
      </c>
      <c r="V164" s="61">
        <f t="shared" ref="V164:X164" si="151">V163+E164-I164+O164</f>
        <v>0</v>
      </c>
      <c r="W164" s="61">
        <f t="shared" si="151"/>
        <v>0</v>
      </c>
      <c r="X164" s="61">
        <f t="shared" si="151"/>
        <v>0</v>
      </c>
      <c r="Y164" s="61">
        <f t="shared" si="138"/>
        <v>0</v>
      </c>
      <c r="Z164" s="75">
        <f t="shared" si="139"/>
        <v>0</v>
      </c>
      <c r="AA164" s="76">
        <f t="shared" si="140"/>
        <v>1000</v>
      </c>
      <c r="AB164" s="75">
        <f t="shared" si="141"/>
        <v>0</v>
      </c>
      <c r="AC164" s="77">
        <f>$AF$4-U164*$AF$9-V164*$AF$12-W164*$AF$15-X164*$AF$18-Y164*$AF$19</f>
        <v>1000</v>
      </c>
    </row>
    <row r="165" spans="2:29">
      <c r="B165" s="20">
        <v>12</v>
      </c>
      <c r="C165" s="21"/>
      <c r="D165" s="22"/>
      <c r="E165" s="23"/>
      <c r="F165" s="23"/>
      <c r="G165" s="24"/>
      <c r="H165" s="25"/>
      <c r="I165" s="45"/>
      <c r="J165" s="45"/>
      <c r="K165" s="46"/>
      <c r="L165" s="47"/>
      <c r="M165" s="47"/>
      <c r="N165" s="22"/>
      <c r="O165" s="23"/>
      <c r="P165" s="23"/>
      <c r="Q165" s="23"/>
      <c r="R165" s="23"/>
      <c r="S165" s="24"/>
      <c r="T165" s="59"/>
      <c r="U165" s="60">
        <f t="shared" si="136"/>
        <v>0</v>
      </c>
      <c r="V165" s="61">
        <f t="shared" ref="V165:X165" si="152">V164+E165-I165+O165</f>
        <v>0</v>
      </c>
      <c r="W165" s="61">
        <f t="shared" si="152"/>
        <v>0</v>
      </c>
      <c r="X165" s="61">
        <f t="shared" si="152"/>
        <v>0</v>
      </c>
      <c r="Y165" s="61">
        <f t="shared" si="138"/>
        <v>0</v>
      </c>
      <c r="Z165" s="75">
        <f t="shared" si="139"/>
        <v>0</v>
      </c>
      <c r="AA165" s="76">
        <f t="shared" si="140"/>
        <v>1000</v>
      </c>
      <c r="AB165" s="75">
        <f t="shared" si="141"/>
        <v>0</v>
      </c>
      <c r="AC165" s="77">
        <f>$AF$4-U165*$AF$9-V165*$AF$12-W165*$AF$15-X165*$AF$18-Y165*$AF$19</f>
        <v>1000</v>
      </c>
    </row>
    <row r="166" spans="2:29">
      <c r="B166" s="26">
        <v>13</v>
      </c>
      <c r="C166" s="27"/>
      <c r="D166" s="28"/>
      <c r="E166" s="29"/>
      <c r="F166" s="29"/>
      <c r="G166" s="30"/>
      <c r="H166" s="31"/>
      <c r="I166" s="48"/>
      <c r="J166" s="48"/>
      <c r="K166" s="49"/>
      <c r="L166" s="50"/>
      <c r="M166" s="50"/>
      <c r="N166" s="28"/>
      <c r="O166" s="29"/>
      <c r="P166" s="29"/>
      <c r="Q166" s="29"/>
      <c r="R166" s="29"/>
      <c r="S166" s="30"/>
      <c r="T166" s="62"/>
      <c r="U166" s="60">
        <f t="shared" si="136"/>
        <v>0</v>
      </c>
      <c r="V166" s="61">
        <f t="shared" ref="V166:X166" si="153">V165+E166-I166+O166</f>
        <v>0</v>
      </c>
      <c r="W166" s="61">
        <f t="shared" si="153"/>
        <v>0</v>
      </c>
      <c r="X166" s="61">
        <f t="shared" si="153"/>
        <v>0</v>
      </c>
      <c r="Y166" s="61">
        <f t="shared" si="138"/>
        <v>0</v>
      </c>
      <c r="Z166" s="75">
        <f t="shared" si="139"/>
        <v>0</v>
      </c>
      <c r="AA166" s="76">
        <f t="shared" si="140"/>
        <v>1000</v>
      </c>
      <c r="AB166" s="75">
        <f t="shared" si="141"/>
        <v>0</v>
      </c>
      <c r="AC166" s="77">
        <f>$AF$4-U166*$AF$9-V166*$AF$12-W166*$AF$15-X166*$AF$18-Y166*$AF$19</f>
        <v>1000</v>
      </c>
    </row>
    <row r="167" spans="2:29">
      <c r="B167" s="26">
        <v>14</v>
      </c>
      <c r="C167" s="27"/>
      <c r="D167" s="28"/>
      <c r="E167" s="29"/>
      <c r="F167" s="29"/>
      <c r="G167" s="30"/>
      <c r="H167" s="31"/>
      <c r="I167" s="48"/>
      <c r="J167" s="48"/>
      <c r="K167" s="49"/>
      <c r="L167" s="50"/>
      <c r="M167" s="50"/>
      <c r="N167" s="28"/>
      <c r="O167" s="29"/>
      <c r="P167" s="29"/>
      <c r="Q167" s="29"/>
      <c r="R167" s="29"/>
      <c r="S167" s="30"/>
      <c r="T167" s="62"/>
      <c r="U167" s="60">
        <f t="shared" si="136"/>
        <v>0</v>
      </c>
      <c r="V167" s="61">
        <f t="shared" ref="V167:X167" si="154">V166+E167-I167+O167</f>
        <v>0</v>
      </c>
      <c r="W167" s="61">
        <f t="shared" si="154"/>
        <v>0</v>
      </c>
      <c r="X167" s="61">
        <f t="shared" si="154"/>
        <v>0</v>
      </c>
      <c r="Y167" s="61">
        <f t="shared" si="138"/>
        <v>0</v>
      </c>
      <c r="Z167" s="75">
        <f t="shared" si="139"/>
        <v>0</v>
      </c>
      <c r="AA167" s="76">
        <f t="shared" si="140"/>
        <v>1000</v>
      </c>
      <c r="AB167" s="75">
        <f t="shared" si="141"/>
        <v>0</v>
      </c>
      <c r="AC167" s="77">
        <f>$AF$4-U167*$AF$9-V167*$AF$12-W167*$AF$15-X167*$AF$18-Y167*$AF$19</f>
        <v>1000</v>
      </c>
    </row>
    <row r="168" ht="14.25" spans="2:29">
      <c r="B168" s="32">
        <v>15</v>
      </c>
      <c r="C168" s="33"/>
      <c r="D168" s="34"/>
      <c r="E168" s="35"/>
      <c r="F168" s="35"/>
      <c r="G168" s="36"/>
      <c r="H168" s="37"/>
      <c r="I168" s="51"/>
      <c r="J168" s="51"/>
      <c r="K168" s="52"/>
      <c r="L168" s="53"/>
      <c r="M168" s="53"/>
      <c r="N168" s="34"/>
      <c r="O168" s="35"/>
      <c r="P168" s="35"/>
      <c r="Q168" s="35"/>
      <c r="R168" s="35"/>
      <c r="S168" s="36"/>
      <c r="T168" s="63"/>
      <c r="U168" s="64">
        <f t="shared" si="136"/>
        <v>0</v>
      </c>
      <c r="V168" s="65">
        <f t="shared" ref="V168:X168" si="155">V167+E168-I168+O168</f>
        <v>0</v>
      </c>
      <c r="W168" s="65">
        <f t="shared" si="155"/>
        <v>0</v>
      </c>
      <c r="X168" s="65">
        <f t="shared" si="155"/>
        <v>0</v>
      </c>
      <c r="Y168" s="65">
        <f t="shared" si="138"/>
        <v>0</v>
      </c>
      <c r="Z168" s="78">
        <f t="shared" si="139"/>
        <v>0</v>
      </c>
      <c r="AA168" s="79">
        <f t="shared" si="140"/>
        <v>1000</v>
      </c>
      <c r="AB168" s="78">
        <f t="shared" si="141"/>
        <v>0</v>
      </c>
      <c r="AC168" s="80">
        <f>$AF$4-U168*$AF$9-V168*$AF$12-W168*$AF$15-X168*$AF$18-Y168*$AF$19</f>
        <v>1000</v>
      </c>
    </row>
    <row r="169" ht="14.25" spans="2:29">
      <c r="B169" s="38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 t="s">
        <v>26</v>
      </c>
      <c r="V169" s="39"/>
      <c r="W169" s="39"/>
      <c r="X169" s="39"/>
      <c r="Y169" s="39"/>
      <c r="Z169" s="39">
        <f>AA168*20+U168*5+V168*10+W168*20+X168*15+Y168*$AF$19*100</f>
        <v>20000</v>
      </c>
      <c r="AA169" s="39"/>
      <c r="AB169" s="39"/>
      <c r="AC169" s="81"/>
    </row>
    <row r="170" ht="14.25"/>
    <row r="171" ht="36" spans="2:29">
      <c r="B171" s="4" t="s">
        <v>0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66"/>
    </row>
    <row r="172" ht="14.25" spans="2:29">
      <c r="B172" s="6" t="s">
        <v>2</v>
      </c>
      <c r="C172" s="7" t="s">
        <v>3</v>
      </c>
      <c r="D172" s="8" t="s">
        <v>4</v>
      </c>
      <c r="E172" s="9"/>
      <c r="F172" s="9"/>
      <c r="G172" s="7"/>
      <c r="H172" s="8" t="s">
        <v>5</v>
      </c>
      <c r="I172" s="9"/>
      <c r="J172" s="9"/>
      <c r="K172" s="7"/>
      <c r="L172" s="40" t="s">
        <v>6</v>
      </c>
      <c r="M172" s="40" t="s">
        <v>7</v>
      </c>
      <c r="N172" s="8" t="s">
        <v>8</v>
      </c>
      <c r="O172" s="9"/>
      <c r="P172" s="9"/>
      <c r="Q172" s="9"/>
      <c r="R172" s="9"/>
      <c r="S172" s="7"/>
      <c r="T172" s="54" t="s">
        <v>9</v>
      </c>
      <c r="U172" s="8" t="s">
        <v>10</v>
      </c>
      <c r="V172" s="9"/>
      <c r="W172" s="9"/>
      <c r="X172" s="9"/>
      <c r="Y172" s="9"/>
      <c r="Z172" s="9"/>
      <c r="AA172" s="9"/>
      <c r="AB172" s="9"/>
      <c r="AC172" s="69"/>
    </row>
    <row r="173" ht="14.25" spans="2:29">
      <c r="B173" s="10"/>
      <c r="C173" s="11"/>
      <c r="D173" s="12" t="s">
        <v>12</v>
      </c>
      <c r="E173" s="13" t="s">
        <v>13</v>
      </c>
      <c r="F173" s="13" t="s">
        <v>14</v>
      </c>
      <c r="G173" s="11" t="s">
        <v>15</v>
      </c>
      <c r="H173" s="12" t="s">
        <v>12</v>
      </c>
      <c r="I173" s="13" t="s">
        <v>13</v>
      </c>
      <c r="J173" s="13" t="s">
        <v>14</v>
      </c>
      <c r="K173" s="11" t="s">
        <v>15</v>
      </c>
      <c r="L173" s="41" t="s">
        <v>12</v>
      </c>
      <c r="M173" s="41" t="s">
        <v>16</v>
      </c>
      <c r="N173" s="12" t="s">
        <v>12</v>
      </c>
      <c r="O173" s="13" t="s">
        <v>13</v>
      </c>
      <c r="P173" s="13" t="s">
        <v>14</v>
      </c>
      <c r="Q173" s="13" t="s">
        <v>15</v>
      </c>
      <c r="R173" s="13" t="s">
        <v>16</v>
      </c>
      <c r="S173" s="11" t="s">
        <v>17</v>
      </c>
      <c r="T173" s="55"/>
      <c r="U173" s="12" t="s">
        <v>12</v>
      </c>
      <c r="V173" s="13" t="s">
        <v>13</v>
      </c>
      <c r="W173" s="13" t="s">
        <v>14</v>
      </c>
      <c r="X173" s="13" t="s">
        <v>15</v>
      </c>
      <c r="Y173" s="13" t="s">
        <v>16</v>
      </c>
      <c r="Z173" s="13" t="s">
        <v>18</v>
      </c>
      <c r="AA173" s="13" t="s">
        <v>19</v>
      </c>
      <c r="AB173" s="13" t="s">
        <v>20</v>
      </c>
      <c r="AC173" s="71" t="s">
        <v>21</v>
      </c>
    </row>
    <row r="174" ht="14.25" spans="2:29">
      <c r="B174" s="14" t="s">
        <v>23</v>
      </c>
      <c r="C174" s="15"/>
      <c r="D174" s="16"/>
      <c r="E174" s="17"/>
      <c r="F174" s="17"/>
      <c r="G174" s="18"/>
      <c r="H174" s="19"/>
      <c r="I174" s="42"/>
      <c r="J174" s="42"/>
      <c r="K174" s="43"/>
      <c r="L174" s="44"/>
      <c r="M174" s="44"/>
      <c r="N174" s="16"/>
      <c r="O174" s="17"/>
      <c r="P174" s="17"/>
      <c r="Q174" s="17"/>
      <c r="R174" s="17"/>
      <c r="S174" s="18"/>
      <c r="T174" s="56"/>
      <c r="U174" s="57">
        <f>D174-H174+L174+N174</f>
        <v>0</v>
      </c>
      <c r="V174" s="58">
        <f t="shared" ref="V174:X174" si="156">E174-I174+O174</f>
        <v>0</v>
      </c>
      <c r="W174" s="58">
        <f t="shared" si="156"/>
        <v>0</v>
      </c>
      <c r="X174" s="58">
        <f t="shared" si="156"/>
        <v>0</v>
      </c>
      <c r="Y174" s="58">
        <f>M174+R174</f>
        <v>0</v>
      </c>
      <c r="Z174" s="72">
        <f>$AF$3-AA174</f>
        <v>0</v>
      </c>
      <c r="AA174" s="73">
        <f>$AF$3-D174*$AF$7-E174*$AF$10-F174*$AF$13-G174*$AF$16/3+S174</f>
        <v>1000</v>
      </c>
      <c r="AB174" s="72">
        <f>$AF$4-AC174</f>
        <v>0</v>
      </c>
      <c r="AC174" s="74">
        <f>$AF$4-U174*$AF$9-V174*$AF$12-W174*$AF$15-X174*$AF$18-Y174*$AF$19</f>
        <v>1000</v>
      </c>
    </row>
    <row r="175" spans="2:29">
      <c r="B175" s="20">
        <v>1</v>
      </c>
      <c r="C175" s="21"/>
      <c r="D175" s="22"/>
      <c r="E175" s="23"/>
      <c r="F175" s="23"/>
      <c r="G175" s="24"/>
      <c r="H175" s="25"/>
      <c r="I175" s="45"/>
      <c r="J175" s="45"/>
      <c r="K175" s="46"/>
      <c r="L175" s="47"/>
      <c r="M175" s="47"/>
      <c r="N175" s="22"/>
      <c r="O175" s="23"/>
      <c r="P175" s="23"/>
      <c r="Q175" s="23"/>
      <c r="R175" s="23"/>
      <c r="S175" s="24"/>
      <c r="T175" s="59"/>
      <c r="U175" s="60">
        <f t="shared" ref="U175:U189" si="157">U174+D175-H175+L175+N175</f>
        <v>0</v>
      </c>
      <c r="V175" s="61">
        <f t="shared" ref="V175:X175" si="158">V174+E175-I175+O175</f>
        <v>0</v>
      </c>
      <c r="W175" s="61">
        <f t="shared" si="158"/>
        <v>0</v>
      </c>
      <c r="X175" s="61">
        <f t="shared" si="158"/>
        <v>0</v>
      </c>
      <c r="Y175" s="61">
        <f t="shared" ref="Y175:Y189" si="159">Y174+M175+R175</f>
        <v>0</v>
      </c>
      <c r="Z175" s="75">
        <f t="shared" ref="Z175:Z189" si="160">AA174-AA175</f>
        <v>0</v>
      </c>
      <c r="AA175" s="76">
        <f t="shared" ref="AA175:AA189" si="161">AA174-D175*$AF$8-E175*$AF$11-F175*$AF$14-G175*$AF$17+S175</f>
        <v>1000</v>
      </c>
      <c r="AB175" s="75">
        <f t="shared" ref="AB175:AB189" si="162">AC174-AC175</f>
        <v>0</v>
      </c>
      <c r="AC175" s="77">
        <f>$AF$4-U175*$AF$9-V175*$AF$12-W175*$AF$15-X175*$AF$18-Y175*$AF$19</f>
        <v>1000</v>
      </c>
    </row>
    <row r="176" spans="2:29">
      <c r="B176" s="20">
        <v>2</v>
      </c>
      <c r="C176" s="21"/>
      <c r="D176" s="22"/>
      <c r="E176" s="23"/>
      <c r="F176" s="23"/>
      <c r="G176" s="24"/>
      <c r="H176" s="25"/>
      <c r="I176" s="45"/>
      <c r="J176" s="45"/>
      <c r="K176" s="46"/>
      <c r="L176" s="47"/>
      <c r="M176" s="47"/>
      <c r="N176" s="22"/>
      <c r="O176" s="23"/>
      <c r="P176" s="23"/>
      <c r="Q176" s="23"/>
      <c r="R176" s="23"/>
      <c r="S176" s="24"/>
      <c r="T176" s="59"/>
      <c r="U176" s="60">
        <f t="shared" si="157"/>
        <v>0</v>
      </c>
      <c r="V176" s="61">
        <f t="shared" ref="V176:X176" si="163">V175+E176-I176+O176</f>
        <v>0</v>
      </c>
      <c r="W176" s="61">
        <f t="shared" si="163"/>
        <v>0</v>
      </c>
      <c r="X176" s="61">
        <f t="shared" si="163"/>
        <v>0</v>
      </c>
      <c r="Y176" s="61">
        <f t="shared" si="159"/>
        <v>0</v>
      </c>
      <c r="Z176" s="75">
        <f t="shared" si="160"/>
        <v>0</v>
      </c>
      <c r="AA176" s="76">
        <f t="shared" si="161"/>
        <v>1000</v>
      </c>
      <c r="AB176" s="75">
        <f t="shared" si="162"/>
        <v>0</v>
      </c>
      <c r="AC176" s="77">
        <f>$AF$4-U176*$AF$9-V176*$AF$12-W176*$AF$15-X176*$AF$18-Y176*$AF$19</f>
        <v>1000</v>
      </c>
    </row>
    <row r="177" spans="2:29">
      <c r="B177" s="20">
        <v>3</v>
      </c>
      <c r="C177" s="21"/>
      <c r="D177" s="22"/>
      <c r="E177" s="23"/>
      <c r="F177" s="23"/>
      <c r="G177" s="24"/>
      <c r="H177" s="25"/>
      <c r="I177" s="45"/>
      <c r="J177" s="45"/>
      <c r="K177" s="46"/>
      <c r="L177" s="47"/>
      <c r="M177" s="47"/>
      <c r="N177" s="22"/>
      <c r="O177" s="23"/>
      <c r="P177" s="23"/>
      <c r="Q177" s="23"/>
      <c r="R177" s="23"/>
      <c r="S177" s="24"/>
      <c r="T177" s="59"/>
      <c r="U177" s="60">
        <f t="shared" si="157"/>
        <v>0</v>
      </c>
      <c r="V177" s="61">
        <f t="shared" ref="V177:X177" si="164">V176+E177-I177+O177</f>
        <v>0</v>
      </c>
      <c r="W177" s="61">
        <f t="shared" si="164"/>
        <v>0</v>
      </c>
      <c r="X177" s="61">
        <f t="shared" si="164"/>
        <v>0</v>
      </c>
      <c r="Y177" s="61">
        <f t="shared" si="159"/>
        <v>0</v>
      </c>
      <c r="Z177" s="75">
        <f t="shared" si="160"/>
        <v>0</v>
      </c>
      <c r="AA177" s="76">
        <f t="shared" si="161"/>
        <v>1000</v>
      </c>
      <c r="AB177" s="75">
        <f t="shared" si="162"/>
        <v>0</v>
      </c>
      <c r="AC177" s="77">
        <f>$AF$4-U177*$AF$9-V177*$AF$12-W177*$AF$15-X177*$AF$18-Y177*$AF$19</f>
        <v>1000</v>
      </c>
    </row>
    <row r="178" spans="2:29">
      <c r="B178" s="20">
        <v>4</v>
      </c>
      <c r="C178" s="21"/>
      <c r="D178" s="22"/>
      <c r="E178" s="23"/>
      <c r="F178" s="23"/>
      <c r="G178" s="24"/>
      <c r="H178" s="25"/>
      <c r="I178" s="45"/>
      <c r="J178" s="45"/>
      <c r="K178" s="46"/>
      <c r="L178" s="47"/>
      <c r="M178" s="47"/>
      <c r="N178" s="22"/>
      <c r="O178" s="23"/>
      <c r="P178" s="23"/>
      <c r="Q178" s="23"/>
      <c r="R178" s="23"/>
      <c r="S178" s="24"/>
      <c r="T178" s="59"/>
      <c r="U178" s="60">
        <f t="shared" si="157"/>
        <v>0</v>
      </c>
      <c r="V178" s="61">
        <f t="shared" ref="V178:X178" si="165">V177+E178-I178+O178</f>
        <v>0</v>
      </c>
      <c r="W178" s="61">
        <f t="shared" si="165"/>
        <v>0</v>
      </c>
      <c r="X178" s="61">
        <f t="shared" si="165"/>
        <v>0</v>
      </c>
      <c r="Y178" s="61">
        <f t="shared" si="159"/>
        <v>0</v>
      </c>
      <c r="Z178" s="75">
        <f t="shared" si="160"/>
        <v>0</v>
      </c>
      <c r="AA178" s="76">
        <f t="shared" si="161"/>
        <v>1000</v>
      </c>
      <c r="AB178" s="75">
        <f t="shared" si="162"/>
        <v>0</v>
      </c>
      <c r="AC178" s="77">
        <f>$AF$4-U178*$AF$9-V178*$AF$12-W178*$AF$15-X178*$AF$18-Y178*$AF$19</f>
        <v>1000</v>
      </c>
    </row>
    <row r="179" spans="2:29">
      <c r="B179" s="20">
        <v>5</v>
      </c>
      <c r="C179" s="21"/>
      <c r="D179" s="22"/>
      <c r="E179" s="23"/>
      <c r="F179" s="23"/>
      <c r="G179" s="24"/>
      <c r="H179" s="25"/>
      <c r="I179" s="45"/>
      <c r="J179" s="45"/>
      <c r="K179" s="46"/>
      <c r="L179" s="47"/>
      <c r="M179" s="47"/>
      <c r="N179" s="22"/>
      <c r="O179" s="23"/>
      <c r="P179" s="23"/>
      <c r="Q179" s="23"/>
      <c r="R179" s="23"/>
      <c r="S179" s="24"/>
      <c r="T179" s="59"/>
      <c r="U179" s="60">
        <f t="shared" si="157"/>
        <v>0</v>
      </c>
      <c r="V179" s="61">
        <f t="shared" ref="V179:X179" si="166">V178+E179-I179+O179</f>
        <v>0</v>
      </c>
      <c r="W179" s="61">
        <f t="shared" si="166"/>
        <v>0</v>
      </c>
      <c r="X179" s="61">
        <f t="shared" si="166"/>
        <v>0</v>
      </c>
      <c r="Y179" s="61">
        <f t="shared" si="159"/>
        <v>0</v>
      </c>
      <c r="Z179" s="75">
        <f t="shared" si="160"/>
        <v>0</v>
      </c>
      <c r="AA179" s="76">
        <f t="shared" si="161"/>
        <v>1000</v>
      </c>
      <c r="AB179" s="75">
        <f t="shared" si="162"/>
        <v>0</v>
      </c>
      <c r="AC179" s="77">
        <f>$AF$4-U179*$AF$9-V179*$AF$12-W179*$AF$15-X179*$AF$18-Y179*$AF$19</f>
        <v>1000</v>
      </c>
    </row>
    <row r="180" spans="2:29">
      <c r="B180" s="20">
        <v>6</v>
      </c>
      <c r="C180" s="21"/>
      <c r="D180" s="22"/>
      <c r="E180" s="23"/>
      <c r="F180" s="23"/>
      <c r="G180" s="24"/>
      <c r="H180" s="25"/>
      <c r="I180" s="45"/>
      <c r="J180" s="45"/>
      <c r="K180" s="46"/>
      <c r="L180" s="47"/>
      <c r="M180" s="47"/>
      <c r="N180" s="22"/>
      <c r="O180" s="23"/>
      <c r="P180" s="23"/>
      <c r="Q180" s="23"/>
      <c r="R180" s="23"/>
      <c r="S180" s="24"/>
      <c r="T180" s="59"/>
      <c r="U180" s="60">
        <f t="shared" si="157"/>
        <v>0</v>
      </c>
      <c r="V180" s="61">
        <f t="shared" ref="V180:X180" si="167">V179+E180-I180+O180</f>
        <v>0</v>
      </c>
      <c r="W180" s="61">
        <f t="shared" si="167"/>
        <v>0</v>
      </c>
      <c r="X180" s="61">
        <f t="shared" si="167"/>
        <v>0</v>
      </c>
      <c r="Y180" s="61">
        <f t="shared" si="159"/>
        <v>0</v>
      </c>
      <c r="Z180" s="75">
        <f t="shared" si="160"/>
        <v>0</v>
      </c>
      <c r="AA180" s="76">
        <f t="shared" si="161"/>
        <v>1000</v>
      </c>
      <c r="AB180" s="75">
        <f t="shared" si="162"/>
        <v>0</v>
      </c>
      <c r="AC180" s="77">
        <f>$AF$4-U180*$AF$9-V180*$AF$12-W180*$AF$15-X180*$AF$18-Y180*$AF$19</f>
        <v>1000</v>
      </c>
    </row>
    <row r="181" spans="2:29">
      <c r="B181" s="20">
        <v>7</v>
      </c>
      <c r="C181" s="21"/>
      <c r="D181" s="22"/>
      <c r="E181" s="23"/>
      <c r="F181" s="23"/>
      <c r="G181" s="24"/>
      <c r="H181" s="25"/>
      <c r="I181" s="45"/>
      <c r="J181" s="45"/>
      <c r="K181" s="46"/>
      <c r="L181" s="47"/>
      <c r="M181" s="47"/>
      <c r="N181" s="22"/>
      <c r="O181" s="23"/>
      <c r="P181" s="23"/>
      <c r="Q181" s="23"/>
      <c r="R181" s="23"/>
      <c r="S181" s="24"/>
      <c r="T181" s="59"/>
      <c r="U181" s="60">
        <f t="shared" si="157"/>
        <v>0</v>
      </c>
      <c r="V181" s="61">
        <f t="shared" ref="V181:X181" si="168">V180+E181-I181+O181</f>
        <v>0</v>
      </c>
      <c r="W181" s="61">
        <f t="shared" si="168"/>
        <v>0</v>
      </c>
      <c r="X181" s="61">
        <f t="shared" si="168"/>
        <v>0</v>
      </c>
      <c r="Y181" s="61">
        <f t="shared" si="159"/>
        <v>0</v>
      </c>
      <c r="Z181" s="75">
        <f t="shared" si="160"/>
        <v>0</v>
      </c>
      <c r="AA181" s="76">
        <f t="shared" si="161"/>
        <v>1000</v>
      </c>
      <c r="AB181" s="75">
        <f t="shared" si="162"/>
        <v>0</v>
      </c>
      <c r="AC181" s="77">
        <f>$AF$4-U181*$AF$9-V181*$AF$12-W181*$AF$15-X181*$AF$18-Y181*$AF$19</f>
        <v>1000</v>
      </c>
    </row>
    <row r="182" spans="2:29">
      <c r="B182" s="20">
        <v>8</v>
      </c>
      <c r="C182" s="21"/>
      <c r="D182" s="22"/>
      <c r="E182" s="23"/>
      <c r="F182" s="23"/>
      <c r="G182" s="24"/>
      <c r="H182" s="25"/>
      <c r="I182" s="45"/>
      <c r="J182" s="45"/>
      <c r="K182" s="46"/>
      <c r="L182" s="47"/>
      <c r="M182" s="47"/>
      <c r="N182" s="22"/>
      <c r="O182" s="23"/>
      <c r="P182" s="23"/>
      <c r="Q182" s="23"/>
      <c r="R182" s="23"/>
      <c r="S182" s="24"/>
      <c r="T182" s="59"/>
      <c r="U182" s="60">
        <f t="shared" si="157"/>
        <v>0</v>
      </c>
      <c r="V182" s="61">
        <f t="shared" ref="V182:X182" si="169">V181+E182-I182+O182</f>
        <v>0</v>
      </c>
      <c r="W182" s="61">
        <f t="shared" si="169"/>
        <v>0</v>
      </c>
      <c r="X182" s="61">
        <f t="shared" si="169"/>
        <v>0</v>
      </c>
      <c r="Y182" s="61">
        <f t="shared" si="159"/>
        <v>0</v>
      </c>
      <c r="Z182" s="75">
        <f t="shared" si="160"/>
        <v>0</v>
      </c>
      <c r="AA182" s="76">
        <f t="shared" si="161"/>
        <v>1000</v>
      </c>
      <c r="AB182" s="75">
        <f t="shared" si="162"/>
        <v>0</v>
      </c>
      <c r="AC182" s="77">
        <f>$AF$4-U182*$AF$9-V182*$AF$12-W182*$AF$15-X182*$AF$18-Y182*$AF$19</f>
        <v>1000</v>
      </c>
    </row>
    <row r="183" spans="2:29">
      <c r="B183" s="20">
        <v>9</v>
      </c>
      <c r="C183" s="21"/>
      <c r="D183" s="22"/>
      <c r="E183" s="23"/>
      <c r="F183" s="23"/>
      <c r="G183" s="24"/>
      <c r="H183" s="25"/>
      <c r="I183" s="45"/>
      <c r="J183" s="45"/>
      <c r="K183" s="46"/>
      <c r="L183" s="47"/>
      <c r="M183" s="47"/>
      <c r="N183" s="22"/>
      <c r="O183" s="23"/>
      <c r="P183" s="23"/>
      <c r="Q183" s="23"/>
      <c r="R183" s="23"/>
      <c r="S183" s="24"/>
      <c r="T183" s="59"/>
      <c r="U183" s="60">
        <f t="shared" si="157"/>
        <v>0</v>
      </c>
      <c r="V183" s="61">
        <f t="shared" ref="V183:X183" si="170">V182+E183-I183+O183</f>
        <v>0</v>
      </c>
      <c r="W183" s="61">
        <f t="shared" si="170"/>
        <v>0</v>
      </c>
      <c r="X183" s="61">
        <f t="shared" si="170"/>
        <v>0</v>
      </c>
      <c r="Y183" s="61">
        <f t="shared" si="159"/>
        <v>0</v>
      </c>
      <c r="Z183" s="75">
        <f t="shared" si="160"/>
        <v>0</v>
      </c>
      <c r="AA183" s="76">
        <f t="shared" si="161"/>
        <v>1000</v>
      </c>
      <c r="AB183" s="75">
        <f t="shared" si="162"/>
        <v>0</v>
      </c>
      <c r="AC183" s="77">
        <f>$AF$4-U183*$AF$9-V183*$AF$12-W183*$AF$15-X183*$AF$18-Y183*$AF$19</f>
        <v>1000</v>
      </c>
    </row>
    <row r="184" spans="2:29">
      <c r="B184" s="20">
        <v>10</v>
      </c>
      <c r="C184" s="21"/>
      <c r="D184" s="22"/>
      <c r="E184" s="23"/>
      <c r="F184" s="23"/>
      <c r="G184" s="24"/>
      <c r="H184" s="25"/>
      <c r="I184" s="45"/>
      <c r="J184" s="45"/>
      <c r="K184" s="46"/>
      <c r="L184" s="47"/>
      <c r="M184" s="47"/>
      <c r="N184" s="22"/>
      <c r="O184" s="23"/>
      <c r="P184" s="23"/>
      <c r="Q184" s="23"/>
      <c r="R184" s="23"/>
      <c r="S184" s="24"/>
      <c r="T184" s="59"/>
      <c r="U184" s="60">
        <f t="shared" si="157"/>
        <v>0</v>
      </c>
      <c r="V184" s="61">
        <f t="shared" ref="V184:X184" si="171">V183+E184-I184+O184</f>
        <v>0</v>
      </c>
      <c r="W184" s="61">
        <f t="shared" si="171"/>
        <v>0</v>
      </c>
      <c r="X184" s="61">
        <f t="shared" si="171"/>
        <v>0</v>
      </c>
      <c r="Y184" s="61">
        <f t="shared" si="159"/>
        <v>0</v>
      </c>
      <c r="Z184" s="75">
        <f t="shared" si="160"/>
        <v>0</v>
      </c>
      <c r="AA184" s="76">
        <f t="shared" si="161"/>
        <v>1000</v>
      </c>
      <c r="AB184" s="75">
        <f t="shared" si="162"/>
        <v>0</v>
      </c>
      <c r="AC184" s="77">
        <f>$AF$4-U184*$AF$9-V184*$AF$12-W184*$AF$15-X184*$AF$18-Y184*$AF$19</f>
        <v>1000</v>
      </c>
    </row>
    <row r="185" spans="2:29">
      <c r="B185" s="20">
        <v>11</v>
      </c>
      <c r="C185" s="21"/>
      <c r="D185" s="22"/>
      <c r="E185" s="23"/>
      <c r="F185" s="23"/>
      <c r="G185" s="24"/>
      <c r="H185" s="25"/>
      <c r="I185" s="45"/>
      <c r="J185" s="45"/>
      <c r="K185" s="46"/>
      <c r="L185" s="47"/>
      <c r="M185" s="47"/>
      <c r="N185" s="22"/>
      <c r="O185" s="23"/>
      <c r="P185" s="23"/>
      <c r="Q185" s="23"/>
      <c r="R185" s="23"/>
      <c r="S185" s="24"/>
      <c r="T185" s="59"/>
      <c r="U185" s="60">
        <f t="shared" si="157"/>
        <v>0</v>
      </c>
      <c r="V185" s="61">
        <f t="shared" ref="V185:X185" si="172">V184+E185-I185+O185</f>
        <v>0</v>
      </c>
      <c r="W185" s="61">
        <f t="shared" si="172"/>
        <v>0</v>
      </c>
      <c r="X185" s="61">
        <f t="shared" si="172"/>
        <v>0</v>
      </c>
      <c r="Y185" s="61">
        <f t="shared" si="159"/>
        <v>0</v>
      </c>
      <c r="Z185" s="75">
        <f t="shared" si="160"/>
        <v>0</v>
      </c>
      <c r="AA185" s="76">
        <f t="shared" si="161"/>
        <v>1000</v>
      </c>
      <c r="AB185" s="75">
        <f t="shared" si="162"/>
        <v>0</v>
      </c>
      <c r="AC185" s="77">
        <f>$AF$4-U185*$AF$9-V185*$AF$12-W185*$AF$15-X185*$AF$18-Y185*$AF$19</f>
        <v>1000</v>
      </c>
    </row>
    <row r="186" spans="2:29">
      <c r="B186" s="20">
        <v>12</v>
      </c>
      <c r="C186" s="21"/>
      <c r="D186" s="22"/>
      <c r="E186" s="23"/>
      <c r="F186" s="23"/>
      <c r="G186" s="24"/>
      <c r="H186" s="25"/>
      <c r="I186" s="45"/>
      <c r="J186" s="45"/>
      <c r="K186" s="46"/>
      <c r="L186" s="47"/>
      <c r="M186" s="47"/>
      <c r="N186" s="22"/>
      <c r="O186" s="23"/>
      <c r="P186" s="23"/>
      <c r="Q186" s="23"/>
      <c r="R186" s="23"/>
      <c r="S186" s="24"/>
      <c r="T186" s="59"/>
      <c r="U186" s="60">
        <f t="shared" si="157"/>
        <v>0</v>
      </c>
      <c r="V186" s="61">
        <f t="shared" ref="V186:X186" si="173">V185+E186-I186+O186</f>
        <v>0</v>
      </c>
      <c r="W186" s="61">
        <f t="shared" si="173"/>
        <v>0</v>
      </c>
      <c r="X186" s="61">
        <f t="shared" si="173"/>
        <v>0</v>
      </c>
      <c r="Y186" s="61">
        <f t="shared" si="159"/>
        <v>0</v>
      </c>
      <c r="Z186" s="75">
        <f t="shared" si="160"/>
        <v>0</v>
      </c>
      <c r="AA186" s="76">
        <f t="shared" si="161"/>
        <v>1000</v>
      </c>
      <c r="AB186" s="75">
        <f t="shared" si="162"/>
        <v>0</v>
      </c>
      <c r="AC186" s="77">
        <f>$AF$4-U186*$AF$9-V186*$AF$12-W186*$AF$15-X186*$AF$18-Y186*$AF$19</f>
        <v>1000</v>
      </c>
    </row>
    <row r="187" spans="2:29">
      <c r="B187" s="26">
        <v>13</v>
      </c>
      <c r="C187" s="27"/>
      <c r="D187" s="28"/>
      <c r="E187" s="29"/>
      <c r="F187" s="29"/>
      <c r="G187" s="30"/>
      <c r="H187" s="31"/>
      <c r="I187" s="48"/>
      <c r="J187" s="48"/>
      <c r="K187" s="49"/>
      <c r="L187" s="50"/>
      <c r="M187" s="50"/>
      <c r="N187" s="28"/>
      <c r="O187" s="29"/>
      <c r="P187" s="29"/>
      <c r="Q187" s="29"/>
      <c r="R187" s="29"/>
      <c r="S187" s="30"/>
      <c r="T187" s="62"/>
      <c r="U187" s="60">
        <f t="shared" si="157"/>
        <v>0</v>
      </c>
      <c r="V187" s="61">
        <f t="shared" ref="V187:X187" si="174">V186+E187-I187+O187</f>
        <v>0</v>
      </c>
      <c r="W187" s="61">
        <f t="shared" si="174"/>
        <v>0</v>
      </c>
      <c r="X187" s="61">
        <f t="shared" si="174"/>
        <v>0</v>
      </c>
      <c r="Y187" s="61">
        <f t="shared" si="159"/>
        <v>0</v>
      </c>
      <c r="Z187" s="75">
        <f t="shared" si="160"/>
        <v>0</v>
      </c>
      <c r="AA187" s="76">
        <f t="shared" si="161"/>
        <v>1000</v>
      </c>
      <c r="AB187" s="75">
        <f t="shared" si="162"/>
        <v>0</v>
      </c>
      <c r="AC187" s="77">
        <f>$AF$4-U187*$AF$9-V187*$AF$12-W187*$AF$15-X187*$AF$18-Y187*$AF$19</f>
        <v>1000</v>
      </c>
    </row>
    <row r="188" spans="2:29">
      <c r="B188" s="26">
        <v>14</v>
      </c>
      <c r="C188" s="27"/>
      <c r="D188" s="28"/>
      <c r="E188" s="29"/>
      <c r="F188" s="29"/>
      <c r="G188" s="30"/>
      <c r="H188" s="31"/>
      <c r="I188" s="48"/>
      <c r="J188" s="48"/>
      <c r="K188" s="49"/>
      <c r="L188" s="50"/>
      <c r="M188" s="50"/>
      <c r="N188" s="28"/>
      <c r="O188" s="29"/>
      <c r="P188" s="29"/>
      <c r="Q188" s="29"/>
      <c r="R188" s="29"/>
      <c r="S188" s="30"/>
      <c r="T188" s="62"/>
      <c r="U188" s="60">
        <f t="shared" si="157"/>
        <v>0</v>
      </c>
      <c r="V188" s="61">
        <f t="shared" ref="V188:X188" si="175">V187+E188-I188+O188</f>
        <v>0</v>
      </c>
      <c r="W188" s="61">
        <f t="shared" si="175"/>
        <v>0</v>
      </c>
      <c r="X188" s="61">
        <f t="shared" si="175"/>
        <v>0</v>
      </c>
      <c r="Y188" s="61">
        <f t="shared" si="159"/>
        <v>0</v>
      </c>
      <c r="Z188" s="75">
        <f t="shared" si="160"/>
        <v>0</v>
      </c>
      <c r="AA188" s="76">
        <f t="shared" si="161"/>
        <v>1000</v>
      </c>
      <c r="AB188" s="75">
        <f t="shared" si="162"/>
        <v>0</v>
      </c>
      <c r="AC188" s="77">
        <f>$AF$4-U188*$AF$9-V188*$AF$12-W188*$AF$15-X188*$AF$18-Y188*$AF$19</f>
        <v>1000</v>
      </c>
    </row>
    <row r="189" ht="14.25" spans="2:29">
      <c r="B189" s="32">
        <v>15</v>
      </c>
      <c r="C189" s="33"/>
      <c r="D189" s="34"/>
      <c r="E189" s="35"/>
      <c r="F189" s="35"/>
      <c r="G189" s="36"/>
      <c r="H189" s="37"/>
      <c r="I189" s="51"/>
      <c r="J189" s="51"/>
      <c r="K189" s="52"/>
      <c r="L189" s="53"/>
      <c r="M189" s="53"/>
      <c r="N189" s="34"/>
      <c r="O189" s="35"/>
      <c r="P189" s="35"/>
      <c r="Q189" s="35"/>
      <c r="R189" s="35"/>
      <c r="S189" s="36"/>
      <c r="T189" s="63"/>
      <c r="U189" s="64">
        <f t="shared" si="157"/>
        <v>0</v>
      </c>
      <c r="V189" s="65">
        <f t="shared" ref="V189:X189" si="176">V188+E189-I189+O189</f>
        <v>0</v>
      </c>
      <c r="W189" s="65">
        <f t="shared" si="176"/>
        <v>0</v>
      </c>
      <c r="X189" s="65">
        <f t="shared" si="176"/>
        <v>0</v>
      </c>
      <c r="Y189" s="65">
        <f t="shared" si="159"/>
        <v>0</v>
      </c>
      <c r="Z189" s="78">
        <f t="shared" si="160"/>
        <v>0</v>
      </c>
      <c r="AA189" s="79">
        <f t="shared" si="161"/>
        <v>1000</v>
      </c>
      <c r="AB189" s="78">
        <f t="shared" si="162"/>
        <v>0</v>
      </c>
      <c r="AC189" s="80">
        <f>$AF$4-U189*$AF$9-V189*$AF$12-W189*$AF$15-X189*$AF$18-Y189*$AF$19</f>
        <v>1000</v>
      </c>
    </row>
    <row r="190" ht="14.25" spans="2:29">
      <c r="B190" s="38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 t="s">
        <v>26</v>
      </c>
      <c r="V190" s="39"/>
      <c r="W190" s="39"/>
      <c r="X190" s="39"/>
      <c r="Y190" s="39"/>
      <c r="Z190" s="39">
        <f>AA189*20+U189*5+V189*10+W189*20+X189*15+Y189*$AF$19*100</f>
        <v>20000</v>
      </c>
      <c r="AA190" s="39"/>
      <c r="AB190" s="39"/>
      <c r="AC190" s="81"/>
    </row>
    <row r="191" ht="14.25"/>
    <row r="192" ht="36" spans="2:29">
      <c r="B192" s="4" t="s">
        <v>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66"/>
    </row>
    <row r="193" ht="14.25" spans="2:29">
      <c r="B193" s="6" t="s">
        <v>2</v>
      </c>
      <c r="C193" s="7" t="s">
        <v>3</v>
      </c>
      <c r="D193" s="8" t="s">
        <v>4</v>
      </c>
      <c r="E193" s="9"/>
      <c r="F193" s="9"/>
      <c r="G193" s="7"/>
      <c r="H193" s="8" t="s">
        <v>5</v>
      </c>
      <c r="I193" s="9"/>
      <c r="J193" s="9"/>
      <c r="K193" s="7"/>
      <c r="L193" s="40" t="s">
        <v>6</v>
      </c>
      <c r="M193" s="40" t="s">
        <v>7</v>
      </c>
      <c r="N193" s="8" t="s">
        <v>8</v>
      </c>
      <c r="O193" s="9"/>
      <c r="P193" s="9"/>
      <c r="Q193" s="9"/>
      <c r="R193" s="9"/>
      <c r="S193" s="7"/>
      <c r="T193" s="54" t="s">
        <v>9</v>
      </c>
      <c r="U193" s="8" t="s">
        <v>10</v>
      </c>
      <c r="V193" s="9"/>
      <c r="W193" s="9"/>
      <c r="X193" s="9"/>
      <c r="Y193" s="9"/>
      <c r="Z193" s="9"/>
      <c r="AA193" s="9"/>
      <c r="AB193" s="9"/>
      <c r="AC193" s="69"/>
    </row>
    <row r="194" ht="14.25" spans="2:29">
      <c r="B194" s="10"/>
      <c r="C194" s="11"/>
      <c r="D194" s="12" t="s">
        <v>12</v>
      </c>
      <c r="E194" s="13" t="s">
        <v>13</v>
      </c>
      <c r="F194" s="13" t="s">
        <v>14</v>
      </c>
      <c r="G194" s="11" t="s">
        <v>15</v>
      </c>
      <c r="H194" s="12" t="s">
        <v>12</v>
      </c>
      <c r="I194" s="13" t="s">
        <v>13</v>
      </c>
      <c r="J194" s="13" t="s">
        <v>14</v>
      </c>
      <c r="K194" s="11" t="s">
        <v>15</v>
      </c>
      <c r="L194" s="41" t="s">
        <v>12</v>
      </c>
      <c r="M194" s="41" t="s">
        <v>16</v>
      </c>
      <c r="N194" s="12" t="s">
        <v>12</v>
      </c>
      <c r="O194" s="13" t="s">
        <v>13</v>
      </c>
      <c r="P194" s="13" t="s">
        <v>14</v>
      </c>
      <c r="Q194" s="13" t="s">
        <v>15</v>
      </c>
      <c r="R194" s="13" t="s">
        <v>16</v>
      </c>
      <c r="S194" s="11" t="s">
        <v>17</v>
      </c>
      <c r="T194" s="55"/>
      <c r="U194" s="12" t="s">
        <v>12</v>
      </c>
      <c r="V194" s="13" t="s">
        <v>13</v>
      </c>
      <c r="W194" s="13" t="s">
        <v>14</v>
      </c>
      <c r="X194" s="13" t="s">
        <v>15</v>
      </c>
      <c r="Y194" s="13" t="s">
        <v>16</v>
      </c>
      <c r="Z194" s="13" t="s">
        <v>18</v>
      </c>
      <c r="AA194" s="13" t="s">
        <v>19</v>
      </c>
      <c r="AB194" s="13" t="s">
        <v>20</v>
      </c>
      <c r="AC194" s="71" t="s">
        <v>21</v>
      </c>
    </row>
    <row r="195" ht="14.25" spans="2:29">
      <c r="B195" s="14" t="s">
        <v>23</v>
      </c>
      <c r="C195" s="15"/>
      <c r="D195" s="16"/>
      <c r="E195" s="17"/>
      <c r="F195" s="17"/>
      <c r="G195" s="18"/>
      <c r="H195" s="19"/>
      <c r="I195" s="42"/>
      <c r="J195" s="42"/>
      <c r="K195" s="43"/>
      <c r="L195" s="44"/>
      <c r="M195" s="44"/>
      <c r="N195" s="16"/>
      <c r="O195" s="17"/>
      <c r="P195" s="17"/>
      <c r="Q195" s="17"/>
      <c r="R195" s="17"/>
      <c r="S195" s="18"/>
      <c r="T195" s="56"/>
      <c r="U195" s="57">
        <f>D195-H195+L195+N195</f>
        <v>0</v>
      </c>
      <c r="V195" s="58">
        <f t="shared" ref="V195:X195" si="177">E195-I195+O195</f>
        <v>0</v>
      </c>
      <c r="W195" s="58">
        <f t="shared" si="177"/>
        <v>0</v>
      </c>
      <c r="X195" s="58">
        <f t="shared" si="177"/>
        <v>0</v>
      </c>
      <c r="Y195" s="58">
        <f>M195+R195</f>
        <v>0</v>
      </c>
      <c r="Z195" s="72">
        <f>$AF$3-AA195</f>
        <v>0</v>
      </c>
      <c r="AA195" s="73">
        <f>$AF$3-D195*$AF$7-E195*$AF$10-F195*$AF$13-G195*$AF$16/3+S195</f>
        <v>1000</v>
      </c>
      <c r="AB195" s="72">
        <f>$AF$4-AC195</f>
        <v>0</v>
      </c>
      <c r="AC195" s="74">
        <f>$AF$4-U195*$AF$9-V195*$AF$12-W195*$AF$15-X195*$AF$18-Y195*$AF$19</f>
        <v>1000</v>
      </c>
    </row>
    <row r="196" spans="2:29">
      <c r="B196" s="20">
        <v>1</v>
      </c>
      <c r="C196" s="21"/>
      <c r="D196" s="22"/>
      <c r="E196" s="23"/>
      <c r="F196" s="23"/>
      <c r="G196" s="24"/>
      <c r="H196" s="25"/>
      <c r="I196" s="45"/>
      <c r="J196" s="45"/>
      <c r="K196" s="46"/>
      <c r="L196" s="47"/>
      <c r="M196" s="47"/>
      <c r="N196" s="22"/>
      <c r="O196" s="23"/>
      <c r="P196" s="23"/>
      <c r="Q196" s="23"/>
      <c r="R196" s="23"/>
      <c r="S196" s="24"/>
      <c r="T196" s="59"/>
      <c r="U196" s="60">
        <f t="shared" ref="U196:U210" si="178">U195+D196-H196+L196+N196</f>
        <v>0</v>
      </c>
      <c r="V196" s="61">
        <f t="shared" ref="V196:X196" si="179">V195+E196-I196+O196</f>
        <v>0</v>
      </c>
      <c r="W196" s="61">
        <f t="shared" si="179"/>
        <v>0</v>
      </c>
      <c r="X196" s="61">
        <f t="shared" si="179"/>
        <v>0</v>
      </c>
      <c r="Y196" s="61">
        <f t="shared" ref="Y196:Y210" si="180">Y195+M196+R196</f>
        <v>0</v>
      </c>
      <c r="Z196" s="75">
        <f t="shared" ref="Z196:Z210" si="181">AA195-AA196</f>
        <v>0</v>
      </c>
      <c r="AA196" s="76">
        <f t="shared" ref="AA196:AA210" si="182">AA195-D196*$AF$8-E196*$AF$11-F196*$AF$14-G196*$AF$17+S196</f>
        <v>1000</v>
      </c>
      <c r="AB196" s="75">
        <f t="shared" ref="AB196:AB210" si="183">AC195-AC196</f>
        <v>0</v>
      </c>
      <c r="AC196" s="77">
        <f>$AF$4-U196*$AF$9-V196*$AF$12-W196*$AF$15-X196*$AF$18-Y196*$AF$19</f>
        <v>1000</v>
      </c>
    </row>
    <row r="197" spans="2:29">
      <c r="B197" s="20">
        <v>2</v>
      </c>
      <c r="C197" s="21"/>
      <c r="D197" s="22"/>
      <c r="E197" s="23"/>
      <c r="F197" s="23"/>
      <c r="G197" s="24"/>
      <c r="H197" s="25"/>
      <c r="I197" s="45"/>
      <c r="J197" s="45"/>
      <c r="K197" s="46"/>
      <c r="L197" s="47"/>
      <c r="M197" s="47"/>
      <c r="N197" s="22"/>
      <c r="O197" s="23"/>
      <c r="P197" s="23"/>
      <c r="Q197" s="23"/>
      <c r="R197" s="23"/>
      <c r="S197" s="24"/>
      <c r="T197" s="59"/>
      <c r="U197" s="60">
        <f t="shared" si="178"/>
        <v>0</v>
      </c>
      <c r="V197" s="61">
        <f t="shared" ref="V197:X197" si="184">V196+E197-I197+O197</f>
        <v>0</v>
      </c>
      <c r="W197" s="61">
        <f t="shared" si="184"/>
        <v>0</v>
      </c>
      <c r="X197" s="61">
        <f t="shared" si="184"/>
        <v>0</v>
      </c>
      <c r="Y197" s="61">
        <f t="shared" si="180"/>
        <v>0</v>
      </c>
      <c r="Z197" s="75">
        <f t="shared" si="181"/>
        <v>0</v>
      </c>
      <c r="AA197" s="76">
        <f t="shared" si="182"/>
        <v>1000</v>
      </c>
      <c r="AB197" s="75">
        <f t="shared" si="183"/>
        <v>0</v>
      </c>
      <c r="AC197" s="77">
        <f>$AF$4-U197*$AF$9-V197*$AF$12-W197*$AF$15-X197*$AF$18-Y197*$AF$19</f>
        <v>1000</v>
      </c>
    </row>
    <row r="198" spans="2:29">
      <c r="B198" s="20">
        <v>3</v>
      </c>
      <c r="C198" s="21"/>
      <c r="D198" s="22"/>
      <c r="E198" s="23"/>
      <c r="F198" s="23"/>
      <c r="G198" s="24"/>
      <c r="H198" s="25"/>
      <c r="I198" s="45"/>
      <c r="J198" s="45"/>
      <c r="K198" s="46"/>
      <c r="L198" s="47"/>
      <c r="M198" s="47"/>
      <c r="N198" s="22"/>
      <c r="O198" s="23"/>
      <c r="P198" s="23"/>
      <c r="Q198" s="23"/>
      <c r="R198" s="23"/>
      <c r="S198" s="24"/>
      <c r="T198" s="59"/>
      <c r="U198" s="60">
        <f t="shared" si="178"/>
        <v>0</v>
      </c>
      <c r="V198" s="61">
        <f t="shared" ref="V198:X198" si="185">V197+E198-I198+O198</f>
        <v>0</v>
      </c>
      <c r="W198" s="61">
        <f t="shared" si="185"/>
        <v>0</v>
      </c>
      <c r="X198" s="61">
        <f t="shared" si="185"/>
        <v>0</v>
      </c>
      <c r="Y198" s="61">
        <f t="shared" si="180"/>
        <v>0</v>
      </c>
      <c r="Z198" s="75">
        <f t="shared" si="181"/>
        <v>0</v>
      </c>
      <c r="AA198" s="76">
        <f t="shared" si="182"/>
        <v>1000</v>
      </c>
      <c r="AB198" s="75">
        <f t="shared" si="183"/>
        <v>0</v>
      </c>
      <c r="AC198" s="77">
        <f>$AF$4-U198*$AF$9-V198*$AF$12-W198*$AF$15-X198*$AF$18-Y198*$AF$19</f>
        <v>1000</v>
      </c>
    </row>
    <row r="199" spans="2:29">
      <c r="B199" s="20">
        <v>4</v>
      </c>
      <c r="C199" s="21"/>
      <c r="D199" s="22"/>
      <c r="E199" s="23"/>
      <c r="F199" s="23"/>
      <c r="G199" s="24"/>
      <c r="H199" s="25"/>
      <c r="I199" s="45"/>
      <c r="J199" s="45"/>
      <c r="K199" s="46"/>
      <c r="L199" s="47"/>
      <c r="M199" s="47"/>
      <c r="N199" s="22"/>
      <c r="O199" s="23"/>
      <c r="P199" s="23"/>
      <c r="Q199" s="23"/>
      <c r="R199" s="23"/>
      <c r="S199" s="24"/>
      <c r="T199" s="59"/>
      <c r="U199" s="60">
        <f t="shared" si="178"/>
        <v>0</v>
      </c>
      <c r="V199" s="61">
        <f t="shared" ref="V199:X199" si="186">V198+E199-I199+O199</f>
        <v>0</v>
      </c>
      <c r="W199" s="61">
        <f t="shared" si="186"/>
        <v>0</v>
      </c>
      <c r="X199" s="61">
        <f t="shared" si="186"/>
        <v>0</v>
      </c>
      <c r="Y199" s="61">
        <f t="shared" si="180"/>
        <v>0</v>
      </c>
      <c r="Z199" s="75">
        <f t="shared" si="181"/>
        <v>0</v>
      </c>
      <c r="AA199" s="76">
        <f t="shared" si="182"/>
        <v>1000</v>
      </c>
      <c r="AB199" s="75">
        <f t="shared" si="183"/>
        <v>0</v>
      </c>
      <c r="AC199" s="77">
        <f>$AF$4-U199*$AF$9-V199*$AF$12-W199*$AF$15-X199*$AF$18-Y199*$AF$19</f>
        <v>1000</v>
      </c>
    </row>
    <row r="200" spans="2:29">
      <c r="B200" s="20">
        <v>5</v>
      </c>
      <c r="C200" s="21"/>
      <c r="D200" s="22"/>
      <c r="E200" s="23"/>
      <c r="F200" s="23"/>
      <c r="G200" s="24"/>
      <c r="H200" s="25"/>
      <c r="I200" s="45"/>
      <c r="J200" s="45"/>
      <c r="K200" s="46"/>
      <c r="L200" s="47"/>
      <c r="M200" s="47"/>
      <c r="N200" s="22"/>
      <c r="O200" s="23"/>
      <c r="P200" s="23"/>
      <c r="Q200" s="23"/>
      <c r="R200" s="23"/>
      <c r="S200" s="24"/>
      <c r="T200" s="59"/>
      <c r="U200" s="60">
        <f t="shared" si="178"/>
        <v>0</v>
      </c>
      <c r="V200" s="61">
        <f t="shared" ref="V200:X200" si="187">V199+E200-I200+O200</f>
        <v>0</v>
      </c>
      <c r="W200" s="61">
        <f t="shared" si="187"/>
        <v>0</v>
      </c>
      <c r="X200" s="61">
        <f t="shared" si="187"/>
        <v>0</v>
      </c>
      <c r="Y200" s="61">
        <f t="shared" si="180"/>
        <v>0</v>
      </c>
      <c r="Z200" s="75">
        <f t="shared" si="181"/>
        <v>0</v>
      </c>
      <c r="AA200" s="76">
        <f t="shared" si="182"/>
        <v>1000</v>
      </c>
      <c r="AB200" s="75">
        <f t="shared" si="183"/>
        <v>0</v>
      </c>
      <c r="AC200" s="77">
        <f>$AF$4-U200*$AF$9-V200*$AF$12-W200*$AF$15-X200*$AF$18-Y200*$AF$19</f>
        <v>1000</v>
      </c>
    </row>
    <row r="201" spans="2:29">
      <c r="B201" s="20">
        <v>6</v>
      </c>
      <c r="C201" s="21"/>
      <c r="D201" s="22"/>
      <c r="E201" s="23"/>
      <c r="F201" s="23"/>
      <c r="G201" s="24"/>
      <c r="H201" s="25"/>
      <c r="I201" s="45"/>
      <c r="J201" s="45"/>
      <c r="K201" s="46"/>
      <c r="L201" s="47"/>
      <c r="M201" s="47"/>
      <c r="N201" s="22"/>
      <c r="O201" s="23"/>
      <c r="P201" s="23"/>
      <c r="Q201" s="23"/>
      <c r="R201" s="23"/>
      <c r="S201" s="24"/>
      <c r="T201" s="59"/>
      <c r="U201" s="60">
        <f t="shared" si="178"/>
        <v>0</v>
      </c>
      <c r="V201" s="61">
        <f t="shared" ref="V201:X201" si="188">V200+E201-I201+O201</f>
        <v>0</v>
      </c>
      <c r="W201" s="61">
        <f t="shared" si="188"/>
        <v>0</v>
      </c>
      <c r="X201" s="61">
        <f t="shared" si="188"/>
        <v>0</v>
      </c>
      <c r="Y201" s="61">
        <f t="shared" si="180"/>
        <v>0</v>
      </c>
      <c r="Z201" s="75">
        <f t="shared" si="181"/>
        <v>0</v>
      </c>
      <c r="AA201" s="76">
        <f t="shared" si="182"/>
        <v>1000</v>
      </c>
      <c r="AB201" s="75">
        <f t="shared" si="183"/>
        <v>0</v>
      </c>
      <c r="AC201" s="77">
        <f>$AF$4-U201*$AF$9-V201*$AF$12-W201*$AF$15-X201*$AF$18-Y201*$AF$19</f>
        <v>1000</v>
      </c>
    </row>
    <row r="202" spans="2:29">
      <c r="B202" s="20">
        <v>7</v>
      </c>
      <c r="C202" s="21"/>
      <c r="D202" s="22"/>
      <c r="E202" s="23"/>
      <c r="F202" s="23"/>
      <c r="G202" s="24"/>
      <c r="H202" s="25"/>
      <c r="I202" s="45"/>
      <c r="J202" s="45"/>
      <c r="K202" s="46"/>
      <c r="L202" s="47"/>
      <c r="M202" s="47"/>
      <c r="N202" s="22"/>
      <c r="O202" s="23"/>
      <c r="P202" s="23"/>
      <c r="Q202" s="23"/>
      <c r="R202" s="23"/>
      <c r="S202" s="24"/>
      <c r="T202" s="59"/>
      <c r="U202" s="60">
        <f t="shared" si="178"/>
        <v>0</v>
      </c>
      <c r="V202" s="61">
        <f t="shared" ref="V202:X202" si="189">V201+E202-I202+O202</f>
        <v>0</v>
      </c>
      <c r="W202" s="61">
        <f t="shared" si="189"/>
        <v>0</v>
      </c>
      <c r="X202" s="61">
        <f t="shared" si="189"/>
        <v>0</v>
      </c>
      <c r="Y202" s="61">
        <f t="shared" si="180"/>
        <v>0</v>
      </c>
      <c r="Z202" s="75">
        <f t="shared" si="181"/>
        <v>0</v>
      </c>
      <c r="AA202" s="76">
        <f t="shared" si="182"/>
        <v>1000</v>
      </c>
      <c r="AB202" s="75">
        <f t="shared" si="183"/>
        <v>0</v>
      </c>
      <c r="AC202" s="77">
        <f>$AF$4-U202*$AF$9-V202*$AF$12-W202*$AF$15-X202*$AF$18-Y202*$AF$19</f>
        <v>1000</v>
      </c>
    </row>
    <row r="203" spans="2:29">
      <c r="B203" s="20">
        <v>8</v>
      </c>
      <c r="C203" s="21"/>
      <c r="D203" s="22"/>
      <c r="E203" s="23"/>
      <c r="F203" s="23"/>
      <c r="G203" s="24"/>
      <c r="H203" s="25"/>
      <c r="I203" s="45"/>
      <c r="J203" s="45"/>
      <c r="K203" s="46"/>
      <c r="L203" s="47"/>
      <c r="M203" s="47"/>
      <c r="N203" s="22"/>
      <c r="O203" s="23"/>
      <c r="P203" s="23"/>
      <c r="Q203" s="23"/>
      <c r="R203" s="23"/>
      <c r="S203" s="24"/>
      <c r="T203" s="59"/>
      <c r="U203" s="60">
        <f t="shared" si="178"/>
        <v>0</v>
      </c>
      <c r="V203" s="61">
        <f t="shared" ref="V203:X203" si="190">V202+E203-I203+O203</f>
        <v>0</v>
      </c>
      <c r="W203" s="61">
        <f t="shared" si="190"/>
        <v>0</v>
      </c>
      <c r="X203" s="61">
        <f t="shared" si="190"/>
        <v>0</v>
      </c>
      <c r="Y203" s="61">
        <f t="shared" si="180"/>
        <v>0</v>
      </c>
      <c r="Z203" s="75">
        <f t="shared" si="181"/>
        <v>0</v>
      </c>
      <c r="AA203" s="76">
        <f t="shared" si="182"/>
        <v>1000</v>
      </c>
      <c r="AB203" s="75">
        <f t="shared" si="183"/>
        <v>0</v>
      </c>
      <c r="AC203" s="77">
        <f>$AF$4-U203*$AF$9-V203*$AF$12-W203*$AF$15-X203*$AF$18-Y203*$AF$19</f>
        <v>1000</v>
      </c>
    </row>
    <row r="204" spans="2:29">
      <c r="B204" s="20">
        <v>9</v>
      </c>
      <c r="C204" s="21"/>
      <c r="D204" s="22"/>
      <c r="E204" s="23"/>
      <c r="F204" s="23"/>
      <c r="G204" s="24"/>
      <c r="H204" s="25"/>
      <c r="I204" s="45"/>
      <c r="J204" s="45"/>
      <c r="K204" s="46"/>
      <c r="L204" s="47"/>
      <c r="M204" s="47"/>
      <c r="N204" s="22"/>
      <c r="O204" s="23"/>
      <c r="P204" s="23"/>
      <c r="Q204" s="23"/>
      <c r="R204" s="23"/>
      <c r="S204" s="24"/>
      <c r="T204" s="59"/>
      <c r="U204" s="60">
        <f t="shared" si="178"/>
        <v>0</v>
      </c>
      <c r="V204" s="61">
        <f t="shared" ref="V204:X204" si="191">V203+E204-I204+O204</f>
        <v>0</v>
      </c>
      <c r="W204" s="61">
        <f t="shared" si="191"/>
        <v>0</v>
      </c>
      <c r="X204" s="61">
        <f t="shared" si="191"/>
        <v>0</v>
      </c>
      <c r="Y204" s="61">
        <f t="shared" si="180"/>
        <v>0</v>
      </c>
      <c r="Z204" s="75">
        <f t="shared" si="181"/>
        <v>0</v>
      </c>
      <c r="AA204" s="76">
        <f t="shared" si="182"/>
        <v>1000</v>
      </c>
      <c r="AB204" s="75">
        <f t="shared" si="183"/>
        <v>0</v>
      </c>
      <c r="AC204" s="77">
        <f>$AF$4-U204*$AF$9-V204*$AF$12-W204*$AF$15-X204*$AF$18-Y204*$AF$19</f>
        <v>1000</v>
      </c>
    </row>
    <row r="205" spans="2:29">
      <c r="B205" s="20">
        <v>10</v>
      </c>
      <c r="C205" s="21"/>
      <c r="D205" s="22"/>
      <c r="E205" s="23"/>
      <c r="F205" s="23"/>
      <c r="G205" s="24"/>
      <c r="H205" s="25"/>
      <c r="I205" s="45"/>
      <c r="J205" s="45"/>
      <c r="K205" s="46"/>
      <c r="L205" s="47"/>
      <c r="M205" s="47"/>
      <c r="N205" s="22"/>
      <c r="O205" s="23"/>
      <c r="P205" s="23"/>
      <c r="Q205" s="23"/>
      <c r="R205" s="23"/>
      <c r="S205" s="24"/>
      <c r="T205" s="59"/>
      <c r="U205" s="60">
        <f t="shared" si="178"/>
        <v>0</v>
      </c>
      <c r="V205" s="61">
        <f t="shared" ref="V205:X205" si="192">V204+E205-I205+O205</f>
        <v>0</v>
      </c>
      <c r="W205" s="61">
        <f t="shared" si="192"/>
        <v>0</v>
      </c>
      <c r="X205" s="61">
        <f t="shared" si="192"/>
        <v>0</v>
      </c>
      <c r="Y205" s="61">
        <f t="shared" si="180"/>
        <v>0</v>
      </c>
      <c r="Z205" s="75">
        <f t="shared" si="181"/>
        <v>0</v>
      </c>
      <c r="AA205" s="76">
        <f t="shared" si="182"/>
        <v>1000</v>
      </c>
      <c r="AB205" s="75">
        <f t="shared" si="183"/>
        <v>0</v>
      </c>
      <c r="AC205" s="77">
        <f>$AF$4-U205*$AF$9-V205*$AF$12-W205*$AF$15-X205*$AF$18-Y205*$AF$19</f>
        <v>1000</v>
      </c>
    </row>
    <row r="206" spans="2:29">
      <c r="B206" s="20">
        <v>11</v>
      </c>
      <c r="C206" s="21"/>
      <c r="D206" s="22"/>
      <c r="E206" s="23"/>
      <c r="F206" s="23"/>
      <c r="G206" s="24"/>
      <c r="H206" s="25"/>
      <c r="I206" s="45"/>
      <c r="J206" s="45"/>
      <c r="K206" s="46"/>
      <c r="L206" s="47"/>
      <c r="M206" s="47"/>
      <c r="N206" s="22"/>
      <c r="O206" s="23"/>
      <c r="P206" s="23"/>
      <c r="Q206" s="23"/>
      <c r="R206" s="23"/>
      <c r="S206" s="24"/>
      <c r="T206" s="59"/>
      <c r="U206" s="60">
        <f t="shared" si="178"/>
        <v>0</v>
      </c>
      <c r="V206" s="61">
        <f t="shared" ref="V206:X206" si="193">V205+E206-I206+O206</f>
        <v>0</v>
      </c>
      <c r="W206" s="61">
        <f t="shared" si="193"/>
        <v>0</v>
      </c>
      <c r="X206" s="61">
        <f t="shared" si="193"/>
        <v>0</v>
      </c>
      <c r="Y206" s="61">
        <f t="shared" si="180"/>
        <v>0</v>
      </c>
      <c r="Z206" s="75">
        <f t="shared" si="181"/>
        <v>0</v>
      </c>
      <c r="AA206" s="76">
        <f t="shared" si="182"/>
        <v>1000</v>
      </c>
      <c r="AB206" s="75">
        <f t="shared" si="183"/>
        <v>0</v>
      </c>
      <c r="AC206" s="77">
        <f>$AF$4-U206*$AF$9-V206*$AF$12-W206*$AF$15-X206*$AF$18-Y206*$AF$19</f>
        <v>1000</v>
      </c>
    </row>
    <row r="207" spans="2:29">
      <c r="B207" s="20">
        <v>12</v>
      </c>
      <c r="C207" s="21"/>
      <c r="D207" s="22"/>
      <c r="E207" s="23"/>
      <c r="F207" s="23"/>
      <c r="G207" s="24"/>
      <c r="H207" s="25"/>
      <c r="I207" s="45"/>
      <c r="J207" s="45"/>
      <c r="K207" s="46"/>
      <c r="L207" s="47"/>
      <c r="M207" s="47"/>
      <c r="N207" s="22"/>
      <c r="O207" s="23"/>
      <c r="P207" s="23"/>
      <c r="Q207" s="23"/>
      <c r="R207" s="23"/>
      <c r="S207" s="24"/>
      <c r="T207" s="59"/>
      <c r="U207" s="60">
        <f t="shared" si="178"/>
        <v>0</v>
      </c>
      <c r="V207" s="61">
        <f t="shared" ref="V207:X207" si="194">V206+E207-I207+O207</f>
        <v>0</v>
      </c>
      <c r="W207" s="61">
        <f t="shared" si="194"/>
        <v>0</v>
      </c>
      <c r="X207" s="61">
        <f t="shared" si="194"/>
        <v>0</v>
      </c>
      <c r="Y207" s="61">
        <f t="shared" si="180"/>
        <v>0</v>
      </c>
      <c r="Z207" s="75">
        <f t="shared" si="181"/>
        <v>0</v>
      </c>
      <c r="AA207" s="76">
        <f t="shared" si="182"/>
        <v>1000</v>
      </c>
      <c r="AB207" s="75">
        <f t="shared" si="183"/>
        <v>0</v>
      </c>
      <c r="AC207" s="77">
        <f>$AF$4-U207*$AF$9-V207*$AF$12-W207*$AF$15-X207*$AF$18-Y207*$AF$19</f>
        <v>1000</v>
      </c>
    </row>
    <row r="208" spans="2:29">
      <c r="B208" s="26">
        <v>13</v>
      </c>
      <c r="C208" s="27"/>
      <c r="D208" s="28"/>
      <c r="E208" s="29"/>
      <c r="F208" s="29"/>
      <c r="G208" s="30"/>
      <c r="H208" s="31"/>
      <c r="I208" s="48"/>
      <c r="J208" s="48"/>
      <c r="K208" s="49"/>
      <c r="L208" s="50"/>
      <c r="M208" s="50"/>
      <c r="N208" s="28"/>
      <c r="O208" s="29"/>
      <c r="P208" s="29"/>
      <c r="Q208" s="29"/>
      <c r="R208" s="29"/>
      <c r="S208" s="30"/>
      <c r="T208" s="62"/>
      <c r="U208" s="60">
        <f t="shared" si="178"/>
        <v>0</v>
      </c>
      <c r="V208" s="61">
        <f t="shared" ref="V208:X208" si="195">V207+E208-I208+O208</f>
        <v>0</v>
      </c>
      <c r="W208" s="61">
        <f t="shared" si="195"/>
        <v>0</v>
      </c>
      <c r="X208" s="61">
        <f t="shared" si="195"/>
        <v>0</v>
      </c>
      <c r="Y208" s="61">
        <f t="shared" si="180"/>
        <v>0</v>
      </c>
      <c r="Z208" s="75">
        <f t="shared" si="181"/>
        <v>0</v>
      </c>
      <c r="AA208" s="76">
        <f t="shared" si="182"/>
        <v>1000</v>
      </c>
      <c r="AB208" s="75">
        <f t="shared" si="183"/>
        <v>0</v>
      </c>
      <c r="AC208" s="77">
        <f>$AF$4-U208*$AF$9-V208*$AF$12-W208*$AF$15-X208*$AF$18-Y208*$AF$19</f>
        <v>1000</v>
      </c>
    </row>
    <row r="209" spans="2:29">
      <c r="B209" s="26">
        <v>14</v>
      </c>
      <c r="C209" s="27"/>
      <c r="D209" s="28"/>
      <c r="E209" s="29"/>
      <c r="F209" s="29"/>
      <c r="G209" s="30"/>
      <c r="H209" s="31"/>
      <c r="I209" s="48"/>
      <c r="J209" s="48"/>
      <c r="K209" s="49"/>
      <c r="L209" s="50"/>
      <c r="M209" s="50"/>
      <c r="N209" s="28"/>
      <c r="O209" s="29"/>
      <c r="P209" s="29"/>
      <c r="Q209" s="29"/>
      <c r="R209" s="29"/>
      <c r="S209" s="30"/>
      <c r="T209" s="62"/>
      <c r="U209" s="60">
        <f t="shared" si="178"/>
        <v>0</v>
      </c>
      <c r="V209" s="61">
        <f t="shared" ref="V209:X209" si="196">V208+E209-I209+O209</f>
        <v>0</v>
      </c>
      <c r="W209" s="61">
        <f t="shared" si="196"/>
        <v>0</v>
      </c>
      <c r="X209" s="61">
        <f t="shared" si="196"/>
        <v>0</v>
      </c>
      <c r="Y209" s="61">
        <f t="shared" si="180"/>
        <v>0</v>
      </c>
      <c r="Z209" s="75">
        <f t="shared" si="181"/>
        <v>0</v>
      </c>
      <c r="AA209" s="76">
        <f t="shared" si="182"/>
        <v>1000</v>
      </c>
      <c r="AB209" s="75">
        <f t="shared" si="183"/>
        <v>0</v>
      </c>
      <c r="AC209" s="77">
        <f>$AF$4-U209*$AF$9-V209*$AF$12-W209*$AF$15-X209*$AF$18-Y209*$AF$19</f>
        <v>1000</v>
      </c>
    </row>
    <row r="210" ht="14.25" spans="2:29">
      <c r="B210" s="32">
        <v>15</v>
      </c>
      <c r="C210" s="33"/>
      <c r="D210" s="34"/>
      <c r="E210" s="35"/>
      <c r="F210" s="35"/>
      <c r="G210" s="36"/>
      <c r="H210" s="37"/>
      <c r="I210" s="51"/>
      <c r="J210" s="51"/>
      <c r="K210" s="52"/>
      <c r="L210" s="53"/>
      <c r="M210" s="53"/>
      <c r="N210" s="34"/>
      <c r="O210" s="35"/>
      <c r="P210" s="35"/>
      <c r="Q210" s="35"/>
      <c r="R210" s="35"/>
      <c r="S210" s="36"/>
      <c r="T210" s="63"/>
      <c r="U210" s="64">
        <f t="shared" si="178"/>
        <v>0</v>
      </c>
      <c r="V210" s="65">
        <f t="shared" ref="V210:X210" si="197">V209+E210-I210+O210</f>
        <v>0</v>
      </c>
      <c r="W210" s="65">
        <f t="shared" si="197"/>
        <v>0</v>
      </c>
      <c r="X210" s="65">
        <f t="shared" si="197"/>
        <v>0</v>
      </c>
      <c r="Y210" s="65">
        <f t="shared" si="180"/>
        <v>0</v>
      </c>
      <c r="Z210" s="78">
        <f t="shared" si="181"/>
        <v>0</v>
      </c>
      <c r="AA210" s="79">
        <f t="shared" si="182"/>
        <v>1000</v>
      </c>
      <c r="AB210" s="78">
        <f t="shared" si="183"/>
        <v>0</v>
      </c>
      <c r="AC210" s="80">
        <f>$AF$4-U210*$AF$9-V210*$AF$12-W210*$AF$15-X210*$AF$18-Y210*$AF$19</f>
        <v>1000</v>
      </c>
    </row>
    <row r="211" ht="14.25" spans="2:29">
      <c r="B211" s="38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 t="s">
        <v>26</v>
      </c>
      <c r="V211" s="39"/>
      <c r="W211" s="39"/>
      <c r="X211" s="39"/>
      <c r="Y211" s="39"/>
      <c r="Z211" s="39">
        <f>AA210*20+U210*5+V210*10+W210*20+X210*15+Y210*$AF$19*100</f>
        <v>20000</v>
      </c>
      <c r="AA211" s="39"/>
      <c r="AB211" s="39"/>
      <c r="AC211" s="81"/>
    </row>
  </sheetData>
  <mergeCells count="115">
    <mergeCell ref="B2:AC2"/>
    <mergeCell ref="AE2:AG2"/>
    <mergeCell ref="D3:G3"/>
    <mergeCell ref="H3:K3"/>
    <mergeCell ref="N3:S3"/>
    <mergeCell ref="U3:AC3"/>
    <mergeCell ref="B21:T21"/>
    <mergeCell ref="U21:Y21"/>
    <mergeCell ref="Z21:AC21"/>
    <mergeCell ref="B24:AC24"/>
    <mergeCell ref="D25:G25"/>
    <mergeCell ref="H25:K25"/>
    <mergeCell ref="N25:S25"/>
    <mergeCell ref="U25:AC25"/>
    <mergeCell ref="B43:T43"/>
    <mergeCell ref="U43:Y43"/>
    <mergeCell ref="Z43:AC43"/>
    <mergeCell ref="B45:AC45"/>
    <mergeCell ref="D46:G46"/>
    <mergeCell ref="H46:K46"/>
    <mergeCell ref="N46:S46"/>
    <mergeCell ref="U46:AC46"/>
    <mergeCell ref="B64:T64"/>
    <mergeCell ref="U64:Y64"/>
    <mergeCell ref="Z64:AC64"/>
    <mergeCell ref="B66:AC66"/>
    <mergeCell ref="D67:G67"/>
    <mergeCell ref="H67:K67"/>
    <mergeCell ref="N67:S67"/>
    <mergeCell ref="U67:AC67"/>
    <mergeCell ref="B85:T85"/>
    <mergeCell ref="U85:Y85"/>
    <mergeCell ref="Z85:AC85"/>
    <mergeCell ref="B87:AC87"/>
    <mergeCell ref="D88:G88"/>
    <mergeCell ref="H88:K88"/>
    <mergeCell ref="N88:S88"/>
    <mergeCell ref="U88:AC88"/>
    <mergeCell ref="B106:T106"/>
    <mergeCell ref="U106:Y106"/>
    <mergeCell ref="Z106:AC106"/>
    <mergeCell ref="B108:AC108"/>
    <mergeCell ref="D109:G109"/>
    <mergeCell ref="H109:K109"/>
    <mergeCell ref="N109:S109"/>
    <mergeCell ref="U109:AC109"/>
    <mergeCell ref="B127:T127"/>
    <mergeCell ref="U127:Y127"/>
    <mergeCell ref="Z127:AC127"/>
    <mergeCell ref="B129:AC129"/>
    <mergeCell ref="D130:G130"/>
    <mergeCell ref="H130:K130"/>
    <mergeCell ref="N130:S130"/>
    <mergeCell ref="U130:AC130"/>
    <mergeCell ref="B148:T148"/>
    <mergeCell ref="U148:Y148"/>
    <mergeCell ref="Z148:AC148"/>
    <mergeCell ref="B150:AC150"/>
    <mergeCell ref="D151:G151"/>
    <mergeCell ref="H151:K151"/>
    <mergeCell ref="N151:S151"/>
    <mergeCell ref="U151:AC151"/>
    <mergeCell ref="B169:T169"/>
    <mergeCell ref="U169:Y169"/>
    <mergeCell ref="Z169:AC169"/>
    <mergeCell ref="B171:AC171"/>
    <mergeCell ref="D172:G172"/>
    <mergeCell ref="H172:K172"/>
    <mergeCell ref="N172:S172"/>
    <mergeCell ref="U172:AC172"/>
    <mergeCell ref="B190:T190"/>
    <mergeCell ref="U190:Y190"/>
    <mergeCell ref="Z190:AC190"/>
    <mergeCell ref="B192:AC192"/>
    <mergeCell ref="D193:G193"/>
    <mergeCell ref="H193:K193"/>
    <mergeCell ref="N193:S193"/>
    <mergeCell ref="U193:AC193"/>
    <mergeCell ref="B211:T211"/>
    <mergeCell ref="U211:Y211"/>
    <mergeCell ref="Z211:AC211"/>
    <mergeCell ref="B3:B4"/>
    <mergeCell ref="B25:B26"/>
    <mergeCell ref="B46:B47"/>
    <mergeCell ref="B67:B68"/>
    <mergeCell ref="B88:B89"/>
    <mergeCell ref="B109:B110"/>
    <mergeCell ref="B130:B131"/>
    <mergeCell ref="B151:B152"/>
    <mergeCell ref="B172:B173"/>
    <mergeCell ref="B193:B194"/>
    <mergeCell ref="C3:C4"/>
    <mergeCell ref="C25:C26"/>
    <mergeCell ref="C46:C47"/>
    <mergeCell ref="C67:C68"/>
    <mergeCell ref="C88:C89"/>
    <mergeCell ref="C109:C110"/>
    <mergeCell ref="C130:C131"/>
    <mergeCell ref="C151:C152"/>
    <mergeCell ref="C172:C173"/>
    <mergeCell ref="C193:C194"/>
    <mergeCell ref="T3:T4"/>
    <mergeCell ref="T25:T26"/>
    <mergeCell ref="T46:T47"/>
    <mergeCell ref="T67:T68"/>
    <mergeCell ref="T88:T89"/>
    <mergeCell ref="T109:T110"/>
    <mergeCell ref="T130:T131"/>
    <mergeCell ref="T151:T152"/>
    <mergeCell ref="T172:T173"/>
    <mergeCell ref="T193:T194"/>
    <mergeCell ref="AE7:AE9"/>
    <mergeCell ref="AE10:AE12"/>
    <mergeCell ref="AE13:AE15"/>
    <mergeCell ref="AE16:AE18"/>
  </mergeCells>
  <pageMargins left="0.75" right="0.75" top="1" bottom="1" header="0.5" footer="0.5"/>
  <headerFooter/>
  <ignoredErrors>
    <ignoredError sqref="T16 B16:C16 T15 B15:C15 T14 B14:C14 T13 B13:C13 T12 B12:C12 T11 B11:C11 T10 B10:C10 T9 B9:C9 T8 B8:C8 T7 B7:C7 T6 B6:C6 T17 B17:C17 T18 C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沙漠掘金（助教）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</dc:creator>
  <cp:lastModifiedBy>宋</cp:lastModifiedBy>
  <dcterms:created xsi:type="dcterms:W3CDTF">2022-05-14T00:41:00Z</dcterms:created>
  <dcterms:modified xsi:type="dcterms:W3CDTF">2024-03-29T09:10:17Z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C41A76F5525D4875A41AC58086C5FAAF</vt:lpwstr>
  </property>
</Properties>
</file>