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30" windowHeight="12975"/>
  </bookViews>
  <sheets>
    <sheet name="新版使用" sheetId="6" r:id="rId1"/>
    <sheet name="新版模板" sheetId="4" r:id="rId2"/>
    <sheet name="物资计价与计重" sheetId="5" r:id="rId3"/>
    <sheet name="使用" sheetId="1" r:id="rId4"/>
    <sheet name="模板" sheetId="2" r:id="rId5"/>
    <sheet name="Sheet1" sheetId="3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<sst xmlns="http://schemas.openxmlformats.org/spreadsheetml/2006/main" count="4185" uniqueCount="51">
  <si>
    <t>第一组 钱</t>
  </si>
  <si>
    <t>日期</t>
  </si>
  <si>
    <t>天气</t>
  </si>
  <si>
    <t>位置</t>
  </si>
  <si>
    <t>购买</t>
  </si>
  <si>
    <t>消耗</t>
  </si>
  <si>
    <t>绿洲</t>
  </si>
  <si>
    <t>大山</t>
  </si>
  <si>
    <t>黑市</t>
  </si>
  <si>
    <t>交易对象</t>
  </si>
  <si>
    <t>资源剩余</t>
  </si>
  <si>
    <t>沙漠</t>
  </si>
  <si>
    <t>王陵</t>
  </si>
  <si>
    <t>村庄</t>
  </si>
  <si>
    <t>水</t>
  </si>
  <si>
    <t>食物</t>
  </si>
  <si>
    <t>指南针</t>
  </si>
  <si>
    <t>帐篷</t>
  </si>
  <si>
    <t>黄金</t>
  </si>
  <si>
    <t>钱</t>
  </si>
  <si>
    <t>变化金额</t>
  </si>
  <si>
    <t>现金</t>
  </si>
  <si>
    <t>变化载重</t>
  </si>
  <si>
    <t>载重</t>
  </si>
  <si>
    <t>初始资金</t>
  </si>
  <si>
    <t>初始磅重</t>
  </si>
  <si>
    <t>大本营</t>
  </si>
  <si>
    <t>无</t>
  </si>
  <si>
    <t>物资类型</t>
  </si>
  <si>
    <t>刘</t>
  </si>
  <si>
    <t>晴天</t>
  </si>
  <si>
    <t>沙尘暴</t>
  </si>
  <si>
    <t>高温</t>
  </si>
  <si>
    <t>林</t>
  </si>
  <si>
    <t>沈</t>
  </si>
  <si>
    <t>宋</t>
  </si>
  <si>
    <t>高温沙尘暴</t>
  </si>
  <si>
    <t>第二组 刘</t>
  </si>
  <si>
    <t>第三组 林</t>
  </si>
  <si>
    <t>第四组 沈</t>
  </si>
  <si>
    <t>第五组 宋</t>
  </si>
  <si>
    <t>第六组</t>
  </si>
  <si>
    <t>第七组</t>
  </si>
  <si>
    <t>第八组</t>
  </si>
  <si>
    <t>第九组</t>
  </si>
  <si>
    <t>第十组</t>
  </si>
  <si>
    <t>第一组</t>
  </si>
  <si>
    <t>第二组</t>
  </si>
  <si>
    <t>第三组</t>
  </si>
  <si>
    <t>第四组</t>
  </si>
  <si>
    <t>第五组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</si>
</sst>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28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45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 style="thick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thick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thick">
        <color auto="1"/>
      </left>
      <right style="double">
        <color auto="1"/>
      </right>
      <top/>
      <bottom style="thin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double">
        <color auto="1"/>
      </left>
      <right style="double">
        <color auto="1"/>
      </right>
      <top/>
      <bottom style="thin">
        <color auto="1"/>
      </bottom>
      <diagonal/>
    </border>
    <border>
      <left style="thick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double">
        <color auto="1"/>
      </right>
      <top style="thin">
        <color auto="1"/>
      </top>
      <bottom style="thick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ck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/>
      <diagonal/>
    </border>
    <border>
      <left style="thin">
        <color auto="1"/>
      </left>
      <right style="thick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ck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9" borderId="37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8" applyNumberFormat="0" applyFill="0" applyAlignment="0" applyProtection="0">
      <alignment vertical="center"/>
    </xf>
    <xf numFmtId="0" fontId="8" fillId="0" borderId="38" applyNumberFormat="0" applyFill="0" applyAlignment="0" applyProtection="0">
      <alignment vertical="center"/>
    </xf>
    <xf numFmtId="0" fontId="9" fillId="0" borderId="39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10" borderId="40" applyNumberFormat="0" applyAlignment="0" applyProtection="0">
      <alignment vertical="center"/>
    </xf>
    <xf numFmtId="0" fontId="11" fillId="11" borderId="41" applyNumberFormat="0" applyAlignment="0" applyProtection="0">
      <alignment vertical="center"/>
    </xf>
    <xf numFmtId="0" fontId="12" fillId="11" borderId="40" applyNumberFormat="0" applyAlignment="0" applyProtection="0">
      <alignment vertical="center"/>
    </xf>
    <xf numFmtId="0" fontId="13" fillId="12" borderId="42" applyNumberFormat="0" applyAlignment="0" applyProtection="0">
      <alignment vertical="center"/>
    </xf>
    <xf numFmtId="0" fontId="14" fillId="0" borderId="43" applyNumberFormat="0" applyFill="0" applyAlignment="0" applyProtection="0">
      <alignment vertical="center"/>
    </xf>
    <xf numFmtId="0" fontId="15" fillId="0" borderId="44" applyNumberFormat="0" applyFill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19" fillId="39" borderId="0" applyNumberFormat="0" applyBorder="0" applyAlignment="0" applyProtection="0">
      <alignment vertical="center"/>
    </xf>
  </cellStyleXfs>
  <cellXfs count="178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19" xfId="0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0" fillId="0" borderId="21" xfId="0" applyFill="1" applyBorder="1" applyAlignment="1">
      <alignment horizontal="center" vertical="center"/>
    </xf>
    <xf numFmtId="0" fontId="0" fillId="0" borderId="22" xfId="0" applyFill="1" applyBorder="1" applyAlignment="1">
      <alignment horizontal="center" vertical="center"/>
    </xf>
    <xf numFmtId="0" fontId="0" fillId="3" borderId="19" xfId="0" applyFill="1" applyBorder="1" applyAlignment="1">
      <alignment horizontal="center" vertical="center"/>
    </xf>
    <xf numFmtId="0" fontId="0" fillId="0" borderId="23" xfId="0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0" fillId="0" borderId="25" xfId="0" applyFill="1" applyBorder="1" applyAlignment="1">
      <alignment horizontal="center" vertical="center"/>
    </xf>
    <xf numFmtId="0" fontId="0" fillId="0" borderId="26" xfId="0" applyFill="1" applyBorder="1" applyAlignment="1">
      <alignment horizontal="center" vertical="center"/>
    </xf>
    <xf numFmtId="0" fontId="0" fillId="0" borderId="27" xfId="0" applyFill="1" applyBorder="1" applyAlignment="1">
      <alignment horizontal="center" vertical="center"/>
    </xf>
    <xf numFmtId="0" fontId="0" fillId="3" borderId="24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0" fillId="5" borderId="17" xfId="0" applyFill="1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0" fontId="0" fillId="3" borderId="21" xfId="0" applyFill="1" applyBorder="1" applyAlignment="1">
      <alignment horizontal="center" vertical="center"/>
    </xf>
    <xf numFmtId="0" fontId="0" fillId="4" borderId="19" xfId="0" applyFill="1" applyBorder="1" applyAlignment="1">
      <alignment horizontal="center" vertical="center"/>
    </xf>
    <xf numFmtId="0" fontId="0" fillId="4" borderId="20" xfId="0" applyFill="1" applyBorder="1" applyAlignment="1">
      <alignment horizontal="center" vertical="center"/>
    </xf>
    <xf numFmtId="0" fontId="0" fillId="4" borderId="21" xfId="0" applyFill="1" applyBorder="1" applyAlignment="1">
      <alignment horizontal="center" vertical="center"/>
    </xf>
    <xf numFmtId="0" fontId="0" fillId="5" borderId="22" xfId="0" applyFill="1" applyBorder="1" applyAlignment="1">
      <alignment horizontal="center" vertical="center"/>
    </xf>
    <xf numFmtId="0" fontId="0" fillId="3" borderId="25" xfId="0" applyFill="1" applyBorder="1" applyAlignment="1">
      <alignment horizontal="center" vertical="center"/>
    </xf>
    <xf numFmtId="0" fontId="0" fillId="3" borderId="26" xfId="0" applyFill="1" applyBorder="1" applyAlignment="1">
      <alignment horizontal="center" vertical="center"/>
    </xf>
    <xf numFmtId="0" fontId="0" fillId="4" borderId="24" xfId="0" applyFill="1" applyBorder="1" applyAlignment="1">
      <alignment horizontal="center" vertical="center"/>
    </xf>
    <xf numFmtId="0" fontId="0" fillId="4" borderId="25" xfId="0" applyFill="1" applyBorder="1" applyAlignment="1">
      <alignment horizontal="center" vertical="center"/>
    </xf>
    <xf numFmtId="0" fontId="0" fillId="4" borderId="26" xfId="0" applyFill="1" applyBorder="1" applyAlignment="1">
      <alignment horizontal="center" vertical="center"/>
    </xf>
    <xf numFmtId="0" fontId="0" fillId="5" borderId="27" xfId="0" applyFill="1" applyBorder="1" applyAlignment="1">
      <alignment horizontal="center" vertical="center"/>
    </xf>
    <xf numFmtId="0" fontId="0" fillId="2" borderId="28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 wrapText="1"/>
    </xf>
    <xf numFmtId="0" fontId="0" fillId="2" borderId="30" xfId="0" applyFill="1" applyBorder="1" applyAlignment="1">
      <alignment horizontal="center" vertical="center"/>
    </xf>
    <xf numFmtId="0" fontId="0" fillId="2" borderId="31" xfId="0" applyFill="1" applyBorder="1" applyAlignment="1">
      <alignment horizontal="center" vertical="center" wrapText="1"/>
    </xf>
    <xf numFmtId="0" fontId="0" fillId="6" borderId="14" xfId="0" applyFill="1" applyBorder="1" applyAlignment="1">
      <alignment horizontal="center" vertical="center"/>
    </xf>
    <xf numFmtId="0" fontId="0" fillId="6" borderId="15" xfId="0" applyFill="1" applyBorder="1" applyAlignment="1">
      <alignment horizontal="center" vertical="center"/>
    </xf>
    <xf numFmtId="0" fontId="0" fillId="6" borderId="16" xfId="0" applyFill="1" applyBorder="1" applyAlignment="1">
      <alignment horizontal="center" vertical="center"/>
    </xf>
    <xf numFmtId="0" fontId="0" fillId="7" borderId="15" xfId="0" applyFill="1" applyBorder="1" applyAlignment="1">
      <alignment horizontal="center" vertical="center"/>
    </xf>
    <xf numFmtId="0" fontId="0" fillId="6" borderId="19" xfId="0" applyFill="1" applyBorder="1" applyAlignment="1">
      <alignment horizontal="center" vertical="center"/>
    </xf>
    <xf numFmtId="0" fontId="0" fillId="6" borderId="20" xfId="0" applyFill="1" applyBorder="1" applyAlignment="1">
      <alignment horizontal="center" vertical="center"/>
    </xf>
    <xf numFmtId="0" fontId="0" fillId="6" borderId="21" xfId="0" applyFill="1" applyBorder="1" applyAlignment="1">
      <alignment horizontal="center" vertical="center"/>
    </xf>
    <xf numFmtId="0" fontId="0" fillId="7" borderId="20" xfId="0" applyFill="1" applyBorder="1" applyAlignment="1">
      <alignment horizontal="center" vertical="center"/>
    </xf>
    <xf numFmtId="0" fontId="0" fillId="6" borderId="24" xfId="0" applyFill="1" applyBorder="1" applyAlignment="1">
      <alignment horizontal="center" vertical="center"/>
    </xf>
    <xf numFmtId="0" fontId="0" fillId="6" borderId="25" xfId="0" applyFill="1" applyBorder="1" applyAlignment="1">
      <alignment horizontal="center" vertical="center"/>
    </xf>
    <xf numFmtId="0" fontId="0" fillId="6" borderId="26" xfId="0" applyFill="1" applyBorder="1" applyAlignment="1">
      <alignment horizontal="center" vertical="center"/>
    </xf>
    <xf numFmtId="0" fontId="0" fillId="7" borderId="25" xfId="0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0" fillId="2" borderId="34" xfId="0" applyFill="1" applyBorder="1" applyAlignment="1">
      <alignment horizontal="center" vertical="center"/>
    </xf>
    <xf numFmtId="0" fontId="0" fillId="7" borderId="35" xfId="0" applyFill="1" applyBorder="1" applyAlignment="1">
      <alignment horizontal="center" vertical="center"/>
    </xf>
    <xf numFmtId="0" fontId="0" fillId="7" borderId="36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Protection="1">
      <alignment vertical="center"/>
    </xf>
    <xf numFmtId="0" fontId="1" fillId="0" borderId="1" xfId="0" applyFont="1" applyFill="1" applyBorder="1" applyAlignment="1" applyProtection="1">
      <alignment horizontal="center" vertical="center"/>
    </xf>
    <xf numFmtId="0" fontId="1" fillId="0" borderId="2" xfId="0" applyFont="1" applyFill="1" applyBorder="1" applyAlignment="1" applyProtection="1">
      <alignment horizontal="center" vertical="center"/>
    </xf>
    <xf numFmtId="0" fontId="0" fillId="2" borderId="3" xfId="0" applyFill="1" applyBorder="1" applyAlignment="1" applyProtection="1">
      <alignment horizontal="center" vertical="center"/>
    </xf>
    <xf numFmtId="0" fontId="0" fillId="2" borderId="4" xfId="0" applyFill="1" applyBorder="1" applyAlignment="1" applyProtection="1">
      <alignment horizontal="center" vertical="center"/>
    </xf>
    <xf numFmtId="0" fontId="0" fillId="2" borderId="5" xfId="0" applyFill="1" applyBorder="1" applyAlignment="1" applyProtection="1">
      <alignment horizontal="center" vertical="center"/>
    </xf>
    <xf numFmtId="0" fontId="0" fillId="2" borderId="6" xfId="0" applyFill="1" applyBorder="1" applyAlignment="1" applyProtection="1">
      <alignment horizontal="center" vertical="center"/>
    </xf>
    <xf numFmtId="0" fontId="0" fillId="2" borderId="7" xfId="0" applyFill="1" applyBorder="1" applyAlignment="1" applyProtection="1">
      <alignment horizontal="center" vertical="center"/>
    </xf>
    <xf numFmtId="0" fontId="0" fillId="2" borderId="8" xfId="0" applyFill="1" applyBorder="1" applyAlignment="1" applyProtection="1">
      <alignment horizontal="center" vertical="center"/>
    </xf>
    <xf numFmtId="0" fontId="0" fillId="2" borderId="9" xfId="0" applyFill="1" applyBorder="1" applyAlignment="1" applyProtection="1">
      <alignment horizontal="center" vertical="center"/>
    </xf>
    <xf numFmtId="0" fontId="0" fillId="2" borderId="10" xfId="0" applyFill="1" applyBorder="1" applyAlignment="1" applyProtection="1">
      <alignment horizontal="center" vertical="center"/>
    </xf>
    <xf numFmtId="0" fontId="0" fillId="2" borderId="11" xfId="0" applyFill="1" applyBorder="1" applyAlignment="1" applyProtection="1">
      <alignment horizontal="center" vertical="center"/>
    </xf>
    <xf numFmtId="0" fontId="0" fillId="2" borderId="12" xfId="0" applyFill="1" applyBorder="1" applyAlignment="1" applyProtection="1">
      <alignment horizontal="center" vertical="center"/>
    </xf>
    <xf numFmtId="0" fontId="0" fillId="0" borderId="13" xfId="0" applyFill="1" applyBorder="1" applyAlignment="1" applyProtection="1">
      <alignment horizontal="center" vertical="center"/>
    </xf>
    <xf numFmtId="0" fontId="0" fillId="0" borderId="14" xfId="0" applyFill="1" applyBorder="1" applyAlignment="1" applyProtection="1">
      <alignment horizontal="center" vertical="center"/>
    </xf>
    <xf numFmtId="0" fontId="0" fillId="0" borderId="15" xfId="0" applyFill="1" applyBorder="1" applyAlignment="1" applyProtection="1">
      <alignment horizontal="center" vertical="center"/>
    </xf>
    <xf numFmtId="0" fontId="0" fillId="0" borderId="16" xfId="0" applyFill="1" applyBorder="1" applyAlignment="1" applyProtection="1">
      <alignment horizontal="center" vertical="center"/>
    </xf>
    <xf numFmtId="0" fontId="0" fillId="0" borderId="17" xfId="0" applyFill="1" applyBorder="1" applyAlignment="1" applyProtection="1">
      <alignment horizontal="center" vertical="center"/>
      <protection locked="0"/>
    </xf>
    <xf numFmtId="0" fontId="0" fillId="3" borderId="14" xfId="0" applyFill="1" applyBorder="1" applyAlignment="1" applyProtection="1">
      <alignment horizontal="center" vertical="center"/>
      <protection locked="0"/>
    </xf>
    <xf numFmtId="0" fontId="0" fillId="0" borderId="18" xfId="0" applyFill="1" applyBorder="1" applyAlignment="1" applyProtection="1">
      <alignment horizontal="center" vertical="center"/>
    </xf>
    <xf numFmtId="0" fontId="0" fillId="0" borderId="19" xfId="0" applyFill="1" applyBorder="1" applyAlignment="1" applyProtection="1">
      <alignment horizontal="center" vertical="center"/>
    </xf>
    <xf numFmtId="0" fontId="0" fillId="0" borderId="20" xfId="0" applyFill="1" applyBorder="1" applyAlignment="1" applyProtection="1">
      <alignment horizontal="center" vertical="center"/>
    </xf>
    <xf numFmtId="0" fontId="0" fillId="0" borderId="21" xfId="0" applyFill="1" applyBorder="1" applyAlignment="1" applyProtection="1">
      <alignment horizontal="center" vertical="center"/>
    </xf>
    <xf numFmtId="0" fontId="0" fillId="0" borderId="22" xfId="0" applyFill="1" applyBorder="1" applyAlignment="1" applyProtection="1">
      <alignment horizontal="center" vertical="center"/>
      <protection locked="0"/>
    </xf>
    <xf numFmtId="0" fontId="0" fillId="3" borderId="19" xfId="0" applyFill="1" applyBorder="1" applyAlignment="1" applyProtection="1">
      <alignment horizontal="center" vertical="center"/>
      <protection locked="0"/>
    </xf>
    <xf numFmtId="0" fontId="0" fillId="0" borderId="23" xfId="0" applyFill="1" applyBorder="1" applyAlignment="1" applyProtection="1">
      <alignment horizontal="center" vertical="center"/>
    </xf>
    <xf numFmtId="0" fontId="0" fillId="0" borderId="24" xfId="0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0" fillId="0" borderId="26" xfId="0" applyFill="1" applyBorder="1" applyAlignment="1" applyProtection="1">
      <alignment horizontal="center" vertical="center"/>
    </xf>
    <xf numFmtId="0" fontId="0" fillId="0" borderId="27" xfId="0" applyFill="1" applyBorder="1" applyAlignment="1" applyProtection="1">
      <alignment horizontal="center" vertical="center"/>
      <protection locked="0"/>
    </xf>
    <xf numFmtId="0" fontId="0" fillId="3" borderId="24" xfId="0" applyFill="1" applyBorder="1" applyAlignment="1" applyProtection="1">
      <alignment horizontal="center" vertical="center"/>
      <protection locked="0"/>
    </xf>
    <xf numFmtId="0" fontId="0" fillId="0" borderId="17" xfId="0" applyFill="1" applyBorder="1" applyAlignment="1" applyProtection="1">
      <alignment horizontal="center" vertical="center"/>
    </xf>
    <xf numFmtId="0" fontId="0" fillId="3" borderId="14" xfId="0" applyFill="1" applyBorder="1" applyAlignment="1" applyProtection="1">
      <alignment horizontal="center" vertical="center"/>
    </xf>
    <xf numFmtId="0" fontId="0" fillId="0" borderId="22" xfId="0" applyFill="1" applyBorder="1" applyAlignment="1" applyProtection="1">
      <alignment horizontal="center" vertical="center"/>
    </xf>
    <xf numFmtId="0" fontId="0" fillId="3" borderId="19" xfId="0" applyFill="1" applyBorder="1" applyAlignment="1" applyProtection="1">
      <alignment horizontal="center" vertical="center"/>
    </xf>
    <xf numFmtId="0" fontId="0" fillId="0" borderId="27" xfId="0" applyFill="1" applyBorder="1" applyAlignment="1" applyProtection="1">
      <alignment horizontal="center" vertical="center"/>
    </xf>
    <xf numFmtId="0" fontId="0" fillId="3" borderId="24" xfId="0" applyFill="1" applyBorder="1" applyAlignment="1" applyProtection="1">
      <alignment horizontal="center" vertical="center"/>
    </xf>
    <xf numFmtId="0" fontId="0" fillId="3" borderId="15" xfId="0" applyFill="1" applyBorder="1" applyAlignment="1" applyProtection="1">
      <alignment horizontal="center" vertical="center"/>
      <protection locked="0"/>
    </xf>
    <xf numFmtId="0" fontId="0" fillId="3" borderId="16" xfId="0" applyFill="1" applyBorder="1" applyAlignment="1" applyProtection="1">
      <alignment horizontal="center" vertical="center"/>
      <protection locked="0"/>
    </xf>
    <xf numFmtId="0" fontId="0" fillId="4" borderId="14" xfId="0" applyFill="1" applyBorder="1" applyAlignment="1" applyProtection="1">
      <alignment horizontal="center" vertical="center"/>
      <protection locked="0"/>
    </xf>
    <xf numFmtId="0" fontId="0" fillId="4" borderId="15" xfId="0" applyFill="1" applyBorder="1" applyAlignment="1" applyProtection="1">
      <alignment horizontal="center" vertical="center"/>
      <protection locked="0"/>
    </xf>
    <xf numFmtId="0" fontId="0" fillId="4" borderId="16" xfId="0" applyFill="1" applyBorder="1" applyAlignment="1" applyProtection="1">
      <alignment horizontal="center" vertical="center"/>
      <protection locked="0"/>
    </xf>
    <xf numFmtId="0" fontId="0" fillId="5" borderId="17" xfId="0" applyFill="1" applyBorder="1" applyAlignment="1" applyProtection="1">
      <alignment horizontal="center" vertical="center"/>
      <protection locked="0"/>
    </xf>
    <xf numFmtId="0" fontId="0" fillId="3" borderId="20" xfId="0" applyFill="1" applyBorder="1" applyAlignment="1" applyProtection="1">
      <alignment horizontal="center" vertical="center"/>
      <protection locked="0"/>
    </xf>
    <xf numFmtId="0" fontId="0" fillId="3" borderId="21" xfId="0" applyFill="1" applyBorder="1" applyAlignment="1" applyProtection="1">
      <alignment horizontal="center" vertical="center"/>
      <protection locked="0"/>
    </xf>
    <xf numFmtId="0" fontId="0" fillId="4" borderId="19" xfId="0" applyFill="1" applyBorder="1" applyAlignment="1" applyProtection="1">
      <alignment horizontal="center" vertical="center"/>
      <protection locked="0"/>
    </xf>
    <xf numFmtId="0" fontId="0" fillId="4" borderId="20" xfId="0" applyFill="1" applyBorder="1" applyAlignment="1" applyProtection="1">
      <alignment horizontal="center" vertical="center"/>
      <protection locked="0"/>
    </xf>
    <xf numFmtId="0" fontId="0" fillId="4" borderId="21" xfId="0" applyFill="1" applyBorder="1" applyAlignment="1" applyProtection="1">
      <alignment horizontal="center" vertical="center"/>
      <protection locked="0"/>
    </xf>
    <xf numFmtId="0" fontId="0" fillId="5" borderId="22" xfId="0" applyFill="1" applyBorder="1" applyAlignment="1" applyProtection="1">
      <alignment horizontal="center" vertical="center"/>
      <protection locked="0"/>
    </xf>
    <xf numFmtId="0" fontId="0" fillId="3" borderId="25" xfId="0" applyFill="1" applyBorder="1" applyAlignment="1" applyProtection="1">
      <alignment horizontal="center" vertical="center"/>
      <protection locked="0"/>
    </xf>
    <xf numFmtId="0" fontId="0" fillId="3" borderId="26" xfId="0" applyFill="1" applyBorder="1" applyAlignment="1" applyProtection="1">
      <alignment horizontal="center" vertical="center"/>
      <protection locked="0"/>
    </xf>
    <xf numFmtId="0" fontId="0" fillId="4" borderId="24" xfId="0" applyFill="1" applyBorder="1" applyAlignment="1" applyProtection="1">
      <alignment horizontal="center" vertical="center"/>
      <protection locked="0"/>
    </xf>
    <xf numFmtId="0" fontId="0" fillId="4" borderId="25" xfId="0" applyFill="1" applyBorder="1" applyAlignment="1" applyProtection="1">
      <alignment horizontal="center" vertical="center"/>
      <protection locked="0"/>
    </xf>
    <xf numFmtId="0" fontId="0" fillId="4" borderId="26" xfId="0" applyFill="1" applyBorder="1" applyAlignment="1" applyProtection="1">
      <alignment horizontal="center" vertical="center"/>
      <protection locked="0"/>
    </xf>
    <xf numFmtId="0" fontId="0" fillId="5" borderId="27" xfId="0" applyFill="1" applyBorder="1" applyAlignment="1" applyProtection="1">
      <alignment horizontal="center" vertical="center"/>
      <protection locked="0"/>
    </xf>
    <xf numFmtId="0" fontId="0" fillId="3" borderId="15" xfId="0" applyFill="1" applyBorder="1" applyAlignment="1" applyProtection="1">
      <alignment horizontal="center" vertical="center"/>
    </xf>
    <xf numFmtId="0" fontId="0" fillId="3" borderId="16" xfId="0" applyFill="1" applyBorder="1" applyAlignment="1" applyProtection="1">
      <alignment horizontal="center" vertical="center"/>
    </xf>
    <xf numFmtId="0" fontId="0" fillId="4" borderId="14" xfId="0" applyFill="1" applyBorder="1" applyAlignment="1" applyProtection="1">
      <alignment horizontal="center" vertical="center"/>
    </xf>
    <xf numFmtId="0" fontId="0" fillId="4" borderId="15" xfId="0" applyFill="1" applyBorder="1" applyAlignment="1" applyProtection="1">
      <alignment horizontal="center" vertical="center"/>
    </xf>
    <xf numFmtId="0" fontId="0" fillId="4" borderId="16" xfId="0" applyFill="1" applyBorder="1" applyAlignment="1" applyProtection="1">
      <alignment horizontal="center" vertical="center"/>
    </xf>
    <xf numFmtId="0" fontId="0" fillId="5" borderId="17" xfId="0" applyFill="1" applyBorder="1" applyAlignment="1" applyProtection="1">
      <alignment horizontal="center" vertical="center"/>
    </xf>
    <xf numFmtId="0" fontId="0" fillId="3" borderId="20" xfId="0" applyFill="1" applyBorder="1" applyAlignment="1" applyProtection="1">
      <alignment horizontal="center" vertical="center"/>
    </xf>
    <xf numFmtId="0" fontId="0" fillId="3" borderId="21" xfId="0" applyFill="1" applyBorder="1" applyAlignment="1" applyProtection="1">
      <alignment horizontal="center" vertical="center"/>
    </xf>
    <xf numFmtId="0" fontId="0" fillId="4" borderId="19" xfId="0" applyFill="1" applyBorder="1" applyAlignment="1" applyProtection="1">
      <alignment horizontal="center" vertical="center"/>
    </xf>
    <xf numFmtId="0" fontId="0" fillId="4" borderId="20" xfId="0" applyFill="1" applyBorder="1" applyAlignment="1" applyProtection="1">
      <alignment horizontal="center" vertical="center"/>
    </xf>
    <xf numFmtId="0" fontId="0" fillId="4" borderId="21" xfId="0" applyFill="1" applyBorder="1" applyAlignment="1" applyProtection="1">
      <alignment horizontal="center" vertical="center"/>
    </xf>
    <xf numFmtId="0" fontId="0" fillId="5" borderId="22" xfId="0" applyFill="1" applyBorder="1" applyAlignment="1" applyProtection="1">
      <alignment horizontal="center" vertical="center"/>
    </xf>
    <xf numFmtId="0" fontId="0" fillId="3" borderId="25" xfId="0" applyFill="1" applyBorder="1" applyAlignment="1" applyProtection="1">
      <alignment horizontal="center" vertical="center"/>
    </xf>
    <xf numFmtId="0" fontId="0" fillId="3" borderId="26" xfId="0" applyFill="1" applyBorder="1" applyAlignment="1" applyProtection="1">
      <alignment horizontal="center" vertical="center"/>
    </xf>
    <xf numFmtId="0" fontId="0" fillId="4" borderId="24" xfId="0" applyFill="1" applyBorder="1" applyAlignment="1" applyProtection="1">
      <alignment horizontal="center" vertical="center"/>
    </xf>
    <xf numFmtId="0" fontId="0" fillId="4" borderId="25" xfId="0" applyFill="1" applyBorder="1" applyAlignment="1" applyProtection="1">
      <alignment horizontal="center" vertical="center"/>
    </xf>
    <xf numFmtId="0" fontId="0" fillId="4" borderId="26" xfId="0" applyFill="1" applyBorder="1" applyAlignment="1" applyProtection="1">
      <alignment horizontal="center" vertical="center"/>
    </xf>
    <xf numFmtId="0" fontId="0" fillId="5" borderId="27" xfId="0" applyFill="1" applyBorder="1" applyAlignment="1" applyProtection="1">
      <alignment horizontal="center" vertical="center"/>
    </xf>
    <xf numFmtId="0" fontId="0" fillId="2" borderId="28" xfId="0" applyFill="1" applyBorder="1" applyAlignment="1" applyProtection="1">
      <alignment horizontal="center" vertical="center"/>
    </xf>
    <xf numFmtId="0" fontId="0" fillId="2" borderId="29" xfId="0" applyFill="1" applyBorder="1" applyAlignment="1" applyProtection="1">
      <alignment horizontal="center" vertical="center" wrapText="1"/>
    </xf>
    <xf numFmtId="0" fontId="0" fillId="2" borderId="30" xfId="0" applyFill="1" applyBorder="1" applyAlignment="1" applyProtection="1">
      <alignment horizontal="center" vertical="center"/>
    </xf>
    <xf numFmtId="0" fontId="0" fillId="2" borderId="31" xfId="0" applyFill="1" applyBorder="1" applyAlignment="1" applyProtection="1">
      <alignment horizontal="center" vertical="center" wrapText="1"/>
    </xf>
    <xf numFmtId="0" fontId="0" fillId="6" borderId="14" xfId="0" applyFill="1" applyBorder="1" applyAlignment="1" applyProtection="1">
      <alignment horizontal="center" vertical="center"/>
    </xf>
    <xf numFmtId="0" fontId="0" fillId="6" borderId="15" xfId="0" applyFill="1" applyBorder="1" applyAlignment="1" applyProtection="1">
      <alignment horizontal="center" vertical="center"/>
    </xf>
    <xf numFmtId="0" fontId="0" fillId="6" borderId="16" xfId="0" applyFill="1" applyBorder="1" applyAlignment="1" applyProtection="1">
      <alignment horizontal="center" vertical="center"/>
    </xf>
    <xf numFmtId="0" fontId="0" fillId="7" borderId="15" xfId="0" applyFill="1" applyBorder="1" applyAlignment="1" applyProtection="1">
      <alignment horizontal="center" vertical="center"/>
    </xf>
    <xf numFmtId="0" fontId="0" fillId="6" borderId="19" xfId="0" applyFill="1" applyBorder="1" applyAlignment="1" applyProtection="1">
      <alignment horizontal="center" vertical="center"/>
    </xf>
    <xf numFmtId="0" fontId="0" fillId="6" borderId="20" xfId="0" applyFill="1" applyBorder="1" applyAlignment="1" applyProtection="1">
      <alignment horizontal="center" vertical="center"/>
    </xf>
    <xf numFmtId="0" fontId="0" fillId="6" borderId="21" xfId="0" applyFill="1" applyBorder="1" applyAlignment="1" applyProtection="1">
      <alignment horizontal="center" vertical="center"/>
    </xf>
    <xf numFmtId="0" fontId="0" fillId="7" borderId="20" xfId="0" applyFill="1" applyBorder="1" applyAlignment="1" applyProtection="1">
      <alignment horizontal="center" vertical="center"/>
    </xf>
    <xf numFmtId="0" fontId="0" fillId="6" borderId="24" xfId="0" applyFill="1" applyBorder="1" applyAlignment="1" applyProtection="1">
      <alignment horizontal="center" vertical="center"/>
    </xf>
    <xf numFmtId="0" fontId="0" fillId="6" borderId="25" xfId="0" applyFill="1" applyBorder="1" applyAlignment="1" applyProtection="1">
      <alignment horizontal="center" vertical="center"/>
    </xf>
    <xf numFmtId="0" fontId="0" fillId="6" borderId="26" xfId="0" applyFill="1" applyBorder="1" applyAlignment="1" applyProtection="1">
      <alignment horizontal="center" vertical="center"/>
    </xf>
    <xf numFmtId="0" fontId="0" fillId="7" borderId="25" xfId="0" applyFill="1" applyBorder="1" applyAlignment="1" applyProtection="1">
      <alignment horizontal="center" vertical="center"/>
    </xf>
    <xf numFmtId="0" fontId="1" fillId="0" borderId="32" xfId="0" applyFont="1" applyFill="1" applyBorder="1" applyAlignment="1" applyProtection="1">
      <alignment horizontal="center" vertical="center"/>
    </xf>
    <xf numFmtId="0" fontId="0" fillId="2" borderId="33" xfId="0" applyFill="1" applyBorder="1" applyAlignment="1" applyProtection="1">
      <alignment horizontal="center" vertical="center"/>
    </xf>
    <xf numFmtId="0" fontId="0" fillId="2" borderId="34" xfId="0" applyFill="1" applyBorder="1" applyAlignment="1" applyProtection="1">
      <alignment horizontal="center" vertical="center"/>
    </xf>
    <xf numFmtId="0" fontId="0" fillId="0" borderId="0" xfId="0" applyAlignment="1" applyProtection="1">
      <alignment horizontal="center" vertical="center"/>
    </xf>
    <xf numFmtId="0" fontId="0" fillId="7" borderId="35" xfId="0" applyFill="1" applyBorder="1" applyAlignment="1" applyProtection="1">
      <alignment horizontal="center" vertical="center"/>
    </xf>
    <xf numFmtId="0" fontId="0" fillId="7" borderId="36" xfId="0" applyFill="1" applyBorder="1" applyAlignment="1" applyProtection="1">
      <alignment horizontal="center" vertical="center"/>
    </xf>
    <xf numFmtId="0" fontId="0" fillId="8" borderId="19" xfId="0" applyFill="1" applyBorder="1" applyAlignment="1" applyProtection="1">
      <alignment horizontal="center" vertical="center"/>
      <protection locked="0"/>
    </xf>
    <xf numFmtId="0" fontId="0" fillId="0" borderId="0" xfId="0" applyFill="1" applyAlignment="1" applyProtection="1">
      <alignment horizontal="center" vertical="center"/>
    </xf>
    <xf numFmtId="0" fontId="0" fillId="0" borderId="0" xfId="0" applyFill="1" applyAlignment="1" applyProtection="1">
      <alignment horizontal="center" vertical="center"/>
      <protection locked="0"/>
    </xf>
    <xf numFmtId="0" fontId="0" fillId="3" borderId="0" xfId="0" applyFill="1" applyAlignment="1" applyProtection="1">
      <alignment horizontal="center" vertical="center"/>
      <protection locked="0"/>
    </xf>
    <xf numFmtId="0" fontId="0" fillId="8" borderId="19" xfId="0" applyFill="1" applyBorder="1" applyAlignment="1" applyProtection="1">
      <alignment horizontal="center" vertical="center"/>
    </xf>
    <xf numFmtId="0" fontId="0" fillId="0" borderId="19" xfId="0" applyFill="1" applyBorder="1" applyAlignment="1" applyProtection="1">
      <alignment horizontal="center" vertical="center"/>
    </xf>
    <xf numFmtId="0" fontId="0" fillId="4" borderId="0" xfId="0" applyFill="1" applyAlignment="1" applyProtection="1">
      <alignment horizontal="center" vertical="center"/>
      <protection locked="0"/>
    </xf>
    <xf numFmtId="0" fontId="0" fillId="5" borderId="0" xfId="0" applyFill="1" applyAlignment="1" applyProtection="1">
      <alignment horizontal="center" vertical="center"/>
      <protection locked="0"/>
    </xf>
    <xf numFmtId="0" fontId="0" fillId="6" borderId="0" xfId="0" applyFill="1" applyAlignment="1" applyProtection="1">
      <alignment horizontal="center" vertical="center"/>
    </xf>
    <xf numFmtId="0" fontId="0" fillId="7" borderId="0" xfId="0" applyFill="1" applyAlignment="1" applyProtection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Q174"/>
  <sheetViews>
    <sheetView tabSelected="1" zoomScale="85" zoomScaleNormal="85" workbookViewId="0">
      <selection activeCell="A39" sqref="A39:AG39"/>
    </sheetView>
  </sheetViews>
  <sheetFormatPr defaultColWidth="9.625" defaultRowHeight="13.5"/>
  <cols>
    <col min="1" max="1" width="7" style="73" customWidth="1"/>
    <col min="2" max="3" width="10.875" style="73" hidden="1" customWidth="1"/>
    <col min="4" max="5" width="5.125" style="73" hidden="1" customWidth="1"/>
    <col min="6" max="6" width="10.875" style="73" hidden="1" customWidth="1"/>
    <col min="7" max="7" width="5.125" style="73" hidden="1" customWidth="1"/>
    <col min="8" max="8" width="3.25" style="73" customWidth="1"/>
    <col min="9" max="9" width="5.125" style="73" customWidth="1"/>
    <col min="10" max="10" width="7" style="73" customWidth="1"/>
    <col min="11" max="11" width="5.125" style="73" customWidth="1"/>
    <col min="12" max="12" width="3.25" style="73" customWidth="1"/>
    <col min="13" max="13" width="5.125" style="73" customWidth="1"/>
    <col min="14" max="14" width="7" style="73" customWidth="1"/>
    <col min="15" max="17" width="5.125" style="73" customWidth="1"/>
    <col min="18" max="18" width="3.25" style="73" customWidth="1"/>
    <col min="19" max="19" width="5.125" style="73" customWidth="1"/>
    <col min="20" max="20" width="7" style="73" customWidth="1"/>
    <col min="21" max="22" width="5.125" style="73" customWidth="1"/>
    <col min="23" max="23" width="5.375" style="73" customWidth="1"/>
    <col min="24" max="24" width="8.125" style="73" customWidth="1"/>
    <col min="25" max="25" width="3.375" style="73" customWidth="1"/>
    <col min="26" max="26" width="5.125" style="73" customWidth="1"/>
    <col min="27" max="27" width="7" style="73" customWidth="1"/>
    <col min="28" max="29" width="5.125" style="73" customWidth="1"/>
    <col min="30" max="30" width="8.875" style="73" customWidth="1"/>
    <col min="31" max="31" width="5.375" style="73" customWidth="1"/>
    <col min="32" max="32" width="8.875" style="73" customWidth="1"/>
    <col min="33" max="33" width="5.375" style="73" customWidth="1"/>
    <col min="34" max="34" width="9.625" style="73" customWidth="1"/>
    <col min="35" max="35" width="8.875" style="73" customWidth="1"/>
    <col min="36" max="36" width="7" style="73" customWidth="1"/>
    <col min="37" max="37" width="8.875" style="73" customWidth="1"/>
    <col min="38" max="38" width="5.375" style="73" customWidth="1"/>
    <col min="39" max="16384" width="9.625" style="73" customWidth="1"/>
  </cols>
  <sheetData>
    <row r="1" s="73" customFormat="1" ht="36.75" spans="1:33">
      <c r="A1" s="74" t="s">
        <v>0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75"/>
      <c r="X1" s="75"/>
      <c r="Y1" s="75"/>
      <c r="Z1" s="75"/>
      <c r="AA1" s="75"/>
      <c r="AB1" s="75"/>
      <c r="AC1" s="75"/>
      <c r="AD1" s="75"/>
      <c r="AE1" s="75"/>
      <c r="AF1" s="75"/>
      <c r="AG1" s="162"/>
    </row>
    <row r="2" s="73" customFormat="1" ht="14.25" spans="1:33">
      <c r="A2" s="76" t="s">
        <v>1</v>
      </c>
      <c r="B2" s="77" t="s">
        <v>2</v>
      </c>
      <c r="C2" s="78"/>
      <c r="D2" s="78"/>
      <c r="E2" s="78"/>
      <c r="F2" s="79"/>
      <c r="G2" s="80" t="s">
        <v>3</v>
      </c>
      <c r="H2" s="77" t="s">
        <v>4</v>
      </c>
      <c r="I2" s="78"/>
      <c r="J2" s="78"/>
      <c r="K2" s="79"/>
      <c r="L2" s="77" t="s">
        <v>5</v>
      </c>
      <c r="M2" s="78"/>
      <c r="N2" s="78"/>
      <c r="O2" s="79"/>
      <c r="P2" s="80" t="s">
        <v>6</v>
      </c>
      <c r="Q2" s="80" t="s">
        <v>7</v>
      </c>
      <c r="R2" s="77" t="s">
        <v>8</v>
      </c>
      <c r="S2" s="78"/>
      <c r="T2" s="78"/>
      <c r="U2" s="78"/>
      <c r="V2" s="146"/>
      <c r="W2" s="79"/>
      <c r="X2" s="147" t="s">
        <v>9</v>
      </c>
      <c r="Y2" s="77" t="s">
        <v>10</v>
      </c>
      <c r="Z2" s="78"/>
      <c r="AA2" s="78"/>
      <c r="AB2" s="78"/>
      <c r="AC2" s="78"/>
      <c r="AD2" s="78"/>
      <c r="AE2" s="78"/>
      <c r="AF2" s="78"/>
      <c r="AG2" s="163"/>
    </row>
    <row r="3" s="73" customFormat="1" ht="14.25" spans="1:43">
      <c r="A3" s="81"/>
      <c r="B3" s="82" t="s">
        <v>11</v>
      </c>
      <c r="C3" s="83" t="s">
        <v>12</v>
      </c>
      <c r="D3" s="83" t="s">
        <v>6</v>
      </c>
      <c r="E3" s="83" t="s">
        <v>13</v>
      </c>
      <c r="F3" s="84" t="s">
        <v>7</v>
      </c>
      <c r="G3" s="85"/>
      <c r="H3" s="82" t="s">
        <v>14</v>
      </c>
      <c r="I3" s="83" t="s">
        <v>15</v>
      </c>
      <c r="J3" s="83" t="s">
        <v>16</v>
      </c>
      <c r="K3" s="84" t="s">
        <v>17</v>
      </c>
      <c r="L3" s="82" t="s">
        <v>14</v>
      </c>
      <c r="M3" s="83" t="s">
        <v>15</v>
      </c>
      <c r="N3" s="83" t="s">
        <v>16</v>
      </c>
      <c r="O3" s="84" t="s">
        <v>17</v>
      </c>
      <c r="P3" s="85" t="s">
        <v>14</v>
      </c>
      <c r="Q3" s="85" t="s">
        <v>18</v>
      </c>
      <c r="R3" s="82" t="s">
        <v>14</v>
      </c>
      <c r="S3" s="83" t="s">
        <v>15</v>
      </c>
      <c r="T3" s="83" t="s">
        <v>16</v>
      </c>
      <c r="U3" s="83" t="s">
        <v>17</v>
      </c>
      <c r="V3" s="148" t="s">
        <v>18</v>
      </c>
      <c r="W3" s="84" t="s">
        <v>19</v>
      </c>
      <c r="X3" s="149"/>
      <c r="Y3" s="82" t="s">
        <v>14</v>
      </c>
      <c r="Z3" s="83" t="s">
        <v>15</v>
      </c>
      <c r="AA3" s="83" t="s">
        <v>16</v>
      </c>
      <c r="AB3" s="83" t="s">
        <v>17</v>
      </c>
      <c r="AC3" s="83" t="s">
        <v>18</v>
      </c>
      <c r="AD3" s="83" t="s">
        <v>20</v>
      </c>
      <c r="AE3" s="83" t="s">
        <v>21</v>
      </c>
      <c r="AF3" s="83" t="s">
        <v>22</v>
      </c>
      <c r="AG3" s="164" t="s">
        <v>23</v>
      </c>
      <c r="AI3" s="165" t="s">
        <v>24</v>
      </c>
      <c r="AJ3" s="165">
        <v>1000</v>
      </c>
      <c r="AK3" s="165" t="s">
        <v>25</v>
      </c>
      <c r="AL3" s="165">
        <v>1000</v>
      </c>
      <c r="AP3" s="73" t="s">
        <v>19</v>
      </c>
      <c r="AQ3" s="73">
        <v>290</v>
      </c>
    </row>
    <row r="4" s="73" customFormat="1" ht="14.25" spans="1:43">
      <c r="A4" s="86" t="s">
        <v>26</v>
      </c>
      <c r="B4" s="87" t="s">
        <v>27</v>
      </c>
      <c r="C4" s="88" t="s">
        <v>27</v>
      </c>
      <c r="D4" s="88" t="s">
        <v>27</v>
      </c>
      <c r="E4" s="88" t="s">
        <v>27</v>
      </c>
      <c r="F4" s="89" t="s">
        <v>27</v>
      </c>
      <c r="G4" s="90"/>
      <c r="H4" s="91">
        <v>5</v>
      </c>
      <c r="I4" s="110">
        <v>10</v>
      </c>
      <c r="J4" s="110">
        <v>3</v>
      </c>
      <c r="K4" s="111"/>
      <c r="L4" s="112"/>
      <c r="M4" s="113"/>
      <c r="N4" s="113"/>
      <c r="O4" s="114"/>
      <c r="P4" s="115"/>
      <c r="Q4" s="115"/>
      <c r="R4" s="91"/>
      <c r="S4" s="110"/>
      <c r="T4" s="110"/>
      <c r="U4" s="110"/>
      <c r="V4" s="110"/>
      <c r="W4" s="111"/>
      <c r="X4" s="90"/>
      <c r="Y4" s="150">
        <f>H4-L4+P4+R4</f>
        <v>5</v>
      </c>
      <c r="Z4" s="151">
        <f t="shared" ref="Z4:AB4" si="0">I4-M4+S4</f>
        <v>10</v>
      </c>
      <c r="AA4" s="151">
        <f t="shared" si="0"/>
        <v>3</v>
      </c>
      <c r="AB4" s="151">
        <f t="shared" si="0"/>
        <v>0</v>
      </c>
      <c r="AC4" s="152">
        <f>Q4+V4</f>
        <v>0</v>
      </c>
      <c r="AD4" s="87">
        <f>$AJ$3-AE4</f>
        <v>525</v>
      </c>
      <c r="AE4" s="153">
        <f>AL3-H4*AJ5-I4*AJ6-J4*AJ7-K4/3*AJ8</f>
        <v>475</v>
      </c>
      <c r="AF4" s="88">
        <f>$AL$3-AG4</f>
        <v>380</v>
      </c>
      <c r="AG4" s="166">
        <f t="shared" ref="AG4:AG16" si="1">1000-Y4*50-Z4*10-AA4*10-AB4*20-AC4*50</f>
        <v>620</v>
      </c>
      <c r="AI4" s="165" t="s">
        <v>28</v>
      </c>
      <c r="AJ4" s="165" t="s">
        <v>26</v>
      </c>
      <c r="AK4" s="165" t="s">
        <v>13</v>
      </c>
      <c r="AL4" s="165" t="s">
        <v>6</v>
      </c>
      <c r="AP4" s="73" t="s">
        <v>29</v>
      </c>
      <c r="AQ4" s="73">
        <v>400</v>
      </c>
    </row>
    <row r="5" s="73" customFormat="1" spans="1:43">
      <c r="A5" s="92">
        <v>1</v>
      </c>
      <c r="B5" s="93" t="s">
        <v>30</v>
      </c>
      <c r="C5" s="94" t="s">
        <v>31</v>
      </c>
      <c r="D5" s="94" t="s">
        <v>30</v>
      </c>
      <c r="E5" s="94" t="s">
        <v>32</v>
      </c>
      <c r="F5" s="95" t="s">
        <v>30</v>
      </c>
      <c r="G5" s="96"/>
      <c r="H5" s="97"/>
      <c r="I5" s="116"/>
      <c r="J5" s="116"/>
      <c r="K5" s="117"/>
      <c r="L5" s="118">
        <v>1</v>
      </c>
      <c r="M5" s="119">
        <v>1</v>
      </c>
      <c r="N5" s="119"/>
      <c r="O5" s="120"/>
      <c r="P5" s="121"/>
      <c r="Q5" s="121"/>
      <c r="R5" s="97"/>
      <c r="S5" s="116"/>
      <c r="T5" s="116"/>
      <c r="U5" s="116"/>
      <c r="V5" s="116"/>
      <c r="W5" s="117"/>
      <c r="X5" s="96"/>
      <c r="Y5" s="154">
        <f t="shared" ref="Y5:Y16" si="2">Y4+H5-L5+P5+R5</f>
        <v>4</v>
      </c>
      <c r="Z5" s="155">
        <f t="shared" ref="Z5:AB5" si="3">Z4+I5-M5+S5</f>
        <v>9</v>
      </c>
      <c r="AA5" s="155">
        <f t="shared" si="3"/>
        <v>3</v>
      </c>
      <c r="AB5" s="155">
        <f t="shared" si="3"/>
        <v>0</v>
      </c>
      <c r="AC5" s="156">
        <f t="shared" ref="AC5:AC16" si="4">AC4+Q5+V5</f>
        <v>0</v>
      </c>
      <c r="AD5" s="93">
        <f t="shared" ref="AD5:AD16" si="5">AE4-AE5</f>
        <v>0</v>
      </c>
      <c r="AE5" s="157">
        <f>AE4-H5*$AK$5-I5*$AK$6-J5*$AK$7-K5*$AK$8</f>
        <v>475</v>
      </c>
      <c r="AF5" s="94">
        <f t="shared" ref="AF5:AF16" si="6">AG4-AG5</f>
        <v>-60</v>
      </c>
      <c r="AG5" s="166">
        <f t="shared" si="1"/>
        <v>680</v>
      </c>
      <c r="AI5" s="165" t="s">
        <v>14</v>
      </c>
      <c r="AJ5" s="165">
        <v>25</v>
      </c>
      <c r="AK5" s="165">
        <v>15</v>
      </c>
      <c r="AL5" s="165">
        <v>0</v>
      </c>
      <c r="AP5" s="73" t="s">
        <v>33</v>
      </c>
      <c r="AQ5" s="73">
        <v>375</v>
      </c>
    </row>
    <row r="6" s="73" customFormat="1" spans="1:43">
      <c r="A6" s="92">
        <v>2</v>
      </c>
      <c r="B6" s="93" t="s">
        <v>32</v>
      </c>
      <c r="C6" s="94" t="s">
        <v>30</v>
      </c>
      <c r="D6" s="94" t="s">
        <v>32</v>
      </c>
      <c r="E6" s="94" t="s">
        <v>30</v>
      </c>
      <c r="F6" s="95" t="s">
        <v>30</v>
      </c>
      <c r="G6" s="96"/>
      <c r="H6" s="97">
        <v>2</v>
      </c>
      <c r="I6" s="116"/>
      <c r="J6" s="116"/>
      <c r="K6" s="117">
        <v>2</v>
      </c>
      <c r="L6" s="118">
        <v>1</v>
      </c>
      <c r="M6" s="119">
        <v>1</v>
      </c>
      <c r="N6" s="119"/>
      <c r="O6" s="120"/>
      <c r="P6" s="121"/>
      <c r="Q6" s="121"/>
      <c r="R6" s="97"/>
      <c r="S6" s="116"/>
      <c r="T6" s="116"/>
      <c r="U6" s="116"/>
      <c r="V6" s="116"/>
      <c r="W6" s="117"/>
      <c r="X6" s="96"/>
      <c r="Y6" s="154">
        <f t="shared" si="2"/>
        <v>5</v>
      </c>
      <c r="Z6" s="155">
        <f t="shared" ref="Z6:AB6" si="7">Z5+I6-M6+S6</f>
        <v>8</v>
      </c>
      <c r="AA6" s="155">
        <f t="shared" si="7"/>
        <v>3</v>
      </c>
      <c r="AB6" s="155">
        <f t="shared" si="7"/>
        <v>2</v>
      </c>
      <c r="AC6" s="156">
        <f t="shared" si="4"/>
        <v>0</v>
      </c>
      <c r="AD6" s="93">
        <f t="shared" si="5"/>
        <v>230</v>
      </c>
      <c r="AE6" s="157">
        <f>AE5-H6*$AK$5-I6*$AK$6-J6*$AK$7-K6*$AK$8</f>
        <v>245</v>
      </c>
      <c r="AF6" s="94">
        <f t="shared" si="6"/>
        <v>80</v>
      </c>
      <c r="AG6" s="166">
        <f t="shared" si="1"/>
        <v>600</v>
      </c>
      <c r="AI6" s="165" t="s">
        <v>15</v>
      </c>
      <c r="AJ6" s="165">
        <v>10</v>
      </c>
      <c r="AK6" s="165">
        <v>5</v>
      </c>
      <c r="AL6" s="165">
        <v>0</v>
      </c>
      <c r="AP6" s="73" t="s">
        <v>34</v>
      </c>
      <c r="AQ6" s="73">
        <v>475</v>
      </c>
    </row>
    <row r="7" s="73" customFormat="1" spans="1:43">
      <c r="A7" s="92">
        <v>3</v>
      </c>
      <c r="B7" s="93" t="s">
        <v>31</v>
      </c>
      <c r="C7" s="94" t="s">
        <v>31</v>
      </c>
      <c r="D7" s="94" t="s">
        <v>30</v>
      </c>
      <c r="E7" s="94" t="s">
        <v>32</v>
      </c>
      <c r="F7" s="95" t="s">
        <v>30</v>
      </c>
      <c r="G7" s="96"/>
      <c r="H7" s="97"/>
      <c r="I7" s="116"/>
      <c r="J7" s="116"/>
      <c r="K7" s="117"/>
      <c r="L7" s="118">
        <v>1</v>
      </c>
      <c r="M7" s="119">
        <v>1</v>
      </c>
      <c r="N7" s="119"/>
      <c r="O7" s="120">
        <v>1</v>
      </c>
      <c r="P7" s="121"/>
      <c r="Q7" s="121"/>
      <c r="R7" s="97"/>
      <c r="S7" s="116"/>
      <c r="T7" s="116"/>
      <c r="U7" s="116"/>
      <c r="V7" s="116"/>
      <c r="W7" s="117"/>
      <c r="X7" s="96"/>
      <c r="Y7" s="154">
        <f t="shared" si="2"/>
        <v>4</v>
      </c>
      <c r="Z7" s="155">
        <f t="shared" ref="Z7:AB7" si="8">Z6+I7-M7+S7</f>
        <v>7</v>
      </c>
      <c r="AA7" s="155">
        <f t="shared" si="8"/>
        <v>3</v>
      </c>
      <c r="AB7" s="155">
        <f t="shared" si="8"/>
        <v>1</v>
      </c>
      <c r="AC7" s="156">
        <f t="shared" si="4"/>
        <v>0</v>
      </c>
      <c r="AD7" s="93">
        <f t="shared" si="5"/>
        <v>0</v>
      </c>
      <c r="AE7" s="157">
        <f>AE6-H7*$AK$5-I7*$AK$6-J7*$AK$7-K7*$AK$8</f>
        <v>245</v>
      </c>
      <c r="AF7" s="94">
        <f t="shared" si="6"/>
        <v>-80</v>
      </c>
      <c r="AG7" s="166">
        <f t="shared" si="1"/>
        <v>680</v>
      </c>
      <c r="AI7" s="165" t="s">
        <v>16</v>
      </c>
      <c r="AJ7" s="165">
        <v>100</v>
      </c>
      <c r="AK7" s="165">
        <v>50</v>
      </c>
      <c r="AL7" s="165">
        <v>0</v>
      </c>
      <c r="AP7" s="73" t="s">
        <v>35</v>
      </c>
      <c r="AQ7" s="73">
        <v>550</v>
      </c>
    </row>
    <row r="8" s="73" customFormat="1" spans="1:38">
      <c r="A8" s="92">
        <v>4</v>
      </c>
      <c r="B8" s="93" t="s">
        <v>30</v>
      </c>
      <c r="C8" s="94" t="s">
        <v>30</v>
      </c>
      <c r="D8" s="94" t="s">
        <v>30</v>
      </c>
      <c r="E8" s="94" t="s">
        <v>30</v>
      </c>
      <c r="F8" s="95" t="s">
        <v>30</v>
      </c>
      <c r="G8" s="96"/>
      <c r="H8" s="168">
        <v>3</v>
      </c>
      <c r="I8" s="116"/>
      <c r="J8" s="116"/>
      <c r="K8" s="117"/>
      <c r="L8" s="118">
        <v>3</v>
      </c>
      <c r="M8" s="119">
        <v>1</v>
      </c>
      <c r="N8" s="119"/>
      <c r="O8" s="120"/>
      <c r="P8" s="121"/>
      <c r="Q8" s="121"/>
      <c r="R8" s="97"/>
      <c r="S8" s="116"/>
      <c r="T8" s="116"/>
      <c r="U8" s="116"/>
      <c r="V8" s="116"/>
      <c r="W8" s="117">
        <v>-100</v>
      </c>
      <c r="X8" s="96">
        <v>5</v>
      </c>
      <c r="Y8" s="154">
        <f t="shared" si="2"/>
        <v>4</v>
      </c>
      <c r="Z8" s="155">
        <f t="shared" ref="Z8:AB8" si="9">Z7+I8-M8+S8</f>
        <v>6</v>
      </c>
      <c r="AA8" s="155">
        <f t="shared" si="9"/>
        <v>3</v>
      </c>
      <c r="AB8" s="155">
        <f t="shared" si="9"/>
        <v>1</v>
      </c>
      <c r="AC8" s="156">
        <f t="shared" si="4"/>
        <v>0</v>
      </c>
      <c r="AD8" s="93">
        <f t="shared" si="5"/>
        <v>45</v>
      </c>
      <c r="AE8" s="157">
        <f>AE7-H8*$AK$5-I8*$AK$6-J8*$AK$7-K8*$AK$8</f>
        <v>200</v>
      </c>
      <c r="AF8" s="94">
        <f t="shared" si="6"/>
        <v>-10</v>
      </c>
      <c r="AG8" s="166">
        <f t="shared" si="1"/>
        <v>690</v>
      </c>
      <c r="AI8" s="165" t="s">
        <v>17</v>
      </c>
      <c r="AJ8" s="165">
        <v>400</v>
      </c>
      <c r="AK8" s="165">
        <v>100</v>
      </c>
      <c r="AL8" s="165">
        <v>0</v>
      </c>
    </row>
    <row r="9" s="73" customFormat="1" spans="1:33">
      <c r="A9" s="92">
        <v>5</v>
      </c>
      <c r="B9" s="93" t="s">
        <v>32</v>
      </c>
      <c r="C9" s="94" t="s">
        <v>36</v>
      </c>
      <c r="D9" s="94" t="s">
        <v>32</v>
      </c>
      <c r="E9" s="94" t="s">
        <v>30</v>
      </c>
      <c r="F9" s="95" t="s">
        <v>30</v>
      </c>
      <c r="G9" s="96"/>
      <c r="H9" s="97"/>
      <c r="I9" s="116"/>
      <c r="J9" s="116"/>
      <c r="K9" s="117"/>
      <c r="L9" s="118">
        <v>3</v>
      </c>
      <c r="M9" s="119">
        <v>1</v>
      </c>
      <c r="N9" s="119"/>
      <c r="O9" s="120"/>
      <c r="P9" s="121">
        <v>10</v>
      </c>
      <c r="Q9" s="121"/>
      <c r="R9" s="97"/>
      <c r="S9" s="116"/>
      <c r="T9" s="116"/>
      <c r="U9" s="116"/>
      <c r="V9" s="116"/>
      <c r="W9" s="117"/>
      <c r="X9" s="96"/>
      <c r="Y9" s="154">
        <f t="shared" si="2"/>
        <v>11</v>
      </c>
      <c r="Z9" s="155">
        <f t="shared" ref="Z9:AB9" si="10">Z8+I9-M9+S9</f>
        <v>5</v>
      </c>
      <c r="AA9" s="155">
        <f t="shared" si="10"/>
        <v>3</v>
      </c>
      <c r="AB9" s="155">
        <f t="shared" si="10"/>
        <v>1</v>
      </c>
      <c r="AC9" s="156">
        <f t="shared" si="4"/>
        <v>0</v>
      </c>
      <c r="AD9" s="93">
        <f t="shared" si="5"/>
        <v>0</v>
      </c>
      <c r="AE9" s="157">
        <f>AE8-H9*$AK$5-I9*$AK$6-J9*$AK$7-K9*$AK$8</f>
        <v>200</v>
      </c>
      <c r="AF9" s="94">
        <f t="shared" si="6"/>
        <v>340</v>
      </c>
      <c r="AG9" s="166">
        <f t="shared" si="1"/>
        <v>350</v>
      </c>
    </row>
    <row r="10" s="73" customFormat="1" spans="1:33">
      <c r="A10" s="92">
        <v>6</v>
      </c>
      <c r="B10" s="93" t="s">
        <v>30</v>
      </c>
      <c r="C10" s="94" t="s">
        <v>31</v>
      </c>
      <c r="D10" s="94" t="s">
        <v>30</v>
      </c>
      <c r="E10" s="94" t="s">
        <v>32</v>
      </c>
      <c r="F10" s="95" t="s">
        <v>32</v>
      </c>
      <c r="G10" s="96"/>
      <c r="H10" s="97"/>
      <c r="I10" s="116"/>
      <c r="J10" s="116"/>
      <c r="K10" s="117"/>
      <c r="L10" s="118">
        <v>1</v>
      </c>
      <c r="M10" s="119">
        <v>1</v>
      </c>
      <c r="N10" s="119"/>
      <c r="O10" s="120"/>
      <c r="P10" s="121"/>
      <c r="Q10" s="121"/>
      <c r="R10" s="97"/>
      <c r="S10" s="116"/>
      <c r="T10" s="116"/>
      <c r="U10" s="116"/>
      <c r="V10" s="116"/>
      <c r="W10" s="117"/>
      <c r="X10" s="96"/>
      <c r="Y10" s="154">
        <f t="shared" si="2"/>
        <v>10</v>
      </c>
      <c r="Z10" s="155">
        <f t="shared" ref="Z10:AB10" si="11">Z9+I10-M10+S10</f>
        <v>4</v>
      </c>
      <c r="AA10" s="155">
        <f t="shared" si="11"/>
        <v>3</v>
      </c>
      <c r="AB10" s="155">
        <f t="shared" si="11"/>
        <v>1</v>
      </c>
      <c r="AC10" s="156">
        <f t="shared" si="4"/>
        <v>0</v>
      </c>
      <c r="AD10" s="93">
        <f t="shared" si="5"/>
        <v>0</v>
      </c>
      <c r="AE10" s="157">
        <f>AE9-H10*$AK$5-I10*$AK$6-J10*$AK$7-K10*$AK$8</f>
        <v>200</v>
      </c>
      <c r="AF10" s="94">
        <f t="shared" si="6"/>
        <v>-60</v>
      </c>
      <c r="AG10" s="166">
        <f t="shared" si="1"/>
        <v>410</v>
      </c>
    </row>
    <row r="11" s="73" customFormat="1" spans="1:33">
      <c r="A11" s="92">
        <v>7</v>
      </c>
      <c r="B11" s="93" t="s">
        <v>30</v>
      </c>
      <c r="C11" s="94" t="s">
        <v>31</v>
      </c>
      <c r="D11" s="94" t="s">
        <v>30</v>
      </c>
      <c r="E11" s="94" t="s">
        <v>32</v>
      </c>
      <c r="F11" s="95" t="s">
        <v>30</v>
      </c>
      <c r="G11" s="96"/>
      <c r="H11" s="97"/>
      <c r="I11" s="116"/>
      <c r="J11" s="116"/>
      <c r="K11" s="117"/>
      <c r="L11" s="118">
        <v>1</v>
      </c>
      <c r="M11" s="119">
        <v>1</v>
      </c>
      <c r="N11" s="119"/>
      <c r="O11" s="120">
        <v>1</v>
      </c>
      <c r="P11" s="121"/>
      <c r="Q11" s="121">
        <v>1</v>
      </c>
      <c r="R11" s="97"/>
      <c r="S11" s="116"/>
      <c r="T11" s="116"/>
      <c r="U11" s="116"/>
      <c r="V11" s="116"/>
      <c r="W11" s="117"/>
      <c r="X11" s="96"/>
      <c r="Y11" s="154">
        <f t="shared" si="2"/>
        <v>9</v>
      </c>
      <c r="Z11" s="155">
        <f t="shared" ref="Z11:AB11" si="12">Z10+I11-M11+S11</f>
        <v>3</v>
      </c>
      <c r="AA11" s="155">
        <f t="shared" si="12"/>
        <v>3</v>
      </c>
      <c r="AB11" s="155">
        <f t="shared" si="12"/>
        <v>0</v>
      </c>
      <c r="AC11" s="156">
        <f t="shared" si="4"/>
        <v>1</v>
      </c>
      <c r="AD11" s="93">
        <f t="shared" si="5"/>
        <v>0</v>
      </c>
      <c r="AE11" s="157">
        <f>AE10-H11*$AK$5-I11*$AK$6-J11*$AK$7-K11*$AK$8</f>
        <v>200</v>
      </c>
      <c r="AF11" s="94">
        <f t="shared" si="6"/>
        <v>-30</v>
      </c>
      <c r="AG11" s="166">
        <f t="shared" si="1"/>
        <v>440</v>
      </c>
    </row>
    <row r="12" s="73" customFormat="1" spans="1:33">
      <c r="A12" s="92">
        <v>8</v>
      </c>
      <c r="B12" s="93" t="s">
        <v>36</v>
      </c>
      <c r="C12" s="94" t="s">
        <v>30</v>
      </c>
      <c r="D12" s="94" t="s">
        <v>32</v>
      </c>
      <c r="E12" s="94" t="s">
        <v>30</v>
      </c>
      <c r="F12" s="95" t="s">
        <v>32</v>
      </c>
      <c r="G12" s="96"/>
      <c r="H12" s="97"/>
      <c r="I12" s="116"/>
      <c r="J12" s="116"/>
      <c r="K12" s="117"/>
      <c r="L12" s="118">
        <v>1</v>
      </c>
      <c r="M12" s="119">
        <v>1</v>
      </c>
      <c r="N12" s="119"/>
      <c r="O12" s="120"/>
      <c r="P12" s="121"/>
      <c r="Q12" s="121"/>
      <c r="R12" s="97"/>
      <c r="S12" s="116"/>
      <c r="T12" s="116"/>
      <c r="U12" s="116"/>
      <c r="V12" s="116"/>
      <c r="W12" s="117"/>
      <c r="X12" s="96"/>
      <c r="Y12" s="154">
        <f t="shared" si="2"/>
        <v>8</v>
      </c>
      <c r="Z12" s="155">
        <f t="shared" ref="Z12:AB12" si="13">Z11+I12-M12+S12</f>
        <v>2</v>
      </c>
      <c r="AA12" s="155">
        <f t="shared" si="13"/>
        <v>3</v>
      </c>
      <c r="AB12" s="155">
        <f t="shared" si="13"/>
        <v>0</v>
      </c>
      <c r="AC12" s="156">
        <f t="shared" si="4"/>
        <v>1</v>
      </c>
      <c r="AD12" s="93">
        <f t="shared" si="5"/>
        <v>0</v>
      </c>
      <c r="AE12" s="157">
        <f>AE11-H12*$AK$5-I12*$AK$6-J12*$AK$7-K12*$AK$8</f>
        <v>200</v>
      </c>
      <c r="AF12" s="94">
        <f t="shared" si="6"/>
        <v>-60</v>
      </c>
      <c r="AG12" s="166">
        <f t="shared" si="1"/>
        <v>500</v>
      </c>
    </row>
    <row r="13" s="73" customFormat="1" spans="1:33">
      <c r="A13" s="92">
        <v>9</v>
      </c>
      <c r="B13" s="93" t="s">
        <v>31</v>
      </c>
      <c r="C13" s="94" t="s">
        <v>32</v>
      </c>
      <c r="D13" s="94" t="s">
        <v>30</v>
      </c>
      <c r="E13" s="94" t="s">
        <v>30</v>
      </c>
      <c r="F13" s="95" t="s">
        <v>30</v>
      </c>
      <c r="G13" s="96"/>
      <c r="H13" s="97"/>
      <c r="I13" s="116">
        <v>20</v>
      </c>
      <c r="J13" s="116"/>
      <c r="K13" s="117">
        <v>1</v>
      </c>
      <c r="L13" s="118">
        <v>1</v>
      </c>
      <c r="M13" s="119">
        <v>1</v>
      </c>
      <c r="N13" s="119"/>
      <c r="O13" s="120"/>
      <c r="P13" s="121"/>
      <c r="Q13" s="121"/>
      <c r="R13" s="97"/>
      <c r="S13" s="116"/>
      <c r="T13" s="116"/>
      <c r="U13" s="116"/>
      <c r="V13" s="116"/>
      <c r="W13" s="117"/>
      <c r="X13" s="96"/>
      <c r="Y13" s="154">
        <f t="shared" si="2"/>
        <v>7</v>
      </c>
      <c r="Z13" s="155">
        <f t="shared" ref="Z13:AB13" si="14">Z12+I13-M13+S13</f>
        <v>21</v>
      </c>
      <c r="AA13" s="155">
        <f t="shared" si="14"/>
        <v>3</v>
      </c>
      <c r="AB13" s="155">
        <f t="shared" si="14"/>
        <v>1</v>
      </c>
      <c r="AC13" s="156">
        <f t="shared" si="4"/>
        <v>1</v>
      </c>
      <c r="AD13" s="93">
        <f t="shared" si="5"/>
        <v>200</v>
      </c>
      <c r="AE13" s="157">
        <f>AE12-H13*$AK$5-I13*$AK$6-J13*$AK$7-K13*$AK$8</f>
        <v>0</v>
      </c>
      <c r="AF13" s="94">
        <f t="shared" si="6"/>
        <v>160</v>
      </c>
      <c r="AG13" s="166">
        <f t="shared" si="1"/>
        <v>340</v>
      </c>
    </row>
    <row r="14" s="73" customFormat="1" spans="1:33">
      <c r="A14" s="92">
        <v>10</v>
      </c>
      <c r="B14" s="93" t="s">
        <v>30</v>
      </c>
      <c r="C14" s="94" t="s">
        <v>30</v>
      </c>
      <c r="D14" s="94" t="s">
        <v>30</v>
      </c>
      <c r="E14" s="94" t="s">
        <v>30</v>
      </c>
      <c r="F14" s="95" t="s">
        <v>30</v>
      </c>
      <c r="G14" s="96"/>
      <c r="H14" s="97"/>
      <c r="I14" s="116"/>
      <c r="J14" s="116"/>
      <c r="K14" s="117"/>
      <c r="L14" s="118">
        <v>2</v>
      </c>
      <c r="M14" s="119">
        <v>5</v>
      </c>
      <c r="N14" s="119">
        <v>1</v>
      </c>
      <c r="O14" s="120"/>
      <c r="P14" s="121"/>
      <c r="Q14" s="121"/>
      <c r="R14" s="97"/>
      <c r="S14" s="116"/>
      <c r="T14" s="116"/>
      <c r="U14" s="116"/>
      <c r="V14" s="116"/>
      <c r="W14" s="117"/>
      <c r="X14" s="96"/>
      <c r="Y14" s="154">
        <f t="shared" si="2"/>
        <v>5</v>
      </c>
      <c r="Z14" s="155">
        <f t="shared" ref="Z14:AB14" si="15">Z13+I14-M14+S14</f>
        <v>16</v>
      </c>
      <c r="AA14" s="155">
        <f t="shared" si="15"/>
        <v>2</v>
      </c>
      <c r="AB14" s="155">
        <f t="shared" si="15"/>
        <v>1</v>
      </c>
      <c r="AC14" s="156">
        <f t="shared" si="4"/>
        <v>1</v>
      </c>
      <c r="AD14" s="93">
        <f t="shared" si="5"/>
        <v>0</v>
      </c>
      <c r="AE14" s="157">
        <f>AE13-H14*$AK$5-I14*$AK$6-J14*$AK$7-K14*$AK$8</f>
        <v>0</v>
      </c>
      <c r="AF14" s="94">
        <f t="shared" si="6"/>
        <v>-160</v>
      </c>
      <c r="AG14" s="166">
        <f t="shared" si="1"/>
        <v>500</v>
      </c>
    </row>
    <row r="15" s="73" customFormat="1" spans="1:33">
      <c r="A15" s="92">
        <v>11</v>
      </c>
      <c r="B15" s="93" t="s">
        <v>31</v>
      </c>
      <c r="C15" s="94" t="s">
        <v>32</v>
      </c>
      <c r="D15" s="94" t="s">
        <v>32</v>
      </c>
      <c r="E15" s="94" t="s">
        <v>30</v>
      </c>
      <c r="F15" s="95" t="s">
        <v>30</v>
      </c>
      <c r="G15" s="96"/>
      <c r="H15" s="97"/>
      <c r="I15" s="116"/>
      <c r="J15" s="116"/>
      <c r="K15" s="117"/>
      <c r="L15" s="118">
        <v>1</v>
      </c>
      <c r="M15" s="119">
        <v>1</v>
      </c>
      <c r="N15" s="119"/>
      <c r="O15" s="120"/>
      <c r="P15" s="121"/>
      <c r="Q15" s="121"/>
      <c r="R15" s="97"/>
      <c r="S15" s="116"/>
      <c r="T15" s="116"/>
      <c r="U15" s="116"/>
      <c r="V15" s="116"/>
      <c r="W15" s="117"/>
      <c r="X15" s="96"/>
      <c r="Y15" s="154">
        <f t="shared" si="2"/>
        <v>4</v>
      </c>
      <c r="Z15" s="155">
        <f t="shared" ref="Z15:AB15" si="16">Z14+I15-M15+S15</f>
        <v>15</v>
      </c>
      <c r="AA15" s="155">
        <f t="shared" si="16"/>
        <v>2</v>
      </c>
      <c r="AB15" s="155">
        <f t="shared" si="16"/>
        <v>1</v>
      </c>
      <c r="AC15" s="156">
        <f t="shared" si="4"/>
        <v>1</v>
      </c>
      <c r="AD15" s="93">
        <f t="shared" si="5"/>
        <v>0</v>
      </c>
      <c r="AE15" s="157">
        <f>AE14-H15*$AK$5-I15*$AK$6-J15*$AK$7-K15*$AK$8</f>
        <v>0</v>
      </c>
      <c r="AF15" s="94">
        <f t="shared" si="6"/>
        <v>-60</v>
      </c>
      <c r="AG15" s="166">
        <f t="shared" si="1"/>
        <v>560</v>
      </c>
    </row>
    <row r="16" s="73" customFormat="1" ht="14.25" spans="1:39">
      <c r="A16" s="98">
        <v>12</v>
      </c>
      <c r="B16" s="99" t="s">
        <v>30</v>
      </c>
      <c r="C16" s="100" t="s">
        <v>32</v>
      </c>
      <c r="D16" s="100" t="s">
        <v>30</v>
      </c>
      <c r="E16" s="100" t="s">
        <v>30</v>
      </c>
      <c r="F16" s="101" t="s">
        <v>36</v>
      </c>
      <c r="G16" s="102"/>
      <c r="H16" s="103"/>
      <c r="I16" s="122"/>
      <c r="J16" s="122"/>
      <c r="K16" s="123"/>
      <c r="L16" s="124">
        <v>1</v>
      </c>
      <c r="M16" s="125">
        <v>1</v>
      </c>
      <c r="N16" s="125"/>
      <c r="O16" s="126">
        <v>1</v>
      </c>
      <c r="P16" s="127"/>
      <c r="Q16" s="127"/>
      <c r="R16" s="103"/>
      <c r="S16" s="122"/>
      <c r="T16" s="122"/>
      <c r="U16" s="122"/>
      <c r="V16" s="122"/>
      <c r="W16" s="123"/>
      <c r="X16" s="102"/>
      <c r="Y16" s="158">
        <f t="shared" si="2"/>
        <v>3</v>
      </c>
      <c r="Z16" s="159">
        <f t="shared" ref="Z16:AB16" si="17">Z15+I16-M16+S16</f>
        <v>14</v>
      </c>
      <c r="AA16" s="159">
        <f t="shared" si="17"/>
        <v>2</v>
      </c>
      <c r="AB16" s="159">
        <f t="shared" si="17"/>
        <v>0</v>
      </c>
      <c r="AC16" s="160">
        <f t="shared" si="4"/>
        <v>1</v>
      </c>
      <c r="AD16" s="99">
        <f t="shared" si="5"/>
        <v>0</v>
      </c>
      <c r="AE16" s="161">
        <f>AE15-H16*$AK$5-I16*$AK$6-J16*$AK$7-K16*$AK$8</f>
        <v>0</v>
      </c>
      <c r="AF16" s="100">
        <f t="shared" si="6"/>
        <v>-80</v>
      </c>
      <c r="AG16" s="167">
        <f t="shared" si="1"/>
        <v>640</v>
      </c>
      <c r="AM16" s="73">
        <f>Y16*5+Z16*10+AA16*20+AB16*15+AE16+AC16*95</f>
        <v>290</v>
      </c>
    </row>
    <row r="17" s="73" customFormat="1" ht="14.25" spans="1:33">
      <c r="A17" s="169">
        <v>13</v>
      </c>
      <c r="B17" s="169"/>
      <c r="C17" s="169"/>
      <c r="D17" s="169"/>
      <c r="E17" s="169"/>
      <c r="F17" s="169"/>
      <c r="G17" s="170"/>
      <c r="H17" s="171"/>
      <c r="I17" s="171"/>
      <c r="J17" s="171"/>
      <c r="K17" s="171"/>
      <c r="L17" s="174">
        <v>1</v>
      </c>
      <c r="M17" s="174">
        <v>1</v>
      </c>
      <c r="N17" s="174"/>
      <c r="O17" s="174"/>
      <c r="P17" s="175"/>
      <c r="Q17" s="175"/>
      <c r="R17" s="171"/>
      <c r="S17" s="171"/>
      <c r="T17" s="171"/>
      <c r="U17" s="171"/>
      <c r="V17" s="171"/>
      <c r="W17" s="171"/>
      <c r="X17" s="170"/>
      <c r="Y17" s="176"/>
      <c r="Z17" s="176"/>
      <c r="AA17" s="176"/>
      <c r="AB17" s="176"/>
      <c r="AC17" s="176"/>
      <c r="AD17" s="169"/>
      <c r="AE17" s="177"/>
      <c r="AF17" s="169"/>
      <c r="AG17" s="177"/>
    </row>
    <row r="18" s="73" customFormat="1" spans="1:33">
      <c r="A18" s="169">
        <v>14</v>
      </c>
      <c r="B18" s="169"/>
      <c r="C18" s="169"/>
      <c r="D18" s="169"/>
      <c r="E18" s="169"/>
      <c r="F18" s="169"/>
      <c r="G18" s="170"/>
      <c r="H18" s="171"/>
      <c r="I18" s="171"/>
      <c r="J18" s="171"/>
      <c r="K18" s="171"/>
      <c r="L18" s="174"/>
      <c r="M18" s="174"/>
      <c r="N18" s="174"/>
      <c r="O18" s="174"/>
      <c r="P18" s="175"/>
      <c r="Q18" s="175"/>
      <c r="R18" s="171"/>
      <c r="S18" s="171"/>
      <c r="T18" s="171"/>
      <c r="U18" s="171"/>
      <c r="V18" s="171"/>
      <c r="W18" s="171"/>
      <c r="X18" s="170"/>
      <c r="Y18" s="176"/>
      <c r="Z18" s="176"/>
      <c r="AA18" s="176"/>
      <c r="AB18" s="176"/>
      <c r="AC18" s="176"/>
      <c r="AD18" s="169"/>
      <c r="AE18" s="177"/>
      <c r="AF18" s="169"/>
      <c r="AG18" s="177"/>
    </row>
    <row r="19" s="73" customFormat="1" spans="1:33">
      <c r="A19" s="169">
        <v>15</v>
      </c>
      <c r="B19" s="169"/>
      <c r="C19" s="169"/>
      <c r="D19" s="169"/>
      <c r="E19" s="169"/>
      <c r="F19" s="169"/>
      <c r="G19" s="170"/>
      <c r="H19" s="171"/>
      <c r="I19" s="171"/>
      <c r="J19" s="171"/>
      <c r="K19" s="171"/>
      <c r="L19" s="174"/>
      <c r="M19" s="174"/>
      <c r="N19" s="174"/>
      <c r="O19" s="174"/>
      <c r="P19" s="175"/>
      <c r="Q19" s="175"/>
      <c r="R19" s="171"/>
      <c r="S19" s="171"/>
      <c r="T19" s="171"/>
      <c r="U19" s="171"/>
      <c r="V19" s="171"/>
      <c r="W19" s="171"/>
      <c r="X19" s="170"/>
      <c r="Y19" s="176"/>
      <c r="Z19" s="176"/>
      <c r="AA19" s="176"/>
      <c r="AB19" s="176"/>
      <c r="AC19" s="176"/>
      <c r="AD19" s="169"/>
      <c r="AE19" s="177"/>
      <c r="AF19" s="169"/>
      <c r="AG19" s="177"/>
    </row>
    <row r="20" s="73" customFormat="1" spans="1:33">
      <c r="A20" s="169"/>
      <c r="B20" s="169"/>
      <c r="C20" s="169"/>
      <c r="D20" s="169"/>
      <c r="E20" s="169"/>
      <c r="F20" s="169"/>
      <c r="G20" s="170"/>
      <c r="H20" s="171"/>
      <c r="I20" s="171"/>
      <c r="J20" s="171"/>
      <c r="K20" s="171"/>
      <c r="L20" s="174"/>
      <c r="M20" s="174"/>
      <c r="N20" s="174"/>
      <c r="O20" s="174"/>
      <c r="P20" s="175"/>
      <c r="Q20" s="175"/>
      <c r="R20" s="171"/>
      <c r="S20" s="171"/>
      <c r="T20" s="171"/>
      <c r="U20" s="171"/>
      <c r="V20" s="171"/>
      <c r="W20" s="171"/>
      <c r="X20" s="170"/>
      <c r="Y20" s="176"/>
      <c r="Z20" s="176"/>
      <c r="AA20" s="176"/>
      <c r="AB20" s="176"/>
      <c r="AC20" s="176"/>
      <c r="AD20" s="169"/>
      <c r="AE20" s="177"/>
      <c r="AF20" s="169"/>
      <c r="AG20" s="177"/>
    </row>
    <row r="21" s="73" customFormat="1" ht="14.25"/>
    <row r="22" s="73" customFormat="1" ht="36.75" spans="1:33">
      <c r="A22" s="74" t="s">
        <v>37</v>
      </c>
      <c r="B22" s="75"/>
      <c r="C22" s="75"/>
      <c r="D22" s="75"/>
      <c r="E22" s="75"/>
      <c r="F22" s="75"/>
      <c r="G22" s="75"/>
      <c r="H22" s="75"/>
      <c r="I22" s="75"/>
      <c r="J22" s="75"/>
      <c r="K22" s="75"/>
      <c r="L22" s="75"/>
      <c r="M22" s="75"/>
      <c r="N22" s="75"/>
      <c r="O22" s="75"/>
      <c r="P22" s="75"/>
      <c r="Q22" s="75"/>
      <c r="R22" s="75"/>
      <c r="S22" s="75"/>
      <c r="T22" s="75"/>
      <c r="U22" s="75"/>
      <c r="V22" s="75"/>
      <c r="W22" s="75"/>
      <c r="X22" s="75"/>
      <c r="Y22" s="75"/>
      <c r="Z22" s="75"/>
      <c r="AA22" s="75"/>
      <c r="AB22" s="75"/>
      <c r="AC22" s="75"/>
      <c r="AD22" s="75"/>
      <c r="AE22" s="75"/>
      <c r="AF22" s="75"/>
      <c r="AG22" s="162"/>
    </row>
    <row r="23" s="73" customFormat="1" ht="14.25" spans="1:33">
      <c r="A23" s="76" t="s">
        <v>1</v>
      </c>
      <c r="B23" s="77" t="s">
        <v>2</v>
      </c>
      <c r="C23" s="78"/>
      <c r="D23" s="78"/>
      <c r="E23" s="78"/>
      <c r="F23" s="79"/>
      <c r="G23" s="80" t="s">
        <v>3</v>
      </c>
      <c r="H23" s="77" t="s">
        <v>4</v>
      </c>
      <c r="I23" s="78"/>
      <c r="J23" s="78"/>
      <c r="K23" s="79"/>
      <c r="L23" s="77" t="s">
        <v>5</v>
      </c>
      <c r="M23" s="78"/>
      <c r="N23" s="78"/>
      <c r="O23" s="79"/>
      <c r="P23" s="80" t="s">
        <v>6</v>
      </c>
      <c r="Q23" s="80" t="s">
        <v>7</v>
      </c>
      <c r="R23" s="77" t="s">
        <v>8</v>
      </c>
      <c r="S23" s="78"/>
      <c r="T23" s="78"/>
      <c r="U23" s="78"/>
      <c r="V23" s="146"/>
      <c r="W23" s="79"/>
      <c r="X23" s="147" t="s">
        <v>9</v>
      </c>
      <c r="Y23" s="77" t="s">
        <v>10</v>
      </c>
      <c r="Z23" s="78"/>
      <c r="AA23" s="78"/>
      <c r="AB23" s="78"/>
      <c r="AC23" s="78"/>
      <c r="AD23" s="78"/>
      <c r="AE23" s="78"/>
      <c r="AF23" s="78"/>
      <c r="AG23" s="163"/>
    </row>
    <row r="24" s="73" customFormat="1" ht="14.25" spans="1:38">
      <c r="A24" s="81"/>
      <c r="B24" s="82" t="s">
        <v>11</v>
      </c>
      <c r="C24" s="83" t="s">
        <v>12</v>
      </c>
      <c r="D24" s="83" t="s">
        <v>6</v>
      </c>
      <c r="E24" s="83" t="s">
        <v>13</v>
      </c>
      <c r="F24" s="84" t="s">
        <v>7</v>
      </c>
      <c r="G24" s="85"/>
      <c r="H24" s="82" t="s">
        <v>14</v>
      </c>
      <c r="I24" s="83" t="s">
        <v>15</v>
      </c>
      <c r="J24" s="83" t="s">
        <v>16</v>
      </c>
      <c r="K24" s="84" t="s">
        <v>17</v>
      </c>
      <c r="L24" s="82" t="s">
        <v>14</v>
      </c>
      <c r="M24" s="83" t="s">
        <v>15</v>
      </c>
      <c r="N24" s="83" t="s">
        <v>16</v>
      </c>
      <c r="O24" s="84" t="s">
        <v>17</v>
      </c>
      <c r="P24" s="85" t="s">
        <v>14</v>
      </c>
      <c r="Q24" s="85" t="s">
        <v>18</v>
      </c>
      <c r="R24" s="82" t="s">
        <v>14</v>
      </c>
      <c r="S24" s="83" t="s">
        <v>15</v>
      </c>
      <c r="T24" s="83" t="s">
        <v>16</v>
      </c>
      <c r="U24" s="83" t="s">
        <v>17</v>
      </c>
      <c r="V24" s="148" t="s">
        <v>18</v>
      </c>
      <c r="W24" s="84" t="s">
        <v>19</v>
      </c>
      <c r="X24" s="149"/>
      <c r="Y24" s="82" t="s">
        <v>14</v>
      </c>
      <c r="Z24" s="83" t="s">
        <v>15</v>
      </c>
      <c r="AA24" s="83" t="s">
        <v>16</v>
      </c>
      <c r="AB24" s="83" t="s">
        <v>17</v>
      </c>
      <c r="AC24" s="83" t="s">
        <v>18</v>
      </c>
      <c r="AD24" s="83" t="s">
        <v>20</v>
      </c>
      <c r="AE24" s="83" t="s">
        <v>21</v>
      </c>
      <c r="AF24" s="83" t="s">
        <v>22</v>
      </c>
      <c r="AG24" s="164" t="s">
        <v>23</v>
      </c>
      <c r="AI24" s="165" t="s">
        <v>24</v>
      </c>
      <c r="AJ24" s="165">
        <v>1000</v>
      </c>
      <c r="AK24" s="165" t="s">
        <v>25</v>
      </c>
      <c r="AL24" s="165">
        <v>1000</v>
      </c>
    </row>
    <row r="25" s="73" customFormat="1" ht="14.25" spans="1:38">
      <c r="A25" s="86" t="s">
        <v>26</v>
      </c>
      <c r="B25" s="87" t="s">
        <v>27</v>
      </c>
      <c r="C25" s="88" t="s">
        <v>27</v>
      </c>
      <c r="D25" s="88" t="s">
        <v>27</v>
      </c>
      <c r="E25" s="88" t="s">
        <v>27</v>
      </c>
      <c r="F25" s="89" t="s">
        <v>27</v>
      </c>
      <c r="G25" s="104"/>
      <c r="H25" s="105">
        <v>5</v>
      </c>
      <c r="I25" s="128">
        <v>5</v>
      </c>
      <c r="J25" s="128">
        <v>1</v>
      </c>
      <c r="K25" s="129"/>
      <c r="L25" s="130"/>
      <c r="M25" s="131"/>
      <c r="N25" s="131"/>
      <c r="O25" s="132"/>
      <c r="P25" s="133"/>
      <c r="Q25" s="133"/>
      <c r="R25" s="105"/>
      <c r="S25" s="128"/>
      <c r="T25" s="128"/>
      <c r="U25" s="128"/>
      <c r="V25" s="128"/>
      <c r="W25" s="129"/>
      <c r="X25" s="104"/>
      <c r="Y25" s="150">
        <f>H25-L25+P25+R25</f>
        <v>5</v>
      </c>
      <c r="Z25" s="151">
        <f t="shared" ref="Z25:AB25" si="18">I25-M25+S25</f>
        <v>5</v>
      </c>
      <c r="AA25" s="151">
        <f t="shared" si="18"/>
        <v>1</v>
      </c>
      <c r="AB25" s="151">
        <f t="shared" si="18"/>
        <v>0</v>
      </c>
      <c r="AC25" s="152">
        <f>Q25+V25</f>
        <v>0</v>
      </c>
      <c r="AD25" s="87">
        <f>$AJ$3-AE25</f>
        <v>275</v>
      </c>
      <c r="AE25" s="153">
        <f>AL24-H25*AJ26-I25*AJ27-J25*AJ28-K25/3*AJ29</f>
        <v>725</v>
      </c>
      <c r="AF25" s="88">
        <f>$AL$3-AG25</f>
        <v>310</v>
      </c>
      <c r="AG25" s="166">
        <f t="shared" ref="AG25:AG37" si="19">1000-Y25*50-Z25*10-AA25*10-AB25*20-AC25*50</f>
        <v>690</v>
      </c>
      <c r="AI25" s="165" t="s">
        <v>28</v>
      </c>
      <c r="AJ25" s="165" t="s">
        <v>26</v>
      </c>
      <c r="AK25" s="165" t="s">
        <v>13</v>
      </c>
      <c r="AL25" s="165" t="s">
        <v>6</v>
      </c>
    </row>
    <row r="26" s="73" customFormat="1" spans="1:38">
      <c r="A26" s="92">
        <v>1</v>
      </c>
      <c r="B26" s="93" t="s">
        <v>30</v>
      </c>
      <c r="C26" s="94" t="s">
        <v>31</v>
      </c>
      <c r="D26" s="94" t="s">
        <v>30</v>
      </c>
      <c r="E26" s="94" t="s">
        <v>32</v>
      </c>
      <c r="F26" s="95" t="s">
        <v>30</v>
      </c>
      <c r="G26" s="106"/>
      <c r="H26" s="107"/>
      <c r="I26" s="134"/>
      <c r="J26" s="134"/>
      <c r="K26" s="135"/>
      <c r="L26" s="136">
        <v>1</v>
      </c>
      <c r="M26" s="137">
        <v>1</v>
      </c>
      <c r="N26" s="137"/>
      <c r="O26" s="138"/>
      <c r="P26" s="139"/>
      <c r="Q26" s="139"/>
      <c r="R26" s="107"/>
      <c r="S26" s="134"/>
      <c r="T26" s="134"/>
      <c r="U26" s="134"/>
      <c r="V26" s="134"/>
      <c r="W26" s="135"/>
      <c r="X26" s="106"/>
      <c r="Y26" s="154">
        <f t="shared" ref="Y26:Y37" si="20">Y25+H26-L26+P26+R26</f>
        <v>4</v>
      </c>
      <c r="Z26" s="155">
        <f t="shared" ref="Z26:AB26" si="21">Z25+I26-M26+S26</f>
        <v>4</v>
      </c>
      <c r="AA26" s="155">
        <f t="shared" si="21"/>
        <v>1</v>
      </c>
      <c r="AB26" s="155">
        <f t="shared" si="21"/>
        <v>0</v>
      </c>
      <c r="AC26" s="156">
        <f t="shared" ref="AC26:AC37" si="22">AC25+Q26+V26</f>
        <v>0</v>
      </c>
      <c r="AD26" s="93">
        <f t="shared" ref="AD26:AD37" si="23">AE25-AE26</f>
        <v>0</v>
      </c>
      <c r="AE26" s="157">
        <f>AE25-H26*$AK$5-I26*$AK$6-J26*$AK$7-K26*$AK$8</f>
        <v>725</v>
      </c>
      <c r="AF26" s="94">
        <f t="shared" ref="AF26:AF37" si="24">AG25-AG26</f>
        <v>-60</v>
      </c>
      <c r="AG26" s="166">
        <f t="shared" si="19"/>
        <v>750</v>
      </c>
      <c r="AI26" s="165" t="s">
        <v>14</v>
      </c>
      <c r="AJ26" s="165">
        <v>25</v>
      </c>
      <c r="AK26" s="165">
        <v>15</v>
      </c>
      <c r="AL26" s="165">
        <v>0</v>
      </c>
    </row>
    <row r="27" s="73" customFormat="1" spans="1:38">
      <c r="A27" s="92">
        <v>2</v>
      </c>
      <c r="B27" s="93" t="s">
        <v>32</v>
      </c>
      <c r="C27" s="94" t="s">
        <v>30</v>
      </c>
      <c r="D27" s="94" t="s">
        <v>32</v>
      </c>
      <c r="E27" s="94" t="s">
        <v>30</v>
      </c>
      <c r="F27" s="95" t="s">
        <v>30</v>
      </c>
      <c r="G27" s="106"/>
      <c r="H27" s="172">
        <v>3</v>
      </c>
      <c r="I27" s="134"/>
      <c r="J27" s="134"/>
      <c r="K27" s="135"/>
      <c r="L27" s="136">
        <v>3</v>
      </c>
      <c r="M27" s="137">
        <v>1</v>
      </c>
      <c r="N27" s="137"/>
      <c r="O27" s="138"/>
      <c r="P27" s="139"/>
      <c r="Q27" s="139"/>
      <c r="R27" s="107"/>
      <c r="S27" s="134"/>
      <c r="T27" s="134"/>
      <c r="U27" s="134"/>
      <c r="V27" s="134"/>
      <c r="W27" s="135"/>
      <c r="X27" s="106"/>
      <c r="Y27" s="154">
        <f t="shared" si="20"/>
        <v>4</v>
      </c>
      <c r="Z27" s="155">
        <f t="shared" ref="Z27:AB27" si="25">Z26+I27-M27+S27</f>
        <v>3</v>
      </c>
      <c r="AA27" s="155">
        <f t="shared" si="25"/>
        <v>1</v>
      </c>
      <c r="AB27" s="155">
        <f t="shared" si="25"/>
        <v>0</v>
      </c>
      <c r="AC27" s="156">
        <f t="shared" si="22"/>
        <v>0</v>
      </c>
      <c r="AD27" s="93">
        <f t="shared" si="23"/>
        <v>45</v>
      </c>
      <c r="AE27" s="157">
        <f>AE26-H27*$AK$5-I27*$AK$6-J27*$AK$7-K27*$AK$8</f>
        <v>680</v>
      </c>
      <c r="AF27" s="94">
        <f t="shared" si="24"/>
        <v>-10</v>
      </c>
      <c r="AG27" s="166">
        <f t="shared" si="19"/>
        <v>760</v>
      </c>
      <c r="AI27" s="165" t="s">
        <v>15</v>
      </c>
      <c r="AJ27" s="165">
        <v>10</v>
      </c>
      <c r="AK27" s="165">
        <v>5</v>
      </c>
      <c r="AL27" s="165">
        <v>0</v>
      </c>
    </row>
    <row r="28" s="73" customFormat="1" spans="1:38">
      <c r="A28" s="92">
        <v>3</v>
      </c>
      <c r="B28" s="93" t="s">
        <v>31</v>
      </c>
      <c r="C28" s="94" t="s">
        <v>31</v>
      </c>
      <c r="D28" s="94" t="s">
        <v>30</v>
      </c>
      <c r="E28" s="94" t="s">
        <v>32</v>
      </c>
      <c r="F28" s="95" t="s">
        <v>30</v>
      </c>
      <c r="G28" s="106"/>
      <c r="H28" s="173">
        <v>6</v>
      </c>
      <c r="I28" s="134">
        <v>5</v>
      </c>
      <c r="J28" s="134">
        <v>2</v>
      </c>
      <c r="K28" s="135">
        <v>2</v>
      </c>
      <c r="L28" s="136">
        <v>3</v>
      </c>
      <c r="M28" s="137">
        <v>1</v>
      </c>
      <c r="N28" s="137"/>
      <c r="O28" s="138"/>
      <c r="P28" s="139"/>
      <c r="Q28" s="139"/>
      <c r="R28" s="107"/>
      <c r="S28" s="134"/>
      <c r="T28" s="134"/>
      <c r="U28" s="134"/>
      <c r="V28" s="134"/>
      <c r="W28" s="135"/>
      <c r="X28" s="106"/>
      <c r="Y28" s="154">
        <f t="shared" si="20"/>
        <v>7</v>
      </c>
      <c r="Z28" s="155">
        <f t="shared" ref="Z28:AB28" si="26">Z27+I28-M28+S28</f>
        <v>7</v>
      </c>
      <c r="AA28" s="155">
        <f t="shared" si="26"/>
        <v>3</v>
      </c>
      <c r="AB28" s="155">
        <f t="shared" si="26"/>
        <v>2</v>
      </c>
      <c r="AC28" s="156">
        <f t="shared" si="22"/>
        <v>0</v>
      </c>
      <c r="AD28" s="93">
        <f t="shared" si="23"/>
        <v>415</v>
      </c>
      <c r="AE28" s="157">
        <f>AE27-H28*$AK$5-I28*$AK$6-J28*$AK$7-K28*$AK$8</f>
        <v>265</v>
      </c>
      <c r="AF28" s="94">
        <f t="shared" si="24"/>
        <v>250</v>
      </c>
      <c r="AG28" s="166">
        <f t="shared" si="19"/>
        <v>510</v>
      </c>
      <c r="AI28" s="165" t="s">
        <v>16</v>
      </c>
      <c r="AJ28" s="165">
        <v>100</v>
      </c>
      <c r="AK28" s="165">
        <v>50</v>
      </c>
      <c r="AL28" s="165">
        <v>0</v>
      </c>
    </row>
    <row r="29" s="73" customFormat="1" spans="1:38">
      <c r="A29" s="92">
        <v>4</v>
      </c>
      <c r="B29" s="93" t="s">
        <v>30</v>
      </c>
      <c r="C29" s="94" t="s">
        <v>30</v>
      </c>
      <c r="D29" s="94" t="s">
        <v>30</v>
      </c>
      <c r="E29" s="94" t="s">
        <v>30</v>
      </c>
      <c r="F29" s="95" t="s">
        <v>30</v>
      </c>
      <c r="G29" s="106"/>
      <c r="H29" s="107"/>
      <c r="I29" s="134"/>
      <c r="J29" s="134"/>
      <c r="K29" s="135"/>
      <c r="L29" s="136">
        <v>3</v>
      </c>
      <c r="M29" s="137">
        <v>1</v>
      </c>
      <c r="N29" s="137"/>
      <c r="O29" s="138"/>
      <c r="P29" s="139"/>
      <c r="Q29" s="139"/>
      <c r="R29" s="107"/>
      <c r="S29" s="134"/>
      <c r="T29" s="134"/>
      <c r="U29" s="134"/>
      <c r="V29" s="134"/>
      <c r="W29" s="135">
        <v>-100</v>
      </c>
      <c r="X29" s="106">
        <v>5</v>
      </c>
      <c r="Y29" s="154">
        <f t="shared" si="20"/>
        <v>4</v>
      </c>
      <c r="Z29" s="155">
        <f t="shared" ref="Z29:AB29" si="27">Z28+I29-M29+S29</f>
        <v>6</v>
      </c>
      <c r="AA29" s="155">
        <f t="shared" si="27"/>
        <v>3</v>
      </c>
      <c r="AB29" s="155">
        <f t="shared" si="27"/>
        <v>2</v>
      </c>
      <c r="AC29" s="156">
        <f t="shared" si="22"/>
        <v>0</v>
      </c>
      <c r="AD29" s="93">
        <f t="shared" si="23"/>
        <v>0</v>
      </c>
      <c r="AE29" s="157">
        <f>AE28-H29*$AK$5-I29*$AK$6-J29*$AK$7-K29*$AK$8</f>
        <v>265</v>
      </c>
      <c r="AF29" s="94">
        <f t="shared" si="24"/>
        <v>-160</v>
      </c>
      <c r="AG29" s="166">
        <f t="shared" si="19"/>
        <v>670</v>
      </c>
      <c r="AI29" s="165" t="s">
        <v>17</v>
      </c>
      <c r="AJ29" s="165">
        <v>400</v>
      </c>
      <c r="AK29" s="165">
        <v>100</v>
      </c>
      <c r="AL29" s="165">
        <v>0</v>
      </c>
    </row>
    <row r="30" s="73" customFormat="1" spans="1:33">
      <c r="A30" s="92">
        <v>5</v>
      </c>
      <c r="B30" s="93" t="s">
        <v>32</v>
      </c>
      <c r="C30" s="94" t="s">
        <v>36</v>
      </c>
      <c r="D30" s="94" t="s">
        <v>32</v>
      </c>
      <c r="E30" s="94" t="s">
        <v>30</v>
      </c>
      <c r="F30" s="95" t="s">
        <v>30</v>
      </c>
      <c r="G30" s="106"/>
      <c r="H30" s="107">
        <v>4</v>
      </c>
      <c r="I30" s="134"/>
      <c r="J30" s="134"/>
      <c r="K30" s="135"/>
      <c r="L30" s="136">
        <v>1</v>
      </c>
      <c r="M30" s="137">
        <v>1</v>
      </c>
      <c r="N30" s="137"/>
      <c r="O30" s="138"/>
      <c r="P30" s="139"/>
      <c r="Q30" s="139"/>
      <c r="R30" s="107"/>
      <c r="S30" s="134"/>
      <c r="T30" s="134"/>
      <c r="U30" s="134"/>
      <c r="V30" s="134"/>
      <c r="W30" s="135"/>
      <c r="X30" s="106"/>
      <c r="Y30" s="154">
        <f t="shared" si="20"/>
        <v>7</v>
      </c>
      <c r="Z30" s="155">
        <f t="shared" ref="Z30:AB30" si="28">Z29+I30-M30+S30</f>
        <v>5</v>
      </c>
      <c r="AA30" s="155">
        <f t="shared" si="28"/>
        <v>3</v>
      </c>
      <c r="AB30" s="155">
        <f t="shared" si="28"/>
        <v>2</v>
      </c>
      <c r="AC30" s="156">
        <f t="shared" si="22"/>
        <v>0</v>
      </c>
      <c r="AD30" s="93">
        <f t="shared" si="23"/>
        <v>60</v>
      </c>
      <c r="AE30" s="157">
        <f>AE29-H30*$AK$5-I30*$AK$6-J30*$AK$7-K30*$AK$8</f>
        <v>205</v>
      </c>
      <c r="AF30" s="94">
        <f t="shared" si="24"/>
        <v>140</v>
      </c>
      <c r="AG30" s="166">
        <f t="shared" si="19"/>
        <v>530</v>
      </c>
    </row>
    <row r="31" s="73" customFormat="1" spans="1:33">
      <c r="A31" s="92">
        <v>6</v>
      </c>
      <c r="B31" s="93" t="s">
        <v>30</v>
      </c>
      <c r="C31" s="94" t="s">
        <v>31</v>
      </c>
      <c r="D31" s="94" t="s">
        <v>30</v>
      </c>
      <c r="E31" s="94" t="s">
        <v>32</v>
      </c>
      <c r="F31" s="95" t="s">
        <v>32</v>
      </c>
      <c r="G31" s="106"/>
      <c r="H31" s="107"/>
      <c r="I31" s="134"/>
      <c r="J31" s="134"/>
      <c r="K31" s="135"/>
      <c r="L31" s="136">
        <v>1</v>
      </c>
      <c r="M31" s="137">
        <v>1</v>
      </c>
      <c r="N31" s="137"/>
      <c r="O31" s="138"/>
      <c r="P31" s="139"/>
      <c r="Q31" s="139"/>
      <c r="R31" s="107"/>
      <c r="S31" s="134"/>
      <c r="T31" s="134"/>
      <c r="U31" s="134"/>
      <c r="V31" s="134"/>
      <c r="W31" s="135"/>
      <c r="X31" s="106"/>
      <c r="Y31" s="154">
        <f t="shared" si="20"/>
        <v>6</v>
      </c>
      <c r="Z31" s="155">
        <f t="shared" ref="Z31:AB31" si="29">Z30+I31-M31+S31</f>
        <v>4</v>
      </c>
      <c r="AA31" s="155">
        <f t="shared" si="29"/>
        <v>3</v>
      </c>
      <c r="AB31" s="155">
        <f t="shared" si="29"/>
        <v>2</v>
      </c>
      <c r="AC31" s="156">
        <f t="shared" si="22"/>
        <v>0</v>
      </c>
      <c r="AD31" s="93">
        <f t="shared" si="23"/>
        <v>0</v>
      </c>
      <c r="AE31" s="157">
        <f>AE30-H31*$AK$5-I31*$AK$6-J31*$AK$7-K31*$AK$8</f>
        <v>205</v>
      </c>
      <c r="AF31" s="94">
        <f t="shared" si="24"/>
        <v>-60</v>
      </c>
      <c r="AG31" s="166">
        <f t="shared" si="19"/>
        <v>590</v>
      </c>
    </row>
    <row r="32" s="73" customFormat="1" spans="1:33">
      <c r="A32" s="92">
        <v>7</v>
      </c>
      <c r="B32" s="93" t="s">
        <v>30</v>
      </c>
      <c r="C32" s="94" t="s">
        <v>31</v>
      </c>
      <c r="D32" s="94" t="s">
        <v>30</v>
      </c>
      <c r="E32" s="94" t="s">
        <v>32</v>
      </c>
      <c r="F32" s="95" t="s">
        <v>30</v>
      </c>
      <c r="G32" s="106"/>
      <c r="H32" s="107"/>
      <c r="I32" s="134"/>
      <c r="J32" s="134"/>
      <c r="K32" s="135"/>
      <c r="L32" s="136">
        <v>1</v>
      </c>
      <c r="M32" s="137">
        <v>1</v>
      </c>
      <c r="N32" s="137"/>
      <c r="O32" s="138">
        <v>1</v>
      </c>
      <c r="P32" s="139"/>
      <c r="Q32" s="139">
        <v>1</v>
      </c>
      <c r="R32" s="107"/>
      <c r="S32" s="134"/>
      <c r="T32" s="134"/>
      <c r="U32" s="134"/>
      <c r="V32" s="134"/>
      <c r="W32" s="135"/>
      <c r="X32" s="106"/>
      <c r="Y32" s="154">
        <f t="shared" si="20"/>
        <v>5</v>
      </c>
      <c r="Z32" s="155">
        <f t="shared" ref="Z32:AB32" si="30">Z31+I32-M32+S32</f>
        <v>3</v>
      </c>
      <c r="AA32" s="155">
        <f t="shared" si="30"/>
        <v>3</v>
      </c>
      <c r="AB32" s="155">
        <f t="shared" si="30"/>
        <v>1</v>
      </c>
      <c r="AC32" s="156">
        <f t="shared" si="22"/>
        <v>1</v>
      </c>
      <c r="AD32" s="93">
        <f t="shared" si="23"/>
        <v>0</v>
      </c>
      <c r="AE32" s="157">
        <f>AE31-H32*$AK$5-I32*$AK$6-J32*$AK$7-K32*$AK$8</f>
        <v>205</v>
      </c>
      <c r="AF32" s="94">
        <f t="shared" si="24"/>
        <v>-30</v>
      </c>
      <c r="AG32" s="166">
        <f t="shared" si="19"/>
        <v>620</v>
      </c>
    </row>
    <row r="33" s="73" customFormat="1" spans="1:33">
      <c r="A33" s="92">
        <v>8</v>
      </c>
      <c r="B33" s="93" t="s">
        <v>36</v>
      </c>
      <c r="C33" s="94" t="s">
        <v>30</v>
      </c>
      <c r="D33" s="94" t="s">
        <v>32</v>
      </c>
      <c r="E33" s="94" t="s">
        <v>30</v>
      </c>
      <c r="F33" s="95" t="s">
        <v>32</v>
      </c>
      <c r="G33" s="106"/>
      <c r="H33" s="107"/>
      <c r="I33" s="134"/>
      <c r="J33" s="134"/>
      <c r="K33" s="135"/>
      <c r="L33" s="136">
        <v>1</v>
      </c>
      <c r="M33" s="137">
        <v>1</v>
      </c>
      <c r="N33" s="137"/>
      <c r="O33" s="138"/>
      <c r="P33" s="139"/>
      <c r="Q33" s="139"/>
      <c r="R33" s="107"/>
      <c r="S33" s="134"/>
      <c r="T33" s="134"/>
      <c r="U33" s="134"/>
      <c r="V33" s="134"/>
      <c r="W33" s="135"/>
      <c r="X33" s="106"/>
      <c r="Y33" s="154">
        <f t="shared" si="20"/>
        <v>4</v>
      </c>
      <c r="Z33" s="155">
        <f t="shared" ref="Z33:AB33" si="31">Z32+I33-M33+S33</f>
        <v>2</v>
      </c>
      <c r="AA33" s="155">
        <f t="shared" si="31"/>
        <v>3</v>
      </c>
      <c r="AB33" s="155">
        <f t="shared" si="31"/>
        <v>1</v>
      </c>
      <c r="AC33" s="156">
        <f t="shared" si="22"/>
        <v>1</v>
      </c>
      <c r="AD33" s="93">
        <f t="shared" si="23"/>
        <v>0</v>
      </c>
      <c r="AE33" s="157">
        <f>AE32-H33*$AK$5-I33*$AK$6-J33*$AK$7-K33*$AK$8</f>
        <v>205</v>
      </c>
      <c r="AF33" s="94">
        <f t="shared" si="24"/>
        <v>-60</v>
      </c>
      <c r="AG33" s="166">
        <f t="shared" si="19"/>
        <v>680</v>
      </c>
    </row>
    <row r="34" s="73" customFormat="1" spans="1:33">
      <c r="A34" s="92">
        <v>9</v>
      </c>
      <c r="B34" s="93" t="s">
        <v>31</v>
      </c>
      <c r="C34" s="94" t="s">
        <v>32</v>
      </c>
      <c r="D34" s="94" t="s">
        <v>30</v>
      </c>
      <c r="E34" s="94" t="s">
        <v>30</v>
      </c>
      <c r="F34" s="95" t="s">
        <v>30</v>
      </c>
      <c r="G34" s="106"/>
      <c r="H34" s="107">
        <v>2</v>
      </c>
      <c r="I34" s="134">
        <v>10</v>
      </c>
      <c r="J34" s="134"/>
      <c r="K34" s="135"/>
      <c r="L34" s="136">
        <v>1</v>
      </c>
      <c r="M34" s="137">
        <v>1</v>
      </c>
      <c r="N34" s="137"/>
      <c r="O34" s="138"/>
      <c r="P34" s="139"/>
      <c r="Q34" s="139"/>
      <c r="R34" s="107"/>
      <c r="S34" s="134"/>
      <c r="T34" s="134"/>
      <c r="U34" s="134"/>
      <c r="V34" s="134"/>
      <c r="W34" s="135"/>
      <c r="X34" s="106"/>
      <c r="Y34" s="154">
        <f t="shared" si="20"/>
        <v>5</v>
      </c>
      <c r="Z34" s="155">
        <f t="shared" ref="Z34:AB34" si="32">Z33+I34-M34+S34</f>
        <v>11</v>
      </c>
      <c r="AA34" s="155">
        <f t="shared" si="32"/>
        <v>3</v>
      </c>
      <c r="AB34" s="155">
        <f t="shared" si="32"/>
        <v>1</v>
      </c>
      <c r="AC34" s="156">
        <f t="shared" si="22"/>
        <v>1</v>
      </c>
      <c r="AD34" s="93">
        <f t="shared" si="23"/>
        <v>80</v>
      </c>
      <c r="AE34" s="157">
        <f>AE33-H34*$AK$5-I34*$AK$6-J34*$AK$7-K34*$AK$8</f>
        <v>125</v>
      </c>
      <c r="AF34" s="94">
        <f t="shared" si="24"/>
        <v>140</v>
      </c>
      <c r="AG34" s="166">
        <f t="shared" si="19"/>
        <v>540</v>
      </c>
    </row>
    <row r="35" s="73" customFormat="1" spans="1:33">
      <c r="A35" s="92">
        <v>10</v>
      </c>
      <c r="B35" s="93" t="s">
        <v>30</v>
      </c>
      <c r="C35" s="94" t="s">
        <v>30</v>
      </c>
      <c r="D35" s="94" t="s">
        <v>30</v>
      </c>
      <c r="E35" s="94" t="s">
        <v>30</v>
      </c>
      <c r="F35" s="95" t="s">
        <v>30</v>
      </c>
      <c r="G35" s="106"/>
      <c r="H35" s="107"/>
      <c r="I35" s="134"/>
      <c r="J35" s="134"/>
      <c r="K35" s="135"/>
      <c r="L35" s="136">
        <v>3</v>
      </c>
      <c r="M35" s="137">
        <v>1</v>
      </c>
      <c r="N35" s="137"/>
      <c r="O35" s="138"/>
      <c r="P35" s="139"/>
      <c r="Q35" s="139"/>
      <c r="R35" s="107"/>
      <c r="S35" s="134"/>
      <c r="T35" s="134"/>
      <c r="U35" s="134"/>
      <c r="V35" s="134"/>
      <c r="W35" s="135"/>
      <c r="X35" s="106"/>
      <c r="Y35" s="154">
        <f t="shared" si="20"/>
        <v>2</v>
      </c>
      <c r="Z35" s="155">
        <f t="shared" ref="Z35:AB35" si="33">Z34+I35-M35+S35</f>
        <v>10</v>
      </c>
      <c r="AA35" s="155">
        <f t="shared" si="33"/>
        <v>3</v>
      </c>
      <c r="AB35" s="155">
        <f t="shared" si="33"/>
        <v>1</v>
      </c>
      <c r="AC35" s="156">
        <f t="shared" si="22"/>
        <v>1</v>
      </c>
      <c r="AD35" s="93">
        <f t="shared" si="23"/>
        <v>0</v>
      </c>
      <c r="AE35" s="157">
        <f>AE34-H35*$AK$5-I35*$AK$6-J35*$AK$7-K35*$AK$8</f>
        <v>125</v>
      </c>
      <c r="AF35" s="94">
        <f t="shared" si="24"/>
        <v>-160</v>
      </c>
      <c r="AG35" s="166">
        <f t="shared" si="19"/>
        <v>700</v>
      </c>
    </row>
    <row r="36" s="73" customFormat="1" spans="1:33">
      <c r="A36" s="92">
        <v>11</v>
      </c>
      <c r="B36" s="93" t="s">
        <v>31</v>
      </c>
      <c r="C36" s="94" t="s">
        <v>32</v>
      </c>
      <c r="D36" s="94" t="s">
        <v>32</v>
      </c>
      <c r="E36" s="94" t="s">
        <v>30</v>
      </c>
      <c r="F36" s="95" t="s">
        <v>30</v>
      </c>
      <c r="G36" s="106"/>
      <c r="H36" s="107"/>
      <c r="I36" s="134"/>
      <c r="J36" s="134"/>
      <c r="K36" s="135"/>
      <c r="L36" s="136">
        <v>1</v>
      </c>
      <c r="M36" s="137">
        <v>1</v>
      </c>
      <c r="N36" s="137"/>
      <c r="O36" s="138"/>
      <c r="P36" s="139">
        <v>15</v>
      </c>
      <c r="Q36" s="139"/>
      <c r="R36" s="107"/>
      <c r="S36" s="134"/>
      <c r="T36" s="134"/>
      <c r="U36" s="134"/>
      <c r="V36" s="134"/>
      <c r="W36" s="135"/>
      <c r="X36" s="106"/>
      <c r="Y36" s="154">
        <f t="shared" si="20"/>
        <v>16</v>
      </c>
      <c r="Z36" s="155">
        <f t="shared" ref="Z36:AB36" si="34">Z35+I36-M36+S36</f>
        <v>9</v>
      </c>
      <c r="AA36" s="155">
        <f t="shared" si="34"/>
        <v>3</v>
      </c>
      <c r="AB36" s="155">
        <f t="shared" si="34"/>
        <v>1</v>
      </c>
      <c r="AC36" s="156">
        <f t="shared" si="22"/>
        <v>1</v>
      </c>
      <c r="AD36" s="93">
        <f t="shared" si="23"/>
        <v>0</v>
      </c>
      <c r="AE36" s="157">
        <f>AE35-H36*$AK$5-I36*$AK$6-J36*$AK$7-K36*$AK$8</f>
        <v>125</v>
      </c>
      <c r="AF36" s="94">
        <f t="shared" si="24"/>
        <v>690</v>
      </c>
      <c r="AG36" s="166">
        <f t="shared" si="19"/>
        <v>10</v>
      </c>
    </row>
    <row r="37" s="73" customFormat="1" ht="14.25" spans="1:39">
      <c r="A37" s="98">
        <v>12</v>
      </c>
      <c r="B37" s="99" t="s">
        <v>30</v>
      </c>
      <c r="C37" s="100" t="s">
        <v>32</v>
      </c>
      <c r="D37" s="100" t="s">
        <v>30</v>
      </c>
      <c r="E37" s="100" t="s">
        <v>30</v>
      </c>
      <c r="F37" s="101" t="s">
        <v>36</v>
      </c>
      <c r="G37" s="108"/>
      <c r="H37" s="109"/>
      <c r="I37" s="140"/>
      <c r="J37" s="140"/>
      <c r="K37" s="141"/>
      <c r="L37" s="142">
        <v>3</v>
      </c>
      <c r="M37" s="143">
        <v>3</v>
      </c>
      <c r="N37" s="143"/>
      <c r="O37" s="144">
        <v>1</v>
      </c>
      <c r="P37" s="145"/>
      <c r="Q37" s="145"/>
      <c r="R37" s="109"/>
      <c r="S37" s="140"/>
      <c r="T37" s="140"/>
      <c r="U37" s="140"/>
      <c r="V37" s="140"/>
      <c r="W37" s="141"/>
      <c r="X37" s="108"/>
      <c r="Y37" s="158">
        <f t="shared" si="20"/>
        <v>13</v>
      </c>
      <c r="Z37" s="159">
        <f t="shared" ref="Z37:AB37" si="35">Z36+I37-M37+S37</f>
        <v>6</v>
      </c>
      <c r="AA37" s="159">
        <f t="shared" si="35"/>
        <v>3</v>
      </c>
      <c r="AB37" s="159">
        <f t="shared" si="35"/>
        <v>0</v>
      </c>
      <c r="AC37" s="160">
        <f t="shared" si="22"/>
        <v>1</v>
      </c>
      <c r="AD37" s="99">
        <f t="shared" si="23"/>
        <v>0</v>
      </c>
      <c r="AE37" s="161">
        <f>AE36-H37*$AK$5-I37*$AK$6-J37*$AK$7-K37*$AK$8</f>
        <v>125</v>
      </c>
      <c r="AF37" s="100">
        <f t="shared" si="24"/>
        <v>-200</v>
      </c>
      <c r="AG37" s="167">
        <f t="shared" si="19"/>
        <v>210</v>
      </c>
      <c r="AM37" s="73">
        <f>Y37*5+Z37*10+AA37*20+AB37*15+AE37+AC37*90</f>
        <v>400</v>
      </c>
    </row>
    <row r="38" s="73" customFormat="1" ht="15" spans="12:12">
      <c r="L38" s="73">
        <v>1</v>
      </c>
    </row>
    <row r="39" s="73" customFormat="1" ht="36.75" spans="1:33">
      <c r="A39" s="74" t="s">
        <v>38</v>
      </c>
      <c r="B39" s="75"/>
      <c r="C39" s="75"/>
      <c r="D39" s="75"/>
      <c r="E39" s="75"/>
      <c r="F39" s="75"/>
      <c r="G39" s="75"/>
      <c r="H39" s="75"/>
      <c r="I39" s="75"/>
      <c r="J39" s="75"/>
      <c r="K39" s="75"/>
      <c r="L39" s="75"/>
      <c r="M39" s="75"/>
      <c r="N39" s="75"/>
      <c r="O39" s="75"/>
      <c r="P39" s="75"/>
      <c r="Q39" s="75"/>
      <c r="R39" s="75"/>
      <c r="S39" s="75"/>
      <c r="T39" s="75"/>
      <c r="U39" s="75"/>
      <c r="V39" s="75"/>
      <c r="W39" s="75"/>
      <c r="X39" s="75"/>
      <c r="Y39" s="75"/>
      <c r="Z39" s="75"/>
      <c r="AA39" s="75"/>
      <c r="AB39" s="75"/>
      <c r="AC39" s="75"/>
      <c r="AD39" s="75"/>
      <c r="AE39" s="75"/>
      <c r="AF39" s="75"/>
      <c r="AG39" s="162"/>
    </row>
    <row r="40" s="73" customFormat="1" ht="14.25" spans="1:33">
      <c r="A40" s="76" t="s">
        <v>1</v>
      </c>
      <c r="B40" s="77" t="s">
        <v>2</v>
      </c>
      <c r="C40" s="78"/>
      <c r="D40" s="78"/>
      <c r="E40" s="78"/>
      <c r="F40" s="79"/>
      <c r="G40" s="80" t="s">
        <v>3</v>
      </c>
      <c r="H40" s="77" t="s">
        <v>4</v>
      </c>
      <c r="I40" s="78"/>
      <c r="J40" s="78"/>
      <c r="K40" s="79"/>
      <c r="L40" s="77" t="s">
        <v>5</v>
      </c>
      <c r="M40" s="78"/>
      <c r="N40" s="78"/>
      <c r="O40" s="79"/>
      <c r="P40" s="80" t="s">
        <v>6</v>
      </c>
      <c r="Q40" s="80" t="s">
        <v>7</v>
      </c>
      <c r="R40" s="77" t="s">
        <v>8</v>
      </c>
      <c r="S40" s="78"/>
      <c r="T40" s="78"/>
      <c r="U40" s="78"/>
      <c r="V40" s="146"/>
      <c r="W40" s="79"/>
      <c r="X40" s="147" t="s">
        <v>9</v>
      </c>
      <c r="Y40" s="77" t="s">
        <v>10</v>
      </c>
      <c r="Z40" s="78"/>
      <c r="AA40" s="78"/>
      <c r="AB40" s="78"/>
      <c r="AC40" s="78"/>
      <c r="AD40" s="78"/>
      <c r="AE40" s="78"/>
      <c r="AF40" s="78"/>
      <c r="AG40" s="163"/>
    </row>
    <row r="41" s="73" customFormat="1" ht="14.25" spans="1:38">
      <c r="A41" s="81"/>
      <c r="B41" s="82" t="s">
        <v>11</v>
      </c>
      <c r="C41" s="83" t="s">
        <v>12</v>
      </c>
      <c r="D41" s="83" t="s">
        <v>6</v>
      </c>
      <c r="E41" s="83" t="s">
        <v>13</v>
      </c>
      <c r="F41" s="84" t="s">
        <v>7</v>
      </c>
      <c r="G41" s="85"/>
      <c r="H41" s="82" t="s">
        <v>14</v>
      </c>
      <c r="I41" s="83" t="s">
        <v>15</v>
      </c>
      <c r="J41" s="83" t="s">
        <v>16</v>
      </c>
      <c r="K41" s="84" t="s">
        <v>17</v>
      </c>
      <c r="L41" s="82" t="s">
        <v>14</v>
      </c>
      <c r="M41" s="83" t="s">
        <v>15</v>
      </c>
      <c r="N41" s="83" t="s">
        <v>16</v>
      </c>
      <c r="O41" s="84" t="s">
        <v>17</v>
      </c>
      <c r="P41" s="85" t="s">
        <v>14</v>
      </c>
      <c r="Q41" s="85" t="s">
        <v>18</v>
      </c>
      <c r="R41" s="82" t="s">
        <v>14</v>
      </c>
      <c r="S41" s="83" t="s">
        <v>15</v>
      </c>
      <c r="T41" s="83" t="s">
        <v>16</v>
      </c>
      <c r="U41" s="83" t="s">
        <v>17</v>
      </c>
      <c r="V41" s="148" t="s">
        <v>18</v>
      </c>
      <c r="W41" s="84" t="s">
        <v>19</v>
      </c>
      <c r="X41" s="149"/>
      <c r="Y41" s="82" t="s">
        <v>14</v>
      </c>
      <c r="Z41" s="83" t="s">
        <v>15</v>
      </c>
      <c r="AA41" s="83" t="s">
        <v>16</v>
      </c>
      <c r="AB41" s="83" t="s">
        <v>17</v>
      </c>
      <c r="AC41" s="83" t="s">
        <v>18</v>
      </c>
      <c r="AD41" s="83" t="s">
        <v>20</v>
      </c>
      <c r="AE41" s="83" t="s">
        <v>21</v>
      </c>
      <c r="AF41" s="83" t="s">
        <v>22</v>
      </c>
      <c r="AG41" s="164" t="s">
        <v>23</v>
      </c>
      <c r="AI41" s="165" t="s">
        <v>24</v>
      </c>
      <c r="AJ41" s="165">
        <v>1000</v>
      </c>
      <c r="AK41" s="165" t="s">
        <v>25</v>
      </c>
      <c r="AL41" s="165">
        <v>1000</v>
      </c>
    </row>
    <row r="42" s="73" customFormat="1" ht="14.25" spans="1:38">
      <c r="A42" s="86" t="s">
        <v>26</v>
      </c>
      <c r="B42" s="87" t="s">
        <v>27</v>
      </c>
      <c r="C42" s="88" t="s">
        <v>27</v>
      </c>
      <c r="D42" s="88" t="s">
        <v>27</v>
      </c>
      <c r="E42" s="88" t="s">
        <v>27</v>
      </c>
      <c r="F42" s="89" t="s">
        <v>27</v>
      </c>
      <c r="G42" s="104"/>
      <c r="H42" s="105">
        <v>8</v>
      </c>
      <c r="I42" s="128">
        <v>8</v>
      </c>
      <c r="J42" s="128">
        <v>2</v>
      </c>
      <c r="K42" s="129"/>
      <c r="L42" s="130"/>
      <c r="M42" s="131"/>
      <c r="N42" s="131"/>
      <c r="O42" s="132"/>
      <c r="P42" s="133"/>
      <c r="Q42" s="133"/>
      <c r="R42" s="105"/>
      <c r="S42" s="128"/>
      <c r="T42" s="128"/>
      <c r="U42" s="128"/>
      <c r="V42" s="128"/>
      <c r="W42" s="129"/>
      <c r="X42" s="104"/>
      <c r="Y42" s="150">
        <f>H42-L42+P42+R42</f>
        <v>8</v>
      </c>
      <c r="Z42" s="151">
        <f t="shared" ref="Z42:AB42" si="36">I42-M42+S42</f>
        <v>8</v>
      </c>
      <c r="AA42" s="151">
        <f t="shared" si="36"/>
        <v>2</v>
      </c>
      <c r="AB42" s="151">
        <f t="shared" si="36"/>
        <v>0</v>
      </c>
      <c r="AC42" s="152">
        <f>Q42+V42</f>
        <v>0</v>
      </c>
      <c r="AD42" s="87">
        <f>$AJ$3-AE42</f>
        <v>480</v>
      </c>
      <c r="AE42" s="153">
        <f>AL41-H42*AJ43-I42*AJ44-J42*AJ45-K42/3*AJ46</f>
        <v>520</v>
      </c>
      <c r="AF42" s="88">
        <f>$AL$3-AG42</f>
        <v>500</v>
      </c>
      <c r="AG42" s="166">
        <f t="shared" ref="AG42:AG54" si="37">1000-Y42*50-Z42*10-AA42*10-AB42*20-AC42*50</f>
        <v>500</v>
      </c>
      <c r="AI42" s="165" t="s">
        <v>28</v>
      </c>
      <c r="AJ42" s="165" t="s">
        <v>26</v>
      </c>
      <c r="AK42" s="165" t="s">
        <v>13</v>
      </c>
      <c r="AL42" s="165" t="s">
        <v>6</v>
      </c>
    </row>
    <row r="43" s="73" customFormat="1" spans="1:38">
      <c r="A43" s="92">
        <v>1</v>
      </c>
      <c r="B43" s="93" t="s">
        <v>30</v>
      </c>
      <c r="C43" s="94" t="s">
        <v>31</v>
      </c>
      <c r="D43" s="94" t="s">
        <v>30</v>
      </c>
      <c r="E43" s="94" t="s">
        <v>32</v>
      </c>
      <c r="F43" s="95" t="s">
        <v>30</v>
      </c>
      <c r="G43" s="106"/>
      <c r="H43" s="107"/>
      <c r="I43" s="134"/>
      <c r="J43" s="134"/>
      <c r="K43" s="135"/>
      <c r="L43" s="136">
        <v>1</v>
      </c>
      <c r="M43" s="137">
        <v>1</v>
      </c>
      <c r="N43" s="137"/>
      <c r="O43" s="138"/>
      <c r="P43" s="139"/>
      <c r="Q43" s="139"/>
      <c r="R43" s="107"/>
      <c r="S43" s="134"/>
      <c r="T43" s="134"/>
      <c r="U43" s="134"/>
      <c r="V43" s="134"/>
      <c r="W43" s="135"/>
      <c r="X43" s="106"/>
      <c r="Y43" s="154">
        <f t="shared" ref="Y43:Y54" si="38">Y42+H43-L43+P43+R43</f>
        <v>7</v>
      </c>
      <c r="Z43" s="155">
        <f t="shared" ref="Z43:AB43" si="39">Z42+I43-M43+S43</f>
        <v>7</v>
      </c>
      <c r="AA43" s="155">
        <f t="shared" si="39"/>
        <v>2</v>
      </c>
      <c r="AB43" s="155">
        <f t="shared" si="39"/>
        <v>0</v>
      </c>
      <c r="AC43" s="156">
        <f t="shared" ref="AC43:AC54" si="40">AC42+Q43+V43</f>
        <v>0</v>
      </c>
      <c r="AD43" s="93">
        <f t="shared" ref="AD43:AD54" si="41">AE42-AE43</f>
        <v>0</v>
      </c>
      <c r="AE43" s="157">
        <f>AE42-H43*$AK$5-I43*$AK$6-J43*$AK$7-K43*$AK$8</f>
        <v>520</v>
      </c>
      <c r="AF43" s="94">
        <f t="shared" ref="AF43:AF54" si="42">AG42-AG43</f>
        <v>-60</v>
      </c>
      <c r="AG43" s="166">
        <f t="shared" si="37"/>
        <v>560</v>
      </c>
      <c r="AI43" s="165" t="s">
        <v>14</v>
      </c>
      <c r="AJ43" s="165">
        <v>25</v>
      </c>
      <c r="AK43" s="165">
        <v>15</v>
      </c>
      <c r="AL43" s="165">
        <v>0</v>
      </c>
    </row>
    <row r="44" s="73" customFormat="1" spans="1:38">
      <c r="A44" s="92">
        <v>2</v>
      </c>
      <c r="B44" s="93" t="s">
        <v>32</v>
      </c>
      <c r="C44" s="94" t="s">
        <v>30</v>
      </c>
      <c r="D44" s="94" t="s">
        <v>32</v>
      </c>
      <c r="E44" s="94" t="s">
        <v>30</v>
      </c>
      <c r="F44" s="95" t="s">
        <v>30</v>
      </c>
      <c r="G44" s="106"/>
      <c r="H44" s="107"/>
      <c r="I44" s="134"/>
      <c r="J44" s="134"/>
      <c r="K44" s="135">
        <v>2</v>
      </c>
      <c r="L44" s="136">
        <v>1</v>
      </c>
      <c r="M44" s="137">
        <v>1</v>
      </c>
      <c r="N44" s="137"/>
      <c r="O44" s="138"/>
      <c r="P44" s="139"/>
      <c r="Q44" s="139"/>
      <c r="R44" s="107"/>
      <c r="S44" s="134"/>
      <c r="T44" s="134"/>
      <c r="U44" s="134"/>
      <c r="V44" s="134"/>
      <c r="W44" s="135"/>
      <c r="X44" s="106"/>
      <c r="Y44" s="154">
        <f t="shared" si="38"/>
        <v>6</v>
      </c>
      <c r="Z44" s="155">
        <f t="shared" ref="Z44:AB44" si="43">Z43+I44-M44+S44</f>
        <v>6</v>
      </c>
      <c r="AA44" s="155">
        <f t="shared" si="43"/>
        <v>2</v>
      </c>
      <c r="AB44" s="155">
        <f t="shared" si="43"/>
        <v>2</v>
      </c>
      <c r="AC44" s="156">
        <f t="shared" si="40"/>
        <v>0</v>
      </c>
      <c r="AD44" s="93">
        <f t="shared" si="41"/>
        <v>200</v>
      </c>
      <c r="AE44" s="157">
        <f>AE43-H44*$AK$5-I44*$AK$6-J44*$AK$7-K44*$AK$8</f>
        <v>320</v>
      </c>
      <c r="AF44" s="94">
        <f t="shared" si="42"/>
        <v>-20</v>
      </c>
      <c r="AG44" s="166">
        <f t="shared" si="37"/>
        <v>580</v>
      </c>
      <c r="AI44" s="165" t="s">
        <v>15</v>
      </c>
      <c r="AJ44" s="165">
        <v>10</v>
      </c>
      <c r="AK44" s="165">
        <v>5</v>
      </c>
      <c r="AL44" s="165">
        <v>0</v>
      </c>
    </row>
    <row r="45" s="73" customFormat="1" spans="1:38">
      <c r="A45" s="92">
        <v>3</v>
      </c>
      <c r="B45" s="93" t="s">
        <v>31</v>
      </c>
      <c r="C45" s="94" t="s">
        <v>31</v>
      </c>
      <c r="D45" s="94" t="s">
        <v>30</v>
      </c>
      <c r="E45" s="94" t="s">
        <v>32</v>
      </c>
      <c r="F45" s="95" t="s">
        <v>30</v>
      </c>
      <c r="G45" s="106"/>
      <c r="H45" s="107"/>
      <c r="I45" s="134"/>
      <c r="J45" s="134"/>
      <c r="K45" s="135"/>
      <c r="L45" s="136">
        <v>1</v>
      </c>
      <c r="M45" s="137">
        <v>1</v>
      </c>
      <c r="N45" s="137"/>
      <c r="O45" s="138">
        <v>1</v>
      </c>
      <c r="P45" s="139"/>
      <c r="Q45" s="139"/>
      <c r="R45" s="107"/>
      <c r="S45" s="134"/>
      <c r="T45" s="134"/>
      <c r="U45" s="134"/>
      <c r="V45" s="134"/>
      <c r="W45" s="135"/>
      <c r="X45" s="106"/>
      <c r="Y45" s="154">
        <f t="shared" si="38"/>
        <v>5</v>
      </c>
      <c r="Z45" s="155">
        <f t="shared" ref="Z45:AB45" si="44">Z44+I45-M45+S45</f>
        <v>5</v>
      </c>
      <c r="AA45" s="155">
        <f t="shared" si="44"/>
        <v>2</v>
      </c>
      <c r="AB45" s="155">
        <f t="shared" si="44"/>
        <v>1</v>
      </c>
      <c r="AC45" s="156">
        <f t="shared" si="40"/>
        <v>0</v>
      </c>
      <c r="AD45" s="93">
        <f t="shared" si="41"/>
        <v>0</v>
      </c>
      <c r="AE45" s="157">
        <f>AE44-H45*$AK$5-I45*$AK$6-J45*$AK$7-K45*$AK$8</f>
        <v>320</v>
      </c>
      <c r="AF45" s="94">
        <f t="shared" si="42"/>
        <v>-80</v>
      </c>
      <c r="AG45" s="166">
        <f t="shared" si="37"/>
        <v>660</v>
      </c>
      <c r="AI45" s="165" t="s">
        <v>16</v>
      </c>
      <c r="AJ45" s="165">
        <v>100</v>
      </c>
      <c r="AK45" s="165">
        <v>50</v>
      </c>
      <c r="AL45" s="165">
        <v>0</v>
      </c>
    </row>
    <row r="46" s="73" customFormat="1" spans="1:38">
      <c r="A46" s="92">
        <v>4</v>
      </c>
      <c r="B46" s="93" t="s">
        <v>30</v>
      </c>
      <c r="C46" s="94" t="s">
        <v>30</v>
      </c>
      <c r="D46" s="94" t="s">
        <v>30</v>
      </c>
      <c r="E46" s="94" t="s">
        <v>30</v>
      </c>
      <c r="F46" s="95" t="s">
        <v>30</v>
      </c>
      <c r="G46" s="106"/>
      <c r="H46" s="107"/>
      <c r="I46" s="134"/>
      <c r="J46" s="134"/>
      <c r="K46" s="135"/>
      <c r="L46" s="136">
        <v>3</v>
      </c>
      <c r="M46" s="137">
        <v>1</v>
      </c>
      <c r="N46" s="137"/>
      <c r="O46" s="138"/>
      <c r="P46" s="139"/>
      <c r="Q46" s="139"/>
      <c r="R46" s="107"/>
      <c r="S46" s="134"/>
      <c r="T46" s="134"/>
      <c r="U46" s="134">
        <v>2</v>
      </c>
      <c r="V46" s="134"/>
      <c r="W46" s="135">
        <v>-100</v>
      </c>
      <c r="X46" s="106">
        <v>3</v>
      </c>
      <c r="Y46" s="154">
        <f t="shared" si="38"/>
        <v>2</v>
      </c>
      <c r="Z46" s="155">
        <f>Z45+I46-M46+S46</f>
        <v>4</v>
      </c>
      <c r="AA46" s="155">
        <f t="shared" ref="Z46:AB46" si="45">AA45+J46-N46+T46</f>
        <v>2</v>
      </c>
      <c r="AB46" s="155">
        <f t="shared" si="45"/>
        <v>3</v>
      </c>
      <c r="AC46" s="156">
        <f t="shared" si="40"/>
        <v>0</v>
      </c>
      <c r="AD46" s="93">
        <f t="shared" si="41"/>
        <v>0</v>
      </c>
      <c r="AE46" s="157">
        <f>AE45-H46*$AK$5-I46*$AK$6-J46*$AK$7-K46*$AK$8</f>
        <v>320</v>
      </c>
      <c r="AF46" s="94">
        <f t="shared" si="42"/>
        <v>-120</v>
      </c>
      <c r="AG46" s="166">
        <f t="shared" si="37"/>
        <v>780</v>
      </c>
      <c r="AI46" s="165" t="s">
        <v>17</v>
      </c>
      <c r="AJ46" s="165">
        <v>400</v>
      </c>
      <c r="AK46" s="165">
        <v>100</v>
      </c>
      <c r="AL46" s="165">
        <v>0</v>
      </c>
    </row>
    <row r="47" s="73" customFormat="1" spans="1:33">
      <c r="A47" s="92">
        <v>5</v>
      </c>
      <c r="B47" s="93" t="s">
        <v>32</v>
      </c>
      <c r="C47" s="94" t="s">
        <v>36</v>
      </c>
      <c r="D47" s="94" t="s">
        <v>32</v>
      </c>
      <c r="E47" s="94" t="s">
        <v>30</v>
      </c>
      <c r="F47" s="95" t="s">
        <v>30</v>
      </c>
      <c r="G47" s="106"/>
      <c r="H47" s="172">
        <v>5</v>
      </c>
      <c r="I47" s="134"/>
      <c r="J47" s="134"/>
      <c r="K47" s="135"/>
      <c r="L47" s="136">
        <v>3</v>
      </c>
      <c r="M47" s="137">
        <v>1</v>
      </c>
      <c r="N47" s="137"/>
      <c r="O47" s="138"/>
      <c r="P47" s="139"/>
      <c r="Q47" s="139"/>
      <c r="R47" s="107"/>
      <c r="S47" s="134"/>
      <c r="T47" s="134"/>
      <c r="U47" s="134"/>
      <c r="V47" s="134"/>
      <c r="W47" s="135"/>
      <c r="X47" s="106"/>
      <c r="Y47" s="154">
        <f t="shared" si="38"/>
        <v>4</v>
      </c>
      <c r="Z47" s="155">
        <f t="shared" ref="Z47:AB47" si="46">Z46+I47-M47+S47</f>
        <v>3</v>
      </c>
      <c r="AA47" s="155">
        <f t="shared" si="46"/>
        <v>2</v>
      </c>
      <c r="AB47" s="155">
        <f t="shared" si="46"/>
        <v>3</v>
      </c>
      <c r="AC47" s="156">
        <f t="shared" si="40"/>
        <v>0</v>
      </c>
      <c r="AD47" s="93">
        <f t="shared" si="41"/>
        <v>75</v>
      </c>
      <c r="AE47" s="157">
        <f>AE46-H47*$AK$5-I47*$AK$6-J47*$AK$7-K47*$AK$8</f>
        <v>245</v>
      </c>
      <c r="AF47" s="94">
        <f t="shared" si="42"/>
        <v>90</v>
      </c>
      <c r="AG47" s="166">
        <f t="shared" si="37"/>
        <v>690</v>
      </c>
    </row>
    <row r="48" s="73" customFormat="1" spans="1:33">
      <c r="A48" s="92">
        <v>6</v>
      </c>
      <c r="B48" s="93" t="s">
        <v>30</v>
      </c>
      <c r="C48" s="94" t="s">
        <v>31</v>
      </c>
      <c r="D48" s="94" t="s">
        <v>30</v>
      </c>
      <c r="E48" s="94" t="s">
        <v>32</v>
      </c>
      <c r="F48" s="95" t="s">
        <v>32</v>
      </c>
      <c r="G48" s="106"/>
      <c r="H48" s="172">
        <v>4</v>
      </c>
      <c r="I48" s="134"/>
      <c r="J48" s="134"/>
      <c r="K48" s="135"/>
      <c r="L48" s="136">
        <v>3</v>
      </c>
      <c r="M48" s="137">
        <v>1</v>
      </c>
      <c r="N48" s="137"/>
      <c r="O48" s="138"/>
      <c r="P48" s="139"/>
      <c r="Q48" s="139">
        <v>1</v>
      </c>
      <c r="R48" s="107"/>
      <c r="S48" s="134"/>
      <c r="T48" s="134"/>
      <c r="U48" s="134"/>
      <c r="V48" s="134"/>
      <c r="W48" s="135"/>
      <c r="X48" s="106"/>
      <c r="Y48" s="154">
        <f t="shared" si="38"/>
        <v>5</v>
      </c>
      <c r="Z48" s="155">
        <f t="shared" ref="Z48:AB48" si="47">Z47+I48-M48+S48</f>
        <v>2</v>
      </c>
      <c r="AA48" s="155">
        <f t="shared" si="47"/>
        <v>2</v>
      </c>
      <c r="AB48" s="155">
        <f t="shared" si="47"/>
        <v>3</v>
      </c>
      <c r="AC48" s="156">
        <f t="shared" si="40"/>
        <v>1</v>
      </c>
      <c r="AD48" s="93">
        <f t="shared" si="41"/>
        <v>60</v>
      </c>
      <c r="AE48" s="157">
        <f>AE47-H48*$AK$5-I48*$AK$6-J48*$AK$7-K48*$AK$8</f>
        <v>185</v>
      </c>
      <c r="AF48" s="94">
        <f t="shared" si="42"/>
        <v>90</v>
      </c>
      <c r="AG48" s="166">
        <f t="shared" si="37"/>
        <v>600</v>
      </c>
    </row>
    <row r="49" s="73" customFormat="1" spans="1:33">
      <c r="A49" s="92">
        <v>7</v>
      </c>
      <c r="B49" s="93" t="s">
        <v>30</v>
      </c>
      <c r="C49" s="94" t="s">
        <v>31</v>
      </c>
      <c r="D49" s="94" t="s">
        <v>30</v>
      </c>
      <c r="E49" s="94" t="s">
        <v>32</v>
      </c>
      <c r="F49" s="95" t="s">
        <v>30</v>
      </c>
      <c r="G49" s="106"/>
      <c r="H49" s="107"/>
      <c r="I49" s="134"/>
      <c r="J49" s="134"/>
      <c r="K49" s="135"/>
      <c r="L49" s="136">
        <v>3</v>
      </c>
      <c r="M49" s="137">
        <v>1</v>
      </c>
      <c r="N49" s="137"/>
      <c r="O49" s="138"/>
      <c r="P49" s="139"/>
      <c r="Q49" s="139"/>
      <c r="R49" s="107"/>
      <c r="S49" s="134"/>
      <c r="T49" s="134"/>
      <c r="U49" s="134"/>
      <c r="V49" s="134"/>
      <c r="W49" s="135"/>
      <c r="X49" s="106"/>
      <c r="Y49" s="154">
        <f t="shared" si="38"/>
        <v>2</v>
      </c>
      <c r="Z49" s="155">
        <f t="shared" ref="Z49:AB49" si="48">Z48+I49-M49+S49</f>
        <v>1</v>
      </c>
      <c r="AA49" s="155">
        <f t="shared" si="48"/>
        <v>2</v>
      </c>
      <c r="AB49" s="155">
        <f t="shared" si="48"/>
        <v>3</v>
      </c>
      <c r="AC49" s="156">
        <f t="shared" si="40"/>
        <v>1</v>
      </c>
      <c r="AD49" s="93">
        <f t="shared" si="41"/>
        <v>0</v>
      </c>
      <c r="AE49" s="157">
        <f>AE48-H49*$AK$5-I49*$AK$6-J49*$AK$7-K49*$AK$8</f>
        <v>185</v>
      </c>
      <c r="AF49" s="94">
        <f t="shared" si="42"/>
        <v>-160</v>
      </c>
      <c r="AG49" s="166">
        <f t="shared" si="37"/>
        <v>760</v>
      </c>
    </row>
    <row r="50" s="73" customFormat="1" spans="1:33">
      <c r="A50" s="92">
        <v>8</v>
      </c>
      <c r="B50" s="93" t="s">
        <v>36</v>
      </c>
      <c r="C50" s="94" t="s">
        <v>30</v>
      </c>
      <c r="D50" s="94" t="s">
        <v>32</v>
      </c>
      <c r="E50" s="94" t="s">
        <v>30</v>
      </c>
      <c r="F50" s="95" t="s">
        <v>32</v>
      </c>
      <c r="G50" s="106"/>
      <c r="H50" s="107"/>
      <c r="I50" s="134"/>
      <c r="J50" s="134"/>
      <c r="K50" s="135"/>
      <c r="L50" s="136">
        <v>1</v>
      </c>
      <c r="M50" s="137">
        <v>1</v>
      </c>
      <c r="N50" s="137"/>
      <c r="O50" s="138"/>
      <c r="P50" s="139">
        <v>8</v>
      </c>
      <c r="Q50" s="139"/>
      <c r="R50" s="107"/>
      <c r="S50" s="134"/>
      <c r="T50" s="134"/>
      <c r="U50" s="134"/>
      <c r="V50" s="134"/>
      <c r="W50" s="135"/>
      <c r="X50" s="106"/>
      <c r="Y50" s="154">
        <f t="shared" si="38"/>
        <v>9</v>
      </c>
      <c r="Z50" s="155">
        <f t="shared" ref="Z50:AB50" si="49">Z49+I50-M50+S50</f>
        <v>0</v>
      </c>
      <c r="AA50" s="155">
        <f t="shared" si="49"/>
        <v>2</v>
      </c>
      <c r="AB50" s="155">
        <f t="shared" si="49"/>
        <v>3</v>
      </c>
      <c r="AC50" s="156">
        <f t="shared" si="40"/>
        <v>1</v>
      </c>
      <c r="AD50" s="93">
        <f t="shared" si="41"/>
        <v>0</v>
      </c>
      <c r="AE50" s="157">
        <f>AE49-H50*$AK$5-I50*$AK$6-J50*$AK$7-K50*$AK$8</f>
        <v>185</v>
      </c>
      <c r="AF50" s="94">
        <f t="shared" si="42"/>
        <v>340</v>
      </c>
      <c r="AG50" s="166">
        <f t="shared" si="37"/>
        <v>420</v>
      </c>
    </row>
    <row r="51" s="73" customFormat="1" spans="1:33">
      <c r="A51" s="92">
        <v>9</v>
      </c>
      <c r="B51" s="93" t="s">
        <v>31</v>
      </c>
      <c r="C51" s="94" t="s">
        <v>32</v>
      </c>
      <c r="D51" s="94" t="s">
        <v>30</v>
      </c>
      <c r="E51" s="94" t="s">
        <v>30</v>
      </c>
      <c r="F51" s="95" t="s">
        <v>30</v>
      </c>
      <c r="G51" s="106"/>
      <c r="H51" s="107"/>
      <c r="I51" s="134"/>
      <c r="J51" s="134"/>
      <c r="K51" s="135"/>
      <c r="L51" s="136">
        <v>3</v>
      </c>
      <c r="M51" s="137">
        <v>1</v>
      </c>
      <c r="N51" s="137"/>
      <c r="O51" s="138"/>
      <c r="P51" s="139"/>
      <c r="Q51" s="139"/>
      <c r="R51" s="107"/>
      <c r="S51" s="134">
        <v>2</v>
      </c>
      <c r="T51" s="134"/>
      <c r="U51" s="134"/>
      <c r="V51" s="134"/>
      <c r="W51" s="135"/>
      <c r="X51" s="106"/>
      <c r="Y51" s="154">
        <f t="shared" si="38"/>
        <v>6</v>
      </c>
      <c r="Z51" s="155">
        <f t="shared" ref="Z51:AB51" si="50">Z50+I51-M51+S51</f>
        <v>1</v>
      </c>
      <c r="AA51" s="155">
        <f t="shared" si="50"/>
        <v>2</v>
      </c>
      <c r="AB51" s="155">
        <f t="shared" si="50"/>
        <v>3</v>
      </c>
      <c r="AC51" s="156">
        <f t="shared" si="40"/>
        <v>1</v>
      </c>
      <c r="AD51" s="93">
        <f t="shared" si="41"/>
        <v>0</v>
      </c>
      <c r="AE51" s="157">
        <f>AE50-H51*$AK$5-I51*$AK$6-J51*$AK$7-K51*$AK$8</f>
        <v>185</v>
      </c>
      <c r="AF51" s="94">
        <f t="shared" si="42"/>
        <v>-140</v>
      </c>
      <c r="AG51" s="166">
        <f t="shared" si="37"/>
        <v>560</v>
      </c>
    </row>
    <row r="52" s="73" customFormat="1" spans="1:33">
      <c r="A52" s="92">
        <v>10</v>
      </c>
      <c r="B52" s="93" t="s">
        <v>30</v>
      </c>
      <c r="C52" s="94" t="s">
        <v>30</v>
      </c>
      <c r="D52" s="94" t="s">
        <v>30</v>
      </c>
      <c r="E52" s="94" t="s">
        <v>30</v>
      </c>
      <c r="F52" s="95" t="s">
        <v>30</v>
      </c>
      <c r="G52" s="106"/>
      <c r="H52" s="107"/>
      <c r="I52" s="134">
        <v>2</v>
      </c>
      <c r="J52" s="134"/>
      <c r="K52" s="135"/>
      <c r="L52" s="136">
        <v>1</v>
      </c>
      <c r="M52" s="137">
        <v>1</v>
      </c>
      <c r="N52" s="137"/>
      <c r="O52" s="138">
        <v>1</v>
      </c>
      <c r="P52" s="139"/>
      <c r="Q52" s="139"/>
      <c r="R52" s="107"/>
      <c r="S52" s="134"/>
      <c r="T52" s="134"/>
      <c r="U52" s="134"/>
      <c r="V52" s="134"/>
      <c r="W52" s="135"/>
      <c r="X52" s="106"/>
      <c r="Y52" s="154">
        <f t="shared" si="38"/>
        <v>5</v>
      </c>
      <c r="Z52" s="155">
        <f t="shared" ref="Z52:AB52" si="51">Z51+I52-M52+S52</f>
        <v>2</v>
      </c>
      <c r="AA52" s="155">
        <f t="shared" si="51"/>
        <v>2</v>
      </c>
      <c r="AB52" s="155">
        <f t="shared" si="51"/>
        <v>2</v>
      </c>
      <c r="AC52" s="156">
        <f t="shared" si="40"/>
        <v>1</v>
      </c>
      <c r="AD52" s="93">
        <f t="shared" si="41"/>
        <v>10</v>
      </c>
      <c r="AE52" s="157">
        <f>AE51-H52*$AK$5-I52*$AK$6-J52*$AK$7-K52*$AK$8</f>
        <v>175</v>
      </c>
      <c r="AF52" s="94">
        <f t="shared" si="42"/>
        <v>-60</v>
      </c>
      <c r="AG52" s="166">
        <f t="shared" si="37"/>
        <v>620</v>
      </c>
    </row>
    <row r="53" s="73" customFormat="1" spans="1:33">
      <c r="A53" s="92">
        <v>11</v>
      </c>
      <c r="B53" s="93" t="s">
        <v>31</v>
      </c>
      <c r="C53" s="94" t="s">
        <v>32</v>
      </c>
      <c r="D53" s="94" t="s">
        <v>32</v>
      </c>
      <c r="E53" s="94" t="s">
        <v>30</v>
      </c>
      <c r="F53" s="95" t="s">
        <v>30</v>
      </c>
      <c r="G53" s="106"/>
      <c r="H53" s="107"/>
      <c r="I53" s="134"/>
      <c r="J53" s="134"/>
      <c r="K53" s="135"/>
      <c r="L53" s="136">
        <v>1</v>
      </c>
      <c r="M53" s="137">
        <v>1</v>
      </c>
      <c r="N53" s="137"/>
      <c r="O53" s="138"/>
      <c r="P53" s="139"/>
      <c r="Q53" s="139"/>
      <c r="R53" s="107"/>
      <c r="S53" s="134"/>
      <c r="T53" s="134"/>
      <c r="U53" s="134"/>
      <c r="V53" s="134"/>
      <c r="W53" s="135"/>
      <c r="X53" s="106"/>
      <c r="Y53" s="154">
        <f t="shared" si="38"/>
        <v>4</v>
      </c>
      <c r="Z53" s="155">
        <f t="shared" ref="Z53:AB53" si="52">Z52+I53-M53+S53</f>
        <v>1</v>
      </c>
      <c r="AA53" s="155">
        <f t="shared" si="52"/>
        <v>2</v>
      </c>
      <c r="AB53" s="155">
        <f t="shared" si="52"/>
        <v>2</v>
      </c>
      <c r="AC53" s="156">
        <f t="shared" si="40"/>
        <v>1</v>
      </c>
      <c r="AD53" s="93">
        <f t="shared" si="41"/>
        <v>0</v>
      </c>
      <c r="AE53" s="157">
        <f>AE52-H53*$AK$5-I53*$AK$6-J53*$AK$7-K53*$AK$8</f>
        <v>175</v>
      </c>
      <c r="AF53" s="94">
        <f t="shared" si="42"/>
        <v>-60</v>
      </c>
      <c r="AG53" s="166">
        <f t="shared" si="37"/>
        <v>680</v>
      </c>
    </row>
    <row r="54" s="73" customFormat="1" ht="14.25" spans="1:39">
      <c r="A54" s="98">
        <v>12</v>
      </c>
      <c r="B54" s="99" t="s">
        <v>30</v>
      </c>
      <c r="C54" s="100" t="s">
        <v>32</v>
      </c>
      <c r="D54" s="100" t="s">
        <v>30</v>
      </c>
      <c r="E54" s="100" t="s">
        <v>30</v>
      </c>
      <c r="F54" s="101" t="s">
        <v>36</v>
      </c>
      <c r="G54" s="108"/>
      <c r="H54" s="109"/>
      <c r="I54" s="140"/>
      <c r="J54" s="140"/>
      <c r="K54" s="141"/>
      <c r="L54" s="142"/>
      <c r="M54" s="143"/>
      <c r="N54" s="143"/>
      <c r="O54" s="144"/>
      <c r="P54" s="145"/>
      <c r="Q54" s="145"/>
      <c r="R54" s="109"/>
      <c r="S54" s="140"/>
      <c r="T54" s="140"/>
      <c r="U54" s="140"/>
      <c r="V54" s="140"/>
      <c r="W54" s="141"/>
      <c r="X54" s="108"/>
      <c r="Y54" s="158">
        <f t="shared" si="38"/>
        <v>4</v>
      </c>
      <c r="Z54" s="159">
        <f t="shared" ref="Z54:AB54" si="53">Z53+I54-M54+S54</f>
        <v>1</v>
      </c>
      <c r="AA54" s="159">
        <f t="shared" si="53"/>
        <v>2</v>
      </c>
      <c r="AB54" s="159">
        <f t="shared" si="53"/>
        <v>2</v>
      </c>
      <c r="AC54" s="160">
        <f t="shared" si="40"/>
        <v>1</v>
      </c>
      <c r="AD54" s="99">
        <f t="shared" si="41"/>
        <v>0</v>
      </c>
      <c r="AE54" s="161">
        <f>AE53-H54*$AK$5-I54*$AK$6-J54*$AK$7-K54*$AK$8</f>
        <v>175</v>
      </c>
      <c r="AF54" s="100">
        <f t="shared" si="42"/>
        <v>0</v>
      </c>
      <c r="AG54" s="167">
        <f t="shared" si="37"/>
        <v>680</v>
      </c>
      <c r="AM54" s="73">
        <f>Y54*5+Z54*10+AA54*20+AB54*15+AE54+AC54*100</f>
        <v>375</v>
      </c>
    </row>
    <row r="55" s="73" customFormat="1" ht="15"/>
    <row r="56" s="73" customFormat="1" ht="36.75" spans="1:33">
      <c r="A56" s="74" t="s">
        <v>39</v>
      </c>
      <c r="B56" s="75"/>
      <c r="C56" s="75"/>
      <c r="D56" s="75"/>
      <c r="E56" s="75"/>
      <c r="F56" s="75"/>
      <c r="G56" s="75"/>
      <c r="H56" s="75"/>
      <c r="I56" s="75"/>
      <c r="J56" s="75"/>
      <c r="K56" s="75"/>
      <c r="L56" s="75"/>
      <c r="M56" s="75"/>
      <c r="N56" s="75"/>
      <c r="O56" s="75"/>
      <c r="P56" s="75"/>
      <c r="Q56" s="75"/>
      <c r="R56" s="75"/>
      <c r="S56" s="75"/>
      <c r="T56" s="75"/>
      <c r="U56" s="75"/>
      <c r="V56" s="75"/>
      <c r="W56" s="75"/>
      <c r="X56" s="75"/>
      <c r="Y56" s="75"/>
      <c r="Z56" s="75"/>
      <c r="AA56" s="75"/>
      <c r="AB56" s="75"/>
      <c r="AC56" s="75"/>
      <c r="AD56" s="75"/>
      <c r="AE56" s="75"/>
      <c r="AF56" s="75"/>
      <c r="AG56" s="162"/>
    </row>
    <row r="57" s="73" customFormat="1" ht="14.25" spans="1:33">
      <c r="A57" s="76" t="s">
        <v>1</v>
      </c>
      <c r="B57" s="77" t="s">
        <v>2</v>
      </c>
      <c r="C57" s="78"/>
      <c r="D57" s="78"/>
      <c r="E57" s="78"/>
      <c r="F57" s="79"/>
      <c r="G57" s="80" t="s">
        <v>3</v>
      </c>
      <c r="H57" s="77" t="s">
        <v>4</v>
      </c>
      <c r="I57" s="78"/>
      <c r="J57" s="78"/>
      <c r="K57" s="79"/>
      <c r="L57" s="77" t="s">
        <v>5</v>
      </c>
      <c r="M57" s="78"/>
      <c r="N57" s="78"/>
      <c r="O57" s="79"/>
      <c r="P57" s="80" t="s">
        <v>6</v>
      </c>
      <c r="Q57" s="80" t="s">
        <v>7</v>
      </c>
      <c r="R57" s="77" t="s">
        <v>8</v>
      </c>
      <c r="S57" s="78"/>
      <c r="T57" s="78"/>
      <c r="U57" s="78"/>
      <c r="V57" s="146"/>
      <c r="W57" s="79"/>
      <c r="X57" s="147" t="s">
        <v>9</v>
      </c>
      <c r="Y57" s="77" t="s">
        <v>10</v>
      </c>
      <c r="Z57" s="78"/>
      <c r="AA57" s="78"/>
      <c r="AB57" s="78"/>
      <c r="AC57" s="78"/>
      <c r="AD57" s="78"/>
      <c r="AE57" s="78"/>
      <c r="AF57" s="78"/>
      <c r="AG57" s="163"/>
    </row>
    <row r="58" s="73" customFormat="1" ht="14.25" spans="1:38">
      <c r="A58" s="81"/>
      <c r="B58" s="82" t="s">
        <v>11</v>
      </c>
      <c r="C58" s="83" t="s">
        <v>12</v>
      </c>
      <c r="D58" s="83" t="s">
        <v>6</v>
      </c>
      <c r="E58" s="83" t="s">
        <v>13</v>
      </c>
      <c r="F58" s="84" t="s">
        <v>7</v>
      </c>
      <c r="G58" s="85"/>
      <c r="H58" s="82" t="s">
        <v>14</v>
      </c>
      <c r="I58" s="83" t="s">
        <v>15</v>
      </c>
      <c r="J58" s="83" t="s">
        <v>16</v>
      </c>
      <c r="K58" s="84" t="s">
        <v>17</v>
      </c>
      <c r="L58" s="82" t="s">
        <v>14</v>
      </c>
      <c r="M58" s="83" t="s">
        <v>15</v>
      </c>
      <c r="N58" s="83" t="s">
        <v>16</v>
      </c>
      <c r="O58" s="84" t="s">
        <v>17</v>
      </c>
      <c r="P58" s="85" t="s">
        <v>14</v>
      </c>
      <c r="Q58" s="85" t="s">
        <v>18</v>
      </c>
      <c r="R58" s="82" t="s">
        <v>14</v>
      </c>
      <c r="S58" s="83" t="s">
        <v>15</v>
      </c>
      <c r="T58" s="83" t="s">
        <v>16</v>
      </c>
      <c r="U58" s="83" t="s">
        <v>17</v>
      </c>
      <c r="V58" s="148" t="s">
        <v>18</v>
      </c>
      <c r="W58" s="84" t="s">
        <v>19</v>
      </c>
      <c r="X58" s="149"/>
      <c r="Y58" s="82" t="s">
        <v>14</v>
      </c>
      <c r="Z58" s="83" t="s">
        <v>15</v>
      </c>
      <c r="AA58" s="83" t="s">
        <v>16</v>
      </c>
      <c r="AB58" s="83" t="s">
        <v>17</v>
      </c>
      <c r="AC58" s="83" t="s">
        <v>18</v>
      </c>
      <c r="AD58" s="83" t="s">
        <v>20</v>
      </c>
      <c r="AE58" s="83" t="s">
        <v>21</v>
      </c>
      <c r="AF58" s="83" t="s">
        <v>22</v>
      </c>
      <c r="AG58" s="164" t="s">
        <v>23</v>
      </c>
      <c r="AI58" s="165" t="s">
        <v>24</v>
      </c>
      <c r="AJ58" s="165">
        <v>1000</v>
      </c>
      <c r="AK58" s="165" t="s">
        <v>25</v>
      </c>
      <c r="AL58" s="165">
        <v>1000</v>
      </c>
    </row>
    <row r="59" s="73" customFormat="1" ht="14.25" spans="1:38">
      <c r="A59" s="86" t="s">
        <v>26</v>
      </c>
      <c r="B59" s="87" t="s">
        <v>27</v>
      </c>
      <c r="C59" s="88" t="s">
        <v>27</v>
      </c>
      <c r="D59" s="88" t="s">
        <v>27</v>
      </c>
      <c r="E59" s="88" t="s">
        <v>27</v>
      </c>
      <c r="F59" s="89" t="s">
        <v>27</v>
      </c>
      <c r="G59" s="104"/>
      <c r="H59" s="105">
        <v>5</v>
      </c>
      <c r="I59" s="128">
        <v>5</v>
      </c>
      <c r="J59" s="128"/>
      <c r="K59" s="129"/>
      <c r="L59" s="130"/>
      <c r="M59" s="131"/>
      <c r="N59" s="131"/>
      <c r="O59" s="132"/>
      <c r="P59" s="133"/>
      <c r="Q59" s="133"/>
      <c r="R59" s="105"/>
      <c r="S59" s="128"/>
      <c r="T59" s="128"/>
      <c r="U59" s="128"/>
      <c r="V59" s="128"/>
      <c r="W59" s="129"/>
      <c r="X59" s="104"/>
      <c r="Y59" s="150">
        <f>H59-L59+P59+R59</f>
        <v>5</v>
      </c>
      <c r="Z59" s="151">
        <f t="shared" ref="Z59:AB59" si="54">I59-M59+S59</f>
        <v>5</v>
      </c>
      <c r="AA59" s="151">
        <f t="shared" si="54"/>
        <v>0</v>
      </c>
      <c r="AB59" s="151">
        <f t="shared" si="54"/>
        <v>0</v>
      </c>
      <c r="AC59" s="152">
        <f>Q59+V59</f>
        <v>0</v>
      </c>
      <c r="AD59" s="87">
        <f>$AJ$3-AE59</f>
        <v>175</v>
      </c>
      <c r="AE59" s="153">
        <f>AL58-H59*AJ60-I59*AJ61-J59*AJ62-K59/3*AJ63</f>
        <v>825</v>
      </c>
      <c r="AF59" s="88">
        <f>$AL$3-AG59</f>
        <v>300</v>
      </c>
      <c r="AG59" s="166">
        <f t="shared" ref="AG59:AG71" si="55">1000-Y59*50-Z59*10-AA59*10-AB59*20-AC59*50</f>
        <v>700</v>
      </c>
      <c r="AI59" s="165" t="s">
        <v>28</v>
      </c>
      <c r="AJ59" s="165" t="s">
        <v>26</v>
      </c>
      <c r="AK59" s="165" t="s">
        <v>13</v>
      </c>
      <c r="AL59" s="165" t="s">
        <v>6</v>
      </c>
    </row>
    <row r="60" s="73" customFormat="1" spans="1:38">
      <c r="A60" s="92">
        <v>1</v>
      </c>
      <c r="B60" s="93" t="s">
        <v>30</v>
      </c>
      <c r="C60" s="94" t="s">
        <v>31</v>
      </c>
      <c r="D60" s="94" t="s">
        <v>30</v>
      </c>
      <c r="E60" s="94" t="s">
        <v>32</v>
      </c>
      <c r="F60" s="95" t="s">
        <v>30</v>
      </c>
      <c r="G60" s="106"/>
      <c r="H60" s="107"/>
      <c r="I60" s="134"/>
      <c r="J60" s="134"/>
      <c r="K60" s="135"/>
      <c r="L60" s="136">
        <v>1</v>
      </c>
      <c r="M60" s="137">
        <v>1</v>
      </c>
      <c r="N60" s="137"/>
      <c r="O60" s="138"/>
      <c r="P60" s="139"/>
      <c r="Q60" s="139"/>
      <c r="R60" s="107"/>
      <c r="S60" s="134"/>
      <c r="T60" s="134"/>
      <c r="U60" s="134"/>
      <c r="V60" s="134"/>
      <c r="W60" s="135"/>
      <c r="X60" s="106"/>
      <c r="Y60" s="154">
        <f t="shared" ref="Y60:Y71" si="56">Y59+H60-L60+P60+R60</f>
        <v>4</v>
      </c>
      <c r="Z60" s="155">
        <f t="shared" ref="Z60:AB60" si="57">Z59+I60-M60+S60</f>
        <v>4</v>
      </c>
      <c r="AA60" s="155">
        <f t="shared" si="57"/>
        <v>0</v>
      </c>
      <c r="AB60" s="155">
        <f t="shared" si="57"/>
        <v>0</v>
      </c>
      <c r="AC60" s="156">
        <f t="shared" ref="AC60:AC71" si="58">AC59+Q60+V60</f>
        <v>0</v>
      </c>
      <c r="AD60" s="93">
        <f t="shared" ref="AD60:AD71" si="59">AE59-AE60</f>
        <v>0</v>
      </c>
      <c r="AE60" s="157">
        <f>AE59-H60*$AK$5-I60*$AK$6-J60*$AK$7-K60*$AK$8</f>
        <v>825</v>
      </c>
      <c r="AF60" s="94">
        <f t="shared" ref="AF60:AF71" si="60">AG59-AG60</f>
        <v>-60</v>
      </c>
      <c r="AG60" s="166">
        <f t="shared" si="55"/>
        <v>760</v>
      </c>
      <c r="AI60" s="165" t="s">
        <v>14</v>
      </c>
      <c r="AJ60" s="165">
        <v>25</v>
      </c>
      <c r="AK60" s="165">
        <v>15</v>
      </c>
      <c r="AL60" s="165">
        <v>0</v>
      </c>
    </row>
    <row r="61" s="73" customFormat="1" spans="1:38">
      <c r="A61" s="92">
        <v>2</v>
      </c>
      <c r="B61" s="93" t="s">
        <v>32</v>
      </c>
      <c r="C61" s="94" t="s">
        <v>30</v>
      </c>
      <c r="D61" s="94" t="s">
        <v>32</v>
      </c>
      <c r="E61" s="94" t="s">
        <v>30</v>
      </c>
      <c r="F61" s="95" t="s">
        <v>30</v>
      </c>
      <c r="G61" s="106"/>
      <c r="H61" s="172">
        <v>3</v>
      </c>
      <c r="I61" s="134"/>
      <c r="J61" s="134"/>
      <c r="K61" s="135"/>
      <c r="L61" s="136">
        <v>3</v>
      </c>
      <c r="M61" s="137">
        <v>1</v>
      </c>
      <c r="N61" s="137"/>
      <c r="O61" s="138"/>
      <c r="P61" s="139"/>
      <c r="Q61" s="139"/>
      <c r="R61" s="107"/>
      <c r="S61" s="134"/>
      <c r="T61" s="134"/>
      <c r="U61" s="134"/>
      <c r="V61" s="134"/>
      <c r="W61" s="135"/>
      <c r="X61" s="106"/>
      <c r="Y61" s="154">
        <f t="shared" si="56"/>
        <v>4</v>
      </c>
      <c r="Z61" s="155">
        <f t="shared" ref="Z61:AB61" si="61">Z60+I61-M61+S61</f>
        <v>3</v>
      </c>
      <c r="AA61" s="155">
        <f t="shared" si="61"/>
        <v>0</v>
      </c>
      <c r="AB61" s="155">
        <f t="shared" si="61"/>
        <v>0</v>
      </c>
      <c r="AC61" s="156">
        <f t="shared" si="58"/>
        <v>0</v>
      </c>
      <c r="AD61" s="93">
        <f t="shared" si="59"/>
        <v>45</v>
      </c>
      <c r="AE61" s="157">
        <f>AE60-H61*$AK$5-I61*$AK$6-J61*$AK$7-K61*$AK$8</f>
        <v>780</v>
      </c>
      <c r="AF61" s="94">
        <f t="shared" si="60"/>
        <v>-10</v>
      </c>
      <c r="AG61" s="166">
        <f t="shared" si="55"/>
        <v>770</v>
      </c>
      <c r="AI61" s="165" t="s">
        <v>15</v>
      </c>
      <c r="AJ61" s="165">
        <v>10</v>
      </c>
      <c r="AK61" s="165">
        <v>5</v>
      </c>
      <c r="AL61" s="165">
        <v>0</v>
      </c>
    </row>
    <row r="62" s="73" customFormat="1" spans="1:38">
      <c r="A62" s="92">
        <v>3</v>
      </c>
      <c r="B62" s="93" t="s">
        <v>31</v>
      </c>
      <c r="C62" s="94" t="s">
        <v>31</v>
      </c>
      <c r="D62" s="94" t="s">
        <v>30</v>
      </c>
      <c r="E62" s="94" t="s">
        <v>32</v>
      </c>
      <c r="F62" s="95" t="s">
        <v>30</v>
      </c>
      <c r="G62" s="106"/>
      <c r="H62" s="173">
        <v>5</v>
      </c>
      <c r="I62" s="134">
        <v>30</v>
      </c>
      <c r="J62" s="134">
        <v>1</v>
      </c>
      <c r="K62" s="135">
        <v>5</v>
      </c>
      <c r="L62" s="136">
        <v>3</v>
      </c>
      <c r="M62" s="137">
        <v>1</v>
      </c>
      <c r="N62" s="137"/>
      <c r="O62" s="138"/>
      <c r="P62" s="139"/>
      <c r="Q62" s="139"/>
      <c r="R62" s="107"/>
      <c r="S62" s="134"/>
      <c r="T62" s="134"/>
      <c r="U62" s="134"/>
      <c r="V62" s="134"/>
      <c r="W62" s="135"/>
      <c r="X62" s="106"/>
      <c r="Y62" s="154">
        <f t="shared" si="56"/>
        <v>6</v>
      </c>
      <c r="Z62" s="155">
        <f t="shared" ref="Z62:AB62" si="62">Z61+I62-M62+S62</f>
        <v>32</v>
      </c>
      <c r="AA62" s="155">
        <f t="shared" si="62"/>
        <v>1</v>
      </c>
      <c r="AB62" s="155">
        <f t="shared" si="62"/>
        <v>5</v>
      </c>
      <c r="AC62" s="156">
        <f t="shared" si="58"/>
        <v>0</v>
      </c>
      <c r="AD62" s="93">
        <f t="shared" si="59"/>
        <v>775</v>
      </c>
      <c r="AE62" s="157">
        <f>AE61-H62*$AK$5-I62*$AK$6-J62*$AK$7-K62*$AK$8</f>
        <v>5</v>
      </c>
      <c r="AF62" s="94">
        <f t="shared" si="60"/>
        <v>500</v>
      </c>
      <c r="AG62" s="166">
        <f t="shared" si="55"/>
        <v>270</v>
      </c>
      <c r="AI62" s="165" t="s">
        <v>16</v>
      </c>
      <c r="AJ62" s="165">
        <v>100</v>
      </c>
      <c r="AK62" s="165">
        <v>50</v>
      </c>
      <c r="AL62" s="165">
        <v>0</v>
      </c>
    </row>
    <row r="63" s="73" customFormat="1" spans="1:38">
      <c r="A63" s="92">
        <v>4</v>
      </c>
      <c r="B63" s="93" t="s">
        <v>30</v>
      </c>
      <c r="C63" s="94" t="s">
        <v>30</v>
      </c>
      <c r="D63" s="94" t="s">
        <v>30</v>
      </c>
      <c r="E63" s="94" t="s">
        <v>30</v>
      </c>
      <c r="F63" s="95" t="s">
        <v>30</v>
      </c>
      <c r="G63" s="106"/>
      <c r="H63" s="107"/>
      <c r="I63" s="134"/>
      <c r="J63" s="134"/>
      <c r="K63" s="135"/>
      <c r="L63" s="136">
        <v>1</v>
      </c>
      <c r="M63" s="137">
        <v>1</v>
      </c>
      <c r="N63" s="137"/>
      <c r="O63" s="138"/>
      <c r="P63" s="139"/>
      <c r="Q63" s="139"/>
      <c r="R63" s="107"/>
      <c r="S63" s="134"/>
      <c r="T63" s="134"/>
      <c r="U63" s="134"/>
      <c r="V63" s="134"/>
      <c r="W63" s="135"/>
      <c r="X63" s="106"/>
      <c r="Y63" s="154">
        <f t="shared" si="56"/>
        <v>5</v>
      </c>
      <c r="Z63" s="155">
        <f t="shared" ref="Z63:AB63" si="63">Z62+I63-M63+S63</f>
        <v>31</v>
      </c>
      <c r="AA63" s="155">
        <f t="shared" si="63"/>
        <v>1</v>
      </c>
      <c r="AB63" s="155">
        <f t="shared" si="63"/>
        <v>5</v>
      </c>
      <c r="AC63" s="156">
        <f t="shared" si="58"/>
        <v>0</v>
      </c>
      <c r="AD63" s="93">
        <f t="shared" si="59"/>
        <v>0</v>
      </c>
      <c r="AE63" s="157">
        <f>AE62-H63*$AK$5-I63*$AK$6-J63*$AK$7-K63*$AK$8</f>
        <v>5</v>
      </c>
      <c r="AF63" s="94">
        <f t="shared" si="60"/>
        <v>-60</v>
      </c>
      <c r="AG63" s="166">
        <f t="shared" si="55"/>
        <v>330</v>
      </c>
      <c r="AI63" s="165" t="s">
        <v>17</v>
      </c>
      <c r="AJ63" s="165">
        <v>400</v>
      </c>
      <c r="AK63" s="165">
        <v>100</v>
      </c>
      <c r="AL63" s="165">
        <v>0</v>
      </c>
    </row>
    <row r="64" s="73" customFormat="1" spans="1:33">
      <c r="A64" s="92">
        <v>5</v>
      </c>
      <c r="B64" s="93" t="s">
        <v>32</v>
      </c>
      <c r="C64" s="94" t="s">
        <v>36</v>
      </c>
      <c r="D64" s="94" t="s">
        <v>32</v>
      </c>
      <c r="E64" s="94" t="s">
        <v>30</v>
      </c>
      <c r="F64" s="95" t="s">
        <v>30</v>
      </c>
      <c r="G64" s="106"/>
      <c r="H64" s="107"/>
      <c r="I64" s="134"/>
      <c r="J64" s="134"/>
      <c r="K64" s="135"/>
      <c r="L64" s="136">
        <v>3</v>
      </c>
      <c r="M64" s="137">
        <v>1</v>
      </c>
      <c r="N64" s="137"/>
      <c r="O64" s="138"/>
      <c r="P64" s="139">
        <v>9</v>
      </c>
      <c r="Q64" s="139"/>
      <c r="R64" s="107"/>
      <c r="S64" s="134"/>
      <c r="T64" s="134"/>
      <c r="U64" s="134"/>
      <c r="V64" s="134"/>
      <c r="W64" s="135"/>
      <c r="X64" s="106"/>
      <c r="Y64" s="154">
        <f t="shared" si="56"/>
        <v>11</v>
      </c>
      <c r="Z64" s="155">
        <f t="shared" ref="Z64:AB64" si="64">Z63+I64-M64+S64</f>
        <v>30</v>
      </c>
      <c r="AA64" s="155">
        <f t="shared" si="64"/>
        <v>1</v>
      </c>
      <c r="AB64" s="155">
        <f t="shared" si="64"/>
        <v>5</v>
      </c>
      <c r="AC64" s="156">
        <f t="shared" si="58"/>
        <v>0</v>
      </c>
      <c r="AD64" s="93">
        <f t="shared" si="59"/>
        <v>0</v>
      </c>
      <c r="AE64" s="157">
        <f>AE63-H64*$AK$5-I64*$AK$6-J64*$AK$7-K64*$AK$8</f>
        <v>5</v>
      </c>
      <c r="AF64" s="94">
        <f t="shared" si="60"/>
        <v>290</v>
      </c>
      <c r="AG64" s="166">
        <f t="shared" si="55"/>
        <v>40</v>
      </c>
    </row>
    <row r="65" s="73" customFormat="1" spans="1:33">
      <c r="A65" s="92">
        <v>6</v>
      </c>
      <c r="B65" s="93" t="s">
        <v>30</v>
      </c>
      <c r="C65" s="94" t="s">
        <v>31</v>
      </c>
      <c r="D65" s="94" t="s">
        <v>30</v>
      </c>
      <c r="E65" s="94" t="s">
        <v>32</v>
      </c>
      <c r="F65" s="95" t="s">
        <v>32</v>
      </c>
      <c r="G65" s="106"/>
      <c r="H65" s="107"/>
      <c r="I65" s="134"/>
      <c r="J65" s="134"/>
      <c r="K65" s="135"/>
      <c r="L65" s="136">
        <v>1</v>
      </c>
      <c r="M65" s="137">
        <v>1</v>
      </c>
      <c r="N65" s="137"/>
      <c r="O65" s="138"/>
      <c r="P65" s="139"/>
      <c r="Q65" s="139"/>
      <c r="R65" s="107"/>
      <c r="S65" s="134"/>
      <c r="T65" s="134"/>
      <c r="U65" s="134"/>
      <c r="V65" s="134"/>
      <c r="W65" s="135"/>
      <c r="X65" s="106"/>
      <c r="Y65" s="154">
        <f t="shared" si="56"/>
        <v>10</v>
      </c>
      <c r="Z65" s="155">
        <f t="shared" ref="Z65:AB65" si="65">Z64+I65-M65+S65</f>
        <v>29</v>
      </c>
      <c r="AA65" s="155">
        <f t="shared" si="65"/>
        <v>1</v>
      </c>
      <c r="AB65" s="155">
        <f t="shared" si="65"/>
        <v>5</v>
      </c>
      <c r="AC65" s="156">
        <f t="shared" si="58"/>
        <v>0</v>
      </c>
      <c r="AD65" s="93">
        <f t="shared" si="59"/>
        <v>0</v>
      </c>
      <c r="AE65" s="157">
        <f>AE64-H65*$AK$5-I65*$AK$6-J65*$AK$7-K65*$AK$8</f>
        <v>5</v>
      </c>
      <c r="AF65" s="94">
        <f t="shared" si="60"/>
        <v>-60</v>
      </c>
      <c r="AG65" s="166">
        <f t="shared" si="55"/>
        <v>100</v>
      </c>
    </row>
    <row r="66" s="73" customFormat="1" spans="1:33">
      <c r="A66" s="92">
        <v>7</v>
      </c>
      <c r="B66" s="93" t="s">
        <v>30</v>
      </c>
      <c r="C66" s="94" t="s">
        <v>31</v>
      </c>
      <c r="D66" s="94" t="s">
        <v>30</v>
      </c>
      <c r="E66" s="94" t="s">
        <v>32</v>
      </c>
      <c r="F66" s="95" t="s">
        <v>30</v>
      </c>
      <c r="G66" s="106"/>
      <c r="H66" s="107"/>
      <c r="I66" s="134"/>
      <c r="J66" s="134"/>
      <c r="K66" s="135"/>
      <c r="L66" s="136">
        <v>1</v>
      </c>
      <c r="M66" s="137">
        <v>1</v>
      </c>
      <c r="N66" s="137"/>
      <c r="O66" s="138">
        <v>1</v>
      </c>
      <c r="P66" s="139"/>
      <c r="Q66" s="139">
        <v>1</v>
      </c>
      <c r="R66" s="107"/>
      <c r="S66" s="134"/>
      <c r="T66" s="134"/>
      <c r="U66" s="134"/>
      <c r="V66" s="134"/>
      <c r="W66" s="135"/>
      <c r="X66" s="106"/>
      <c r="Y66" s="154">
        <f t="shared" si="56"/>
        <v>9</v>
      </c>
      <c r="Z66" s="155">
        <f t="shared" ref="Z66:AB66" si="66">Z65+I66-M66+S66</f>
        <v>28</v>
      </c>
      <c r="AA66" s="155">
        <f t="shared" si="66"/>
        <v>1</v>
      </c>
      <c r="AB66" s="155">
        <f t="shared" si="66"/>
        <v>4</v>
      </c>
      <c r="AC66" s="156">
        <f t="shared" si="58"/>
        <v>1</v>
      </c>
      <c r="AD66" s="93">
        <f t="shared" si="59"/>
        <v>0</v>
      </c>
      <c r="AE66" s="157">
        <f>AE65-H66*$AK$5-I66*$AK$6-J66*$AK$7-K66*$AK$8</f>
        <v>5</v>
      </c>
      <c r="AF66" s="94">
        <f t="shared" si="60"/>
        <v>-30</v>
      </c>
      <c r="AG66" s="166">
        <f t="shared" si="55"/>
        <v>130</v>
      </c>
    </row>
    <row r="67" s="73" customFormat="1" spans="1:33">
      <c r="A67" s="92">
        <v>8</v>
      </c>
      <c r="B67" s="93" t="s">
        <v>36</v>
      </c>
      <c r="C67" s="94" t="s">
        <v>30</v>
      </c>
      <c r="D67" s="94" t="s">
        <v>32</v>
      </c>
      <c r="E67" s="94" t="s">
        <v>30</v>
      </c>
      <c r="F67" s="95" t="s">
        <v>32</v>
      </c>
      <c r="G67" s="106"/>
      <c r="H67" s="107"/>
      <c r="I67" s="134"/>
      <c r="J67" s="134"/>
      <c r="K67" s="135"/>
      <c r="L67" s="136">
        <v>1</v>
      </c>
      <c r="M67" s="137">
        <v>1</v>
      </c>
      <c r="N67" s="137"/>
      <c r="O67" s="138"/>
      <c r="P67" s="139"/>
      <c r="Q67" s="139">
        <v>1</v>
      </c>
      <c r="R67" s="107"/>
      <c r="S67" s="134"/>
      <c r="T67" s="134"/>
      <c r="U67" s="134"/>
      <c r="V67" s="134"/>
      <c r="W67" s="135"/>
      <c r="X67" s="106"/>
      <c r="Y67" s="154">
        <f t="shared" si="56"/>
        <v>8</v>
      </c>
      <c r="Z67" s="155">
        <f t="shared" ref="Z67:AB67" si="67">Z66+I67-M67+S67</f>
        <v>27</v>
      </c>
      <c r="AA67" s="155">
        <f t="shared" si="67"/>
        <v>1</v>
      </c>
      <c r="AB67" s="155">
        <f t="shared" si="67"/>
        <v>4</v>
      </c>
      <c r="AC67" s="156">
        <f t="shared" si="58"/>
        <v>2</v>
      </c>
      <c r="AD67" s="93">
        <f t="shared" si="59"/>
        <v>0</v>
      </c>
      <c r="AE67" s="157">
        <f>AE66-H67*$AK$5-I67*$AK$6-J67*$AK$7-K67*$AK$8</f>
        <v>5</v>
      </c>
      <c r="AF67" s="94">
        <f t="shared" si="60"/>
        <v>-10</v>
      </c>
      <c r="AG67" s="166">
        <f t="shared" si="55"/>
        <v>140</v>
      </c>
    </row>
    <row r="68" s="73" customFormat="1" spans="1:33">
      <c r="A68" s="92">
        <v>9</v>
      </c>
      <c r="B68" s="93" t="s">
        <v>31</v>
      </c>
      <c r="C68" s="94" t="s">
        <v>32</v>
      </c>
      <c r="D68" s="94" t="s">
        <v>30</v>
      </c>
      <c r="E68" s="94" t="s">
        <v>30</v>
      </c>
      <c r="F68" s="95" t="s">
        <v>30</v>
      </c>
      <c r="G68" s="106"/>
      <c r="H68" s="107"/>
      <c r="I68" s="134"/>
      <c r="J68" s="134"/>
      <c r="K68" s="135"/>
      <c r="L68" s="136">
        <v>3</v>
      </c>
      <c r="M68" s="137">
        <v>1</v>
      </c>
      <c r="N68" s="137"/>
      <c r="O68" s="138">
        <v>1</v>
      </c>
      <c r="P68" s="139"/>
      <c r="Q68" s="139"/>
      <c r="R68" s="107"/>
      <c r="S68" s="134"/>
      <c r="T68" s="134"/>
      <c r="U68" s="134"/>
      <c r="V68" s="134"/>
      <c r="W68" s="135"/>
      <c r="X68" s="106"/>
      <c r="Y68" s="154">
        <f t="shared" si="56"/>
        <v>5</v>
      </c>
      <c r="Z68" s="155">
        <f t="shared" ref="Z68:AB68" si="68">Z67+I68-M68+S68</f>
        <v>26</v>
      </c>
      <c r="AA68" s="155">
        <f t="shared" si="68"/>
        <v>1</v>
      </c>
      <c r="AB68" s="155">
        <f t="shared" si="68"/>
        <v>3</v>
      </c>
      <c r="AC68" s="156">
        <f t="shared" si="58"/>
        <v>2</v>
      </c>
      <c r="AD68" s="93">
        <f t="shared" si="59"/>
        <v>0</v>
      </c>
      <c r="AE68" s="157">
        <f>AE67-H68*$AK$5-I68*$AK$6-J68*$AK$7-K68*$AK$8</f>
        <v>5</v>
      </c>
      <c r="AF68" s="94">
        <f t="shared" si="60"/>
        <v>-180</v>
      </c>
      <c r="AG68" s="166">
        <f t="shared" si="55"/>
        <v>320</v>
      </c>
    </row>
    <row r="69" s="73" customFormat="1" spans="1:33">
      <c r="A69" s="92">
        <v>10</v>
      </c>
      <c r="B69" s="93" t="s">
        <v>30</v>
      </c>
      <c r="C69" s="94" t="s">
        <v>30</v>
      </c>
      <c r="D69" s="94" t="s">
        <v>30</v>
      </c>
      <c r="E69" s="94" t="s">
        <v>30</v>
      </c>
      <c r="F69" s="95" t="s">
        <v>30</v>
      </c>
      <c r="G69" s="106"/>
      <c r="H69" s="107"/>
      <c r="I69" s="134"/>
      <c r="J69" s="134"/>
      <c r="K69" s="135"/>
      <c r="L69" s="136">
        <v>3</v>
      </c>
      <c r="M69" s="137">
        <v>1</v>
      </c>
      <c r="N69" s="137"/>
      <c r="O69" s="138"/>
      <c r="P69" s="139"/>
      <c r="Q69" s="139"/>
      <c r="R69" s="107"/>
      <c r="S69" s="134"/>
      <c r="T69" s="134"/>
      <c r="U69" s="134"/>
      <c r="V69" s="134"/>
      <c r="W69" s="135"/>
      <c r="X69" s="106"/>
      <c r="Y69" s="154">
        <f t="shared" si="56"/>
        <v>2</v>
      </c>
      <c r="Z69" s="155">
        <f t="shared" ref="Z69:AB69" si="69">Z68+I69-M69+S69</f>
        <v>25</v>
      </c>
      <c r="AA69" s="155">
        <f t="shared" si="69"/>
        <v>1</v>
      </c>
      <c r="AB69" s="155">
        <f t="shared" si="69"/>
        <v>3</v>
      </c>
      <c r="AC69" s="156">
        <f t="shared" si="58"/>
        <v>2</v>
      </c>
      <c r="AD69" s="93">
        <f t="shared" si="59"/>
        <v>0</v>
      </c>
      <c r="AE69" s="157">
        <f>AE68-H69*$AK$5-I69*$AK$6-J69*$AK$7-K69*$AK$8</f>
        <v>5</v>
      </c>
      <c r="AF69" s="94">
        <f t="shared" si="60"/>
        <v>-160</v>
      </c>
      <c r="AG69" s="166">
        <f t="shared" si="55"/>
        <v>480</v>
      </c>
    </row>
    <row r="70" s="73" customFormat="1" spans="1:33">
      <c r="A70" s="92">
        <v>11</v>
      </c>
      <c r="B70" s="93" t="s">
        <v>31</v>
      </c>
      <c r="C70" s="94" t="s">
        <v>32</v>
      </c>
      <c r="D70" s="94" t="s">
        <v>32</v>
      </c>
      <c r="E70" s="94" t="s">
        <v>30</v>
      </c>
      <c r="F70" s="95" t="s">
        <v>30</v>
      </c>
      <c r="G70" s="106"/>
      <c r="H70" s="107"/>
      <c r="I70" s="134"/>
      <c r="J70" s="134"/>
      <c r="K70" s="135"/>
      <c r="L70" s="136">
        <v>1</v>
      </c>
      <c r="M70" s="137">
        <v>1</v>
      </c>
      <c r="N70" s="137"/>
      <c r="O70" s="138"/>
      <c r="P70" s="139">
        <v>10</v>
      </c>
      <c r="Q70" s="139"/>
      <c r="R70" s="107"/>
      <c r="S70" s="134"/>
      <c r="T70" s="134"/>
      <c r="U70" s="134"/>
      <c r="V70" s="134"/>
      <c r="W70" s="135"/>
      <c r="X70" s="106"/>
      <c r="Y70" s="154">
        <f t="shared" si="56"/>
        <v>11</v>
      </c>
      <c r="Z70" s="155">
        <f t="shared" ref="Z70:AB70" si="70">Z69+I70-M70+S70</f>
        <v>24</v>
      </c>
      <c r="AA70" s="155">
        <f t="shared" si="70"/>
        <v>1</v>
      </c>
      <c r="AB70" s="155">
        <f t="shared" si="70"/>
        <v>3</v>
      </c>
      <c r="AC70" s="156">
        <f t="shared" si="58"/>
        <v>2</v>
      </c>
      <c r="AD70" s="93">
        <f t="shared" si="59"/>
        <v>0</v>
      </c>
      <c r="AE70" s="157">
        <f>AE69-H70*$AK$5-I70*$AK$6-J70*$AK$7-K70*$AK$8</f>
        <v>5</v>
      </c>
      <c r="AF70" s="94">
        <f t="shared" si="60"/>
        <v>440</v>
      </c>
      <c r="AG70" s="166">
        <f t="shared" si="55"/>
        <v>40</v>
      </c>
    </row>
    <row r="71" s="73" customFormat="1" ht="14.25" spans="1:39">
      <c r="A71" s="98">
        <v>12</v>
      </c>
      <c r="B71" s="99" t="s">
        <v>30</v>
      </c>
      <c r="C71" s="100" t="s">
        <v>32</v>
      </c>
      <c r="D71" s="100" t="s">
        <v>30</v>
      </c>
      <c r="E71" s="100" t="s">
        <v>30</v>
      </c>
      <c r="F71" s="101" t="s">
        <v>36</v>
      </c>
      <c r="G71" s="108"/>
      <c r="H71" s="109"/>
      <c r="I71" s="140"/>
      <c r="J71" s="140"/>
      <c r="K71" s="141"/>
      <c r="L71" s="142">
        <v>3</v>
      </c>
      <c r="M71" s="143">
        <v>3</v>
      </c>
      <c r="N71" s="143"/>
      <c r="O71" s="144">
        <v>1</v>
      </c>
      <c r="P71" s="145"/>
      <c r="Q71" s="145"/>
      <c r="R71" s="109"/>
      <c r="S71" s="140"/>
      <c r="T71" s="140"/>
      <c r="U71" s="140"/>
      <c r="V71" s="140"/>
      <c r="W71" s="141"/>
      <c r="X71" s="108"/>
      <c r="Y71" s="158">
        <f t="shared" si="56"/>
        <v>8</v>
      </c>
      <c r="Z71" s="159">
        <f t="shared" ref="Z71:AB71" si="71">Z70+I71-M71+S71</f>
        <v>21</v>
      </c>
      <c r="AA71" s="159">
        <f t="shared" si="71"/>
        <v>1</v>
      </c>
      <c r="AB71" s="159">
        <f t="shared" si="71"/>
        <v>2</v>
      </c>
      <c r="AC71" s="160">
        <f t="shared" si="58"/>
        <v>2</v>
      </c>
      <c r="AD71" s="99">
        <f t="shared" si="59"/>
        <v>0</v>
      </c>
      <c r="AE71" s="161">
        <f>AE70-H71*$AK$5-I71*$AK$6-J71*$AK$7-K71*$AK$8</f>
        <v>5</v>
      </c>
      <c r="AF71" s="100">
        <f t="shared" si="60"/>
        <v>-200</v>
      </c>
      <c r="AG71" s="167">
        <f t="shared" si="55"/>
        <v>240</v>
      </c>
      <c r="AM71" s="73">
        <f>Y71*5+Z71*10+AA71*20+AB71*15+AE71+AC71*85</f>
        <v>475</v>
      </c>
    </row>
    <row r="72" s="73" customFormat="1" ht="15"/>
    <row r="73" s="73" customFormat="1" ht="36.75" spans="1:33">
      <c r="A73" s="74" t="s">
        <v>40</v>
      </c>
      <c r="B73" s="75"/>
      <c r="C73" s="75"/>
      <c r="D73" s="75"/>
      <c r="E73" s="75"/>
      <c r="F73" s="75"/>
      <c r="G73" s="75"/>
      <c r="H73" s="75"/>
      <c r="I73" s="75"/>
      <c r="J73" s="75"/>
      <c r="K73" s="75"/>
      <c r="L73" s="75"/>
      <c r="M73" s="75"/>
      <c r="N73" s="75"/>
      <c r="O73" s="75"/>
      <c r="P73" s="75"/>
      <c r="Q73" s="75"/>
      <c r="R73" s="75"/>
      <c r="S73" s="75"/>
      <c r="T73" s="75"/>
      <c r="U73" s="75"/>
      <c r="V73" s="75"/>
      <c r="W73" s="75"/>
      <c r="X73" s="75"/>
      <c r="Y73" s="75"/>
      <c r="Z73" s="75"/>
      <c r="AA73" s="75"/>
      <c r="AB73" s="75"/>
      <c r="AC73" s="75"/>
      <c r="AD73" s="75"/>
      <c r="AE73" s="75"/>
      <c r="AF73" s="75"/>
      <c r="AG73" s="162"/>
    </row>
    <row r="74" s="73" customFormat="1" ht="14.25" spans="1:33">
      <c r="A74" s="76" t="s">
        <v>1</v>
      </c>
      <c r="B74" s="77" t="s">
        <v>2</v>
      </c>
      <c r="C74" s="78"/>
      <c r="D74" s="78"/>
      <c r="E74" s="78"/>
      <c r="F74" s="79"/>
      <c r="G74" s="80" t="s">
        <v>3</v>
      </c>
      <c r="H74" s="77" t="s">
        <v>4</v>
      </c>
      <c r="I74" s="78"/>
      <c r="J74" s="78"/>
      <c r="K74" s="79"/>
      <c r="L74" s="77" t="s">
        <v>5</v>
      </c>
      <c r="M74" s="78"/>
      <c r="N74" s="78"/>
      <c r="O74" s="79"/>
      <c r="P74" s="80" t="s">
        <v>6</v>
      </c>
      <c r="Q74" s="80" t="s">
        <v>7</v>
      </c>
      <c r="R74" s="77" t="s">
        <v>8</v>
      </c>
      <c r="S74" s="78"/>
      <c r="T74" s="78"/>
      <c r="U74" s="78"/>
      <c r="V74" s="146"/>
      <c r="W74" s="79"/>
      <c r="X74" s="147" t="s">
        <v>9</v>
      </c>
      <c r="Y74" s="77" t="s">
        <v>10</v>
      </c>
      <c r="Z74" s="78"/>
      <c r="AA74" s="78"/>
      <c r="AB74" s="78"/>
      <c r="AC74" s="78"/>
      <c r="AD74" s="78"/>
      <c r="AE74" s="78"/>
      <c r="AF74" s="78"/>
      <c r="AG74" s="163"/>
    </row>
    <row r="75" s="73" customFormat="1" ht="14.25" spans="1:38">
      <c r="A75" s="81"/>
      <c r="B75" s="82" t="s">
        <v>11</v>
      </c>
      <c r="C75" s="83" t="s">
        <v>12</v>
      </c>
      <c r="D75" s="83" t="s">
        <v>6</v>
      </c>
      <c r="E75" s="83" t="s">
        <v>13</v>
      </c>
      <c r="F75" s="84" t="s">
        <v>7</v>
      </c>
      <c r="G75" s="85"/>
      <c r="H75" s="82" t="s">
        <v>14</v>
      </c>
      <c r="I75" s="83" t="s">
        <v>15</v>
      </c>
      <c r="J75" s="83" t="s">
        <v>16</v>
      </c>
      <c r="K75" s="84" t="s">
        <v>17</v>
      </c>
      <c r="L75" s="82" t="s">
        <v>14</v>
      </c>
      <c r="M75" s="83" t="s">
        <v>15</v>
      </c>
      <c r="N75" s="83" t="s">
        <v>16</v>
      </c>
      <c r="O75" s="84" t="s">
        <v>17</v>
      </c>
      <c r="P75" s="85" t="s">
        <v>14</v>
      </c>
      <c r="Q75" s="85" t="s">
        <v>18</v>
      </c>
      <c r="R75" s="82" t="s">
        <v>14</v>
      </c>
      <c r="S75" s="83" t="s">
        <v>15</v>
      </c>
      <c r="T75" s="83" t="s">
        <v>16</v>
      </c>
      <c r="U75" s="83" t="s">
        <v>17</v>
      </c>
      <c r="V75" s="148" t="s">
        <v>18</v>
      </c>
      <c r="W75" s="84" t="s">
        <v>19</v>
      </c>
      <c r="X75" s="149"/>
      <c r="Y75" s="82" t="s">
        <v>14</v>
      </c>
      <c r="Z75" s="83" t="s">
        <v>15</v>
      </c>
      <c r="AA75" s="83" t="s">
        <v>16</v>
      </c>
      <c r="AB75" s="83" t="s">
        <v>17</v>
      </c>
      <c r="AC75" s="83" t="s">
        <v>18</v>
      </c>
      <c r="AD75" s="83" t="s">
        <v>20</v>
      </c>
      <c r="AE75" s="83" t="s">
        <v>21</v>
      </c>
      <c r="AF75" s="83" t="s">
        <v>22</v>
      </c>
      <c r="AG75" s="164" t="s">
        <v>23</v>
      </c>
      <c r="AI75" s="165" t="s">
        <v>24</v>
      </c>
      <c r="AJ75" s="165">
        <v>1000</v>
      </c>
      <c r="AK75" s="165" t="s">
        <v>25</v>
      </c>
      <c r="AL75" s="165">
        <v>1000</v>
      </c>
    </row>
    <row r="76" s="73" customFormat="1" ht="14.25" spans="1:38">
      <c r="A76" s="86" t="s">
        <v>26</v>
      </c>
      <c r="B76" s="87" t="s">
        <v>27</v>
      </c>
      <c r="C76" s="88" t="s">
        <v>27</v>
      </c>
      <c r="D76" s="88" t="s">
        <v>27</v>
      </c>
      <c r="E76" s="88" t="s">
        <v>27</v>
      </c>
      <c r="F76" s="89" t="s">
        <v>27</v>
      </c>
      <c r="G76" s="104"/>
      <c r="H76" s="105">
        <v>6</v>
      </c>
      <c r="I76" s="128">
        <v>6</v>
      </c>
      <c r="J76" s="128">
        <v>1</v>
      </c>
      <c r="K76" s="129"/>
      <c r="L76" s="130"/>
      <c r="M76" s="131"/>
      <c r="N76" s="131"/>
      <c r="O76" s="132"/>
      <c r="P76" s="133"/>
      <c r="Q76" s="133"/>
      <c r="R76" s="105"/>
      <c r="S76" s="128"/>
      <c r="T76" s="128"/>
      <c r="U76" s="128"/>
      <c r="V76" s="128"/>
      <c r="W76" s="129"/>
      <c r="X76" s="104"/>
      <c r="Y76" s="150">
        <f>H76-L76+P76+R76</f>
        <v>6</v>
      </c>
      <c r="Z76" s="151">
        <f t="shared" ref="Z76:AB76" si="72">I76-M76+S76</f>
        <v>6</v>
      </c>
      <c r="AA76" s="151">
        <f t="shared" si="72"/>
        <v>1</v>
      </c>
      <c r="AB76" s="151">
        <f t="shared" si="72"/>
        <v>0</v>
      </c>
      <c r="AC76" s="152">
        <f>Q76+V76</f>
        <v>0</v>
      </c>
      <c r="AD76" s="87">
        <f>$AJ$3-AE76</f>
        <v>310</v>
      </c>
      <c r="AE76" s="153">
        <f>AL75-H76*AJ77-I76*AJ78-J76*AJ79-K76/3*AJ80</f>
        <v>690</v>
      </c>
      <c r="AF76" s="88">
        <f>$AL$3-AG76</f>
        <v>370</v>
      </c>
      <c r="AG76" s="166">
        <f t="shared" ref="AG76:AG88" si="73">1000-Y76*50-Z76*10-AA76*10-AB76*20-AC76*50</f>
        <v>630</v>
      </c>
      <c r="AI76" s="165" t="s">
        <v>28</v>
      </c>
      <c r="AJ76" s="165" t="s">
        <v>26</v>
      </c>
      <c r="AK76" s="165" t="s">
        <v>13</v>
      </c>
      <c r="AL76" s="165" t="s">
        <v>6</v>
      </c>
    </row>
    <row r="77" s="73" customFormat="1" spans="1:38">
      <c r="A77" s="92">
        <v>1</v>
      </c>
      <c r="B77" s="93" t="s">
        <v>30</v>
      </c>
      <c r="C77" s="94" t="s">
        <v>31</v>
      </c>
      <c r="D77" s="94" t="s">
        <v>30</v>
      </c>
      <c r="E77" s="94" t="s">
        <v>32</v>
      </c>
      <c r="F77" s="95" t="s">
        <v>30</v>
      </c>
      <c r="G77" s="106"/>
      <c r="H77" s="107"/>
      <c r="I77" s="134"/>
      <c r="J77" s="134"/>
      <c r="K77" s="135"/>
      <c r="L77" s="136">
        <v>1</v>
      </c>
      <c r="M77" s="137">
        <v>1</v>
      </c>
      <c r="N77" s="137"/>
      <c r="O77" s="138"/>
      <c r="P77" s="139"/>
      <c r="Q77" s="139"/>
      <c r="R77" s="107"/>
      <c r="S77" s="134"/>
      <c r="T77" s="134"/>
      <c r="U77" s="134"/>
      <c r="V77" s="134"/>
      <c r="W77" s="135"/>
      <c r="X77" s="106"/>
      <c r="Y77" s="154">
        <f t="shared" ref="Y77:Y88" si="74">Y76+H77-L77+P77+R77</f>
        <v>5</v>
      </c>
      <c r="Z77" s="155">
        <f t="shared" ref="Z77:AB77" si="75">Z76+I77-M77+S77</f>
        <v>5</v>
      </c>
      <c r="AA77" s="155">
        <f t="shared" si="75"/>
        <v>1</v>
      </c>
      <c r="AB77" s="155">
        <f t="shared" si="75"/>
        <v>0</v>
      </c>
      <c r="AC77" s="156">
        <f t="shared" ref="AC77:AC88" si="76">AC76+Q77+V77</f>
        <v>0</v>
      </c>
      <c r="AD77" s="93">
        <f t="shared" ref="AD77:AD88" si="77">AE76-AE77</f>
        <v>0</v>
      </c>
      <c r="AE77" s="157">
        <f>AE76-H77*$AK$5-I77*$AK$6-J77*$AK$7-K77*$AK$8</f>
        <v>690</v>
      </c>
      <c r="AF77" s="94">
        <f t="shared" ref="AF77:AF88" si="78">AG76-AG77</f>
        <v>-60</v>
      </c>
      <c r="AG77" s="166">
        <f t="shared" si="73"/>
        <v>690</v>
      </c>
      <c r="AI77" s="165" t="s">
        <v>14</v>
      </c>
      <c r="AJ77" s="165">
        <v>25</v>
      </c>
      <c r="AK77" s="165">
        <v>15</v>
      </c>
      <c r="AL77" s="165">
        <v>0</v>
      </c>
    </row>
    <row r="78" s="73" customFormat="1" spans="1:38">
      <c r="A78" s="92">
        <v>2</v>
      </c>
      <c r="B78" s="93" t="s">
        <v>32</v>
      </c>
      <c r="C78" s="94" t="s">
        <v>30</v>
      </c>
      <c r="D78" s="94" t="s">
        <v>32</v>
      </c>
      <c r="E78" s="94" t="s">
        <v>30</v>
      </c>
      <c r="F78" s="95" t="s">
        <v>30</v>
      </c>
      <c r="G78" s="106"/>
      <c r="H78" s="107"/>
      <c r="I78" s="134"/>
      <c r="J78" s="134"/>
      <c r="K78" s="135"/>
      <c r="L78" s="136">
        <v>3</v>
      </c>
      <c r="M78" s="137">
        <v>1</v>
      </c>
      <c r="N78" s="137"/>
      <c r="O78" s="138"/>
      <c r="P78" s="139"/>
      <c r="Q78" s="139"/>
      <c r="R78" s="107"/>
      <c r="S78" s="134"/>
      <c r="T78" s="134"/>
      <c r="U78" s="134"/>
      <c r="V78" s="134"/>
      <c r="W78" s="135"/>
      <c r="X78" s="106"/>
      <c r="Y78" s="154">
        <f t="shared" si="74"/>
        <v>2</v>
      </c>
      <c r="Z78" s="155">
        <f t="shared" ref="Z78:AB78" si="79">Z77+I78-M78+S78</f>
        <v>4</v>
      </c>
      <c r="AA78" s="155">
        <f t="shared" si="79"/>
        <v>1</v>
      </c>
      <c r="AB78" s="155">
        <f t="shared" si="79"/>
        <v>0</v>
      </c>
      <c r="AC78" s="156">
        <f t="shared" si="76"/>
        <v>0</v>
      </c>
      <c r="AD78" s="93">
        <f t="shared" si="77"/>
        <v>0</v>
      </c>
      <c r="AE78" s="157">
        <f>AE77-H78*$AK$5-I78*$AK$6-J78*$AK$7-K78*$AK$8</f>
        <v>690</v>
      </c>
      <c r="AF78" s="94">
        <f t="shared" si="78"/>
        <v>-160</v>
      </c>
      <c r="AG78" s="166">
        <f t="shared" si="73"/>
        <v>850</v>
      </c>
      <c r="AI78" s="165" t="s">
        <v>15</v>
      </c>
      <c r="AJ78" s="165">
        <v>10</v>
      </c>
      <c r="AK78" s="165">
        <v>5</v>
      </c>
      <c r="AL78" s="165">
        <v>0</v>
      </c>
    </row>
    <row r="79" s="73" customFormat="1" spans="1:38">
      <c r="A79" s="92">
        <v>3</v>
      </c>
      <c r="B79" s="93" t="s">
        <v>31</v>
      </c>
      <c r="C79" s="94" t="s">
        <v>31</v>
      </c>
      <c r="D79" s="94" t="s">
        <v>30</v>
      </c>
      <c r="E79" s="94" t="s">
        <v>32</v>
      </c>
      <c r="F79" s="95" t="s">
        <v>30</v>
      </c>
      <c r="G79" s="106"/>
      <c r="H79" s="107"/>
      <c r="I79" s="134"/>
      <c r="J79" s="134"/>
      <c r="K79" s="135"/>
      <c r="L79" s="136">
        <v>1</v>
      </c>
      <c r="M79" s="137">
        <v>1</v>
      </c>
      <c r="N79" s="137"/>
      <c r="O79" s="138"/>
      <c r="P79" s="139">
        <v>15</v>
      </c>
      <c r="Q79" s="139"/>
      <c r="R79" s="107"/>
      <c r="S79" s="134"/>
      <c r="T79" s="134"/>
      <c r="U79" s="134"/>
      <c r="V79" s="134"/>
      <c r="W79" s="135"/>
      <c r="X79" s="106"/>
      <c r="Y79" s="154">
        <f t="shared" si="74"/>
        <v>16</v>
      </c>
      <c r="Z79" s="155">
        <f t="shared" ref="Z79:AB79" si="80">Z78+I79-M79+S79</f>
        <v>3</v>
      </c>
      <c r="AA79" s="155">
        <f t="shared" si="80"/>
        <v>1</v>
      </c>
      <c r="AB79" s="155">
        <f t="shared" si="80"/>
        <v>0</v>
      </c>
      <c r="AC79" s="156">
        <f t="shared" si="76"/>
        <v>0</v>
      </c>
      <c r="AD79" s="93">
        <f t="shared" si="77"/>
        <v>0</v>
      </c>
      <c r="AE79" s="157">
        <f>AE78-H79*$AK$5-I79*$AK$6-J79*$AK$7-K79*$AK$8</f>
        <v>690</v>
      </c>
      <c r="AF79" s="94">
        <f t="shared" si="78"/>
        <v>690</v>
      </c>
      <c r="AG79" s="166">
        <f t="shared" si="73"/>
        <v>160</v>
      </c>
      <c r="AI79" s="165" t="s">
        <v>16</v>
      </c>
      <c r="AJ79" s="165">
        <v>100</v>
      </c>
      <c r="AK79" s="165">
        <v>50</v>
      </c>
      <c r="AL79" s="165">
        <v>0</v>
      </c>
    </row>
    <row r="80" s="73" customFormat="1" spans="1:38">
      <c r="A80" s="92">
        <v>4</v>
      </c>
      <c r="B80" s="93" t="s">
        <v>30</v>
      </c>
      <c r="C80" s="94" t="s">
        <v>30</v>
      </c>
      <c r="D80" s="94" t="s">
        <v>30</v>
      </c>
      <c r="E80" s="94" t="s">
        <v>30</v>
      </c>
      <c r="F80" s="95" t="s">
        <v>30</v>
      </c>
      <c r="G80" s="106"/>
      <c r="H80" s="107"/>
      <c r="I80" s="134"/>
      <c r="J80" s="134"/>
      <c r="K80" s="135"/>
      <c r="L80" s="136">
        <v>3</v>
      </c>
      <c r="M80" s="137">
        <v>1</v>
      </c>
      <c r="N80" s="137"/>
      <c r="O80" s="138"/>
      <c r="P80" s="139"/>
      <c r="Q80" s="139"/>
      <c r="R80" s="107"/>
      <c r="S80" s="134">
        <v>5</v>
      </c>
      <c r="T80" s="134"/>
      <c r="U80" s="134"/>
      <c r="V80" s="134"/>
      <c r="W80" s="135">
        <v>-100</v>
      </c>
      <c r="X80" s="106">
        <v>1</v>
      </c>
      <c r="Y80" s="154">
        <f t="shared" si="74"/>
        <v>13</v>
      </c>
      <c r="Z80" s="155">
        <f t="shared" ref="Z80:AB80" si="81">Z79+I80-M80+S80</f>
        <v>7</v>
      </c>
      <c r="AA80" s="155">
        <f t="shared" si="81"/>
        <v>1</v>
      </c>
      <c r="AB80" s="155">
        <f t="shared" si="81"/>
        <v>0</v>
      </c>
      <c r="AC80" s="156">
        <f t="shared" si="76"/>
        <v>0</v>
      </c>
      <c r="AD80" s="93">
        <f t="shared" si="77"/>
        <v>0</v>
      </c>
      <c r="AE80" s="157">
        <f>AE79-H80*$AK$5-I80*$AK$6-J80*$AK$7-K80*$AK$8</f>
        <v>690</v>
      </c>
      <c r="AF80" s="94">
        <f t="shared" si="78"/>
        <v>-110</v>
      </c>
      <c r="AG80" s="166">
        <f t="shared" si="73"/>
        <v>270</v>
      </c>
      <c r="AI80" s="165" t="s">
        <v>17</v>
      </c>
      <c r="AJ80" s="165">
        <v>400</v>
      </c>
      <c r="AK80" s="165">
        <v>100</v>
      </c>
      <c r="AL80" s="165">
        <v>0</v>
      </c>
    </row>
    <row r="81" s="73" customFormat="1" spans="1:33">
      <c r="A81" s="92">
        <v>5</v>
      </c>
      <c r="B81" s="93" t="s">
        <v>32</v>
      </c>
      <c r="C81" s="94" t="s">
        <v>36</v>
      </c>
      <c r="D81" s="94" t="s">
        <v>32</v>
      </c>
      <c r="E81" s="94" t="s">
        <v>30</v>
      </c>
      <c r="F81" s="95" t="s">
        <v>30</v>
      </c>
      <c r="G81" s="106"/>
      <c r="H81" s="107"/>
      <c r="I81" s="134">
        <v>20</v>
      </c>
      <c r="J81" s="134">
        <v>2</v>
      </c>
      <c r="K81" s="135">
        <v>4</v>
      </c>
      <c r="L81" s="136">
        <v>1</v>
      </c>
      <c r="M81" s="137">
        <v>1</v>
      </c>
      <c r="N81" s="137"/>
      <c r="O81" s="138"/>
      <c r="P81" s="139"/>
      <c r="Q81" s="139"/>
      <c r="R81" s="107"/>
      <c r="S81" s="134"/>
      <c r="T81" s="134"/>
      <c r="U81" s="134"/>
      <c r="V81" s="134"/>
      <c r="W81" s="135"/>
      <c r="X81" s="106"/>
      <c r="Y81" s="154">
        <f t="shared" si="74"/>
        <v>12</v>
      </c>
      <c r="Z81" s="155">
        <f t="shared" ref="Z81:AB81" si="82">Z80+I81-M81+S81</f>
        <v>26</v>
      </c>
      <c r="AA81" s="155">
        <f t="shared" si="82"/>
        <v>3</v>
      </c>
      <c r="AB81" s="155">
        <f t="shared" si="82"/>
        <v>4</v>
      </c>
      <c r="AC81" s="156">
        <f t="shared" si="76"/>
        <v>0</v>
      </c>
      <c r="AD81" s="93">
        <f t="shared" si="77"/>
        <v>600</v>
      </c>
      <c r="AE81" s="157">
        <f>AE80-H81*$AK$5-I81*$AK$6-J81*$AK$7-K81*$AK$8</f>
        <v>90</v>
      </c>
      <c r="AF81" s="94">
        <f t="shared" si="78"/>
        <v>240</v>
      </c>
      <c r="AG81" s="166">
        <f t="shared" si="73"/>
        <v>30</v>
      </c>
    </row>
    <row r="82" s="73" customFormat="1" spans="1:33">
      <c r="A82" s="92">
        <v>6</v>
      </c>
      <c r="B82" s="93" t="s">
        <v>30</v>
      </c>
      <c r="C82" s="94" t="s">
        <v>31</v>
      </c>
      <c r="D82" s="94" t="s">
        <v>30</v>
      </c>
      <c r="E82" s="94" t="s">
        <v>32</v>
      </c>
      <c r="F82" s="95" t="s">
        <v>32</v>
      </c>
      <c r="G82" s="106"/>
      <c r="H82" s="107"/>
      <c r="I82" s="134"/>
      <c r="J82" s="134"/>
      <c r="K82" s="135"/>
      <c r="L82" s="136">
        <v>1</v>
      </c>
      <c r="M82" s="137">
        <v>1</v>
      </c>
      <c r="N82" s="137"/>
      <c r="O82" s="138"/>
      <c r="P82" s="139"/>
      <c r="Q82" s="139"/>
      <c r="R82" s="107"/>
      <c r="S82" s="134"/>
      <c r="T82" s="134"/>
      <c r="U82" s="134"/>
      <c r="V82" s="134"/>
      <c r="W82" s="135"/>
      <c r="X82" s="106"/>
      <c r="Y82" s="154">
        <f t="shared" si="74"/>
        <v>11</v>
      </c>
      <c r="Z82" s="155">
        <f t="shared" ref="Z82:AB82" si="83">Z81+I82-M82+S82</f>
        <v>25</v>
      </c>
      <c r="AA82" s="155">
        <f t="shared" si="83"/>
        <v>3</v>
      </c>
      <c r="AB82" s="155">
        <f t="shared" si="83"/>
        <v>4</v>
      </c>
      <c r="AC82" s="156">
        <f t="shared" si="76"/>
        <v>0</v>
      </c>
      <c r="AD82" s="93">
        <f t="shared" si="77"/>
        <v>0</v>
      </c>
      <c r="AE82" s="157">
        <f>AE81-H82*$AK$5-I82*$AK$6-J82*$AK$7-K82*$AK$8</f>
        <v>90</v>
      </c>
      <c r="AF82" s="94">
        <f t="shared" si="78"/>
        <v>-60</v>
      </c>
      <c r="AG82" s="166">
        <f t="shared" si="73"/>
        <v>90</v>
      </c>
    </row>
    <row r="83" s="73" customFormat="1" spans="1:33">
      <c r="A83" s="92">
        <v>7</v>
      </c>
      <c r="B83" s="93" t="s">
        <v>30</v>
      </c>
      <c r="C83" s="94" t="s">
        <v>31</v>
      </c>
      <c r="D83" s="94" t="s">
        <v>30</v>
      </c>
      <c r="E83" s="94" t="s">
        <v>32</v>
      </c>
      <c r="F83" s="95" t="s">
        <v>30</v>
      </c>
      <c r="G83" s="106"/>
      <c r="H83" s="107"/>
      <c r="I83" s="134"/>
      <c r="J83" s="134"/>
      <c r="K83" s="135"/>
      <c r="L83" s="136">
        <v>1</v>
      </c>
      <c r="M83" s="137">
        <v>1</v>
      </c>
      <c r="N83" s="137"/>
      <c r="O83" s="138">
        <v>1</v>
      </c>
      <c r="P83" s="139"/>
      <c r="Q83" s="139">
        <v>1</v>
      </c>
      <c r="R83" s="107"/>
      <c r="S83" s="134"/>
      <c r="T83" s="134"/>
      <c r="U83" s="134"/>
      <c r="V83" s="134"/>
      <c r="W83" s="135"/>
      <c r="X83" s="106"/>
      <c r="Y83" s="154">
        <f t="shared" si="74"/>
        <v>10</v>
      </c>
      <c r="Z83" s="155">
        <f t="shared" ref="Z83:AB83" si="84">Z82+I83-M83+S83</f>
        <v>24</v>
      </c>
      <c r="AA83" s="155">
        <f t="shared" si="84"/>
        <v>3</v>
      </c>
      <c r="AB83" s="155">
        <f t="shared" si="84"/>
        <v>3</v>
      </c>
      <c r="AC83" s="156">
        <f t="shared" si="76"/>
        <v>1</v>
      </c>
      <c r="AD83" s="93">
        <f t="shared" si="77"/>
        <v>0</v>
      </c>
      <c r="AE83" s="157">
        <f>AE82-H83*$AK$5-I83*$AK$6-J83*$AK$7-K83*$AK$8</f>
        <v>90</v>
      </c>
      <c r="AF83" s="94">
        <f t="shared" si="78"/>
        <v>-30</v>
      </c>
      <c r="AG83" s="166">
        <f t="shared" si="73"/>
        <v>120</v>
      </c>
    </row>
    <row r="84" s="73" customFormat="1" spans="1:33">
      <c r="A84" s="92">
        <v>8</v>
      </c>
      <c r="B84" s="93" t="s">
        <v>36</v>
      </c>
      <c r="C84" s="94" t="s">
        <v>30</v>
      </c>
      <c r="D84" s="94" t="s">
        <v>32</v>
      </c>
      <c r="E84" s="94" t="s">
        <v>30</v>
      </c>
      <c r="F84" s="95" t="s">
        <v>32</v>
      </c>
      <c r="G84" s="106"/>
      <c r="H84" s="107"/>
      <c r="I84" s="134"/>
      <c r="J84" s="134"/>
      <c r="K84" s="135"/>
      <c r="L84" s="136">
        <v>1</v>
      </c>
      <c r="M84" s="137">
        <v>1</v>
      </c>
      <c r="N84" s="137"/>
      <c r="O84" s="138"/>
      <c r="P84" s="139"/>
      <c r="Q84" s="139">
        <v>1</v>
      </c>
      <c r="R84" s="107"/>
      <c r="S84" s="134"/>
      <c r="T84" s="134"/>
      <c r="U84" s="134"/>
      <c r="V84" s="134"/>
      <c r="W84" s="135"/>
      <c r="X84" s="106"/>
      <c r="Y84" s="154">
        <f t="shared" si="74"/>
        <v>9</v>
      </c>
      <c r="Z84" s="155">
        <f t="shared" ref="Z84:AB84" si="85">Z83+I84-M84+S84</f>
        <v>23</v>
      </c>
      <c r="AA84" s="155">
        <f t="shared" si="85"/>
        <v>3</v>
      </c>
      <c r="AB84" s="155">
        <f t="shared" si="85"/>
        <v>3</v>
      </c>
      <c r="AC84" s="156">
        <f t="shared" si="76"/>
        <v>2</v>
      </c>
      <c r="AD84" s="93">
        <f t="shared" si="77"/>
        <v>0</v>
      </c>
      <c r="AE84" s="157">
        <f>AE83-H84*$AK$5-I84*$AK$6-J84*$AK$7-K84*$AK$8</f>
        <v>90</v>
      </c>
      <c r="AF84" s="94">
        <f t="shared" si="78"/>
        <v>-10</v>
      </c>
      <c r="AG84" s="166">
        <f t="shared" si="73"/>
        <v>130</v>
      </c>
    </row>
    <row r="85" s="73" customFormat="1" spans="1:33">
      <c r="A85" s="92">
        <v>9</v>
      </c>
      <c r="B85" s="93" t="s">
        <v>31</v>
      </c>
      <c r="C85" s="94" t="s">
        <v>32</v>
      </c>
      <c r="D85" s="94" t="s">
        <v>30</v>
      </c>
      <c r="E85" s="94" t="s">
        <v>30</v>
      </c>
      <c r="F85" s="95" t="s">
        <v>30</v>
      </c>
      <c r="G85" s="106"/>
      <c r="H85" s="107"/>
      <c r="I85" s="134"/>
      <c r="J85" s="134"/>
      <c r="K85" s="135"/>
      <c r="L85" s="136">
        <v>3</v>
      </c>
      <c r="M85" s="137">
        <v>1</v>
      </c>
      <c r="N85" s="137"/>
      <c r="O85" s="138">
        <v>1</v>
      </c>
      <c r="P85" s="139"/>
      <c r="Q85" s="139"/>
      <c r="R85" s="107"/>
      <c r="S85" s="134"/>
      <c r="T85" s="134"/>
      <c r="U85" s="134"/>
      <c r="V85" s="134"/>
      <c r="W85" s="135"/>
      <c r="X85" s="106"/>
      <c r="Y85" s="154">
        <f t="shared" si="74"/>
        <v>6</v>
      </c>
      <c r="Z85" s="155">
        <f t="shared" ref="Z85:AB85" si="86">Z84+I85-M85+S85</f>
        <v>22</v>
      </c>
      <c r="AA85" s="155">
        <f t="shared" si="86"/>
        <v>3</v>
      </c>
      <c r="AB85" s="155">
        <f t="shared" si="86"/>
        <v>2</v>
      </c>
      <c r="AC85" s="156">
        <f t="shared" si="76"/>
        <v>2</v>
      </c>
      <c r="AD85" s="93">
        <f t="shared" si="77"/>
        <v>0</v>
      </c>
      <c r="AE85" s="157">
        <f>AE84-H85*$AK$5-I85*$AK$6-J85*$AK$7-K85*$AK$8</f>
        <v>90</v>
      </c>
      <c r="AF85" s="94">
        <f t="shared" si="78"/>
        <v>-180</v>
      </c>
      <c r="AG85" s="166">
        <f t="shared" si="73"/>
        <v>310</v>
      </c>
    </row>
    <row r="86" s="73" customFormat="1" spans="1:33">
      <c r="A86" s="92">
        <v>10</v>
      </c>
      <c r="B86" s="93" t="s">
        <v>30</v>
      </c>
      <c r="C86" s="94" t="s">
        <v>30</v>
      </c>
      <c r="D86" s="94" t="s">
        <v>30</v>
      </c>
      <c r="E86" s="94" t="s">
        <v>30</v>
      </c>
      <c r="F86" s="95" t="s">
        <v>30</v>
      </c>
      <c r="G86" s="106"/>
      <c r="H86" s="107"/>
      <c r="I86" s="134"/>
      <c r="J86" s="134"/>
      <c r="K86" s="135"/>
      <c r="L86" s="136">
        <v>3</v>
      </c>
      <c r="M86" s="137">
        <v>1</v>
      </c>
      <c r="N86" s="137"/>
      <c r="O86" s="138"/>
      <c r="P86" s="139"/>
      <c r="Q86" s="139"/>
      <c r="R86" s="107"/>
      <c r="S86" s="134"/>
      <c r="T86" s="134"/>
      <c r="U86" s="134"/>
      <c r="V86" s="134"/>
      <c r="W86" s="135"/>
      <c r="X86" s="106"/>
      <c r="Y86" s="154">
        <f t="shared" si="74"/>
        <v>3</v>
      </c>
      <c r="Z86" s="155">
        <f t="shared" ref="Z86:AB86" si="87">Z85+I86-M86+S86</f>
        <v>21</v>
      </c>
      <c r="AA86" s="155">
        <f t="shared" si="87"/>
        <v>3</v>
      </c>
      <c r="AB86" s="155">
        <f t="shared" si="87"/>
        <v>2</v>
      </c>
      <c r="AC86" s="156">
        <f t="shared" si="76"/>
        <v>2</v>
      </c>
      <c r="AD86" s="93">
        <f t="shared" si="77"/>
        <v>0</v>
      </c>
      <c r="AE86" s="157">
        <f>AE85-H86*$AK$5-I86*$AK$6-J86*$AK$7-K86*$AK$8</f>
        <v>90</v>
      </c>
      <c r="AF86" s="94">
        <f t="shared" si="78"/>
        <v>-160</v>
      </c>
      <c r="AG86" s="166">
        <f t="shared" si="73"/>
        <v>470</v>
      </c>
    </row>
    <row r="87" s="73" customFormat="1" spans="1:33">
      <c r="A87" s="92">
        <v>11</v>
      </c>
      <c r="B87" s="93" t="s">
        <v>31</v>
      </c>
      <c r="C87" s="94" t="s">
        <v>32</v>
      </c>
      <c r="D87" s="94" t="s">
        <v>32</v>
      </c>
      <c r="E87" s="94" t="s">
        <v>30</v>
      </c>
      <c r="F87" s="95" t="s">
        <v>30</v>
      </c>
      <c r="G87" s="106"/>
      <c r="H87" s="107"/>
      <c r="I87" s="134"/>
      <c r="J87" s="134"/>
      <c r="K87" s="135"/>
      <c r="L87" s="136">
        <v>1</v>
      </c>
      <c r="M87" s="137">
        <v>1</v>
      </c>
      <c r="N87" s="137"/>
      <c r="O87" s="138"/>
      <c r="P87" s="139">
        <v>10</v>
      </c>
      <c r="Q87" s="139"/>
      <c r="R87" s="107"/>
      <c r="S87" s="134"/>
      <c r="T87" s="134"/>
      <c r="U87" s="134"/>
      <c r="V87" s="134"/>
      <c r="W87" s="135"/>
      <c r="X87" s="106"/>
      <c r="Y87" s="154">
        <f t="shared" si="74"/>
        <v>12</v>
      </c>
      <c r="Z87" s="155">
        <f t="shared" ref="Z87:AB87" si="88">Z86+I87-M87+S87</f>
        <v>20</v>
      </c>
      <c r="AA87" s="155">
        <f t="shared" si="88"/>
        <v>3</v>
      </c>
      <c r="AB87" s="155">
        <f t="shared" si="88"/>
        <v>2</v>
      </c>
      <c r="AC87" s="156">
        <f t="shared" si="76"/>
        <v>2</v>
      </c>
      <c r="AD87" s="93">
        <f t="shared" si="77"/>
        <v>0</v>
      </c>
      <c r="AE87" s="157">
        <f>AE86-H87*$AK$5-I87*$AK$6-J87*$AK$7-K87*$AK$8</f>
        <v>90</v>
      </c>
      <c r="AF87" s="94">
        <f t="shared" si="78"/>
        <v>440</v>
      </c>
      <c r="AG87" s="166">
        <f t="shared" si="73"/>
        <v>30</v>
      </c>
    </row>
    <row r="88" s="73" customFormat="1" ht="14.25" spans="1:39">
      <c r="A88" s="98">
        <v>12</v>
      </c>
      <c r="B88" s="99" t="s">
        <v>30</v>
      </c>
      <c r="C88" s="100" t="s">
        <v>32</v>
      </c>
      <c r="D88" s="100" t="s">
        <v>30</v>
      </c>
      <c r="E88" s="100" t="s">
        <v>30</v>
      </c>
      <c r="F88" s="101" t="s">
        <v>36</v>
      </c>
      <c r="G88" s="108"/>
      <c r="H88" s="109"/>
      <c r="I88" s="140"/>
      <c r="J88" s="140"/>
      <c r="K88" s="141"/>
      <c r="L88" s="142">
        <v>3</v>
      </c>
      <c r="M88" s="143">
        <v>3</v>
      </c>
      <c r="N88" s="143"/>
      <c r="O88" s="144">
        <v>1</v>
      </c>
      <c r="P88" s="145"/>
      <c r="Q88" s="145"/>
      <c r="R88" s="109"/>
      <c r="S88" s="140"/>
      <c r="T88" s="140"/>
      <c r="U88" s="140"/>
      <c r="V88" s="140"/>
      <c r="W88" s="141"/>
      <c r="X88" s="108"/>
      <c r="Y88" s="158">
        <f t="shared" si="74"/>
        <v>9</v>
      </c>
      <c r="Z88" s="159">
        <f t="shared" ref="Z88:AB88" si="89">Z87+I88-M88+S88</f>
        <v>17</v>
      </c>
      <c r="AA88" s="159">
        <f t="shared" si="89"/>
        <v>3</v>
      </c>
      <c r="AB88" s="159">
        <f t="shared" si="89"/>
        <v>1</v>
      </c>
      <c r="AC88" s="160">
        <f t="shared" si="76"/>
        <v>2</v>
      </c>
      <c r="AD88" s="99">
        <f t="shared" si="77"/>
        <v>0</v>
      </c>
      <c r="AE88" s="161">
        <f>AE87-H88*$AK$5-I88*$AK$6-J88*$AK$7-K88*$AK$8</f>
        <v>90</v>
      </c>
      <c r="AF88" s="100">
        <f t="shared" si="78"/>
        <v>-200</v>
      </c>
      <c r="AG88" s="167">
        <f t="shared" si="73"/>
        <v>230</v>
      </c>
      <c r="AM88" s="73">
        <f>Y88*5+Z88*10+AA88*20+AB88*15+AE88+AC88*85</f>
        <v>550</v>
      </c>
    </row>
    <row r="89" s="73" customFormat="1" ht="15"/>
    <row r="90" s="73" customFormat="1" ht="36.75" spans="1:33">
      <c r="A90" s="74" t="s">
        <v>41</v>
      </c>
      <c r="B90" s="75"/>
      <c r="C90" s="75"/>
      <c r="D90" s="75"/>
      <c r="E90" s="75"/>
      <c r="F90" s="75"/>
      <c r="G90" s="75"/>
      <c r="H90" s="75"/>
      <c r="I90" s="75"/>
      <c r="J90" s="75"/>
      <c r="K90" s="75"/>
      <c r="L90" s="75"/>
      <c r="M90" s="75"/>
      <c r="N90" s="75"/>
      <c r="O90" s="75"/>
      <c r="P90" s="75"/>
      <c r="Q90" s="75"/>
      <c r="R90" s="75"/>
      <c r="S90" s="75"/>
      <c r="T90" s="75"/>
      <c r="U90" s="75"/>
      <c r="V90" s="75"/>
      <c r="W90" s="75"/>
      <c r="X90" s="75"/>
      <c r="Y90" s="75"/>
      <c r="Z90" s="75"/>
      <c r="AA90" s="75"/>
      <c r="AB90" s="75"/>
      <c r="AC90" s="75"/>
      <c r="AD90" s="75"/>
      <c r="AE90" s="75"/>
      <c r="AF90" s="75"/>
      <c r="AG90" s="162"/>
    </row>
    <row r="91" s="73" customFormat="1" ht="14.25" spans="1:33">
      <c r="A91" s="76" t="s">
        <v>1</v>
      </c>
      <c r="B91" s="77" t="s">
        <v>2</v>
      </c>
      <c r="C91" s="78"/>
      <c r="D91" s="78"/>
      <c r="E91" s="78"/>
      <c r="F91" s="79"/>
      <c r="G91" s="80" t="s">
        <v>3</v>
      </c>
      <c r="H91" s="77" t="s">
        <v>4</v>
      </c>
      <c r="I91" s="78"/>
      <c r="J91" s="78"/>
      <c r="K91" s="79"/>
      <c r="L91" s="77" t="s">
        <v>5</v>
      </c>
      <c r="M91" s="78"/>
      <c r="N91" s="78"/>
      <c r="O91" s="79"/>
      <c r="P91" s="80" t="s">
        <v>6</v>
      </c>
      <c r="Q91" s="80" t="s">
        <v>7</v>
      </c>
      <c r="R91" s="77" t="s">
        <v>8</v>
      </c>
      <c r="S91" s="78"/>
      <c r="T91" s="78"/>
      <c r="U91" s="78"/>
      <c r="V91" s="146"/>
      <c r="W91" s="79"/>
      <c r="X91" s="147" t="s">
        <v>9</v>
      </c>
      <c r="Y91" s="77" t="s">
        <v>10</v>
      </c>
      <c r="Z91" s="78"/>
      <c r="AA91" s="78"/>
      <c r="AB91" s="78"/>
      <c r="AC91" s="78"/>
      <c r="AD91" s="78"/>
      <c r="AE91" s="78"/>
      <c r="AF91" s="78"/>
      <c r="AG91" s="163"/>
    </row>
    <row r="92" s="73" customFormat="1" ht="14.25" spans="1:38">
      <c r="A92" s="81"/>
      <c r="B92" s="82" t="s">
        <v>11</v>
      </c>
      <c r="C92" s="83" t="s">
        <v>12</v>
      </c>
      <c r="D92" s="83" t="s">
        <v>6</v>
      </c>
      <c r="E92" s="83" t="s">
        <v>13</v>
      </c>
      <c r="F92" s="84" t="s">
        <v>7</v>
      </c>
      <c r="G92" s="85"/>
      <c r="H92" s="82" t="s">
        <v>14</v>
      </c>
      <c r="I92" s="83" t="s">
        <v>15</v>
      </c>
      <c r="J92" s="83" t="s">
        <v>16</v>
      </c>
      <c r="K92" s="84" t="s">
        <v>17</v>
      </c>
      <c r="L92" s="82" t="s">
        <v>14</v>
      </c>
      <c r="M92" s="83" t="s">
        <v>15</v>
      </c>
      <c r="N92" s="83" t="s">
        <v>16</v>
      </c>
      <c r="O92" s="84" t="s">
        <v>17</v>
      </c>
      <c r="P92" s="85" t="s">
        <v>14</v>
      </c>
      <c r="Q92" s="85" t="s">
        <v>18</v>
      </c>
      <c r="R92" s="82" t="s">
        <v>14</v>
      </c>
      <c r="S92" s="83" t="s">
        <v>15</v>
      </c>
      <c r="T92" s="83" t="s">
        <v>16</v>
      </c>
      <c r="U92" s="83" t="s">
        <v>17</v>
      </c>
      <c r="V92" s="148" t="s">
        <v>18</v>
      </c>
      <c r="W92" s="84" t="s">
        <v>19</v>
      </c>
      <c r="X92" s="149"/>
      <c r="Y92" s="82" t="s">
        <v>14</v>
      </c>
      <c r="Z92" s="83" t="s">
        <v>15</v>
      </c>
      <c r="AA92" s="83" t="s">
        <v>16</v>
      </c>
      <c r="AB92" s="83" t="s">
        <v>17</v>
      </c>
      <c r="AC92" s="83" t="s">
        <v>18</v>
      </c>
      <c r="AD92" s="83" t="s">
        <v>20</v>
      </c>
      <c r="AE92" s="83" t="s">
        <v>21</v>
      </c>
      <c r="AF92" s="83" t="s">
        <v>22</v>
      </c>
      <c r="AG92" s="164" t="s">
        <v>23</v>
      </c>
      <c r="AI92" s="165" t="s">
        <v>24</v>
      </c>
      <c r="AJ92" s="165">
        <v>1000</v>
      </c>
      <c r="AK92" s="165" t="s">
        <v>25</v>
      </c>
      <c r="AL92" s="165">
        <v>1000</v>
      </c>
    </row>
    <row r="93" s="73" customFormat="1" ht="14.25" spans="1:38">
      <c r="A93" s="86" t="s">
        <v>26</v>
      </c>
      <c r="B93" s="87" t="s">
        <v>27</v>
      </c>
      <c r="C93" s="88" t="s">
        <v>27</v>
      </c>
      <c r="D93" s="88" t="s">
        <v>27</v>
      </c>
      <c r="E93" s="88" t="s">
        <v>27</v>
      </c>
      <c r="F93" s="89" t="s">
        <v>27</v>
      </c>
      <c r="G93" s="104"/>
      <c r="H93" s="105"/>
      <c r="I93" s="128"/>
      <c r="J93" s="128"/>
      <c r="K93" s="129"/>
      <c r="L93" s="130"/>
      <c r="M93" s="131"/>
      <c r="N93" s="131"/>
      <c r="O93" s="132"/>
      <c r="P93" s="133"/>
      <c r="Q93" s="133"/>
      <c r="R93" s="105"/>
      <c r="S93" s="128"/>
      <c r="T93" s="128"/>
      <c r="U93" s="128"/>
      <c r="V93" s="128"/>
      <c r="W93" s="129"/>
      <c r="X93" s="104"/>
      <c r="Y93" s="150">
        <f>H93-L93+P93+R93</f>
        <v>0</v>
      </c>
      <c r="Z93" s="151">
        <f t="shared" ref="Z93:AB93" si="90">I93-M93+S93</f>
        <v>0</v>
      </c>
      <c r="AA93" s="151">
        <f t="shared" si="90"/>
        <v>0</v>
      </c>
      <c r="AB93" s="151">
        <f t="shared" si="90"/>
        <v>0</v>
      </c>
      <c r="AC93" s="152">
        <f>Q93+V93</f>
        <v>0</v>
      </c>
      <c r="AD93" s="87">
        <f>$AJ$3-AE93</f>
        <v>0</v>
      </c>
      <c r="AE93" s="153">
        <f>AL92-H93*AJ94-I93*AJ95-J93*AJ96-K93/3*AJ97</f>
        <v>1000</v>
      </c>
      <c r="AF93" s="88">
        <f>$AL$3-AG93</f>
        <v>0</v>
      </c>
      <c r="AG93" s="166">
        <f t="shared" ref="AG93:AG105" si="91">1000-Y93*50-Z93*10-AA93*10-AB93*20-AC93*50</f>
        <v>1000</v>
      </c>
      <c r="AI93" s="165" t="s">
        <v>28</v>
      </c>
      <c r="AJ93" s="165" t="s">
        <v>26</v>
      </c>
      <c r="AK93" s="165" t="s">
        <v>13</v>
      </c>
      <c r="AL93" s="165" t="s">
        <v>6</v>
      </c>
    </row>
    <row r="94" s="73" customFormat="1" spans="1:38">
      <c r="A94" s="92">
        <v>1</v>
      </c>
      <c r="B94" s="93" t="s">
        <v>30</v>
      </c>
      <c r="C94" s="94" t="s">
        <v>31</v>
      </c>
      <c r="D94" s="94" t="s">
        <v>30</v>
      </c>
      <c r="E94" s="94" t="s">
        <v>32</v>
      </c>
      <c r="F94" s="95" t="s">
        <v>30</v>
      </c>
      <c r="G94" s="106"/>
      <c r="H94" s="107"/>
      <c r="I94" s="134"/>
      <c r="J94" s="134"/>
      <c r="K94" s="135"/>
      <c r="L94" s="136"/>
      <c r="M94" s="137"/>
      <c r="N94" s="137"/>
      <c r="O94" s="138"/>
      <c r="P94" s="139"/>
      <c r="Q94" s="139"/>
      <c r="R94" s="107"/>
      <c r="S94" s="134"/>
      <c r="T94" s="134"/>
      <c r="U94" s="134"/>
      <c r="V94" s="134"/>
      <c r="W94" s="135"/>
      <c r="X94" s="106"/>
      <c r="Y94" s="154">
        <f t="shared" ref="Y94:Y105" si="92">Y93+H94-L94+P94+R94</f>
        <v>0</v>
      </c>
      <c r="Z94" s="155">
        <f t="shared" ref="Z94:AB94" si="93">Z93+I94-M94+S94</f>
        <v>0</v>
      </c>
      <c r="AA94" s="155">
        <f t="shared" si="93"/>
        <v>0</v>
      </c>
      <c r="AB94" s="155">
        <f t="shared" si="93"/>
        <v>0</v>
      </c>
      <c r="AC94" s="156">
        <f t="shared" ref="AC94:AC105" si="94">AC93+Q94+V94</f>
        <v>0</v>
      </c>
      <c r="AD94" s="93">
        <f t="shared" ref="AD94:AD105" si="95">AE93-AE94</f>
        <v>0</v>
      </c>
      <c r="AE94" s="157">
        <f>AE93-H94*$AK$5-I94*$AK$6-J94*$AK$7-K94*$AK$8</f>
        <v>1000</v>
      </c>
      <c r="AF94" s="94">
        <f t="shared" ref="AF94:AF105" si="96">AG93-AG94</f>
        <v>0</v>
      </c>
      <c r="AG94" s="166">
        <f t="shared" si="91"/>
        <v>1000</v>
      </c>
      <c r="AI94" s="165" t="s">
        <v>14</v>
      </c>
      <c r="AJ94" s="165">
        <v>25</v>
      </c>
      <c r="AK94" s="165">
        <v>15</v>
      </c>
      <c r="AL94" s="165">
        <v>0</v>
      </c>
    </row>
    <row r="95" s="73" customFormat="1" spans="1:38">
      <c r="A95" s="92">
        <v>2</v>
      </c>
      <c r="B95" s="93" t="s">
        <v>32</v>
      </c>
      <c r="C95" s="94" t="s">
        <v>30</v>
      </c>
      <c r="D95" s="94" t="s">
        <v>32</v>
      </c>
      <c r="E95" s="94" t="s">
        <v>30</v>
      </c>
      <c r="F95" s="95" t="s">
        <v>30</v>
      </c>
      <c r="G95" s="106"/>
      <c r="H95" s="107"/>
      <c r="I95" s="134"/>
      <c r="J95" s="134"/>
      <c r="K95" s="135"/>
      <c r="L95" s="136"/>
      <c r="M95" s="137"/>
      <c r="N95" s="137"/>
      <c r="O95" s="138"/>
      <c r="P95" s="139"/>
      <c r="Q95" s="139"/>
      <c r="R95" s="107"/>
      <c r="S95" s="134"/>
      <c r="T95" s="134"/>
      <c r="U95" s="134"/>
      <c r="V95" s="134"/>
      <c r="W95" s="135"/>
      <c r="X95" s="106"/>
      <c r="Y95" s="154">
        <f t="shared" si="92"/>
        <v>0</v>
      </c>
      <c r="Z95" s="155">
        <f t="shared" ref="Z95:AB95" si="97">Z94+I95-M95+S95</f>
        <v>0</v>
      </c>
      <c r="AA95" s="155">
        <f t="shared" si="97"/>
        <v>0</v>
      </c>
      <c r="AB95" s="155">
        <f t="shared" si="97"/>
        <v>0</v>
      </c>
      <c r="AC95" s="156">
        <f t="shared" si="94"/>
        <v>0</v>
      </c>
      <c r="AD95" s="93">
        <f t="shared" si="95"/>
        <v>0</v>
      </c>
      <c r="AE95" s="157">
        <f>AE94-H95*$AK$5-I95*$AK$6-J95*$AK$7-K95*$AK$8</f>
        <v>1000</v>
      </c>
      <c r="AF95" s="94">
        <f t="shared" si="96"/>
        <v>0</v>
      </c>
      <c r="AG95" s="166">
        <f t="shared" si="91"/>
        <v>1000</v>
      </c>
      <c r="AI95" s="165" t="s">
        <v>15</v>
      </c>
      <c r="AJ95" s="165">
        <v>10</v>
      </c>
      <c r="AK95" s="165">
        <v>5</v>
      </c>
      <c r="AL95" s="165">
        <v>0</v>
      </c>
    </row>
    <row r="96" s="73" customFormat="1" spans="1:38">
      <c r="A96" s="92">
        <v>3</v>
      </c>
      <c r="B96" s="93" t="s">
        <v>31</v>
      </c>
      <c r="C96" s="94" t="s">
        <v>31</v>
      </c>
      <c r="D96" s="94" t="s">
        <v>30</v>
      </c>
      <c r="E96" s="94" t="s">
        <v>32</v>
      </c>
      <c r="F96" s="95" t="s">
        <v>30</v>
      </c>
      <c r="G96" s="106"/>
      <c r="H96" s="107"/>
      <c r="I96" s="134"/>
      <c r="J96" s="134"/>
      <c r="K96" s="135"/>
      <c r="L96" s="136"/>
      <c r="M96" s="137"/>
      <c r="N96" s="137"/>
      <c r="O96" s="138"/>
      <c r="P96" s="139"/>
      <c r="Q96" s="139"/>
      <c r="R96" s="107"/>
      <c r="S96" s="134"/>
      <c r="T96" s="134"/>
      <c r="U96" s="134"/>
      <c r="V96" s="134"/>
      <c r="W96" s="135"/>
      <c r="X96" s="106"/>
      <c r="Y96" s="154">
        <f t="shared" si="92"/>
        <v>0</v>
      </c>
      <c r="Z96" s="155">
        <f t="shared" ref="Z96:AB96" si="98">Z95+I96-M96+S96</f>
        <v>0</v>
      </c>
      <c r="AA96" s="155">
        <f t="shared" si="98"/>
        <v>0</v>
      </c>
      <c r="AB96" s="155">
        <f t="shared" si="98"/>
        <v>0</v>
      </c>
      <c r="AC96" s="156">
        <f t="shared" si="94"/>
        <v>0</v>
      </c>
      <c r="AD96" s="93">
        <f t="shared" si="95"/>
        <v>0</v>
      </c>
      <c r="AE96" s="157">
        <f>AE95-H96*$AK$5-I96*$AK$6-J96*$AK$7-K96*$AK$8</f>
        <v>1000</v>
      </c>
      <c r="AF96" s="94">
        <f t="shared" si="96"/>
        <v>0</v>
      </c>
      <c r="AG96" s="166">
        <f t="shared" si="91"/>
        <v>1000</v>
      </c>
      <c r="AI96" s="165" t="s">
        <v>16</v>
      </c>
      <c r="AJ96" s="165">
        <v>100</v>
      </c>
      <c r="AK96" s="165">
        <v>50</v>
      </c>
      <c r="AL96" s="165">
        <v>0</v>
      </c>
    </row>
    <row r="97" s="73" customFormat="1" spans="1:38">
      <c r="A97" s="92">
        <v>4</v>
      </c>
      <c r="B97" s="93" t="s">
        <v>30</v>
      </c>
      <c r="C97" s="94" t="s">
        <v>30</v>
      </c>
      <c r="D97" s="94" t="s">
        <v>30</v>
      </c>
      <c r="E97" s="94" t="s">
        <v>30</v>
      </c>
      <c r="F97" s="95" t="s">
        <v>30</v>
      </c>
      <c r="G97" s="106"/>
      <c r="H97" s="107"/>
      <c r="I97" s="134"/>
      <c r="J97" s="134"/>
      <c r="K97" s="135"/>
      <c r="L97" s="136"/>
      <c r="M97" s="137"/>
      <c r="N97" s="137"/>
      <c r="O97" s="138"/>
      <c r="P97" s="139"/>
      <c r="Q97" s="139"/>
      <c r="R97" s="107"/>
      <c r="S97" s="134"/>
      <c r="T97" s="134"/>
      <c r="U97" s="134"/>
      <c r="V97" s="134"/>
      <c r="W97" s="135"/>
      <c r="X97" s="106"/>
      <c r="Y97" s="154">
        <f t="shared" si="92"/>
        <v>0</v>
      </c>
      <c r="Z97" s="155">
        <f t="shared" ref="Z97:AB97" si="99">Z96+I97-M97+S97</f>
        <v>0</v>
      </c>
      <c r="AA97" s="155">
        <f t="shared" si="99"/>
        <v>0</v>
      </c>
      <c r="AB97" s="155">
        <f t="shared" si="99"/>
        <v>0</v>
      </c>
      <c r="AC97" s="156">
        <f t="shared" si="94"/>
        <v>0</v>
      </c>
      <c r="AD97" s="93">
        <f t="shared" si="95"/>
        <v>0</v>
      </c>
      <c r="AE97" s="157">
        <f>AE96-H97*$AK$5-I97*$AK$6-J97*$AK$7-K97*$AK$8</f>
        <v>1000</v>
      </c>
      <c r="AF97" s="94">
        <f t="shared" si="96"/>
        <v>0</v>
      </c>
      <c r="AG97" s="166">
        <f t="shared" si="91"/>
        <v>1000</v>
      </c>
      <c r="AI97" s="165" t="s">
        <v>17</v>
      </c>
      <c r="AJ97" s="165">
        <v>400</v>
      </c>
      <c r="AK97" s="165">
        <v>100</v>
      </c>
      <c r="AL97" s="165">
        <v>0</v>
      </c>
    </row>
    <row r="98" s="73" customFormat="1" spans="1:33">
      <c r="A98" s="92">
        <v>5</v>
      </c>
      <c r="B98" s="93" t="s">
        <v>32</v>
      </c>
      <c r="C98" s="94" t="s">
        <v>36</v>
      </c>
      <c r="D98" s="94" t="s">
        <v>32</v>
      </c>
      <c r="E98" s="94" t="s">
        <v>30</v>
      </c>
      <c r="F98" s="95" t="s">
        <v>30</v>
      </c>
      <c r="G98" s="106"/>
      <c r="H98" s="107"/>
      <c r="I98" s="134"/>
      <c r="J98" s="134"/>
      <c r="K98" s="135"/>
      <c r="L98" s="136"/>
      <c r="M98" s="137"/>
      <c r="N98" s="137"/>
      <c r="O98" s="138"/>
      <c r="P98" s="139"/>
      <c r="Q98" s="139"/>
      <c r="R98" s="107"/>
      <c r="S98" s="134"/>
      <c r="T98" s="134"/>
      <c r="U98" s="134"/>
      <c r="V98" s="134"/>
      <c r="W98" s="135"/>
      <c r="X98" s="106"/>
      <c r="Y98" s="154">
        <f t="shared" si="92"/>
        <v>0</v>
      </c>
      <c r="Z98" s="155">
        <f t="shared" ref="Z98:AB98" si="100">Z97+I98-M98+S98</f>
        <v>0</v>
      </c>
      <c r="AA98" s="155">
        <f t="shared" si="100"/>
        <v>0</v>
      </c>
      <c r="AB98" s="155">
        <f t="shared" si="100"/>
        <v>0</v>
      </c>
      <c r="AC98" s="156">
        <f t="shared" si="94"/>
        <v>0</v>
      </c>
      <c r="AD98" s="93">
        <f t="shared" si="95"/>
        <v>0</v>
      </c>
      <c r="AE98" s="157">
        <f>AE97-H98*$AK$5-I98*$AK$6-J98*$AK$7-K98*$AK$8</f>
        <v>1000</v>
      </c>
      <c r="AF98" s="94">
        <f t="shared" si="96"/>
        <v>0</v>
      </c>
      <c r="AG98" s="166">
        <f t="shared" si="91"/>
        <v>1000</v>
      </c>
    </row>
    <row r="99" s="73" customFormat="1" spans="1:33">
      <c r="A99" s="92">
        <v>6</v>
      </c>
      <c r="B99" s="93" t="s">
        <v>30</v>
      </c>
      <c r="C99" s="94" t="s">
        <v>31</v>
      </c>
      <c r="D99" s="94" t="s">
        <v>30</v>
      </c>
      <c r="E99" s="94" t="s">
        <v>32</v>
      </c>
      <c r="F99" s="95" t="s">
        <v>32</v>
      </c>
      <c r="G99" s="106"/>
      <c r="H99" s="107"/>
      <c r="I99" s="134"/>
      <c r="J99" s="134"/>
      <c r="K99" s="135"/>
      <c r="L99" s="136"/>
      <c r="M99" s="137"/>
      <c r="N99" s="137"/>
      <c r="O99" s="138"/>
      <c r="P99" s="139"/>
      <c r="Q99" s="139"/>
      <c r="R99" s="107"/>
      <c r="S99" s="134"/>
      <c r="T99" s="134"/>
      <c r="U99" s="134"/>
      <c r="V99" s="134"/>
      <c r="W99" s="135"/>
      <c r="X99" s="106"/>
      <c r="Y99" s="154">
        <f t="shared" si="92"/>
        <v>0</v>
      </c>
      <c r="Z99" s="155">
        <f t="shared" ref="Z99:AB99" si="101">Z98+I99-M99+S99</f>
        <v>0</v>
      </c>
      <c r="AA99" s="155">
        <f t="shared" si="101"/>
        <v>0</v>
      </c>
      <c r="AB99" s="155">
        <f t="shared" si="101"/>
        <v>0</v>
      </c>
      <c r="AC99" s="156">
        <f t="shared" si="94"/>
        <v>0</v>
      </c>
      <c r="AD99" s="93">
        <f t="shared" si="95"/>
        <v>0</v>
      </c>
      <c r="AE99" s="157">
        <f>AE98-H99*$AK$5-I99*$AK$6-J99*$AK$7-K99*$AK$8</f>
        <v>1000</v>
      </c>
      <c r="AF99" s="94">
        <f t="shared" si="96"/>
        <v>0</v>
      </c>
      <c r="AG99" s="166">
        <f t="shared" si="91"/>
        <v>1000</v>
      </c>
    </row>
    <row r="100" s="73" customFormat="1" spans="1:33">
      <c r="A100" s="92">
        <v>7</v>
      </c>
      <c r="B100" s="93" t="s">
        <v>30</v>
      </c>
      <c r="C100" s="94" t="s">
        <v>31</v>
      </c>
      <c r="D100" s="94" t="s">
        <v>30</v>
      </c>
      <c r="E100" s="94" t="s">
        <v>32</v>
      </c>
      <c r="F100" s="95" t="s">
        <v>30</v>
      </c>
      <c r="G100" s="106"/>
      <c r="H100" s="107"/>
      <c r="I100" s="134"/>
      <c r="J100" s="134"/>
      <c r="K100" s="135"/>
      <c r="L100" s="136"/>
      <c r="M100" s="137"/>
      <c r="N100" s="137"/>
      <c r="O100" s="138"/>
      <c r="P100" s="139"/>
      <c r="Q100" s="139"/>
      <c r="R100" s="107"/>
      <c r="S100" s="134"/>
      <c r="T100" s="134"/>
      <c r="U100" s="134"/>
      <c r="V100" s="134"/>
      <c r="W100" s="135"/>
      <c r="X100" s="106"/>
      <c r="Y100" s="154">
        <f t="shared" si="92"/>
        <v>0</v>
      </c>
      <c r="Z100" s="155">
        <f t="shared" ref="Z100:AB100" si="102">Z99+I100-M100+S100</f>
        <v>0</v>
      </c>
      <c r="AA100" s="155">
        <f t="shared" si="102"/>
        <v>0</v>
      </c>
      <c r="AB100" s="155">
        <f t="shared" si="102"/>
        <v>0</v>
      </c>
      <c r="AC100" s="156">
        <f t="shared" si="94"/>
        <v>0</v>
      </c>
      <c r="AD100" s="93">
        <f t="shared" si="95"/>
        <v>0</v>
      </c>
      <c r="AE100" s="157">
        <f>AE99-H100*$AK$5-I100*$AK$6-J100*$AK$7-K100*$AK$8</f>
        <v>1000</v>
      </c>
      <c r="AF100" s="94">
        <f t="shared" si="96"/>
        <v>0</v>
      </c>
      <c r="AG100" s="166">
        <f t="shared" si="91"/>
        <v>1000</v>
      </c>
    </row>
    <row r="101" s="73" customFormat="1" spans="1:33">
      <c r="A101" s="92">
        <v>8</v>
      </c>
      <c r="B101" s="93" t="s">
        <v>36</v>
      </c>
      <c r="C101" s="94" t="s">
        <v>30</v>
      </c>
      <c r="D101" s="94" t="s">
        <v>32</v>
      </c>
      <c r="E101" s="94" t="s">
        <v>30</v>
      </c>
      <c r="F101" s="95" t="s">
        <v>32</v>
      </c>
      <c r="G101" s="106"/>
      <c r="H101" s="107"/>
      <c r="I101" s="134"/>
      <c r="J101" s="134"/>
      <c r="K101" s="135"/>
      <c r="L101" s="136"/>
      <c r="M101" s="137"/>
      <c r="N101" s="137"/>
      <c r="O101" s="138"/>
      <c r="P101" s="139"/>
      <c r="Q101" s="139"/>
      <c r="R101" s="107"/>
      <c r="S101" s="134"/>
      <c r="T101" s="134"/>
      <c r="U101" s="134"/>
      <c r="V101" s="134"/>
      <c r="W101" s="135"/>
      <c r="X101" s="106"/>
      <c r="Y101" s="154">
        <f t="shared" si="92"/>
        <v>0</v>
      </c>
      <c r="Z101" s="155">
        <f t="shared" ref="Z101:AB101" si="103">Z100+I101-M101+S101</f>
        <v>0</v>
      </c>
      <c r="AA101" s="155">
        <f t="shared" si="103"/>
        <v>0</v>
      </c>
      <c r="AB101" s="155">
        <f t="shared" si="103"/>
        <v>0</v>
      </c>
      <c r="AC101" s="156">
        <f t="shared" si="94"/>
        <v>0</v>
      </c>
      <c r="AD101" s="93">
        <f t="shared" si="95"/>
        <v>0</v>
      </c>
      <c r="AE101" s="157">
        <f>AE100-H101*$AK$5-I101*$AK$6-J101*$AK$7-K101*$AK$8</f>
        <v>1000</v>
      </c>
      <c r="AF101" s="94">
        <f t="shared" si="96"/>
        <v>0</v>
      </c>
      <c r="AG101" s="166">
        <f t="shared" si="91"/>
        <v>1000</v>
      </c>
    </row>
    <row r="102" s="73" customFormat="1" spans="1:33">
      <c r="A102" s="92">
        <v>9</v>
      </c>
      <c r="B102" s="93" t="s">
        <v>31</v>
      </c>
      <c r="C102" s="94" t="s">
        <v>32</v>
      </c>
      <c r="D102" s="94" t="s">
        <v>30</v>
      </c>
      <c r="E102" s="94" t="s">
        <v>30</v>
      </c>
      <c r="F102" s="95" t="s">
        <v>30</v>
      </c>
      <c r="G102" s="106"/>
      <c r="H102" s="107"/>
      <c r="I102" s="134"/>
      <c r="J102" s="134"/>
      <c r="K102" s="135"/>
      <c r="L102" s="136"/>
      <c r="M102" s="137"/>
      <c r="N102" s="137"/>
      <c r="O102" s="138"/>
      <c r="P102" s="139"/>
      <c r="Q102" s="139"/>
      <c r="R102" s="107"/>
      <c r="S102" s="134"/>
      <c r="T102" s="134"/>
      <c r="U102" s="134"/>
      <c r="V102" s="134"/>
      <c r="W102" s="135"/>
      <c r="X102" s="106"/>
      <c r="Y102" s="154">
        <f t="shared" si="92"/>
        <v>0</v>
      </c>
      <c r="Z102" s="155">
        <f t="shared" ref="Z102:AB102" si="104">Z101+I102-M102+S102</f>
        <v>0</v>
      </c>
      <c r="AA102" s="155">
        <f t="shared" si="104"/>
        <v>0</v>
      </c>
      <c r="AB102" s="155">
        <f t="shared" si="104"/>
        <v>0</v>
      </c>
      <c r="AC102" s="156">
        <f t="shared" si="94"/>
        <v>0</v>
      </c>
      <c r="AD102" s="93">
        <f t="shared" si="95"/>
        <v>0</v>
      </c>
      <c r="AE102" s="157">
        <f>AE101-H102*$AK$5-I102*$AK$6-J102*$AK$7-K102*$AK$8</f>
        <v>1000</v>
      </c>
      <c r="AF102" s="94">
        <f t="shared" si="96"/>
        <v>0</v>
      </c>
      <c r="AG102" s="166">
        <f t="shared" si="91"/>
        <v>1000</v>
      </c>
    </row>
    <row r="103" s="73" customFormat="1" spans="1:33">
      <c r="A103" s="92">
        <v>10</v>
      </c>
      <c r="B103" s="93" t="s">
        <v>30</v>
      </c>
      <c r="C103" s="94" t="s">
        <v>30</v>
      </c>
      <c r="D103" s="94" t="s">
        <v>30</v>
      </c>
      <c r="E103" s="94" t="s">
        <v>30</v>
      </c>
      <c r="F103" s="95" t="s">
        <v>30</v>
      </c>
      <c r="G103" s="106"/>
      <c r="H103" s="107"/>
      <c r="I103" s="134"/>
      <c r="J103" s="134"/>
      <c r="K103" s="135"/>
      <c r="L103" s="136"/>
      <c r="M103" s="137"/>
      <c r="N103" s="137"/>
      <c r="O103" s="138"/>
      <c r="P103" s="139"/>
      <c r="Q103" s="139"/>
      <c r="R103" s="107"/>
      <c r="S103" s="134"/>
      <c r="T103" s="134"/>
      <c r="U103" s="134"/>
      <c r="V103" s="134"/>
      <c r="W103" s="135"/>
      <c r="X103" s="106"/>
      <c r="Y103" s="154">
        <f t="shared" si="92"/>
        <v>0</v>
      </c>
      <c r="Z103" s="155">
        <f t="shared" ref="Z103:AB103" si="105">Z102+I103-M103+S103</f>
        <v>0</v>
      </c>
      <c r="AA103" s="155">
        <f t="shared" si="105"/>
        <v>0</v>
      </c>
      <c r="AB103" s="155">
        <f t="shared" si="105"/>
        <v>0</v>
      </c>
      <c r="AC103" s="156">
        <f t="shared" si="94"/>
        <v>0</v>
      </c>
      <c r="AD103" s="93">
        <f t="shared" si="95"/>
        <v>0</v>
      </c>
      <c r="AE103" s="157">
        <f>AE102-H103*$AK$5-I103*$AK$6-J103*$AK$7-K103*$AK$8</f>
        <v>1000</v>
      </c>
      <c r="AF103" s="94">
        <f t="shared" si="96"/>
        <v>0</v>
      </c>
      <c r="AG103" s="166">
        <f t="shared" si="91"/>
        <v>1000</v>
      </c>
    </row>
    <row r="104" s="73" customFormat="1" spans="1:33">
      <c r="A104" s="92">
        <v>11</v>
      </c>
      <c r="B104" s="93" t="s">
        <v>31</v>
      </c>
      <c r="C104" s="94" t="s">
        <v>32</v>
      </c>
      <c r="D104" s="94" t="s">
        <v>32</v>
      </c>
      <c r="E104" s="94" t="s">
        <v>30</v>
      </c>
      <c r="F104" s="95" t="s">
        <v>30</v>
      </c>
      <c r="G104" s="106"/>
      <c r="H104" s="107"/>
      <c r="I104" s="134"/>
      <c r="J104" s="134"/>
      <c r="K104" s="135"/>
      <c r="L104" s="136"/>
      <c r="M104" s="137"/>
      <c r="N104" s="137"/>
      <c r="O104" s="138"/>
      <c r="P104" s="139"/>
      <c r="Q104" s="139"/>
      <c r="R104" s="107"/>
      <c r="S104" s="134"/>
      <c r="T104" s="134"/>
      <c r="U104" s="134"/>
      <c r="V104" s="134"/>
      <c r="W104" s="135"/>
      <c r="X104" s="106"/>
      <c r="Y104" s="154">
        <f t="shared" si="92"/>
        <v>0</v>
      </c>
      <c r="Z104" s="155">
        <f t="shared" ref="Z104:AB104" si="106">Z103+I104-M104+S104</f>
        <v>0</v>
      </c>
      <c r="AA104" s="155">
        <f t="shared" si="106"/>
        <v>0</v>
      </c>
      <c r="AB104" s="155">
        <f t="shared" si="106"/>
        <v>0</v>
      </c>
      <c r="AC104" s="156">
        <f t="shared" si="94"/>
        <v>0</v>
      </c>
      <c r="AD104" s="93">
        <f t="shared" si="95"/>
        <v>0</v>
      </c>
      <c r="AE104" s="157">
        <f>AE103-H104*$AK$5-I104*$AK$6-J104*$AK$7-K104*$AK$8</f>
        <v>1000</v>
      </c>
      <c r="AF104" s="94">
        <f t="shared" si="96"/>
        <v>0</v>
      </c>
      <c r="AG104" s="166">
        <f t="shared" si="91"/>
        <v>1000</v>
      </c>
    </row>
    <row r="105" s="73" customFormat="1" ht="14.25" spans="1:33">
      <c r="A105" s="98">
        <v>12</v>
      </c>
      <c r="B105" s="99" t="s">
        <v>30</v>
      </c>
      <c r="C105" s="100" t="s">
        <v>32</v>
      </c>
      <c r="D105" s="100" t="s">
        <v>30</v>
      </c>
      <c r="E105" s="100" t="s">
        <v>30</v>
      </c>
      <c r="F105" s="101" t="s">
        <v>36</v>
      </c>
      <c r="G105" s="108"/>
      <c r="H105" s="109"/>
      <c r="I105" s="140"/>
      <c r="J105" s="140"/>
      <c r="K105" s="141"/>
      <c r="L105" s="142"/>
      <c r="M105" s="143"/>
      <c r="N105" s="143"/>
      <c r="O105" s="144"/>
      <c r="P105" s="145"/>
      <c r="Q105" s="145"/>
      <c r="R105" s="109"/>
      <c r="S105" s="140"/>
      <c r="T105" s="140"/>
      <c r="U105" s="140"/>
      <c r="V105" s="140"/>
      <c r="W105" s="141"/>
      <c r="X105" s="108"/>
      <c r="Y105" s="158">
        <f t="shared" si="92"/>
        <v>0</v>
      </c>
      <c r="Z105" s="159">
        <f t="shared" ref="Z105:AB105" si="107">Z104+I105-M105+S105</f>
        <v>0</v>
      </c>
      <c r="AA105" s="159">
        <f t="shared" si="107"/>
        <v>0</v>
      </c>
      <c r="AB105" s="159">
        <f t="shared" si="107"/>
        <v>0</v>
      </c>
      <c r="AC105" s="160">
        <f t="shared" si="94"/>
        <v>0</v>
      </c>
      <c r="AD105" s="99">
        <f t="shared" si="95"/>
        <v>0</v>
      </c>
      <c r="AE105" s="161">
        <f>AE104-H105*$AK$5-I105*$AK$6-J105*$AK$7-K105*$AK$8</f>
        <v>1000</v>
      </c>
      <c r="AF105" s="100">
        <f t="shared" si="96"/>
        <v>0</v>
      </c>
      <c r="AG105" s="167">
        <f t="shared" si="91"/>
        <v>1000</v>
      </c>
    </row>
    <row r="106" s="73" customFormat="1" ht="15"/>
    <row r="107" s="73" customFormat="1" ht="36.75" spans="1:33">
      <c r="A107" s="74" t="s">
        <v>42</v>
      </c>
      <c r="B107" s="75"/>
      <c r="C107" s="75"/>
      <c r="D107" s="75"/>
      <c r="E107" s="75"/>
      <c r="F107" s="75"/>
      <c r="G107" s="75"/>
      <c r="H107" s="75"/>
      <c r="I107" s="75"/>
      <c r="J107" s="75"/>
      <c r="K107" s="75"/>
      <c r="L107" s="75"/>
      <c r="M107" s="75"/>
      <c r="N107" s="75"/>
      <c r="O107" s="75"/>
      <c r="P107" s="75"/>
      <c r="Q107" s="75"/>
      <c r="R107" s="75"/>
      <c r="S107" s="75"/>
      <c r="T107" s="75"/>
      <c r="U107" s="75"/>
      <c r="V107" s="75"/>
      <c r="W107" s="75"/>
      <c r="X107" s="75"/>
      <c r="Y107" s="75"/>
      <c r="Z107" s="75"/>
      <c r="AA107" s="75"/>
      <c r="AB107" s="75"/>
      <c r="AC107" s="75"/>
      <c r="AD107" s="75"/>
      <c r="AE107" s="75"/>
      <c r="AF107" s="75"/>
      <c r="AG107" s="162"/>
    </row>
    <row r="108" s="73" customFormat="1" ht="14.25" spans="1:33">
      <c r="A108" s="76" t="s">
        <v>1</v>
      </c>
      <c r="B108" s="77" t="s">
        <v>2</v>
      </c>
      <c r="C108" s="78"/>
      <c r="D108" s="78"/>
      <c r="E108" s="78"/>
      <c r="F108" s="79"/>
      <c r="G108" s="80" t="s">
        <v>3</v>
      </c>
      <c r="H108" s="77" t="s">
        <v>4</v>
      </c>
      <c r="I108" s="78"/>
      <c r="J108" s="78"/>
      <c r="K108" s="79"/>
      <c r="L108" s="77" t="s">
        <v>5</v>
      </c>
      <c r="M108" s="78"/>
      <c r="N108" s="78"/>
      <c r="O108" s="79"/>
      <c r="P108" s="80" t="s">
        <v>6</v>
      </c>
      <c r="Q108" s="80" t="s">
        <v>7</v>
      </c>
      <c r="R108" s="77" t="s">
        <v>8</v>
      </c>
      <c r="S108" s="78"/>
      <c r="T108" s="78"/>
      <c r="U108" s="78"/>
      <c r="V108" s="146"/>
      <c r="W108" s="79"/>
      <c r="X108" s="147" t="s">
        <v>9</v>
      </c>
      <c r="Y108" s="77" t="s">
        <v>10</v>
      </c>
      <c r="Z108" s="78"/>
      <c r="AA108" s="78"/>
      <c r="AB108" s="78"/>
      <c r="AC108" s="78"/>
      <c r="AD108" s="78"/>
      <c r="AE108" s="78"/>
      <c r="AF108" s="78"/>
      <c r="AG108" s="163"/>
    </row>
    <row r="109" s="73" customFormat="1" ht="14.25" spans="1:38">
      <c r="A109" s="81"/>
      <c r="B109" s="82" t="s">
        <v>11</v>
      </c>
      <c r="C109" s="83" t="s">
        <v>12</v>
      </c>
      <c r="D109" s="83" t="s">
        <v>6</v>
      </c>
      <c r="E109" s="83" t="s">
        <v>13</v>
      </c>
      <c r="F109" s="84" t="s">
        <v>7</v>
      </c>
      <c r="G109" s="85"/>
      <c r="H109" s="82" t="s">
        <v>14</v>
      </c>
      <c r="I109" s="83" t="s">
        <v>15</v>
      </c>
      <c r="J109" s="83" t="s">
        <v>16</v>
      </c>
      <c r="K109" s="84" t="s">
        <v>17</v>
      </c>
      <c r="L109" s="82" t="s">
        <v>14</v>
      </c>
      <c r="M109" s="83" t="s">
        <v>15</v>
      </c>
      <c r="N109" s="83" t="s">
        <v>16</v>
      </c>
      <c r="O109" s="84" t="s">
        <v>17</v>
      </c>
      <c r="P109" s="85" t="s">
        <v>14</v>
      </c>
      <c r="Q109" s="85" t="s">
        <v>18</v>
      </c>
      <c r="R109" s="82" t="s">
        <v>14</v>
      </c>
      <c r="S109" s="83" t="s">
        <v>15</v>
      </c>
      <c r="T109" s="83" t="s">
        <v>16</v>
      </c>
      <c r="U109" s="83" t="s">
        <v>17</v>
      </c>
      <c r="V109" s="148" t="s">
        <v>18</v>
      </c>
      <c r="W109" s="84" t="s">
        <v>19</v>
      </c>
      <c r="X109" s="149"/>
      <c r="Y109" s="82" t="s">
        <v>14</v>
      </c>
      <c r="Z109" s="83" t="s">
        <v>15</v>
      </c>
      <c r="AA109" s="83" t="s">
        <v>16</v>
      </c>
      <c r="AB109" s="83" t="s">
        <v>17</v>
      </c>
      <c r="AC109" s="83" t="s">
        <v>18</v>
      </c>
      <c r="AD109" s="83" t="s">
        <v>20</v>
      </c>
      <c r="AE109" s="83" t="s">
        <v>21</v>
      </c>
      <c r="AF109" s="83" t="s">
        <v>22</v>
      </c>
      <c r="AG109" s="164" t="s">
        <v>23</v>
      </c>
      <c r="AI109" s="165" t="s">
        <v>24</v>
      </c>
      <c r="AJ109" s="165">
        <v>1000</v>
      </c>
      <c r="AK109" s="165" t="s">
        <v>25</v>
      </c>
      <c r="AL109" s="165">
        <v>1000</v>
      </c>
    </row>
    <row r="110" s="73" customFormat="1" ht="14.25" spans="1:38">
      <c r="A110" s="86" t="s">
        <v>26</v>
      </c>
      <c r="B110" s="87" t="s">
        <v>27</v>
      </c>
      <c r="C110" s="88" t="s">
        <v>27</v>
      </c>
      <c r="D110" s="88" t="s">
        <v>27</v>
      </c>
      <c r="E110" s="88" t="s">
        <v>27</v>
      </c>
      <c r="F110" s="89" t="s">
        <v>27</v>
      </c>
      <c r="G110" s="104"/>
      <c r="H110" s="105"/>
      <c r="I110" s="128"/>
      <c r="J110" s="128"/>
      <c r="K110" s="129"/>
      <c r="L110" s="130"/>
      <c r="M110" s="131"/>
      <c r="N110" s="131"/>
      <c r="O110" s="132"/>
      <c r="P110" s="133"/>
      <c r="Q110" s="133"/>
      <c r="R110" s="105"/>
      <c r="S110" s="128"/>
      <c r="T110" s="128"/>
      <c r="U110" s="128"/>
      <c r="V110" s="128"/>
      <c r="W110" s="129"/>
      <c r="X110" s="104"/>
      <c r="Y110" s="150">
        <f>H110-L110+P110+R110</f>
        <v>0</v>
      </c>
      <c r="Z110" s="151">
        <f t="shared" ref="Z110:AB110" si="108">I110-M110+S110</f>
        <v>0</v>
      </c>
      <c r="AA110" s="151">
        <f t="shared" si="108"/>
        <v>0</v>
      </c>
      <c r="AB110" s="151">
        <f t="shared" si="108"/>
        <v>0</v>
      </c>
      <c r="AC110" s="152">
        <f>Q110+V110</f>
        <v>0</v>
      </c>
      <c r="AD110" s="87">
        <f>$AJ$3-AE110</f>
        <v>0</v>
      </c>
      <c r="AE110" s="153">
        <f>AL109-H110*AJ111-I110*AJ112-J110*AJ113-K110/3*AJ114</f>
        <v>1000</v>
      </c>
      <c r="AF110" s="88">
        <f>$AL$3-AG110</f>
        <v>0</v>
      </c>
      <c r="AG110" s="166">
        <f t="shared" ref="AG110:AG122" si="109">1000-Y110*50-Z110*10-AA110*10-AB110*20-AC110*50</f>
        <v>1000</v>
      </c>
      <c r="AI110" s="165" t="s">
        <v>28</v>
      </c>
      <c r="AJ110" s="165" t="s">
        <v>26</v>
      </c>
      <c r="AK110" s="165" t="s">
        <v>13</v>
      </c>
      <c r="AL110" s="165" t="s">
        <v>6</v>
      </c>
    </row>
    <row r="111" s="73" customFormat="1" spans="1:38">
      <c r="A111" s="92">
        <v>1</v>
      </c>
      <c r="B111" s="93" t="s">
        <v>30</v>
      </c>
      <c r="C111" s="94" t="s">
        <v>31</v>
      </c>
      <c r="D111" s="94" t="s">
        <v>30</v>
      </c>
      <c r="E111" s="94" t="s">
        <v>32</v>
      </c>
      <c r="F111" s="95" t="s">
        <v>30</v>
      </c>
      <c r="G111" s="106"/>
      <c r="H111" s="107"/>
      <c r="I111" s="134"/>
      <c r="J111" s="134"/>
      <c r="K111" s="135"/>
      <c r="L111" s="136"/>
      <c r="M111" s="137"/>
      <c r="N111" s="137"/>
      <c r="O111" s="138"/>
      <c r="P111" s="139"/>
      <c r="Q111" s="139"/>
      <c r="R111" s="107"/>
      <c r="S111" s="134"/>
      <c r="T111" s="134"/>
      <c r="U111" s="134"/>
      <c r="V111" s="134"/>
      <c r="W111" s="135"/>
      <c r="X111" s="106"/>
      <c r="Y111" s="154">
        <f t="shared" ref="Y111:Y122" si="110">Y110+H111-L111+P111+R111</f>
        <v>0</v>
      </c>
      <c r="Z111" s="155">
        <f t="shared" ref="Z111:AB111" si="111">Z110+I111-M111+S111</f>
        <v>0</v>
      </c>
      <c r="AA111" s="155">
        <f t="shared" si="111"/>
        <v>0</v>
      </c>
      <c r="AB111" s="155">
        <f t="shared" si="111"/>
        <v>0</v>
      </c>
      <c r="AC111" s="156">
        <f t="shared" ref="AC111:AC122" si="112">AC110+Q111+V111</f>
        <v>0</v>
      </c>
      <c r="AD111" s="93">
        <f t="shared" ref="AD111:AD122" si="113">AE110-AE111</f>
        <v>0</v>
      </c>
      <c r="AE111" s="157">
        <f>AE110-H111*$AK$5-I111*$AK$6-J111*$AK$7-K111*$AK$8</f>
        <v>1000</v>
      </c>
      <c r="AF111" s="94">
        <f t="shared" ref="AF111:AF122" si="114">AG110-AG111</f>
        <v>0</v>
      </c>
      <c r="AG111" s="166">
        <f t="shared" si="109"/>
        <v>1000</v>
      </c>
      <c r="AI111" s="165" t="s">
        <v>14</v>
      </c>
      <c r="AJ111" s="165">
        <v>25</v>
      </c>
      <c r="AK111" s="165">
        <v>15</v>
      </c>
      <c r="AL111" s="165">
        <v>0</v>
      </c>
    </row>
    <row r="112" s="73" customFormat="1" spans="1:38">
      <c r="A112" s="92">
        <v>2</v>
      </c>
      <c r="B112" s="93" t="s">
        <v>32</v>
      </c>
      <c r="C112" s="94" t="s">
        <v>30</v>
      </c>
      <c r="D112" s="94" t="s">
        <v>32</v>
      </c>
      <c r="E112" s="94" t="s">
        <v>30</v>
      </c>
      <c r="F112" s="95" t="s">
        <v>30</v>
      </c>
      <c r="G112" s="106"/>
      <c r="H112" s="107"/>
      <c r="I112" s="134"/>
      <c r="J112" s="134"/>
      <c r="K112" s="135"/>
      <c r="L112" s="136"/>
      <c r="M112" s="137"/>
      <c r="N112" s="137"/>
      <c r="O112" s="138"/>
      <c r="P112" s="139"/>
      <c r="Q112" s="139"/>
      <c r="R112" s="107"/>
      <c r="S112" s="134"/>
      <c r="T112" s="134"/>
      <c r="U112" s="134"/>
      <c r="V112" s="134"/>
      <c r="W112" s="135"/>
      <c r="X112" s="106"/>
      <c r="Y112" s="154">
        <f t="shared" si="110"/>
        <v>0</v>
      </c>
      <c r="Z112" s="155">
        <f t="shared" ref="Z112:AB112" si="115">Z111+I112-M112+S112</f>
        <v>0</v>
      </c>
      <c r="AA112" s="155">
        <f t="shared" si="115"/>
        <v>0</v>
      </c>
      <c r="AB112" s="155">
        <f t="shared" si="115"/>
        <v>0</v>
      </c>
      <c r="AC112" s="156">
        <f t="shared" si="112"/>
        <v>0</v>
      </c>
      <c r="AD112" s="93">
        <f t="shared" si="113"/>
        <v>0</v>
      </c>
      <c r="AE112" s="157">
        <f>AE111-H112*$AK$5-I112*$AK$6-J112*$AK$7-K112*$AK$8</f>
        <v>1000</v>
      </c>
      <c r="AF112" s="94">
        <f t="shared" si="114"/>
        <v>0</v>
      </c>
      <c r="AG112" s="166">
        <f t="shared" si="109"/>
        <v>1000</v>
      </c>
      <c r="AI112" s="165" t="s">
        <v>15</v>
      </c>
      <c r="AJ112" s="165">
        <v>10</v>
      </c>
      <c r="AK112" s="165">
        <v>5</v>
      </c>
      <c r="AL112" s="165">
        <v>0</v>
      </c>
    </row>
    <row r="113" s="73" customFormat="1" spans="1:38">
      <c r="A113" s="92">
        <v>3</v>
      </c>
      <c r="B113" s="93" t="s">
        <v>31</v>
      </c>
      <c r="C113" s="94" t="s">
        <v>31</v>
      </c>
      <c r="D113" s="94" t="s">
        <v>30</v>
      </c>
      <c r="E113" s="94" t="s">
        <v>32</v>
      </c>
      <c r="F113" s="95" t="s">
        <v>30</v>
      </c>
      <c r="G113" s="106"/>
      <c r="H113" s="107"/>
      <c r="I113" s="134"/>
      <c r="J113" s="134"/>
      <c r="K113" s="135"/>
      <c r="L113" s="136"/>
      <c r="M113" s="137"/>
      <c r="N113" s="137"/>
      <c r="O113" s="138"/>
      <c r="P113" s="139"/>
      <c r="Q113" s="139"/>
      <c r="R113" s="107"/>
      <c r="S113" s="134"/>
      <c r="T113" s="134"/>
      <c r="U113" s="134"/>
      <c r="V113" s="134"/>
      <c r="W113" s="135"/>
      <c r="X113" s="106"/>
      <c r="Y113" s="154">
        <f t="shared" si="110"/>
        <v>0</v>
      </c>
      <c r="Z113" s="155">
        <f t="shared" ref="Z113:AB113" si="116">Z112+I113-M113+S113</f>
        <v>0</v>
      </c>
      <c r="AA113" s="155">
        <f t="shared" si="116"/>
        <v>0</v>
      </c>
      <c r="AB113" s="155">
        <f t="shared" si="116"/>
        <v>0</v>
      </c>
      <c r="AC113" s="156">
        <f t="shared" si="112"/>
        <v>0</v>
      </c>
      <c r="AD113" s="93">
        <f t="shared" si="113"/>
        <v>0</v>
      </c>
      <c r="AE113" s="157">
        <f>AE112-H113*$AK$5-I113*$AK$6-J113*$AK$7-K113*$AK$8</f>
        <v>1000</v>
      </c>
      <c r="AF113" s="94">
        <f t="shared" si="114"/>
        <v>0</v>
      </c>
      <c r="AG113" s="166">
        <f t="shared" si="109"/>
        <v>1000</v>
      </c>
      <c r="AI113" s="165" t="s">
        <v>16</v>
      </c>
      <c r="AJ113" s="165">
        <v>100</v>
      </c>
      <c r="AK113" s="165">
        <v>50</v>
      </c>
      <c r="AL113" s="165">
        <v>0</v>
      </c>
    </row>
    <row r="114" s="73" customFormat="1" spans="1:38">
      <c r="A114" s="92">
        <v>4</v>
      </c>
      <c r="B114" s="93" t="s">
        <v>30</v>
      </c>
      <c r="C114" s="94" t="s">
        <v>30</v>
      </c>
      <c r="D114" s="94" t="s">
        <v>30</v>
      </c>
      <c r="E114" s="94" t="s">
        <v>30</v>
      </c>
      <c r="F114" s="95" t="s">
        <v>30</v>
      </c>
      <c r="G114" s="106"/>
      <c r="H114" s="107"/>
      <c r="I114" s="134"/>
      <c r="J114" s="134"/>
      <c r="K114" s="135"/>
      <c r="L114" s="136"/>
      <c r="M114" s="137"/>
      <c r="N114" s="137"/>
      <c r="O114" s="138"/>
      <c r="P114" s="139"/>
      <c r="Q114" s="139"/>
      <c r="R114" s="107"/>
      <c r="S114" s="134"/>
      <c r="T114" s="134"/>
      <c r="U114" s="134"/>
      <c r="V114" s="134"/>
      <c r="W114" s="135"/>
      <c r="X114" s="106"/>
      <c r="Y114" s="154">
        <f t="shared" si="110"/>
        <v>0</v>
      </c>
      <c r="Z114" s="155">
        <f t="shared" ref="Z114:AB114" si="117">Z113+I114-M114+S114</f>
        <v>0</v>
      </c>
      <c r="AA114" s="155">
        <f t="shared" si="117"/>
        <v>0</v>
      </c>
      <c r="AB114" s="155">
        <f t="shared" si="117"/>
        <v>0</v>
      </c>
      <c r="AC114" s="156">
        <f t="shared" si="112"/>
        <v>0</v>
      </c>
      <c r="AD114" s="93">
        <f t="shared" si="113"/>
        <v>0</v>
      </c>
      <c r="AE114" s="157">
        <f>AE113-H114*$AK$5-I114*$AK$6-J114*$AK$7-K114*$AK$8</f>
        <v>1000</v>
      </c>
      <c r="AF114" s="94">
        <f t="shared" si="114"/>
        <v>0</v>
      </c>
      <c r="AG114" s="166">
        <f t="shared" si="109"/>
        <v>1000</v>
      </c>
      <c r="AI114" s="165" t="s">
        <v>17</v>
      </c>
      <c r="AJ114" s="165">
        <v>400</v>
      </c>
      <c r="AK114" s="165">
        <v>100</v>
      </c>
      <c r="AL114" s="165">
        <v>0</v>
      </c>
    </row>
    <row r="115" s="73" customFormat="1" spans="1:33">
      <c r="A115" s="92">
        <v>5</v>
      </c>
      <c r="B115" s="93" t="s">
        <v>32</v>
      </c>
      <c r="C115" s="94" t="s">
        <v>36</v>
      </c>
      <c r="D115" s="94" t="s">
        <v>32</v>
      </c>
      <c r="E115" s="94" t="s">
        <v>30</v>
      </c>
      <c r="F115" s="95" t="s">
        <v>30</v>
      </c>
      <c r="G115" s="106"/>
      <c r="H115" s="107"/>
      <c r="I115" s="134"/>
      <c r="J115" s="134"/>
      <c r="K115" s="135"/>
      <c r="L115" s="136"/>
      <c r="M115" s="137"/>
      <c r="N115" s="137"/>
      <c r="O115" s="138"/>
      <c r="P115" s="139"/>
      <c r="Q115" s="139"/>
      <c r="R115" s="107"/>
      <c r="S115" s="134"/>
      <c r="T115" s="134"/>
      <c r="U115" s="134"/>
      <c r="V115" s="134"/>
      <c r="W115" s="135"/>
      <c r="X115" s="106"/>
      <c r="Y115" s="154">
        <f t="shared" si="110"/>
        <v>0</v>
      </c>
      <c r="Z115" s="155">
        <f t="shared" ref="Z115:AB115" si="118">Z114+I115-M115+S115</f>
        <v>0</v>
      </c>
      <c r="AA115" s="155">
        <f t="shared" si="118"/>
        <v>0</v>
      </c>
      <c r="AB115" s="155">
        <f t="shared" si="118"/>
        <v>0</v>
      </c>
      <c r="AC115" s="156">
        <f t="shared" si="112"/>
        <v>0</v>
      </c>
      <c r="AD115" s="93">
        <f t="shared" si="113"/>
        <v>0</v>
      </c>
      <c r="AE115" s="157">
        <f>AE114-H115*$AK$5-I115*$AK$6-J115*$AK$7-K115*$AK$8</f>
        <v>1000</v>
      </c>
      <c r="AF115" s="94">
        <f t="shared" si="114"/>
        <v>0</v>
      </c>
      <c r="AG115" s="166">
        <f t="shared" si="109"/>
        <v>1000</v>
      </c>
    </row>
    <row r="116" s="73" customFormat="1" spans="1:33">
      <c r="A116" s="92">
        <v>6</v>
      </c>
      <c r="B116" s="93" t="s">
        <v>30</v>
      </c>
      <c r="C116" s="94" t="s">
        <v>31</v>
      </c>
      <c r="D116" s="94" t="s">
        <v>30</v>
      </c>
      <c r="E116" s="94" t="s">
        <v>32</v>
      </c>
      <c r="F116" s="95" t="s">
        <v>32</v>
      </c>
      <c r="G116" s="106"/>
      <c r="H116" s="107"/>
      <c r="I116" s="134"/>
      <c r="J116" s="134"/>
      <c r="K116" s="135"/>
      <c r="L116" s="136"/>
      <c r="M116" s="137"/>
      <c r="N116" s="137"/>
      <c r="O116" s="138"/>
      <c r="P116" s="139"/>
      <c r="Q116" s="139"/>
      <c r="R116" s="107"/>
      <c r="S116" s="134"/>
      <c r="T116" s="134"/>
      <c r="U116" s="134"/>
      <c r="V116" s="134"/>
      <c r="W116" s="135"/>
      <c r="X116" s="106"/>
      <c r="Y116" s="154">
        <f t="shared" si="110"/>
        <v>0</v>
      </c>
      <c r="Z116" s="155">
        <f t="shared" ref="Z116:AB116" si="119">Z115+I116-M116+S116</f>
        <v>0</v>
      </c>
      <c r="AA116" s="155">
        <f t="shared" si="119"/>
        <v>0</v>
      </c>
      <c r="AB116" s="155">
        <f t="shared" si="119"/>
        <v>0</v>
      </c>
      <c r="AC116" s="156">
        <f t="shared" si="112"/>
        <v>0</v>
      </c>
      <c r="AD116" s="93">
        <f t="shared" si="113"/>
        <v>0</v>
      </c>
      <c r="AE116" s="157">
        <f>AE115-H116*$AK$5-I116*$AK$6-J116*$AK$7-K116*$AK$8</f>
        <v>1000</v>
      </c>
      <c r="AF116" s="94">
        <f t="shared" si="114"/>
        <v>0</v>
      </c>
      <c r="AG116" s="166">
        <f t="shared" si="109"/>
        <v>1000</v>
      </c>
    </row>
    <row r="117" s="73" customFormat="1" spans="1:33">
      <c r="A117" s="92">
        <v>7</v>
      </c>
      <c r="B117" s="93" t="s">
        <v>30</v>
      </c>
      <c r="C117" s="94" t="s">
        <v>31</v>
      </c>
      <c r="D117" s="94" t="s">
        <v>30</v>
      </c>
      <c r="E117" s="94" t="s">
        <v>32</v>
      </c>
      <c r="F117" s="95" t="s">
        <v>30</v>
      </c>
      <c r="G117" s="106"/>
      <c r="H117" s="107"/>
      <c r="I117" s="134"/>
      <c r="J117" s="134"/>
      <c r="K117" s="135"/>
      <c r="L117" s="136"/>
      <c r="M117" s="137"/>
      <c r="N117" s="137"/>
      <c r="O117" s="138"/>
      <c r="P117" s="139"/>
      <c r="Q117" s="139"/>
      <c r="R117" s="107"/>
      <c r="S117" s="134"/>
      <c r="T117" s="134"/>
      <c r="U117" s="134"/>
      <c r="V117" s="134"/>
      <c r="W117" s="135"/>
      <c r="X117" s="106"/>
      <c r="Y117" s="154">
        <f t="shared" si="110"/>
        <v>0</v>
      </c>
      <c r="Z117" s="155">
        <f t="shared" ref="Z117:AB117" si="120">Z116+I117-M117+S117</f>
        <v>0</v>
      </c>
      <c r="AA117" s="155">
        <f t="shared" si="120"/>
        <v>0</v>
      </c>
      <c r="AB117" s="155">
        <f t="shared" si="120"/>
        <v>0</v>
      </c>
      <c r="AC117" s="156">
        <f t="shared" si="112"/>
        <v>0</v>
      </c>
      <c r="AD117" s="93">
        <f t="shared" si="113"/>
        <v>0</v>
      </c>
      <c r="AE117" s="157">
        <f>AE116-H117*$AK$5-I117*$AK$6-J117*$AK$7-K117*$AK$8</f>
        <v>1000</v>
      </c>
      <c r="AF117" s="94">
        <f t="shared" si="114"/>
        <v>0</v>
      </c>
      <c r="AG117" s="166">
        <f t="shared" si="109"/>
        <v>1000</v>
      </c>
    </row>
    <row r="118" s="73" customFormat="1" spans="1:33">
      <c r="A118" s="92">
        <v>8</v>
      </c>
      <c r="B118" s="93" t="s">
        <v>36</v>
      </c>
      <c r="C118" s="94" t="s">
        <v>30</v>
      </c>
      <c r="D118" s="94" t="s">
        <v>32</v>
      </c>
      <c r="E118" s="94" t="s">
        <v>30</v>
      </c>
      <c r="F118" s="95" t="s">
        <v>32</v>
      </c>
      <c r="G118" s="106"/>
      <c r="H118" s="107"/>
      <c r="I118" s="134"/>
      <c r="J118" s="134"/>
      <c r="K118" s="135"/>
      <c r="L118" s="136"/>
      <c r="M118" s="137"/>
      <c r="N118" s="137"/>
      <c r="O118" s="138"/>
      <c r="P118" s="139"/>
      <c r="Q118" s="139"/>
      <c r="R118" s="107"/>
      <c r="S118" s="134"/>
      <c r="T118" s="134"/>
      <c r="U118" s="134"/>
      <c r="V118" s="134"/>
      <c r="W118" s="135"/>
      <c r="X118" s="106"/>
      <c r="Y118" s="154">
        <f t="shared" si="110"/>
        <v>0</v>
      </c>
      <c r="Z118" s="155">
        <f t="shared" ref="Z118:AB118" si="121">Z117+I118-M118+S118</f>
        <v>0</v>
      </c>
      <c r="AA118" s="155">
        <f t="shared" si="121"/>
        <v>0</v>
      </c>
      <c r="AB118" s="155">
        <f t="shared" si="121"/>
        <v>0</v>
      </c>
      <c r="AC118" s="156">
        <f t="shared" si="112"/>
        <v>0</v>
      </c>
      <c r="AD118" s="93">
        <f t="shared" si="113"/>
        <v>0</v>
      </c>
      <c r="AE118" s="157">
        <f>AE117-H118*$AK$5-I118*$AK$6-J118*$AK$7-K118*$AK$8</f>
        <v>1000</v>
      </c>
      <c r="AF118" s="94">
        <f t="shared" si="114"/>
        <v>0</v>
      </c>
      <c r="AG118" s="166">
        <f t="shared" si="109"/>
        <v>1000</v>
      </c>
    </row>
    <row r="119" s="73" customFormat="1" spans="1:33">
      <c r="A119" s="92">
        <v>9</v>
      </c>
      <c r="B119" s="93" t="s">
        <v>31</v>
      </c>
      <c r="C119" s="94" t="s">
        <v>32</v>
      </c>
      <c r="D119" s="94" t="s">
        <v>30</v>
      </c>
      <c r="E119" s="94" t="s">
        <v>30</v>
      </c>
      <c r="F119" s="95" t="s">
        <v>30</v>
      </c>
      <c r="G119" s="106"/>
      <c r="H119" s="107"/>
      <c r="I119" s="134"/>
      <c r="J119" s="134"/>
      <c r="K119" s="135"/>
      <c r="L119" s="136"/>
      <c r="M119" s="137"/>
      <c r="N119" s="137"/>
      <c r="O119" s="138"/>
      <c r="P119" s="139"/>
      <c r="Q119" s="139"/>
      <c r="R119" s="107"/>
      <c r="S119" s="134"/>
      <c r="T119" s="134"/>
      <c r="U119" s="134"/>
      <c r="V119" s="134"/>
      <c r="W119" s="135"/>
      <c r="X119" s="106"/>
      <c r="Y119" s="154">
        <f t="shared" si="110"/>
        <v>0</v>
      </c>
      <c r="Z119" s="155">
        <f t="shared" ref="Z119:AB119" si="122">Z118+I119-M119+S119</f>
        <v>0</v>
      </c>
      <c r="AA119" s="155">
        <f t="shared" si="122"/>
        <v>0</v>
      </c>
      <c r="AB119" s="155">
        <f t="shared" si="122"/>
        <v>0</v>
      </c>
      <c r="AC119" s="156">
        <f t="shared" si="112"/>
        <v>0</v>
      </c>
      <c r="AD119" s="93">
        <f t="shared" si="113"/>
        <v>0</v>
      </c>
      <c r="AE119" s="157">
        <f>AE118-H119*$AK$5-I119*$AK$6-J119*$AK$7-K119*$AK$8</f>
        <v>1000</v>
      </c>
      <c r="AF119" s="94">
        <f t="shared" si="114"/>
        <v>0</v>
      </c>
      <c r="AG119" s="166">
        <f t="shared" si="109"/>
        <v>1000</v>
      </c>
    </row>
    <row r="120" s="73" customFormat="1" spans="1:33">
      <c r="A120" s="92">
        <v>10</v>
      </c>
      <c r="B120" s="93" t="s">
        <v>30</v>
      </c>
      <c r="C120" s="94" t="s">
        <v>30</v>
      </c>
      <c r="D120" s="94" t="s">
        <v>30</v>
      </c>
      <c r="E120" s="94" t="s">
        <v>30</v>
      </c>
      <c r="F120" s="95" t="s">
        <v>30</v>
      </c>
      <c r="G120" s="106"/>
      <c r="H120" s="107"/>
      <c r="I120" s="134"/>
      <c r="J120" s="134"/>
      <c r="K120" s="135"/>
      <c r="L120" s="136"/>
      <c r="M120" s="137"/>
      <c r="N120" s="137"/>
      <c r="O120" s="138"/>
      <c r="P120" s="139"/>
      <c r="Q120" s="139"/>
      <c r="R120" s="107"/>
      <c r="S120" s="134"/>
      <c r="T120" s="134"/>
      <c r="U120" s="134"/>
      <c r="V120" s="134"/>
      <c r="W120" s="135"/>
      <c r="X120" s="106"/>
      <c r="Y120" s="154">
        <f t="shared" si="110"/>
        <v>0</v>
      </c>
      <c r="Z120" s="155">
        <f t="shared" ref="Z120:AB120" si="123">Z119+I120-M120+S120</f>
        <v>0</v>
      </c>
      <c r="AA120" s="155">
        <f t="shared" si="123"/>
        <v>0</v>
      </c>
      <c r="AB120" s="155">
        <f t="shared" si="123"/>
        <v>0</v>
      </c>
      <c r="AC120" s="156">
        <f t="shared" si="112"/>
        <v>0</v>
      </c>
      <c r="AD120" s="93">
        <f t="shared" si="113"/>
        <v>0</v>
      </c>
      <c r="AE120" s="157">
        <f>AE119-H120*$AK$5-I120*$AK$6-J120*$AK$7-K120*$AK$8</f>
        <v>1000</v>
      </c>
      <c r="AF120" s="94">
        <f t="shared" si="114"/>
        <v>0</v>
      </c>
      <c r="AG120" s="166">
        <f t="shared" si="109"/>
        <v>1000</v>
      </c>
    </row>
    <row r="121" s="73" customFormat="1" spans="1:33">
      <c r="A121" s="92">
        <v>11</v>
      </c>
      <c r="B121" s="93" t="s">
        <v>31</v>
      </c>
      <c r="C121" s="94" t="s">
        <v>32</v>
      </c>
      <c r="D121" s="94" t="s">
        <v>32</v>
      </c>
      <c r="E121" s="94" t="s">
        <v>30</v>
      </c>
      <c r="F121" s="95" t="s">
        <v>30</v>
      </c>
      <c r="G121" s="106"/>
      <c r="H121" s="107"/>
      <c r="I121" s="134"/>
      <c r="J121" s="134"/>
      <c r="K121" s="135"/>
      <c r="L121" s="136"/>
      <c r="M121" s="137"/>
      <c r="N121" s="137"/>
      <c r="O121" s="138"/>
      <c r="P121" s="139"/>
      <c r="Q121" s="139"/>
      <c r="R121" s="107"/>
      <c r="S121" s="134"/>
      <c r="T121" s="134"/>
      <c r="U121" s="134"/>
      <c r="V121" s="134"/>
      <c r="W121" s="135"/>
      <c r="X121" s="106"/>
      <c r="Y121" s="154">
        <f t="shared" si="110"/>
        <v>0</v>
      </c>
      <c r="Z121" s="155">
        <f t="shared" ref="Z121:AB121" si="124">Z120+I121-M121+S121</f>
        <v>0</v>
      </c>
      <c r="AA121" s="155">
        <f t="shared" si="124"/>
        <v>0</v>
      </c>
      <c r="AB121" s="155">
        <f t="shared" si="124"/>
        <v>0</v>
      </c>
      <c r="AC121" s="156">
        <f t="shared" si="112"/>
        <v>0</v>
      </c>
      <c r="AD121" s="93">
        <f t="shared" si="113"/>
        <v>0</v>
      </c>
      <c r="AE121" s="157">
        <f>AE120-H121*$AK$5-I121*$AK$6-J121*$AK$7-K121*$AK$8</f>
        <v>1000</v>
      </c>
      <c r="AF121" s="94">
        <f t="shared" si="114"/>
        <v>0</v>
      </c>
      <c r="AG121" s="166">
        <f t="shared" si="109"/>
        <v>1000</v>
      </c>
    </row>
    <row r="122" s="73" customFormat="1" ht="14.25" spans="1:33">
      <c r="A122" s="98">
        <v>12</v>
      </c>
      <c r="B122" s="99" t="s">
        <v>30</v>
      </c>
      <c r="C122" s="100" t="s">
        <v>32</v>
      </c>
      <c r="D122" s="100" t="s">
        <v>30</v>
      </c>
      <c r="E122" s="100" t="s">
        <v>30</v>
      </c>
      <c r="F122" s="101" t="s">
        <v>36</v>
      </c>
      <c r="G122" s="108"/>
      <c r="H122" s="109"/>
      <c r="I122" s="140"/>
      <c r="J122" s="140"/>
      <c r="K122" s="141"/>
      <c r="L122" s="142"/>
      <c r="M122" s="143"/>
      <c r="N122" s="143"/>
      <c r="O122" s="144"/>
      <c r="P122" s="145"/>
      <c r="Q122" s="145"/>
      <c r="R122" s="109"/>
      <c r="S122" s="140"/>
      <c r="T122" s="140"/>
      <c r="U122" s="140"/>
      <c r="V122" s="140"/>
      <c r="W122" s="141"/>
      <c r="X122" s="108"/>
      <c r="Y122" s="158">
        <f t="shared" si="110"/>
        <v>0</v>
      </c>
      <c r="Z122" s="159">
        <f t="shared" ref="Z122:AB122" si="125">Z121+I122-M122+S122</f>
        <v>0</v>
      </c>
      <c r="AA122" s="159">
        <f t="shared" si="125"/>
        <v>0</v>
      </c>
      <c r="AB122" s="159">
        <f t="shared" si="125"/>
        <v>0</v>
      </c>
      <c r="AC122" s="160">
        <f t="shared" si="112"/>
        <v>0</v>
      </c>
      <c r="AD122" s="99">
        <f t="shared" si="113"/>
        <v>0</v>
      </c>
      <c r="AE122" s="161">
        <f>AE121-H122*$AK$5-I122*$AK$6-J122*$AK$7-K122*$AK$8</f>
        <v>1000</v>
      </c>
      <c r="AF122" s="100">
        <f t="shared" si="114"/>
        <v>0</v>
      </c>
      <c r="AG122" s="167">
        <f t="shared" si="109"/>
        <v>1000</v>
      </c>
    </row>
    <row r="123" s="73" customFormat="1" ht="15"/>
    <row r="124" s="73" customFormat="1" ht="36.75" spans="1:33">
      <c r="A124" s="74" t="s">
        <v>43</v>
      </c>
      <c r="B124" s="75"/>
      <c r="C124" s="75"/>
      <c r="D124" s="75"/>
      <c r="E124" s="75"/>
      <c r="F124" s="75"/>
      <c r="G124" s="75"/>
      <c r="H124" s="75"/>
      <c r="I124" s="75"/>
      <c r="J124" s="75"/>
      <c r="K124" s="75"/>
      <c r="L124" s="75"/>
      <c r="M124" s="75"/>
      <c r="N124" s="75"/>
      <c r="O124" s="75"/>
      <c r="P124" s="75"/>
      <c r="Q124" s="75"/>
      <c r="R124" s="75"/>
      <c r="S124" s="75"/>
      <c r="T124" s="75"/>
      <c r="U124" s="75"/>
      <c r="V124" s="75"/>
      <c r="W124" s="75"/>
      <c r="X124" s="75"/>
      <c r="Y124" s="75"/>
      <c r="Z124" s="75"/>
      <c r="AA124" s="75"/>
      <c r="AB124" s="75"/>
      <c r="AC124" s="75"/>
      <c r="AD124" s="75"/>
      <c r="AE124" s="75"/>
      <c r="AF124" s="75"/>
      <c r="AG124" s="162"/>
    </row>
    <row r="125" s="73" customFormat="1" ht="14.25" spans="1:33">
      <c r="A125" s="76" t="s">
        <v>1</v>
      </c>
      <c r="B125" s="77" t="s">
        <v>2</v>
      </c>
      <c r="C125" s="78"/>
      <c r="D125" s="78"/>
      <c r="E125" s="78"/>
      <c r="F125" s="79"/>
      <c r="G125" s="80" t="s">
        <v>3</v>
      </c>
      <c r="H125" s="77" t="s">
        <v>4</v>
      </c>
      <c r="I125" s="78"/>
      <c r="J125" s="78"/>
      <c r="K125" s="79"/>
      <c r="L125" s="77" t="s">
        <v>5</v>
      </c>
      <c r="M125" s="78"/>
      <c r="N125" s="78"/>
      <c r="O125" s="79"/>
      <c r="P125" s="80" t="s">
        <v>6</v>
      </c>
      <c r="Q125" s="80" t="s">
        <v>7</v>
      </c>
      <c r="R125" s="77" t="s">
        <v>8</v>
      </c>
      <c r="S125" s="78"/>
      <c r="T125" s="78"/>
      <c r="U125" s="78"/>
      <c r="V125" s="146"/>
      <c r="W125" s="79"/>
      <c r="X125" s="147" t="s">
        <v>9</v>
      </c>
      <c r="Y125" s="77" t="s">
        <v>10</v>
      </c>
      <c r="Z125" s="78"/>
      <c r="AA125" s="78"/>
      <c r="AB125" s="78"/>
      <c r="AC125" s="78"/>
      <c r="AD125" s="78"/>
      <c r="AE125" s="78"/>
      <c r="AF125" s="78"/>
      <c r="AG125" s="163"/>
    </row>
    <row r="126" s="73" customFormat="1" ht="14.25" spans="1:38">
      <c r="A126" s="81"/>
      <c r="B126" s="82" t="s">
        <v>11</v>
      </c>
      <c r="C126" s="83" t="s">
        <v>12</v>
      </c>
      <c r="D126" s="83" t="s">
        <v>6</v>
      </c>
      <c r="E126" s="83" t="s">
        <v>13</v>
      </c>
      <c r="F126" s="84" t="s">
        <v>7</v>
      </c>
      <c r="G126" s="85"/>
      <c r="H126" s="82" t="s">
        <v>14</v>
      </c>
      <c r="I126" s="83" t="s">
        <v>15</v>
      </c>
      <c r="J126" s="83" t="s">
        <v>16</v>
      </c>
      <c r="K126" s="84" t="s">
        <v>17</v>
      </c>
      <c r="L126" s="82" t="s">
        <v>14</v>
      </c>
      <c r="M126" s="83" t="s">
        <v>15</v>
      </c>
      <c r="N126" s="83" t="s">
        <v>16</v>
      </c>
      <c r="O126" s="84" t="s">
        <v>17</v>
      </c>
      <c r="P126" s="85" t="s">
        <v>14</v>
      </c>
      <c r="Q126" s="85" t="s">
        <v>18</v>
      </c>
      <c r="R126" s="82" t="s">
        <v>14</v>
      </c>
      <c r="S126" s="83" t="s">
        <v>15</v>
      </c>
      <c r="T126" s="83" t="s">
        <v>16</v>
      </c>
      <c r="U126" s="83" t="s">
        <v>17</v>
      </c>
      <c r="V126" s="148" t="s">
        <v>18</v>
      </c>
      <c r="W126" s="84" t="s">
        <v>19</v>
      </c>
      <c r="X126" s="149"/>
      <c r="Y126" s="82" t="s">
        <v>14</v>
      </c>
      <c r="Z126" s="83" t="s">
        <v>15</v>
      </c>
      <c r="AA126" s="83" t="s">
        <v>16</v>
      </c>
      <c r="AB126" s="83" t="s">
        <v>17</v>
      </c>
      <c r="AC126" s="83" t="s">
        <v>18</v>
      </c>
      <c r="AD126" s="83" t="s">
        <v>20</v>
      </c>
      <c r="AE126" s="83" t="s">
        <v>21</v>
      </c>
      <c r="AF126" s="83" t="s">
        <v>22</v>
      </c>
      <c r="AG126" s="164" t="s">
        <v>23</v>
      </c>
      <c r="AI126" s="165" t="s">
        <v>24</v>
      </c>
      <c r="AJ126" s="165">
        <v>1000</v>
      </c>
      <c r="AK126" s="165" t="s">
        <v>25</v>
      </c>
      <c r="AL126" s="165">
        <v>1000</v>
      </c>
    </row>
    <row r="127" s="73" customFormat="1" ht="14.25" spans="1:38">
      <c r="A127" s="86" t="s">
        <v>26</v>
      </c>
      <c r="B127" s="87" t="s">
        <v>27</v>
      </c>
      <c r="C127" s="88" t="s">
        <v>27</v>
      </c>
      <c r="D127" s="88" t="s">
        <v>27</v>
      </c>
      <c r="E127" s="88" t="s">
        <v>27</v>
      </c>
      <c r="F127" s="89" t="s">
        <v>27</v>
      </c>
      <c r="G127" s="104"/>
      <c r="H127" s="105"/>
      <c r="I127" s="128"/>
      <c r="J127" s="128"/>
      <c r="K127" s="129"/>
      <c r="L127" s="130"/>
      <c r="M127" s="131"/>
      <c r="N127" s="131"/>
      <c r="O127" s="132"/>
      <c r="P127" s="133"/>
      <c r="Q127" s="133"/>
      <c r="R127" s="105"/>
      <c r="S127" s="128"/>
      <c r="T127" s="128"/>
      <c r="U127" s="128"/>
      <c r="V127" s="128"/>
      <c r="W127" s="129"/>
      <c r="X127" s="104"/>
      <c r="Y127" s="150">
        <f>H127-L127+P127+R127</f>
        <v>0</v>
      </c>
      <c r="Z127" s="151">
        <f t="shared" ref="Z127:AB127" si="126">I127-M127+S127</f>
        <v>0</v>
      </c>
      <c r="AA127" s="151">
        <f t="shared" si="126"/>
        <v>0</v>
      </c>
      <c r="AB127" s="151">
        <f t="shared" si="126"/>
        <v>0</v>
      </c>
      <c r="AC127" s="152">
        <f>Q127+V127</f>
        <v>0</v>
      </c>
      <c r="AD127" s="87">
        <f>$AJ$3-AE127</f>
        <v>0</v>
      </c>
      <c r="AE127" s="153">
        <f>AL126-H127*AJ128-I127*AJ129-J127*AJ130-K127/3*AJ131</f>
        <v>1000</v>
      </c>
      <c r="AF127" s="88">
        <f>$AL$3-AG127</f>
        <v>0</v>
      </c>
      <c r="AG127" s="166">
        <f t="shared" ref="AG127:AG139" si="127">1000-Y127*50-Z127*10-AA127*10-AB127*20-AC127*50</f>
        <v>1000</v>
      </c>
      <c r="AI127" s="165" t="s">
        <v>28</v>
      </c>
      <c r="AJ127" s="165" t="s">
        <v>26</v>
      </c>
      <c r="AK127" s="165" t="s">
        <v>13</v>
      </c>
      <c r="AL127" s="165" t="s">
        <v>6</v>
      </c>
    </row>
    <row r="128" s="73" customFormat="1" spans="1:38">
      <c r="A128" s="92">
        <v>1</v>
      </c>
      <c r="B128" s="93" t="s">
        <v>30</v>
      </c>
      <c r="C128" s="94" t="s">
        <v>31</v>
      </c>
      <c r="D128" s="94" t="s">
        <v>30</v>
      </c>
      <c r="E128" s="94" t="s">
        <v>32</v>
      </c>
      <c r="F128" s="95" t="s">
        <v>30</v>
      </c>
      <c r="G128" s="106"/>
      <c r="H128" s="107"/>
      <c r="I128" s="134"/>
      <c r="J128" s="134"/>
      <c r="K128" s="135"/>
      <c r="L128" s="136"/>
      <c r="M128" s="137"/>
      <c r="N128" s="137"/>
      <c r="O128" s="138"/>
      <c r="P128" s="139"/>
      <c r="Q128" s="139"/>
      <c r="R128" s="107"/>
      <c r="S128" s="134"/>
      <c r="T128" s="134"/>
      <c r="U128" s="134"/>
      <c r="V128" s="134"/>
      <c r="W128" s="135"/>
      <c r="X128" s="106"/>
      <c r="Y128" s="154">
        <f t="shared" ref="Y128:Y139" si="128">Y127+H128-L128+P128+R128</f>
        <v>0</v>
      </c>
      <c r="Z128" s="155">
        <f t="shared" ref="Z128:AB128" si="129">Z127+I128-M128+S128</f>
        <v>0</v>
      </c>
      <c r="AA128" s="155">
        <f t="shared" si="129"/>
        <v>0</v>
      </c>
      <c r="AB128" s="155">
        <f t="shared" si="129"/>
        <v>0</v>
      </c>
      <c r="AC128" s="156">
        <f t="shared" ref="AC128:AC139" si="130">AC127+Q128+V128</f>
        <v>0</v>
      </c>
      <c r="AD128" s="93">
        <f t="shared" ref="AD128:AD139" si="131">AE127-AE128</f>
        <v>0</v>
      </c>
      <c r="AE128" s="157">
        <f>AE127-H128*$AK$5-I128*$AK$6-J128*$AK$7-K128*$AK$8</f>
        <v>1000</v>
      </c>
      <c r="AF128" s="94">
        <f t="shared" ref="AF128:AF139" si="132">AG127-AG128</f>
        <v>0</v>
      </c>
      <c r="AG128" s="166">
        <f t="shared" si="127"/>
        <v>1000</v>
      </c>
      <c r="AI128" s="165" t="s">
        <v>14</v>
      </c>
      <c r="AJ128" s="165">
        <v>25</v>
      </c>
      <c r="AK128" s="165">
        <v>15</v>
      </c>
      <c r="AL128" s="165">
        <v>0</v>
      </c>
    </row>
    <row r="129" s="73" customFormat="1" spans="1:38">
      <c r="A129" s="92">
        <v>2</v>
      </c>
      <c r="B129" s="93" t="s">
        <v>32</v>
      </c>
      <c r="C129" s="94" t="s">
        <v>30</v>
      </c>
      <c r="D129" s="94" t="s">
        <v>32</v>
      </c>
      <c r="E129" s="94" t="s">
        <v>30</v>
      </c>
      <c r="F129" s="95" t="s">
        <v>30</v>
      </c>
      <c r="G129" s="106"/>
      <c r="H129" s="107"/>
      <c r="I129" s="134"/>
      <c r="J129" s="134"/>
      <c r="K129" s="135"/>
      <c r="L129" s="136"/>
      <c r="M129" s="137"/>
      <c r="N129" s="137"/>
      <c r="O129" s="138"/>
      <c r="P129" s="139"/>
      <c r="Q129" s="139"/>
      <c r="R129" s="107"/>
      <c r="S129" s="134"/>
      <c r="T129" s="134"/>
      <c r="U129" s="134"/>
      <c r="V129" s="134"/>
      <c r="W129" s="135"/>
      <c r="X129" s="106"/>
      <c r="Y129" s="154">
        <f t="shared" si="128"/>
        <v>0</v>
      </c>
      <c r="Z129" s="155">
        <f t="shared" ref="Z129:AB129" si="133">Z128+I129-M129+S129</f>
        <v>0</v>
      </c>
      <c r="AA129" s="155">
        <f t="shared" si="133"/>
        <v>0</v>
      </c>
      <c r="AB129" s="155">
        <f t="shared" si="133"/>
        <v>0</v>
      </c>
      <c r="AC129" s="156">
        <f t="shared" si="130"/>
        <v>0</v>
      </c>
      <c r="AD129" s="93">
        <f t="shared" si="131"/>
        <v>0</v>
      </c>
      <c r="AE129" s="157">
        <f>AE128-H129*$AK$5-I129*$AK$6-J129*$AK$7-K129*$AK$8</f>
        <v>1000</v>
      </c>
      <c r="AF129" s="94">
        <f t="shared" si="132"/>
        <v>0</v>
      </c>
      <c r="AG129" s="166">
        <f t="shared" si="127"/>
        <v>1000</v>
      </c>
      <c r="AI129" s="165" t="s">
        <v>15</v>
      </c>
      <c r="AJ129" s="165">
        <v>10</v>
      </c>
      <c r="AK129" s="165">
        <v>5</v>
      </c>
      <c r="AL129" s="165">
        <v>0</v>
      </c>
    </row>
    <row r="130" s="73" customFormat="1" spans="1:38">
      <c r="A130" s="92">
        <v>3</v>
      </c>
      <c r="B130" s="93" t="s">
        <v>31</v>
      </c>
      <c r="C130" s="94" t="s">
        <v>31</v>
      </c>
      <c r="D130" s="94" t="s">
        <v>30</v>
      </c>
      <c r="E130" s="94" t="s">
        <v>32</v>
      </c>
      <c r="F130" s="95" t="s">
        <v>30</v>
      </c>
      <c r="G130" s="106"/>
      <c r="H130" s="107"/>
      <c r="I130" s="134"/>
      <c r="J130" s="134"/>
      <c r="K130" s="135"/>
      <c r="L130" s="136"/>
      <c r="M130" s="137"/>
      <c r="N130" s="137"/>
      <c r="O130" s="138"/>
      <c r="P130" s="139"/>
      <c r="Q130" s="139"/>
      <c r="R130" s="107"/>
      <c r="S130" s="134"/>
      <c r="T130" s="134"/>
      <c r="U130" s="134"/>
      <c r="V130" s="134"/>
      <c r="W130" s="135"/>
      <c r="X130" s="106"/>
      <c r="Y130" s="154">
        <f t="shared" si="128"/>
        <v>0</v>
      </c>
      <c r="Z130" s="155">
        <f t="shared" ref="Z130:AB130" si="134">Z129+I130-M130+S130</f>
        <v>0</v>
      </c>
      <c r="AA130" s="155">
        <f t="shared" si="134"/>
        <v>0</v>
      </c>
      <c r="AB130" s="155">
        <f t="shared" si="134"/>
        <v>0</v>
      </c>
      <c r="AC130" s="156">
        <f t="shared" si="130"/>
        <v>0</v>
      </c>
      <c r="AD130" s="93">
        <f t="shared" si="131"/>
        <v>0</v>
      </c>
      <c r="AE130" s="157">
        <f>AE129-H130*$AK$5-I130*$AK$6-J130*$AK$7-K130*$AK$8</f>
        <v>1000</v>
      </c>
      <c r="AF130" s="94">
        <f t="shared" si="132"/>
        <v>0</v>
      </c>
      <c r="AG130" s="166">
        <f t="shared" si="127"/>
        <v>1000</v>
      </c>
      <c r="AI130" s="165" t="s">
        <v>16</v>
      </c>
      <c r="AJ130" s="165">
        <v>100</v>
      </c>
      <c r="AK130" s="165">
        <v>50</v>
      </c>
      <c r="AL130" s="165">
        <v>0</v>
      </c>
    </row>
    <row r="131" s="73" customFormat="1" spans="1:38">
      <c r="A131" s="92">
        <v>4</v>
      </c>
      <c r="B131" s="93" t="s">
        <v>30</v>
      </c>
      <c r="C131" s="94" t="s">
        <v>30</v>
      </c>
      <c r="D131" s="94" t="s">
        <v>30</v>
      </c>
      <c r="E131" s="94" t="s">
        <v>30</v>
      </c>
      <c r="F131" s="95" t="s">
        <v>30</v>
      </c>
      <c r="G131" s="106"/>
      <c r="H131" s="107"/>
      <c r="I131" s="134"/>
      <c r="J131" s="134"/>
      <c r="K131" s="135"/>
      <c r="L131" s="136"/>
      <c r="M131" s="137"/>
      <c r="N131" s="137"/>
      <c r="O131" s="138"/>
      <c r="P131" s="139"/>
      <c r="Q131" s="139"/>
      <c r="R131" s="107"/>
      <c r="S131" s="134"/>
      <c r="T131" s="134"/>
      <c r="U131" s="134"/>
      <c r="V131" s="134"/>
      <c r="W131" s="135"/>
      <c r="X131" s="106"/>
      <c r="Y131" s="154">
        <f t="shared" si="128"/>
        <v>0</v>
      </c>
      <c r="Z131" s="155">
        <f t="shared" ref="Z131:AB131" si="135">Z130+I131-M131+S131</f>
        <v>0</v>
      </c>
      <c r="AA131" s="155">
        <f t="shared" si="135"/>
        <v>0</v>
      </c>
      <c r="AB131" s="155">
        <f t="shared" si="135"/>
        <v>0</v>
      </c>
      <c r="AC131" s="156">
        <f t="shared" si="130"/>
        <v>0</v>
      </c>
      <c r="AD131" s="93">
        <f t="shared" si="131"/>
        <v>0</v>
      </c>
      <c r="AE131" s="157">
        <f>AE130-H131*$AK$5-I131*$AK$6-J131*$AK$7-K131*$AK$8</f>
        <v>1000</v>
      </c>
      <c r="AF131" s="94">
        <f t="shared" si="132"/>
        <v>0</v>
      </c>
      <c r="AG131" s="166">
        <f t="shared" si="127"/>
        <v>1000</v>
      </c>
      <c r="AI131" s="165" t="s">
        <v>17</v>
      </c>
      <c r="AJ131" s="165">
        <v>400</v>
      </c>
      <c r="AK131" s="165">
        <v>100</v>
      </c>
      <c r="AL131" s="165">
        <v>0</v>
      </c>
    </row>
    <row r="132" s="73" customFormat="1" spans="1:33">
      <c r="A132" s="92">
        <v>5</v>
      </c>
      <c r="B132" s="93" t="s">
        <v>32</v>
      </c>
      <c r="C132" s="94" t="s">
        <v>36</v>
      </c>
      <c r="D132" s="94" t="s">
        <v>32</v>
      </c>
      <c r="E132" s="94" t="s">
        <v>30</v>
      </c>
      <c r="F132" s="95" t="s">
        <v>30</v>
      </c>
      <c r="G132" s="106"/>
      <c r="H132" s="107"/>
      <c r="I132" s="134"/>
      <c r="J132" s="134"/>
      <c r="K132" s="135"/>
      <c r="L132" s="136"/>
      <c r="M132" s="137"/>
      <c r="N132" s="137"/>
      <c r="O132" s="138"/>
      <c r="P132" s="139"/>
      <c r="Q132" s="139"/>
      <c r="R132" s="107"/>
      <c r="S132" s="134"/>
      <c r="T132" s="134"/>
      <c r="U132" s="134"/>
      <c r="V132" s="134"/>
      <c r="W132" s="135"/>
      <c r="X132" s="106"/>
      <c r="Y132" s="154">
        <f t="shared" si="128"/>
        <v>0</v>
      </c>
      <c r="Z132" s="155">
        <f t="shared" ref="Z132:AB132" si="136">Z131+I132-M132+S132</f>
        <v>0</v>
      </c>
      <c r="AA132" s="155">
        <f t="shared" si="136"/>
        <v>0</v>
      </c>
      <c r="AB132" s="155">
        <f t="shared" si="136"/>
        <v>0</v>
      </c>
      <c r="AC132" s="156">
        <f t="shared" si="130"/>
        <v>0</v>
      </c>
      <c r="AD132" s="93">
        <f t="shared" si="131"/>
        <v>0</v>
      </c>
      <c r="AE132" s="157">
        <f>AE131-H132*$AK$5-I132*$AK$6-J132*$AK$7-K132*$AK$8</f>
        <v>1000</v>
      </c>
      <c r="AF132" s="94">
        <f t="shared" si="132"/>
        <v>0</v>
      </c>
      <c r="AG132" s="166">
        <f t="shared" si="127"/>
        <v>1000</v>
      </c>
    </row>
    <row r="133" s="73" customFormat="1" spans="1:33">
      <c r="A133" s="92">
        <v>6</v>
      </c>
      <c r="B133" s="93" t="s">
        <v>30</v>
      </c>
      <c r="C133" s="94" t="s">
        <v>31</v>
      </c>
      <c r="D133" s="94" t="s">
        <v>30</v>
      </c>
      <c r="E133" s="94" t="s">
        <v>32</v>
      </c>
      <c r="F133" s="95" t="s">
        <v>32</v>
      </c>
      <c r="G133" s="106"/>
      <c r="H133" s="107"/>
      <c r="I133" s="134"/>
      <c r="J133" s="134"/>
      <c r="K133" s="135"/>
      <c r="L133" s="136"/>
      <c r="M133" s="137"/>
      <c r="N133" s="137"/>
      <c r="O133" s="138"/>
      <c r="P133" s="139"/>
      <c r="Q133" s="139"/>
      <c r="R133" s="107"/>
      <c r="S133" s="134"/>
      <c r="T133" s="134"/>
      <c r="U133" s="134"/>
      <c r="V133" s="134"/>
      <c r="W133" s="135"/>
      <c r="X133" s="106"/>
      <c r="Y133" s="154">
        <f t="shared" si="128"/>
        <v>0</v>
      </c>
      <c r="Z133" s="155">
        <f t="shared" ref="Z133:AB133" si="137">Z132+I133-M133+S133</f>
        <v>0</v>
      </c>
      <c r="AA133" s="155">
        <f t="shared" si="137"/>
        <v>0</v>
      </c>
      <c r="AB133" s="155">
        <f t="shared" si="137"/>
        <v>0</v>
      </c>
      <c r="AC133" s="156">
        <f t="shared" si="130"/>
        <v>0</v>
      </c>
      <c r="AD133" s="93">
        <f t="shared" si="131"/>
        <v>0</v>
      </c>
      <c r="AE133" s="157">
        <f>AE132-H133*$AK$5-I133*$AK$6-J133*$AK$7-K133*$AK$8</f>
        <v>1000</v>
      </c>
      <c r="AF133" s="94">
        <f t="shared" si="132"/>
        <v>0</v>
      </c>
      <c r="AG133" s="166">
        <f t="shared" si="127"/>
        <v>1000</v>
      </c>
    </row>
    <row r="134" s="73" customFormat="1" spans="1:33">
      <c r="A134" s="92">
        <v>7</v>
      </c>
      <c r="B134" s="93" t="s">
        <v>30</v>
      </c>
      <c r="C134" s="94" t="s">
        <v>31</v>
      </c>
      <c r="D134" s="94" t="s">
        <v>30</v>
      </c>
      <c r="E134" s="94" t="s">
        <v>32</v>
      </c>
      <c r="F134" s="95" t="s">
        <v>30</v>
      </c>
      <c r="G134" s="106"/>
      <c r="H134" s="107"/>
      <c r="I134" s="134"/>
      <c r="J134" s="134"/>
      <c r="K134" s="135"/>
      <c r="L134" s="136"/>
      <c r="M134" s="137"/>
      <c r="N134" s="137"/>
      <c r="O134" s="138"/>
      <c r="P134" s="139"/>
      <c r="Q134" s="139"/>
      <c r="R134" s="107"/>
      <c r="S134" s="134"/>
      <c r="T134" s="134"/>
      <c r="U134" s="134"/>
      <c r="V134" s="134"/>
      <c r="W134" s="135"/>
      <c r="X134" s="106"/>
      <c r="Y134" s="154">
        <f t="shared" si="128"/>
        <v>0</v>
      </c>
      <c r="Z134" s="155">
        <f t="shared" ref="Z134:AB134" si="138">Z133+I134-M134+S134</f>
        <v>0</v>
      </c>
      <c r="AA134" s="155">
        <f t="shared" si="138"/>
        <v>0</v>
      </c>
      <c r="AB134" s="155">
        <f t="shared" si="138"/>
        <v>0</v>
      </c>
      <c r="AC134" s="156">
        <f t="shared" si="130"/>
        <v>0</v>
      </c>
      <c r="AD134" s="93">
        <f t="shared" si="131"/>
        <v>0</v>
      </c>
      <c r="AE134" s="157">
        <f>AE133-H134*$AK$5-I134*$AK$6-J134*$AK$7-K134*$AK$8</f>
        <v>1000</v>
      </c>
      <c r="AF134" s="94">
        <f t="shared" si="132"/>
        <v>0</v>
      </c>
      <c r="AG134" s="166">
        <f t="shared" si="127"/>
        <v>1000</v>
      </c>
    </row>
    <row r="135" s="73" customFormat="1" spans="1:33">
      <c r="A135" s="92">
        <v>8</v>
      </c>
      <c r="B135" s="93" t="s">
        <v>36</v>
      </c>
      <c r="C135" s="94" t="s">
        <v>30</v>
      </c>
      <c r="D135" s="94" t="s">
        <v>32</v>
      </c>
      <c r="E135" s="94" t="s">
        <v>30</v>
      </c>
      <c r="F135" s="95" t="s">
        <v>32</v>
      </c>
      <c r="G135" s="106"/>
      <c r="H135" s="107"/>
      <c r="I135" s="134"/>
      <c r="J135" s="134"/>
      <c r="K135" s="135"/>
      <c r="L135" s="136"/>
      <c r="M135" s="137"/>
      <c r="N135" s="137"/>
      <c r="O135" s="138"/>
      <c r="P135" s="139"/>
      <c r="Q135" s="139"/>
      <c r="R135" s="107"/>
      <c r="S135" s="134"/>
      <c r="T135" s="134"/>
      <c r="U135" s="134"/>
      <c r="V135" s="134"/>
      <c r="W135" s="135"/>
      <c r="X135" s="106"/>
      <c r="Y135" s="154">
        <f t="shared" si="128"/>
        <v>0</v>
      </c>
      <c r="Z135" s="155">
        <f t="shared" ref="Z135:AB135" si="139">Z134+I135-M135+S135</f>
        <v>0</v>
      </c>
      <c r="AA135" s="155">
        <f t="shared" si="139"/>
        <v>0</v>
      </c>
      <c r="AB135" s="155">
        <f t="shared" si="139"/>
        <v>0</v>
      </c>
      <c r="AC135" s="156">
        <f t="shared" si="130"/>
        <v>0</v>
      </c>
      <c r="AD135" s="93">
        <f t="shared" si="131"/>
        <v>0</v>
      </c>
      <c r="AE135" s="157">
        <f>AE134-H135*$AK$5-I135*$AK$6-J135*$AK$7-K135*$AK$8</f>
        <v>1000</v>
      </c>
      <c r="AF135" s="94">
        <f t="shared" si="132"/>
        <v>0</v>
      </c>
      <c r="AG135" s="166">
        <f t="shared" si="127"/>
        <v>1000</v>
      </c>
    </row>
    <row r="136" s="73" customFormat="1" spans="1:33">
      <c r="A136" s="92">
        <v>9</v>
      </c>
      <c r="B136" s="93" t="s">
        <v>31</v>
      </c>
      <c r="C136" s="94" t="s">
        <v>32</v>
      </c>
      <c r="D136" s="94" t="s">
        <v>30</v>
      </c>
      <c r="E136" s="94" t="s">
        <v>30</v>
      </c>
      <c r="F136" s="95" t="s">
        <v>30</v>
      </c>
      <c r="G136" s="106"/>
      <c r="H136" s="107"/>
      <c r="I136" s="134"/>
      <c r="J136" s="134"/>
      <c r="K136" s="135"/>
      <c r="L136" s="136"/>
      <c r="M136" s="137"/>
      <c r="N136" s="137"/>
      <c r="O136" s="138"/>
      <c r="P136" s="139"/>
      <c r="Q136" s="139"/>
      <c r="R136" s="107"/>
      <c r="S136" s="134"/>
      <c r="T136" s="134"/>
      <c r="U136" s="134"/>
      <c r="V136" s="134"/>
      <c r="W136" s="135"/>
      <c r="X136" s="106"/>
      <c r="Y136" s="154">
        <f t="shared" si="128"/>
        <v>0</v>
      </c>
      <c r="Z136" s="155">
        <f t="shared" ref="Z136:AB136" si="140">Z135+I136-M136+S136</f>
        <v>0</v>
      </c>
      <c r="AA136" s="155">
        <f t="shared" si="140"/>
        <v>0</v>
      </c>
      <c r="AB136" s="155">
        <f t="shared" si="140"/>
        <v>0</v>
      </c>
      <c r="AC136" s="156">
        <f t="shared" si="130"/>
        <v>0</v>
      </c>
      <c r="AD136" s="93">
        <f t="shared" si="131"/>
        <v>0</v>
      </c>
      <c r="AE136" s="157">
        <f>AE135-H136*$AK$5-I136*$AK$6-J136*$AK$7-K136*$AK$8</f>
        <v>1000</v>
      </c>
      <c r="AF136" s="94">
        <f t="shared" si="132"/>
        <v>0</v>
      </c>
      <c r="AG136" s="166">
        <f t="shared" si="127"/>
        <v>1000</v>
      </c>
    </row>
    <row r="137" s="73" customFormat="1" spans="1:33">
      <c r="A137" s="92">
        <v>10</v>
      </c>
      <c r="B137" s="93" t="s">
        <v>30</v>
      </c>
      <c r="C137" s="94" t="s">
        <v>30</v>
      </c>
      <c r="D137" s="94" t="s">
        <v>30</v>
      </c>
      <c r="E137" s="94" t="s">
        <v>30</v>
      </c>
      <c r="F137" s="95" t="s">
        <v>30</v>
      </c>
      <c r="G137" s="106"/>
      <c r="H137" s="107"/>
      <c r="I137" s="134"/>
      <c r="J137" s="134"/>
      <c r="K137" s="135"/>
      <c r="L137" s="136"/>
      <c r="M137" s="137"/>
      <c r="N137" s="137"/>
      <c r="O137" s="138"/>
      <c r="P137" s="139"/>
      <c r="Q137" s="139"/>
      <c r="R137" s="107"/>
      <c r="S137" s="134"/>
      <c r="T137" s="134"/>
      <c r="U137" s="134"/>
      <c r="V137" s="134"/>
      <c r="W137" s="135"/>
      <c r="X137" s="106"/>
      <c r="Y137" s="154">
        <f t="shared" si="128"/>
        <v>0</v>
      </c>
      <c r="Z137" s="155">
        <f t="shared" ref="Z137:AB137" si="141">Z136+I137-M137+S137</f>
        <v>0</v>
      </c>
      <c r="AA137" s="155">
        <f t="shared" si="141"/>
        <v>0</v>
      </c>
      <c r="AB137" s="155">
        <f t="shared" si="141"/>
        <v>0</v>
      </c>
      <c r="AC137" s="156">
        <f t="shared" si="130"/>
        <v>0</v>
      </c>
      <c r="AD137" s="93">
        <f t="shared" si="131"/>
        <v>0</v>
      </c>
      <c r="AE137" s="157">
        <f>AE136-H137*$AK$5-I137*$AK$6-J137*$AK$7-K137*$AK$8</f>
        <v>1000</v>
      </c>
      <c r="AF137" s="94">
        <f t="shared" si="132"/>
        <v>0</v>
      </c>
      <c r="AG137" s="166">
        <f t="shared" si="127"/>
        <v>1000</v>
      </c>
    </row>
    <row r="138" s="73" customFormat="1" spans="1:33">
      <c r="A138" s="92">
        <v>11</v>
      </c>
      <c r="B138" s="93" t="s">
        <v>31</v>
      </c>
      <c r="C138" s="94" t="s">
        <v>32</v>
      </c>
      <c r="D138" s="94" t="s">
        <v>32</v>
      </c>
      <c r="E138" s="94" t="s">
        <v>30</v>
      </c>
      <c r="F138" s="95" t="s">
        <v>30</v>
      </c>
      <c r="G138" s="106"/>
      <c r="H138" s="107"/>
      <c r="I138" s="134"/>
      <c r="J138" s="134"/>
      <c r="K138" s="135"/>
      <c r="L138" s="136"/>
      <c r="M138" s="137"/>
      <c r="N138" s="137"/>
      <c r="O138" s="138"/>
      <c r="P138" s="139"/>
      <c r="Q138" s="139"/>
      <c r="R138" s="107"/>
      <c r="S138" s="134"/>
      <c r="T138" s="134"/>
      <c r="U138" s="134"/>
      <c r="V138" s="134"/>
      <c r="W138" s="135"/>
      <c r="X138" s="106"/>
      <c r="Y138" s="154">
        <f t="shared" si="128"/>
        <v>0</v>
      </c>
      <c r="Z138" s="155">
        <f t="shared" ref="Z138:AB138" si="142">Z137+I138-M138+S138</f>
        <v>0</v>
      </c>
      <c r="AA138" s="155">
        <f t="shared" si="142"/>
        <v>0</v>
      </c>
      <c r="AB138" s="155">
        <f t="shared" si="142"/>
        <v>0</v>
      </c>
      <c r="AC138" s="156">
        <f t="shared" si="130"/>
        <v>0</v>
      </c>
      <c r="AD138" s="93">
        <f t="shared" si="131"/>
        <v>0</v>
      </c>
      <c r="AE138" s="157">
        <f>AE137-H138*$AK$5-I138*$AK$6-J138*$AK$7-K138*$AK$8</f>
        <v>1000</v>
      </c>
      <c r="AF138" s="94">
        <f t="shared" si="132"/>
        <v>0</v>
      </c>
      <c r="AG138" s="166">
        <f t="shared" si="127"/>
        <v>1000</v>
      </c>
    </row>
    <row r="139" s="73" customFormat="1" ht="14.25" spans="1:33">
      <c r="A139" s="98">
        <v>12</v>
      </c>
      <c r="B139" s="99" t="s">
        <v>30</v>
      </c>
      <c r="C139" s="100" t="s">
        <v>32</v>
      </c>
      <c r="D139" s="100" t="s">
        <v>30</v>
      </c>
      <c r="E139" s="100" t="s">
        <v>30</v>
      </c>
      <c r="F139" s="101" t="s">
        <v>36</v>
      </c>
      <c r="G139" s="108"/>
      <c r="H139" s="109"/>
      <c r="I139" s="140"/>
      <c r="J139" s="140"/>
      <c r="K139" s="141"/>
      <c r="L139" s="142"/>
      <c r="M139" s="143"/>
      <c r="N139" s="143"/>
      <c r="O139" s="144"/>
      <c r="P139" s="145"/>
      <c r="Q139" s="145"/>
      <c r="R139" s="109"/>
      <c r="S139" s="140"/>
      <c r="T139" s="140"/>
      <c r="U139" s="140"/>
      <c r="V139" s="140"/>
      <c r="W139" s="141"/>
      <c r="X139" s="108"/>
      <c r="Y139" s="158">
        <f t="shared" si="128"/>
        <v>0</v>
      </c>
      <c r="Z139" s="159">
        <f t="shared" ref="Z139:AB139" si="143">Z138+I139-M139+S139</f>
        <v>0</v>
      </c>
      <c r="AA139" s="159">
        <f t="shared" si="143"/>
        <v>0</v>
      </c>
      <c r="AB139" s="159">
        <f t="shared" si="143"/>
        <v>0</v>
      </c>
      <c r="AC139" s="160">
        <f t="shared" si="130"/>
        <v>0</v>
      </c>
      <c r="AD139" s="99">
        <f t="shared" si="131"/>
        <v>0</v>
      </c>
      <c r="AE139" s="161">
        <f>AE138-H139*$AK$5-I139*$AK$6-J139*$AK$7-K139*$AK$8</f>
        <v>1000</v>
      </c>
      <c r="AF139" s="100">
        <f t="shared" si="132"/>
        <v>0</v>
      </c>
      <c r="AG139" s="167">
        <f t="shared" si="127"/>
        <v>1000</v>
      </c>
    </row>
    <row r="140" s="73" customFormat="1" ht="15"/>
    <row r="141" s="73" customFormat="1" ht="36.75" spans="1:33">
      <c r="A141" s="74" t="s">
        <v>44</v>
      </c>
      <c r="B141" s="75"/>
      <c r="C141" s="75"/>
      <c r="D141" s="75"/>
      <c r="E141" s="75"/>
      <c r="F141" s="75"/>
      <c r="G141" s="75"/>
      <c r="H141" s="75"/>
      <c r="I141" s="75"/>
      <c r="J141" s="75"/>
      <c r="K141" s="75"/>
      <c r="L141" s="75"/>
      <c r="M141" s="75"/>
      <c r="N141" s="75"/>
      <c r="O141" s="75"/>
      <c r="P141" s="75"/>
      <c r="Q141" s="75"/>
      <c r="R141" s="75"/>
      <c r="S141" s="75"/>
      <c r="T141" s="75"/>
      <c r="U141" s="75"/>
      <c r="V141" s="75"/>
      <c r="W141" s="75"/>
      <c r="X141" s="75"/>
      <c r="Y141" s="75"/>
      <c r="Z141" s="75"/>
      <c r="AA141" s="75"/>
      <c r="AB141" s="75"/>
      <c r="AC141" s="75"/>
      <c r="AD141" s="75"/>
      <c r="AE141" s="75"/>
      <c r="AF141" s="75"/>
      <c r="AG141" s="162"/>
    </row>
    <row r="142" s="73" customFormat="1" ht="14.25" spans="1:33">
      <c r="A142" s="76" t="s">
        <v>1</v>
      </c>
      <c r="B142" s="77" t="s">
        <v>2</v>
      </c>
      <c r="C142" s="78"/>
      <c r="D142" s="78"/>
      <c r="E142" s="78"/>
      <c r="F142" s="79"/>
      <c r="G142" s="80" t="s">
        <v>3</v>
      </c>
      <c r="H142" s="77" t="s">
        <v>4</v>
      </c>
      <c r="I142" s="78"/>
      <c r="J142" s="78"/>
      <c r="K142" s="79"/>
      <c r="L142" s="77" t="s">
        <v>5</v>
      </c>
      <c r="M142" s="78"/>
      <c r="N142" s="78"/>
      <c r="O142" s="79"/>
      <c r="P142" s="80" t="s">
        <v>6</v>
      </c>
      <c r="Q142" s="80" t="s">
        <v>7</v>
      </c>
      <c r="R142" s="77" t="s">
        <v>8</v>
      </c>
      <c r="S142" s="78"/>
      <c r="T142" s="78"/>
      <c r="U142" s="78"/>
      <c r="V142" s="146"/>
      <c r="W142" s="79"/>
      <c r="X142" s="147" t="s">
        <v>9</v>
      </c>
      <c r="Y142" s="77" t="s">
        <v>10</v>
      </c>
      <c r="Z142" s="78"/>
      <c r="AA142" s="78"/>
      <c r="AB142" s="78"/>
      <c r="AC142" s="78"/>
      <c r="AD142" s="78"/>
      <c r="AE142" s="78"/>
      <c r="AF142" s="78"/>
      <c r="AG142" s="163"/>
    </row>
    <row r="143" s="73" customFormat="1" ht="14.25" spans="1:38">
      <c r="A143" s="81"/>
      <c r="B143" s="82" t="s">
        <v>11</v>
      </c>
      <c r="C143" s="83" t="s">
        <v>12</v>
      </c>
      <c r="D143" s="83" t="s">
        <v>6</v>
      </c>
      <c r="E143" s="83" t="s">
        <v>13</v>
      </c>
      <c r="F143" s="84" t="s">
        <v>7</v>
      </c>
      <c r="G143" s="85"/>
      <c r="H143" s="82" t="s">
        <v>14</v>
      </c>
      <c r="I143" s="83" t="s">
        <v>15</v>
      </c>
      <c r="J143" s="83" t="s">
        <v>16</v>
      </c>
      <c r="K143" s="84" t="s">
        <v>17</v>
      </c>
      <c r="L143" s="82" t="s">
        <v>14</v>
      </c>
      <c r="M143" s="83" t="s">
        <v>15</v>
      </c>
      <c r="N143" s="83" t="s">
        <v>16</v>
      </c>
      <c r="O143" s="84" t="s">
        <v>17</v>
      </c>
      <c r="P143" s="85" t="s">
        <v>14</v>
      </c>
      <c r="Q143" s="85" t="s">
        <v>18</v>
      </c>
      <c r="R143" s="82" t="s">
        <v>14</v>
      </c>
      <c r="S143" s="83" t="s">
        <v>15</v>
      </c>
      <c r="T143" s="83" t="s">
        <v>16</v>
      </c>
      <c r="U143" s="83" t="s">
        <v>17</v>
      </c>
      <c r="V143" s="148" t="s">
        <v>18</v>
      </c>
      <c r="W143" s="84" t="s">
        <v>19</v>
      </c>
      <c r="X143" s="149"/>
      <c r="Y143" s="82" t="s">
        <v>14</v>
      </c>
      <c r="Z143" s="83" t="s">
        <v>15</v>
      </c>
      <c r="AA143" s="83" t="s">
        <v>16</v>
      </c>
      <c r="AB143" s="83" t="s">
        <v>17</v>
      </c>
      <c r="AC143" s="83" t="s">
        <v>18</v>
      </c>
      <c r="AD143" s="83" t="s">
        <v>20</v>
      </c>
      <c r="AE143" s="83" t="s">
        <v>21</v>
      </c>
      <c r="AF143" s="83" t="s">
        <v>22</v>
      </c>
      <c r="AG143" s="164" t="s">
        <v>23</v>
      </c>
      <c r="AI143" s="165" t="s">
        <v>24</v>
      </c>
      <c r="AJ143" s="165">
        <v>1000</v>
      </c>
      <c r="AK143" s="165" t="s">
        <v>25</v>
      </c>
      <c r="AL143" s="165">
        <v>1000</v>
      </c>
    </row>
    <row r="144" s="73" customFormat="1" ht="14.25" spans="1:38">
      <c r="A144" s="86" t="s">
        <v>26</v>
      </c>
      <c r="B144" s="87" t="s">
        <v>27</v>
      </c>
      <c r="C144" s="88" t="s">
        <v>27</v>
      </c>
      <c r="D144" s="88" t="s">
        <v>27</v>
      </c>
      <c r="E144" s="88" t="s">
        <v>27</v>
      </c>
      <c r="F144" s="89" t="s">
        <v>27</v>
      </c>
      <c r="G144" s="104"/>
      <c r="H144" s="105"/>
      <c r="I144" s="128"/>
      <c r="J144" s="128"/>
      <c r="K144" s="129"/>
      <c r="L144" s="130"/>
      <c r="M144" s="131"/>
      <c r="N144" s="131"/>
      <c r="O144" s="132"/>
      <c r="P144" s="133"/>
      <c r="Q144" s="133"/>
      <c r="R144" s="105"/>
      <c r="S144" s="128"/>
      <c r="T144" s="128"/>
      <c r="U144" s="128"/>
      <c r="V144" s="128"/>
      <c r="W144" s="129"/>
      <c r="X144" s="104"/>
      <c r="Y144" s="150">
        <f>H144-L144+P144+R144</f>
        <v>0</v>
      </c>
      <c r="Z144" s="151">
        <f t="shared" ref="Z144:AB144" si="144">I144-M144+S144</f>
        <v>0</v>
      </c>
      <c r="AA144" s="151">
        <f t="shared" si="144"/>
        <v>0</v>
      </c>
      <c r="AB144" s="151">
        <f t="shared" si="144"/>
        <v>0</v>
      </c>
      <c r="AC144" s="152">
        <f>Q144+V144</f>
        <v>0</v>
      </c>
      <c r="AD144" s="87">
        <f>$AJ$3-AE144</f>
        <v>0</v>
      </c>
      <c r="AE144" s="153">
        <f>AL143-H144*AJ145-I144*AJ146-J144*AJ147-K144/3*AJ148</f>
        <v>1000</v>
      </c>
      <c r="AF144" s="88">
        <f>$AL$3-AG144</f>
        <v>0</v>
      </c>
      <c r="AG144" s="166">
        <f t="shared" ref="AG144:AG156" si="145">1000-Y144*50-Z144*10-AA144*10-AB144*20-AC144*50</f>
        <v>1000</v>
      </c>
      <c r="AI144" s="165" t="s">
        <v>28</v>
      </c>
      <c r="AJ144" s="165" t="s">
        <v>26</v>
      </c>
      <c r="AK144" s="165" t="s">
        <v>13</v>
      </c>
      <c r="AL144" s="165" t="s">
        <v>6</v>
      </c>
    </row>
    <row r="145" s="73" customFormat="1" spans="1:38">
      <c r="A145" s="92">
        <v>1</v>
      </c>
      <c r="B145" s="93" t="s">
        <v>30</v>
      </c>
      <c r="C145" s="94" t="s">
        <v>31</v>
      </c>
      <c r="D145" s="94" t="s">
        <v>30</v>
      </c>
      <c r="E145" s="94" t="s">
        <v>32</v>
      </c>
      <c r="F145" s="95" t="s">
        <v>30</v>
      </c>
      <c r="G145" s="106"/>
      <c r="H145" s="107"/>
      <c r="I145" s="134"/>
      <c r="J145" s="134"/>
      <c r="K145" s="135"/>
      <c r="L145" s="136"/>
      <c r="M145" s="137"/>
      <c r="N145" s="137"/>
      <c r="O145" s="138"/>
      <c r="P145" s="139"/>
      <c r="Q145" s="139"/>
      <c r="R145" s="107"/>
      <c r="S145" s="134"/>
      <c r="T145" s="134"/>
      <c r="U145" s="134"/>
      <c r="V145" s="134"/>
      <c r="W145" s="135"/>
      <c r="X145" s="106"/>
      <c r="Y145" s="154">
        <f t="shared" ref="Y145:Y156" si="146">Y144+H145-L145+P145+R145</f>
        <v>0</v>
      </c>
      <c r="Z145" s="155">
        <f t="shared" ref="Z145:AB145" si="147">Z144+I145-M145+S145</f>
        <v>0</v>
      </c>
      <c r="AA145" s="155">
        <f t="shared" si="147"/>
        <v>0</v>
      </c>
      <c r="AB145" s="155">
        <f t="shared" si="147"/>
        <v>0</v>
      </c>
      <c r="AC145" s="156">
        <f t="shared" ref="AC145:AC156" si="148">AC144+Q145+V145</f>
        <v>0</v>
      </c>
      <c r="AD145" s="93">
        <f t="shared" ref="AD145:AD156" si="149">AE144-AE145</f>
        <v>0</v>
      </c>
      <c r="AE145" s="157">
        <f>AE144-H145*$AK$5-I145*$AK$6-J145*$AK$7-K145*$AK$8</f>
        <v>1000</v>
      </c>
      <c r="AF145" s="94">
        <f t="shared" ref="AF145:AF156" si="150">AG144-AG145</f>
        <v>0</v>
      </c>
      <c r="AG145" s="166">
        <f t="shared" si="145"/>
        <v>1000</v>
      </c>
      <c r="AI145" s="165" t="s">
        <v>14</v>
      </c>
      <c r="AJ145" s="165">
        <v>25</v>
      </c>
      <c r="AK145" s="165">
        <v>15</v>
      </c>
      <c r="AL145" s="165">
        <v>0</v>
      </c>
    </row>
    <row r="146" s="73" customFormat="1" spans="1:38">
      <c r="A146" s="92">
        <v>2</v>
      </c>
      <c r="B146" s="93" t="s">
        <v>32</v>
      </c>
      <c r="C146" s="94" t="s">
        <v>30</v>
      </c>
      <c r="D146" s="94" t="s">
        <v>32</v>
      </c>
      <c r="E146" s="94" t="s">
        <v>30</v>
      </c>
      <c r="F146" s="95" t="s">
        <v>30</v>
      </c>
      <c r="G146" s="106"/>
      <c r="H146" s="107"/>
      <c r="I146" s="134"/>
      <c r="J146" s="134"/>
      <c r="K146" s="135"/>
      <c r="L146" s="136"/>
      <c r="M146" s="137"/>
      <c r="N146" s="137"/>
      <c r="O146" s="138"/>
      <c r="P146" s="139"/>
      <c r="Q146" s="139"/>
      <c r="R146" s="107"/>
      <c r="S146" s="134"/>
      <c r="T146" s="134"/>
      <c r="U146" s="134"/>
      <c r="V146" s="134"/>
      <c r="W146" s="135"/>
      <c r="X146" s="106"/>
      <c r="Y146" s="154">
        <f t="shared" si="146"/>
        <v>0</v>
      </c>
      <c r="Z146" s="155">
        <f t="shared" ref="Z146:AB146" si="151">Z145+I146-M146+S146</f>
        <v>0</v>
      </c>
      <c r="AA146" s="155">
        <f t="shared" si="151"/>
        <v>0</v>
      </c>
      <c r="AB146" s="155">
        <f t="shared" si="151"/>
        <v>0</v>
      </c>
      <c r="AC146" s="156">
        <f t="shared" si="148"/>
        <v>0</v>
      </c>
      <c r="AD146" s="93">
        <f t="shared" si="149"/>
        <v>0</v>
      </c>
      <c r="AE146" s="157">
        <f>AE145-H146*$AK$5-I146*$AK$6-J146*$AK$7-K146*$AK$8</f>
        <v>1000</v>
      </c>
      <c r="AF146" s="94">
        <f t="shared" si="150"/>
        <v>0</v>
      </c>
      <c r="AG146" s="166">
        <f t="shared" si="145"/>
        <v>1000</v>
      </c>
      <c r="AI146" s="165" t="s">
        <v>15</v>
      </c>
      <c r="AJ146" s="165">
        <v>10</v>
      </c>
      <c r="AK146" s="165">
        <v>5</v>
      </c>
      <c r="AL146" s="165">
        <v>0</v>
      </c>
    </row>
    <row r="147" s="73" customFormat="1" spans="1:38">
      <c r="A147" s="92">
        <v>3</v>
      </c>
      <c r="B147" s="93" t="s">
        <v>31</v>
      </c>
      <c r="C147" s="94" t="s">
        <v>31</v>
      </c>
      <c r="D147" s="94" t="s">
        <v>30</v>
      </c>
      <c r="E147" s="94" t="s">
        <v>32</v>
      </c>
      <c r="F147" s="95" t="s">
        <v>30</v>
      </c>
      <c r="G147" s="106"/>
      <c r="H147" s="107"/>
      <c r="I147" s="134"/>
      <c r="J147" s="134"/>
      <c r="K147" s="135"/>
      <c r="L147" s="136"/>
      <c r="M147" s="137"/>
      <c r="N147" s="137"/>
      <c r="O147" s="138"/>
      <c r="P147" s="139"/>
      <c r="Q147" s="139"/>
      <c r="R147" s="107"/>
      <c r="S147" s="134"/>
      <c r="T147" s="134"/>
      <c r="U147" s="134"/>
      <c r="V147" s="134"/>
      <c r="W147" s="135"/>
      <c r="X147" s="106"/>
      <c r="Y147" s="154">
        <f t="shared" si="146"/>
        <v>0</v>
      </c>
      <c r="Z147" s="155">
        <f t="shared" ref="Z147:AB147" si="152">Z146+I147-M147+S147</f>
        <v>0</v>
      </c>
      <c r="AA147" s="155">
        <f t="shared" si="152"/>
        <v>0</v>
      </c>
      <c r="AB147" s="155">
        <f t="shared" si="152"/>
        <v>0</v>
      </c>
      <c r="AC147" s="156">
        <f t="shared" si="148"/>
        <v>0</v>
      </c>
      <c r="AD147" s="93">
        <f t="shared" si="149"/>
        <v>0</v>
      </c>
      <c r="AE147" s="157">
        <f>AE146-H147*$AK$5-I147*$AK$6-J147*$AK$7-K147*$AK$8</f>
        <v>1000</v>
      </c>
      <c r="AF147" s="94">
        <f t="shared" si="150"/>
        <v>0</v>
      </c>
      <c r="AG147" s="166">
        <f t="shared" si="145"/>
        <v>1000</v>
      </c>
      <c r="AI147" s="165" t="s">
        <v>16</v>
      </c>
      <c r="AJ147" s="165">
        <v>100</v>
      </c>
      <c r="AK147" s="165">
        <v>50</v>
      </c>
      <c r="AL147" s="165">
        <v>0</v>
      </c>
    </row>
    <row r="148" s="73" customFormat="1" spans="1:38">
      <c r="A148" s="92">
        <v>4</v>
      </c>
      <c r="B148" s="93" t="s">
        <v>30</v>
      </c>
      <c r="C148" s="94" t="s">
        <v>30</v>
      </c>
      <c r="D148" s="94" t="s">
        <v>30</v>
      </c>
      <c r="E148" s="94" t="s">
        <v>30</v>
      </c>
      <c r="F148" s="95" t="s">
        <v>30</v>
      </c>
      <c r="G148" s="106"/>
      <c r="H148" s="107"/>
      <c r="I148" s="134"/>
      <c r="J148" s="134"/>
      <c r="K148" s="135"/>
      <c r="L148" s="136"/>
      <c r="M148" s="137"/>
      <c r="N148" s="137"/>
      <c r="O148" s="138"/>
      <c r="P148" s="139"/>
      <c r="Q148" s="139"/>
      <c r="R148" s="107"/>
      <c r="S148" s="134"/>
      <c r="T148" s="134"/>
      <c r="U148" s="134"/>
      <c r="V148" s="134"/>
      <c r="W148" s="135"/>
      <c r="X148" s="106"/>
      <c r="Y148" s="154">
        <f t="shared" si="146"/>
        <v>0</v>
      </c>
      <c r="Z148" s="155">
        <f t="shared" ref="Z148:AB148" si="153">Z147+I148-M148+S148</f>
        <v>0</v>
      </c>
      <c r="AA148" s="155">
        <f t="shared" si="153"/>
        <v>0</v>
      </c>
      <c r="AB148" s="155">
        <f t="shared" si="153"/>
        <v>0</v>
      </c>
      <c r="AC148" s="156">
        <f t="shared" si="148"/>
        <v>0</v>
      </c>
      <c r="AD148" s="93">
        <f t="shared" si="149"/>
        <v>0</v>
      </c>
      <c r="AE148" s="157">
        <f>AE147-H148*$AK$5-I148*$AK$6-J148*$AK$7-K148*$AK$8</f>
        <v>1000</v>
      </c>
      <c r="AF148" s="94">
        <f t="shared" si="150"/>
        <v>0</v>
      </c>
      <c r="AG148" s="166">
        <f t="shared" si="145"/>
        <v>1000</v>
      </c>
      <c r="AI148" s="165" t="s">
        <v>17</v>
      </c>
      <c r="AJ148" s="165">
        <v>400</v>
      </c>
      <c r="AK148" s="165">
        <v>100</v>
      </c>
      <c r="AL148" s="165">
        <v>0</v>
      </c>
    </row>
    <row r="149" s="73" customFormat="1" spans="1:33">
      <c r="A149" s="92">
        <v>5</v>
      </c>
      <c r="B149" s="93" t="s">
        <v>32</v>
      </c>
      <c r="C149" s="94" t="s">
        <v>36</v>
      </c>
      <c r="D149" s="94" t="s">
        <v>32</v>
      </c>
      <c r="E149" s="94" t="s">
        <v>30</v>
      </c>
      <c r="F149" s="95" t="s">
        <v>30</v>
      </c>
      <c r="G149" s="106"/>
      <c r="H149" s="107"/>
      <c r="I149" s="134"/>
      <c r="J149" s="134"/>
      <c r="K149" s="135"/>
      <c r="L149" s="136"/>
      <c r="M149" s="137"/>
      <c r="N149" s="137"/>
      <c r="O149" s="138"/>
      <c r="P149" s="139"/>
      <c r="Q149" s="139"/>
      <c r="R149" s="107"/>
      <c r="S149" s="134"/>
      <c r="T149" s="134"/>
      <c r="U149" s="134"/>
      <c r="V149" s="134"/>
      <c r="W149" s="135"/>
      <c r="X149" s="106"/>
      <c r="Y149" s="154">
        <f t="shared" si="146"/>
        <v>0</v>
      </c>
      <c r="Z149" s="155">
        <f t="shared" ref="Z149:AB149" si="154">Z148+I149-M149+S149</f>
        <v>0</v>
      </c>
      <c r="AA149" s="155">
        <f t="shared" si="154"/>
        <v>0</v>
      </c>
      <c r="AB149" s="155">
        <f t="shared" si="154"/>
        <v>0</v>
      </c>
      <c r="AC149" s="156">
        <f t="shared" si="148"/>
        <v>0</v>
      </c>
      <c r="AD149" s="93">
        <f t="shared" si="149"/>
        <v>0</v>
      </c>
      <c r="AE149" s="157">
        <f>AE148-H149*$AK$5-I149*$AK$6-J149*$AK$7-K149*$AK$8</f>
        <v>1000</v>
      </c>
      <c r="AF149" s="94">
        <f t="shared" si="150"/>
        <v>0</v>
      </c>
      <c r="AG149" s="166">
        <f t="shared" si="145"/>
        <v>1000</v>
      </c>
    </row>
    <row r="150" s="73" customFormat="1" spans="1:33">
      <c r="A150" s="92">
        <v>6</v>
      </c>
      <c r="B150" s="93" t="s">
        <v>30</v>
      </c>
      <c r="C150" s="94" t="s">
        <v>31</v>
      </c>
      <c r="D150" s="94" t="s">
        <v>30</v>
      </c>
      <c r="E150" s="94" t="s">
        <v>32</v>
      </c>
      <c r="F150" s="95" t="s">
        <v>32</v>
      </c>
      <c r="G150" s="106"/>
      <c r="H150" s="107"/>
      <c r="I150" s="134"/>
      <c r="J150" s="134"/>
      <c r="K150" s="135"/>
      <c r="L150" s="136"/>
      <c r="M150" s="137"/>
      <c r="N150" s="137"/>
      <c r="O150" s="138"/>
      <c r="P150" s="139"/>
      <c r="Q150" s="139"/>
      <c r="R150" s="107"/>
      <c r="S150" s="134"/>
      <c r="T150" s="134"/>
      <c r="U150" s="134"/>
      <c r="V150" s="134"/>
      <c r="W150" s="135"/>
      <c r="X150" s="106"/>
      <c r="Y150" s="154">
        <f t="shared" si="146"/>
        <v>0</v>
      </c>
      <c r="Z150" s="155">
        <f t="shared" ref="Z150:AB150" si="155">Z149+I150-M150+S150</f>
        <v>0</v>
      </c>
      <c r="AA150" s="155">
        <f t="shared" si="155"/>
        <v>0</v>
      </c>
      <c r="AB150" s="155">
        <f t="shared" si="155"/>
        <v>0</v>
      </c>
      <c r="AC150" s="156">
        <f t="shared" si="148"/>
        <v>0</v>
      </c>
      <c r="AD150" s="93">
        <f t="shared" si="149"/>
        <v>0</v>
      </c>
      <c r="AE150" s="157">
        <f>AE149-H150*$AK$5-I150*$AK$6-J150*$AK$7-K150*$AK$8</f>
        <v>1000</v>
      </c>
      <c r="AF150" s="94">
        <f t="shared" si="150"/>
        <v>0</v>
      </c>
      <c r="AG150" s="166">
        <f t="shared" si="145"/>
        <v>1000</v>
      </c>
    </row>
    <row r="151" s="73" customFormat="1" spans="1:33">
      <c r="A151" s="92">
        <v>7</v>
      </c>
      <c r="B151" s="93" t="s">
        <v>30</v>
      </c>
      <c r="C151" s="94" t="s">
        <v>31</v>
      </c>
      <c r="D151" s="94" t="s">
        <v>30</v>
      </c>
      <c r="E151" s="94" t="s">
        <v>32</v>
      </c>
      <c r="F151" s="95" t="s">
        <v>30</v>
      </c>
      <c r="G151" s="106"/>
      <c r="H151" s="107"/>
      <c r="I151" s="134"/>
      <c r="J151" s="134"/>
      <c r="K151" s="135"/>
      <c r="L151" s="136"/>
      <c r="M151" s="137"/>
      <c r="N151" s="137"/>
      <c r="O151" s="138"/>
      <c r="P151" s="139"/>
      <c r="Q151" s="139"/>
      <c r="R151" s="107"/>
      <c r="S151" s="134"/>
      <c r="T151" s="134"/>
      <c r="U151" s="134"/>
      <c r="V151" s="134"/>
      <c r="W151" s="135"/>
      <c r="X151" s="106"/>
      <c r="Y151" s="154">
        <f t="shared" si="146"/>
        <v>0</v>
      </c>
      <c r="Z151" s="155">
        <f t="shared" ref="Z151:AB151" si="156">Z150+I151-M151+S151</f>
        <v>0</v>
      </c>
      <c r="AA151" s="155">
        <f t="shared" si="156"/>
        <v>0</v>
      </c>
      <c r="AB151" s="155">
        <f t="shared" si="156"/>
        <v>0</v>
      </c>
      <c r="AC151" s="156">
        <f t="shared" si="148"/>
        <v>0</v>
      </c>
      <c r="AD151" s="93">
        <f t="shared" si="149"/>
        <v>0</v>
      </c>
      <c r="AE151" s="157">
        <f>AE150-H151*$AK$5-I151*$AK$6-J151*$AK$7-K151*$AK$8</f>
        <v>1000</v>
      </c>
      <c r="AF151" s="94">
        <f t="shared" si="150"/>
        <v>0</v>
      </c>
      <c r="AG151" s="166">
        <f t="shared" si="145"/>
        <v>1000</v>
      </c>
    </row>
    <row r="152" s="73" customFormat="1" spans="1:33">
      <c r="A152" s="92">
        <v>8</v>
      </c>
      <c r="B152" s="93" t="s">
        <v>36</v>
      </c>
      <c r="C152" s="94" t="s">
        <v>30</v>
      </c>
      <c r="D152" s="94" t="s">
        <v>32</v>
      </c>
      <c r="E152" s="94" t="s">
        <v>30</v>
      </c>
      <c r="F152" s="95" t="s">
        <v>32</v>
      </c>
      <c r="G152" s="106"/>
      <c r="H152" s="107"/>
      <c r="I152" s="134"/>
      <c r="J152" s="134"/>
      <c r="K152" s="135"/>
      <c r="L152" s="136"/>
      <c r="M152" s="137"/>
      <c r="N152" s="137"/>
      <c r="O152" s="138"/>
      <c r="P152" s="139"/>
      <c r="Q152" s="139"/>
      <c r="R152" s="107"/>
      <c r="S152" s="134"/>
      <c r="T152" s="134"/>
      <c r="U152" s="134"/>
      <c r="V152" s="134"/>
      <c r="W152" s="135"/>
      <c r="X152" s="106"/>
      <c r="Y152" s="154">
        <f t="shared" si="146"/>
        <v>0</v>
      </c>
      <c r="Z152" s="155">
        <f t="shared" ref="Z152:AB152" si="157">Z151+I152-M152+S152</f>
        <v>0</v>
      </c>
      <c r="AA152" s="155">
        <f t="shared" si="157"/>
        <v>0</v>
      </c>
      <c r="AB152" s="155">
        <f t="shared" si="157"/>
        <v>0</v>
      </c>
      <c r="AC152" s="156">
        <f t="shared" si="148"/>
        <v>0</v>
      </c>
      <c r="AD152" s="93">
        <f t="shared" si="149"/>
        <v>0</v>
      </c>
      <c r="AE152" s="157">
        <f>AE151-H152*$AK$5-I152*$AK$6-J152*$AK$7-K152*$AK$8</f>
        <v>1000</v>
      </c>
      <c r="AF152" s="94">
        <f t="shared" si="150"/>
        <v>0</v>
      </c>
      <c r="AG152" s="166">
        <f t="shared" si="145"/>
        <v>1000</v>
      </c>
    </row>
    <row r="153" s="73" customFormat="1" spans="1:33">
      <c r="A153" s="92">
        <v>9</v>
      </c>
      <c r="B153" s="93" t="s">
        <v>31</v>
      </c>
      <c r="C153" s="94" t="s">
        <v>32</v>
      </c>
      <c r="D153" s="94" t="s">
        <v>30</v>
      </c>
      <c r="E153" s="94" t="s">
        <v>30</v>
      </c>
      <c r="F153" s="95" t="s">
        <v>30</v>
      </c>
      <c r="G153" s="106"/>
      <c r="H153" s="107"/>
      <c r="I153" s="134"/>
      <c r="J153" s="134"/>
      <c r="K153" s="135"/>
      <c r="L153" s="136"/>
      <c r="M153" s="137"/>
      <c r="N153" s="137"/>
      <c r="O153" s="138"/>
      <c r="P153" s="139"/>
      <c r="Q153" s="139"/>
      <c r="R153" s="107"/>
      <c r="S153" s="134"/>
      <c r="T153" s="134"/>
      <c r="U153" s="134"/>
      <c r="V153" s="134"/>
      <c r="W153" s="135"/>
      <c r="X153" s="106"/>
      <c r="Y153" s="154">
        <f t="shared" si="146"/>
        <v>0</v>
      </c>
      <c r="Z153" s="155">
        <f t="shared" ref="Z153:AB153" si="158">Z152+I153-M153+S153</f>
        <v>0</v>
      </c>
      <c r="AA153" s="155">
        <f t="shared" si="158"/>
        <v>0</v>
      </c>
      <c r="AB153" s="155">
        <f t="shared" si="158"/>
        <v>0</v>
      </c>
      <c r="AC153" s="156">
        <f t="shared" si="148"/>
        <v>0</v>
      </c>
      <c r="AD153" s="93">
        <f t="shared" si="149"/>
        <v>0</v>
      </c>
      <c r="AE153" s="157">
        <f>AE152-H153*$AK$5-I153*$AK$6-J153*$AK$7-K153*$AK$8</f>
        <v>1000</v>
      </c>
      <c r="AF153" s="94">
        <f t="shared" si="150"/>
        <v>0</v>
      </c>
      <c r="AG153" s="166">
        <f t="shared" si="145"/>
        <v>1000</v>
      </c>
    </row>
    <row r="154" s="73" customFormat="1" spans="1:33">
      <c r="A154" s="92">
        <v>10</v>
      </c>
      <c r="B154" s="93" t="s">
        <v>30</v>
      </c>
      <c r="C154" s="94" t="s">
        <v>30</v>
      </c>
      <c r="D154" s="94" t="s">
        <v>30</v>
      </c>
      <c r="E154" s="94" t="s">
        <v>30</v>
      </c>
      <c r="F154" s="95" t="s">
        <v>30</v>
      </c>
      <c r="G154" s="106"/>
      <c r="H154" s="107"/>
      <c r="I154" s="134"/>
      <c r="J154" s="134"/>
      <c r="K154" s="135"/>
      <c r="L154" s="136"/>
      <c r="M154" s="137"/>
      <c r="N154" s="137"/>
      <c r="O154" s="138"/>
      <c r="P154" s="139"/>
      <c r="Q154" s="139"/>
      <c r="R154" s="107"/>
      <c r="S154" s="134"/>
      <c r="T154" s="134"/>
      <c r="U154" s="134"/>
      <c r="V154" s="134"/>
      <c r="W154" s="135"/>
      <c r="X154" s="106"/>
      <c r="Y154" s="154">
        <f t="shared" si="146"/>
        <v>0</v>
      </c>
      <c r="Z154" s="155">
        <f t="shared" ref="Z154:AB154" si="159">Z153+I154-M154+S154</f>
        <v>0</v>
      </c>
      <c r="AA154" s="155">
        <f t="shared" si="159"/>
        <v>0</v>
      </c>
      <c r="AB154" s="155">
        <f t="shared" si="159"/>
        <v>0</v>
      </c>
      <c r="AC154" s="156">
        <f t="shared" si="148"/>
        <v>0</v>
      </c>
      <c r="AD154" s="93">
        <f t="shared" si="149"/>
        <v>0</v>
      </c>
      <c r="AE154" s="157">
        <f>AE153-H154*$AK$5-I154*$AK$6-J154*$AK$7-K154*$AK$8</f>
        <v>1000</v>
      </c>
      <c r="AF154" s="94">
        <f t="shared" si="150"/>
        <v>0</v>
      </c>
      <c r="AG154" s="166">
        <f t="shared" si="145"/>
        <v>1000</v>
      </c>
    </row>
    <row r="155" s="73" customFormat="1" spans="1:33">
      <c r="A155" s="92">
        <v>11</v>
      </c>
      <c r="B155" s="93" t="s">
        <v>31</v>
      </c>
      <c r="C155" s="94" t="s">
        <v>32</v>
      </c>
      <c r="D155" s="94" t="s">
        <v>32</v>
      </c>
      <c r="E155" s="94" t="s">
        <v>30</v>
      </c>
      <c r="F155" s="95" t="s">
        <v>30</v>
      </c>
      <c r="G155" s="106"/>
      <c r="H155" s="107"/>
      <c r="I155" s="134"/>
      <c r="J155" s="134"/>
      <c r="K155" s="135"/>
      <c r="L155" s="136"/>
      <c r="M155" s="137"/>
      <c r="N155" s="137"/>
      <c r="O155" s="138"/>
      <c r="P155" s="139"/>
      <c r="Q155" s="139"/>
      <c r="R155" s="107"/>
      <c r="S155" s="134"/>
      <c r="T155" s="134"/>
      <c r="U155" s="134"/>
      <c r="V155" s="134"/>
      <c r="W155" s="135"/>
      <c r="X155" s="106"/>
      <c r="Y155" s="154">
        <f t="shared" si="146"/>
        <v>0</v>
      </c>
      <c r="Z155" s="155">
        <f t="shared" ref="Z155:AB155" si="160">Z154+I155-M155+S155</f>
        <v>0</v>
      </c>
      <c r="AA155" s="155">
        <f t="shared" si="160"/>
        <v>0</v>
      </c>
      <c r="AB155" s="155">
        <f t="shared" si="160"/>
        <v>0</v>
      </c>
      <c r="AC155" s="156">
        <f t="shared" si="148"/>
        <v>0</v>
      </c>
      <c r="AD155" s="93">
        <f t="shared" si="149"/>
        <v>0</v>
      </c>
      <c r="AE155" s="157">
        <f>AE154-H155*$AK$5-I155*$AK$6-J155*$AK$7-K155*$AK$8</f>
        <v>1000</v>
      </c>
      <c r="AF155" s="94">
        <f t="shared" si="150"/>
        <v>0</v>
      </c>
      <c r="AG155" s="166">
        <f t="shared" si="145"/>
        <v>1000</v>
      </c>
    </row>
    <row r="156" s="73" customFormat="1" ht="14.25" spans="1:33">
      <c r="A156" s="98">
        <v>12</v>
      </c>
      <c r="B156" s="99" t="s">
        <v>30</v>
      </c>
      <c r="C156" s="100" t="s">
        <v>32</v>
      </c>
      <c r="D156" s="100" t="s">
        <v>30</v>
      </c>
      <c r="E156" s="100" t="s">
        <v>30</v>
      </c>
      <c r="F156" s="101" t="s">
        <v>36</v>
      </c>
      <c r="G156" s="108"/>
      <c r="H156" s="109"/>
      <c r="I156" s="140"/>
      <c r="J156" s="140"/>
      <c r="K156" s="141"/>
      <c r="L156" s="142"/>
      <c r="M156" s="143"/>
      <c r="N156" s="143"/>
      <c r="O156" s="144"/>
      <c r="P156" s="145"/>
      <c r="Q156" s="145"/>
      <c r="R156" s="109"/>
      <c r="S156" s="140"/>
      <c r="T156" s="140"/>
      <c r="U156" s="140"/>
      <c r="V156" s="140"/>
      <c r="W156" s="141"/>
      <c r="X156" s="108"/>
      <c r="Y156" s="158">
        <f t="shared" si="146"/>
        <v>0</v>
      </c>
      <c r="Z156" s="159">
        <f t="shared" ref="Z156:AB156" si="161">Z155+I156-M156+S156</f>
        <v>0</v>
      </c>
      <c r="AA156" s="159">
        <f t="shared" si="161"/>
        <v>0</v>
      </c>
      <c r="AB156" s="159">
        <f t="shared" si="161"/>
        <v>0</v>
      </c>
      <c r="AC156" s="160">
        <f t="shared" si="148"/>
        <v>0</v>
      </c>
      <c r="AD156" s="99">
        <f t="shared" si="149"/>
        <v>0</v>
      </c>
      <c r="AE156" s="161">
        <f>AE155-H156*$AK$5-I156*$AK$6-J156*$AK$7-K156*$AK$8</f>
        <v>1000</v>
      </c>
      <c r="AF156" s="100">
        <f t="shared" si="150"/>
        <v>0</v>
      </c>
      <c r="AG156" s="167">
        <f t="shared" si="145"/>
        <v>1000</v>
      </c>
    </row>
    <row r="157" s="73" customFormat="1" ht="15"/>
    <row r="158" s="73" customFormat="1" ht="36.75" spans="1:33">
      <c r="A158" s="74" t="s">
        <v>45</v>
      </c>
      <c r="B158" s="75"/>
      <c r="C158" s="75"/>
      <c r="D158" s="75"/>
      <c r="E158" s="75"/>
      <c r="F158" s="75"/>
      <c r="G158" s="75"/>
      <c r="H158" s="75"/>
      <c r="I158" s="75"/>
      <c r="J158" s="75"/>
      <c r="K158" s="75"/>
      <c r="L158" s="75"/>
      <c r="M158" s="75"/>
      <c r="N158" s="75"/>
      <c r="O158" s="75"/>
      <c r="P158" s="75"/>
      <c r="Q158" s="75"/>
      <c r="R158" s="75"/>
      <c r="S158" s="75"/>
      <c r="T158" s="75"/>
      <c r="U158" s="75"/>
      <c r="V158" s="75"/>
      <c r="W158" s="75"/>
      <c r="X158" s="75"/>
      <c r="Y158" s="75"/>
      <c r="Z158" s="75"/>
      <c r="AA158" s="75"/>
      <c r="AB158" s="75"/>
      <c r="AC158" s="75"/>
      <c r="AD158" s="75"/>
      <c r="AE158" s="75"/>
      <c r="AF158" s="75"/>
      <c r="AG158" s="162"/>
    </row>
    <row r="159" s="73" customFormat="1" ht="14.25" spans="1:33">
      <c r="A159" s="76" t="s">
        <v>1</v>
      </c>
      <c r="B159" s="77" t="s">
        <v>2</v>
      </c>
      <c r="C159" s="78"/>
      <c r="D159" s="78"/>
      <c r="E159" s="78"/>
      <c r="F159" s="79"/>
      <c r="G159" s="80" t="s">
        <v>3</v>
      </c>
      <c r="H159" s="77" t="s">
        <v>4</v>
      </c>
      <c r="I159" s="78"/>
      <c r="J159" s="78"/>
      <c r="K159" s="79"/>
      <c r="L159" s="77" t="s">
        <v>5</v>
      </c>
      <c r="M159" s="78"/>
      <c r="N159" s="78"/>
      <c r="O159" s="79"/>
      <c r="P159" s="80" t="s">
        <v>6</v>
      </c>
      <c r="Q159" s="80" t="s">
        <v>7</v>
      </c>
      <c r="R159" s="77" t="s">
        <v>8</v>
      </c>
      <c r="S159" s="78"/>
      <c r="T159" s="78"/>
      <c r="U159" s="78"/>
      <c r="V159" s="146"/>
      <c r="W159" s="79"/>
      <c r="X159" s="147" t="s">
        <v>9</v>
      </c>
      <c r="Y159" s="77" t="s">
        <v>10</v>
      </c>
      <c r="Z159" s="78"/>
      <c r="AA159" s="78"/>
      <c r="AB159" s="78"/>
      <c r="AC159" s="78"/>
      <c r="AD159" s="78"/>
      <c r="AE159" s="78"/>
      <c r="AF159" s="78"/>
      <c r="AG159" s="163"/>
    </row>
    <row r="160" s="73" customFormat="1" ht="14.25" spans="1:38">
      <c r="A160" s="81"/>
      <c r="B160" s="82" t="s">
        <v>11</v>
      </c>
      <c r="C160" s="83" t="s">
        <v>12</v>
      </c>
      <c r="D160" s="83" t="s">
        <v>6</v>
      </c>
      <c r="E160" s="83" t="s">
        <v>13</v>
      </c>
      <c r="F160" s="84" t="s">
        <v>7</v>
      </c>
      <c r="G160" s="85"/>
      <c r="H160" s="82" t="s">
        <v>14</v>
      </c>
      <c r="I160" s="83" t="s">
        <v>15</v>
      </c>
      <c r="J160" s="83" t="s">
        <v>16</v>
      </c>
      <c r="K160" s="84" t="s">
        <v>17</v>
      </c>
      <c r="L160" s="82" t="s">
        <v>14</v>
      </c>
      <c r="M160" s="83" t="s">
        <v>15</v>
      </c>
      <c r="N160" s="83" t="s">
        <v>16</v>
      </c>
      <c r="O160" s="84" t="s">
        <v>17</v>
      </c>
      <c r="P160" s="85" t="s">
        <v>14</v>
      </c>
      <c r="Q160" s="85" t="s">
        <v>18</v>
      </c>
      <c r="R160" s="82" t="s">
        <v>14</v>
      </c>
      <c r="S160" s="83" t="s">
        <v>15</v>
      </c>
      <c r="T160" s="83" t="s">
        <v>16</v>
      </c>
      <c r="U160" s="83" t="s">
        <v>17</v>
      </c>
      <c r="V160" s="148" t="s">
        <v>18</v>
      </c>
      <c r="W160" s="84" t="s">
        <v>19</v>
      </c>
      <c r="X160" s="149"/>
      <c r="Y160" s="82" t="s">
        <v>14</v>
      </c>
      <c r="Z160" s="83" t="s">
        <v>15</v>
      </c>
      <c r="AA160" s="83" t="s">
        <v>16</v>
      </c>
      <c r="AB160" s="83" t="s">
        <v>17</v>
      </c>
      <c r="AC160" s="83" t="s">
        <v>18</v>
      </c>
      <c r="AD160" s="83" t="s">
        <v>20</v>
      </c>
      <c r="AE160" s="83" t="s">
        <v>21</v>
      </c>
      <c r="AF160" s="83" t="s">
        <v>22</v>
      </c>
      <c r="AG160" s="164" t="s">
        <v>23</v>
      </c>
      <c r="AI160" s="165" t="s">
        <v>24</v>
      </c>
      <c r="AJ160" s="165">
        <v>1000</v>
      </c>
      <c r="AK160" s="165" t="s">
        <v>25</v>
      </c>
      <c r="AL160" s="165">
        <v>1000</v>
      </c>
    </row>
    <row r="161" s="73" customFormat="1" ht="14.25" spans="1:38">
      <c r="A161" s="86" t="s">
        <v>26</v>
      </c>
      <c r="B161" s="87" t="s">
        <v>27</v>
      </c>
      <c r="C161" s="88" t="s">
        <v>27</v>
      </c>
      <c r="D161" s="88" t="s">
        <v>27</v>
      </c>
      <c r="E161" s="88" t="s">
        <v>27</v>
      </c>
      <c r="F161" s="89" t="s">
        <v>27</v>
      </c>
      <c r="G161" s="104"/>
      <c r="H161" s="105"/>
      <c r="I161" s="128"/>
      <c r="J161" s="128"/>
      <c r="K161" s="129"/>
      <c r="L161" s="130"/>
      <c r="M161" s="131"/>
      <c r="N161" s="131"/>
      <c r="O161" s="132"/>
      <c r="P161" s="133"/>
      <c r="Q161" s="133"/>
      <c r="R161" s="105"/>
      <c r="S161" s="128"/>
      <c r="T161" s="128"/>
      <c r="U161" s="128"/>
      <c r="V161" s="128"/>
      <c r="W161" s="129"/>
      <c r="X161" s="104"/>
      <c r="Y161" s="150">
        <f>H161-L161+P161+R161</f>
        <v>0</v>
      </c>
      <c r="Z161" s="151">
        <f t="shared" ref="Z161:AB161" si="162">I161-M161+S161</f>
        <v>0</v>
      </c>
      <c r="AA161" s="151">
        <f t="shared" si="162"/>
        <v>0</v>
      </c>
      <c r="AB161" s="151">
        <f t="shared" si="162"/>
        <v>0</v>
      </c>
      <c r="AC161" s="152">
        <f>Q161+V161</f>
        <v>0</v>
      </c>
      <c r="AD161" s="87">
        <f>$AJ$3-AE161</f>
        <v>0</v>
      </c>
      <c r="AE161" s="153">
        <f>AL160-H161*AJ162-I161*AJ163-J161*AJ164-K161/3*AJ165</f>
        <v>1000</v>
      </c>
      <c r="AF161" s="88">
        <f>$AL$3-AG161</f>
        <v>0</v>
      </c>
      <c r="AG161" s="166">
        <f t="shared" ref="AG161:AG173" si="163">1000-Y161*50-Z161*10-AA161*10-AB161*20-AC161*50</f>
        <v>1000</v>
      </c>
      <c r="AI161" s="165" t="s">
        <v>28</v>
      </c>
      <c r="AJ161" s="165" t="s">
        <v>26</v>
      </c>
      <c r="AK161" s="165" t="s">
        <v>13</v>
      </c>
      <c r="AL161" s="165" t="s">
        <v>6</v>
      </c>
    </row>
    <row r="162" s="73" customFormat="1" spans="1:38">
      <c r="A162" s="92">
        <v>1</v>
      </c>
      <c r="B162" s="93" t="s">
        <v>30</v>
      </c>
      <c r="C162" s="94" t="s">
        <v>31</v>
      </c>
      <c r="D162" s="94" t="s">
        <v>30</v>
      </c>
      <c r="E162" s="94" t="s">
        <v>32</v>
      </c>
      <c r="F162" s="95" t="s">
        <v>30</v>
      </c>
      <c r="G162" s="106"/>
      <c r="H162" s="107"/>
      <c r="I162" s="134"/>
      <c r="J162" s="134"/>
      <c r="K162" s="135"/>
      <c r="L162" s="136"/>
      <c r="M162" s="137"/>
      <c r="N162" s="137"/>
      <c r="O162" s="138"/>
      <c r="P162" s="139"/>
      <c r="Q162" s="139"/>
      <c r="R162" s="107"/>
      <c r="S162" s="134"/>
      <c r="T162" s="134"/>
      <c r="U162" s="134"/>
      <c r="V162" s="134"/>
      <c r="W162" s="135"/>
      <c r="X162" s="106"/>
      <c r="Y162" s="154">
        <f t="shared" ref="Y162:Y173" si="164">Y161+H162-L162+P162+R162</f>
        <v>0</v>
      </c>
      <c r="Z162" s="155">
        <f t="shared" ref="Z162:AB162" si="165">Z161+I162-M162+S162</f>
        <v>0</v>
      </c>
      <c r="AA162" s="155">
        <f t="shared" si="165"/>
        <v>0</v>
      </c>
      <c r="AB162" s="155">
        <f t="shared" si="165"/>
        <v>0</v>
      </c>
      <c r="AC162" s="156">
        <f t="shared" ref="AC162:AC173" si="166">AC161+Q162+V162</f>
        <v>0</v>
      </c>
      <c r="AD162" s="93">
        <f t="shared" ref="AD162:AD173" si="167">AE161-AE162</f>
        <v>0</v>
      </c>
      <c r="AE162" s="157">
        <f>AE161-H162*$AK$5-I162*$AK$6-J162*$AK$7-K162*$AK$8</f>
        <v>1000</v>
      </c>
      <c r="AF162" s="94">
        <f t="shared" ref="AF162:AF173" si="168">AG161-AG162</f>
        <v>0</v>
      </c>
      <c r="AG162" s="166">
        <f t="shared" si="163"/>
        <v>1000</v>
      </c>
      <c r="AI162" s="165" t="s">
        <v>14</v>
      </c>
      <c r="AJ162" s="165">
        <v>25</v>
      </c>
      <c r="AK162" s="165">
        <v>15</v>
      </c>
      <c r="AL162" s="165">
        <v>0</v>
      </c>
    </row>
    <row r="163" s="73" customFormat="1" spans="1:38">
      <c r="A163" s="92">
        <v>2</v>
      </c>
      <c r="B163" s="93" t="s">
        <v>32</v>
      </c>
      <c r="C163" s="94" t="s">
        <v>30</v>
      </c>
      <c r="D163" s="94" t="s">
        <v>32</v>
      </c>
      <c r="E163" s="94" t="s">
        <v>30</v>
      </c>
      <c r="F163" s="95" t="s">
        <v>30</v>
      </c>
      <c r="G163" s="106"/>
      <c r="H163" s="107"/>
      <c r="I163" s="134"/>
      <c r="J163" s="134"/>
      <c r="K163" s="135"/>
      <c r="L163" s="136"/>
      <c r="M163" s="137"/>
      <c r="N163" s="137"/>
      <c r="O163" s="138"/>
      <c r="P163" s="139"/>
      <c r="Q163" s="139"/>
      <c r="R163" s="107"/>
      <c r="S163" s="134"/>
      <c r="T163" s="134"/>
      <c r="U163" s="134"/>
      <c r="V163" s="134"/>
      <c r="W163" s="135"/>
      <c r="X163" s="106"/>
      <c r="Y163" s="154">
        <f t="shared" si="164"/>
        <v>0</v>
      </c>
      <c r="Z163" s="155">
        <f t="shared" ref="Z163:AB163" si="169">Z162+I163-M163+S163</f>
        <v>0</v>
      </c>
      <c r="AA163" s="155">
        <f t="shared" si="169"/>
        <v>0</v>
      </c>
      <c r="AB163" s="155">
        <f t="shared" si="169"/>
        <v>0</v>
      </c>
      <c r="AC163" s="156">
        <f t="shared" si="166"/>
        <v>0</v>
      </c>
      <c r="AD163" s="93">
        <f t="shared" si="167"/>
        <v>0</v>
      </c>
      <c r="AE163" s="157">
        <f>AE162-H163*$AK$5-I163*$AK$6-J163*$AK$7-K163*$AK$8</f>
        <v>1000</v>
      </c>
      <c r="AF163" s="94">
        <f t="shared" si="168"/>
        <v>0</v>
      </c>
      <c r="AG163" s="166">
        <f t="shared" si="163"/>
        <v>1000</v>
      </c>
      <c r="AI163" s="165" t="s">
        <v>15</v>
      </c>
      <c r="AJ163" s="165">
        <v>10</v>
      </c>
      <c r="AK163" s="165">
        <v>5</v>
      </c>
      <c r="AL163" s="165">
        <v>0</v>
      </c>
    </row>
    <row r="164" s="73" customFormat="1" spans="1:38">
      <c r="A164" s="92">
        <v>3</v>
      </c>
      <c r="B164" s="93" t="s">
        <v>31</v>
      </c>
      <c r="C164" s="94" t="s">
        <v>31</v>
      </c>
      <c r="D164" s="94" t="s">
        <v>30</v>
      </c>
      <c r="E164" s="94" t="s">
        <v>32</v>
      </c>
      <c r="F164" s="95" t="s">
        <v>30</v>
      </c>
      <c r="G164" s="106"/>
      <c r="H164" s="107"/>
      <c r="I164" s="134"/>
      <c r="J164" s="134"/>
      <c r="K164" s="135"/>
      <c r="L164" s="136"/>
      <c r="M164" s="137"/>
      <c r="N164" s="137"/>
      <c r="O164" s="138"/>
      <c r="P164" s="139"/>
      <c r="Q164" s="139"/>
      <c r="R164" s="107"/>
      <c r="S164" s="134"/>
      <c r="T164" s="134"/>
      <c r="U164" s="134"/>
      <c r="V164" s="134"/>
      <c r="W164" s="135"/>
      <c r="X164" s="106"/>
      <c r="Y164" s="154">
        <f t="shared" si="164"/>
        <v>0</v>
      </c>
      <c r="Z164" s="155">
        <f t="shared" ref="Z164:AB164" si="170">Z163+I164-M164+S164</f>
        <v>0</v>
      </c>
      <c r="AA164" s="155">
        <f t="shared" si="170"/>
        <v>0</v>
      </c>
      <c r="AB164" s="155">
        <f t="shared" si="170"/>
        <v>0</v>
      </c>
      <c r="AC164" s="156">
        <f t="shared" si="166"/>
        <v>0</v>
      </c>
      <c r="AD164" s="93">
        <f t="shared" si="167"/>
        <v>0</v>
      </c>
      <c r="AE164" s="157">
        <f>AE163-H164*$AK$5-I164*$AK$6-J164*$AK$7-K164*$AK$8</f>
        <v>1000</v>
      </c>
      <c r="AF164" s="94">
        <f t="shared" si="168"/>
        <v>0</v>
      </c>
      <c r="AG164" s="166">
        <f t="shared" si="163"/>
        <v>1000</v>
      </c>
      <c r="AI164" s="165" t="s">
        <v>16</v>
      </c>
      <c r="AJ164" s="165">
        <v>100</v>
      </c>
      <c r="AK164" s="165">
        <v>50</v>
      </c>
      <c r="AL164" s="165">
        <v>0</v>
      </c>
    </row>
    <row r="165" s="73" customFormat="1" spans="1:38">
      <c r="A165" s="92">
        <v>4</v>
      </c>
      <c r="B165" s="93" t="s">
        <v>30</v>
      </c>
      <c r="C165" s="94" t="s">
        <v>30</v>
      </c>
      <c r="D165" s="94" t="s">
        <v>30</v>
      </c>
      <c r="E165" s="94" t="s">
        <v>30</v>
      </c>
      <c r="F165" s="95" t="s">
        <v>30</v>
      </c>
      <c r="G165" s="106"/>
      <c r="H165" s="107"/>
      <c r="I165" s="134"/>
      <c r="J165" s="134"/>
      <c r="K165" s="135"/>
      <c r="L165" s="136"/>
      <c r="M165" s="137"/>
      <c r="N165" s="137"/>
      <c r="O165" s="138"/>
      <c r="P165" s="139"/>
      <c r="Q165" s="139"/>
      <c r="R165" s="107"/>
      <c r="S165" s="134"/>
      <c r="T165" s="134"/>
      <c r="U165" s="134"/>
      <c r="V165" s="134"/>
      <c r="W165" s="135"/>
      <c r="X165" s="106"/>
      <c r="Y165" s="154">
        <f t="shared" si="164"/>
        <v>0</v>
      </c>
      <c r="Z165" s="155">
        <f t="shared" ref="Z165:AB165" si="171">Z164+I165-M165+S165</f>
        <v>0</v>
      </c>
      <c r="AA165" s="155">
        <f t="shared" si="171"/>
        <v>0</v>
      </c>
      <c r="AB165" s="155">
        <f t="shared" si="171"/>
        <v>0</v>
      </c>
      <c r="AC165" s="156">
        <f t="shared" si="166"/>
        <v>0</v>
      </c>
      <c r="AD165" s="93">
        <f t="shared" si="167"/>
        <v>0</v>
      </c>
      <c r="AE165" s="157">
        <f>AE164-H165*$AK$5-I165*$AK$6-J165*$AK$7-K165*$AK$8</f>
        <v>1000</v>
      </c>
      <c r="AF165" s="94">
        <f t="shared" si="168"/>
        <v>0</v>
      </c>
      <c r="AG165" s="166">
        <f t="shared" si="163"/>
        <v>1000</v>
      </c>
      <c r="AI165" s="165" t="s">
        <v>17</v>
      </c>
      <c r="AJ165" s="165">
        <v>400</v>
      </c>
      <c r="AK165" s="165">
        <v>100</v>
      </c>
      <c r="AL165" s="165">
        <v>0</v>
      </c>
    </row>
    <row r="166" s="73" customFormat="1" spans="1:33">
      <c r="A166" s="92">
        <v>5</v>
      </c>
      <c r="B166" s="93" t="s">
        <v>32</v>
      </c>
      <c r="C166" s="94" t="s">
        <v>36</v>
      </c>
      <c r="D166" s="94" t="s">
        <v>32</v>
      </c>
      <c r="E166" s="94" t="s">
        <v>30</v>
      </c>
      <c r="F166" s="95" t="s">
        <v>30</v>
      </c>
      <c r="G166" s="106"/>
      <c r="H166" s="107"/>
      <c r="I166" s="134"/>
      <c r="J166" s="134"/>
      <c r="K166" s="135"/>
      <c r="L166" s="136"/>
      <c r="M166" s="137"/>
      <c r="N166" s="137"/>
      <c r="O166" s="138"/>
      <c r="P166" s="139"/>
      <c r="Q166" s="139"/>
      <c r="R166" s="107"/>
      <c r="S166" s="134"/>
      <c r="T166" s="134"/>
      <c r="U166" s="134"/>
      <c r="V166" s="134"/>
      <c r="W166" s="135"/>
      <c r="X166" s="106"/>
      <c r="Y166" s="154">
        <f t="shared" si="164"/>
        <v>0</v>
      </c>
      <c r="Z166" s="155">
        <f t="shared" ref="Z166:AB166" si="172">Z165+I166-M166+S166</f>
        <v>0</v>
      </c>
      <c r="AA166" s="155">
        <f t="shared" si="172"/>
        <v>0</v>
      </c>
      <c r="AB166" s="155">
        <f t="shared" si="172"/>
        <v>0</v>
      </c>
      <c r="AC166" s="156">
        <f t="shared" si="166"/>
        <v>0</v>
      </c>
      <c r="AD166" s="93">
        <f t="shared" si="167"/>
        <v>0</v>
      </c>
      <c r="AE166" s="157">
        <f>AE165-H166*$AK$5-I166*$AK$6-J166*$AK$7-K166*$AK$8</f>
        <v>1000</v>
      </c>
      <c r="AF166" s="94">
        <f t="shared" si="168"/>
        <v>0</v>
      </c>
      <c r="AG166" s="166">
        <f t="shared" si="163"/>
        <v>1000</v>
      </c>
    </row>
    <row r="167" s="73" customFormat="1" spans="1:33">
      <c r="A167" s="92">
        <v>6</v>
      </c>
      <c r="B167" s="93" t="s">
        <v>30</v>
      </c>
      <c r="C167" s="94" t="s">
        <v>31</v>
      </c>
      <c r="D167" s="94" t="s">
        <v>30</v>
      </c>
      <c r="E167" s="94" t="s">
        <v>32</v>
      </c>
      <c r="F167" s="95" t="s">
        <v>32</v>
      </c>
      <c r="G167" s="106"/>
      <c r="H167" s="107"/>
      <c r="I167" s="134"/>
      <c r="J167" s="134"/>
      <c r="K167" s="135"/>
      <c r="L167" s="136"/>
      <c r="M167" s="137"/>
      <c r="N167" s="137"/>
      <c r="O167" s="138"/>
      <c r="P167" s="139"/>
      <c r="Q167" s="139"/>
      <c r="R167" s="107"/>
      <c r="S167" s="134"/>
      <c r="T167" s="134"/>
      <c r="U167" s="134"/>
      <c r="V167" s="134"/>
      <c r="W167" s="135"/>
      <c r="X167" s="106"/>
      <c r="Y167" s="154">
        <f t="shared" si="164"/>
        <v>0</v>
      </c>
      <c r="Z167" s="155">
        <f t="shared" ref="Z167:AB167" si="173">Z166+I167-M167+S167</f>
        <v>0</v>
      </c>
      <c r="AA167" s="155">
        <f t="shared" si="173"/>
        <v>0</v>
      </c>
      <c r="AB167" s="155">
        <f t="shared" si="173"/>
        <v>0</v>
      </c>
      <c r="AC167" s="156">
        <f t="shared" si="166"/>
        <v>0</v>
      </c>
      <c r="AD167" s="93">
        <f t="shared" si="167"/>
        <v>0</v>
      </c>
      <c r="AE167" s="157">
        <f>AE166-H167*$AK$5-I167*$AK$6-J167*$AK$7-K167*$AK$8</f>
        <v>1000</v>
      </c>
      <c r="AF167" s="94">
        <f t="shared" si="168"/>
        <v>0</v>
      </c>
      <c r="AG167" s="166">
        <f t="shared" si="163"/>
        <v>1000</v>
      </c>
    </row>
    <row r="168" s="73" customFormat="1" spans="1:33">
      <c r="A168" s="92">
        <v>7</v>
      </c>
      <c r="B168" s="93" t="s">
        <v>30</v>
      </c>
      <c r="C168" s="94" t="s">
        <v>31</v>
      </c>
      <c r="D168" s="94" t="s">
        <v>30</v>
      </c>
      <c r="E168" s="94" t="s">
        <v>32</v>
      </c>
      <c r="F168" s="95" t="s">
        <v>30</v>
      </c>
      <c r="G168" s="106"/>
      <c r="H168" s="107"/>
      <c r="I168" s="134"/>
      <c r="J168" s="134"/>
      <c r="K168" s="135"/>
      <c r="L168" s="136"/>
      <c r="M168" s="137"/>
      <c r="N168" s="137"/>
      <c r="O168" s="138"/>
      <c r="P168" s="139"/>
      <c r="Q168" s="139"/>
      <c r="R168" s="107"/>
      <c r="S168" s="134"/>
      <c r="T168" s="134"/>
      <c r="U168" s="134"/>
      <c r="V168" s="134"/>
      <c r="W168" s="135"/>
      <c r="X168" s="106"/>
      <c r="Y168" s="154">
        <f t="shared" si="164"/>
        <v>0</v>
      </c>
      <c r="Z168" s="155">
        <f t="shared" ref="Z168:AB168" si="174">Z167+I168-M168+S168</f>
        <v>0</v>
      </c>
      <c r="AA168" s="155">
        <f t="shared" si="174"/>
        <v>0</v>
      </c>
      <c r="AB168" s="155">
        <f t="shared" si="174"/>
        <v>0</v>
      </c>
      <c r="AC168" s="156">
        <f t="shared" si="166"/>
        <v>0</v>
      </c>
      <c r="AD168" s="93">
        <f t="shared" si="167"/>
        <v>0</v>
      </c>
      <c r="AE168" s="157">
        <f>AE167-H168*$AK$5-I168*$AK$6-J168*$AK$7-K168*$AK$8</f>
        <v>1000</v>
      </c>
      <c r="AF168" s="94">
        <f t="shared" si="168"/>
        <v>0</v>
      </c>
      <c r="AG168" s="166">
        <f t="shared" si="163"/>
        <v>1000</v>
      </c>
    </row>
    <row r="169" s="73" customFormat="1" spans="1:33">
      <c r="A169" s="92">
        <v>8</v>
      </c>
      <c r="B169" s="93" t="s">
        <v>36</v>
      </c>
      <c r="C169" s="94" t="s">
        <v>30</v>
      </c>
      <c r="D169" s="94" t="s">
        <v>32</v>
      </c>
      <c r="E169" s="94" t="s">
        <v>30</v>
      </c>
      <c r="F169" s="95" t="s">
        <v>32</v>
      </c>
      <c r="G169" s="106"/>
      <c r="H169" s="107"/>
      <c r="I169" s="134"/>
      <c r="J169" s="134"/>
      <c r="K169" s="135"/>
      <c r="L169" s="136"/>
      <c r="M169" s="137"/>
      <c r="N169" s="137"/>
      <c r="O169" s="138"/>
      <c r="P169" s="139"/>
      <c r="Q169" s="139"/>
      <c r="R169" s="107"/>
      <c r="S169" s="134"/>
      <c r="T169" s="134"/>
      <c r="U169" s="134"/>
      <c r="V169" s="134"/>
      <c r="W169" s="135"/>
      <c r="X169" s="106"/>
      <c r="Y169" s="154">
        <f t="shared" si="164"/>
        <v>0</v>
      </c>
      <c r="Z169" s="155">
        <f t="shared" ref="Z169:AB169" si="175">Z168+I169-M169+S169</f>
        <v>0</v>
      </c>
      <c r="AA169" s="155">
        <f t="shared" si="175"/>
        <v>0</v>
      </c>
      <c r="AB169" s="155">
        <f t="shared" si="175"/>
        <v>0</v>
      </c>
      <c r="AC169" s="156">
        <f t="shared" si="166"/>
        <v>0</v>
      </c>
      <c r="AD169" s="93">
        <f t="shared" si="167"/>
        <v>0</v>
      </c>
      <c r="AE169" s="157">
        <f>AE168-H169*$AK$5-I169*$AK$6-J169*$AK$7-K169*$AK$8</f>
        <v>1000</v>
      </c>
      <c r="AF169" s="94">
        <f t="shared" si="168"/>
        <v>0</v>
      </c>
      <c r="AG169" s="166">
        <f t="shared" si="163"/>
        <v>1000</v>
      </c>
    </row>
    <row r="170" s="73" customFormat="1" spans="1:33">
      <c r="A170" s="92">
        <v>9</v>
      </c>
      <c r="B170" s="93" t="s">
        <v>31</v>
      </c>
      <c r="C170" s="94" t="s">
        <v>32</v>
      </c>
      <c r="D170" s="94" t="s">
        <v>30</v>
      </c>
      <c r="E170" s="94" t="s">
        <v>30</v>
      </c>
      <c r="F170" s="95" t="s">
        <v>30</v>
      </c>
      <c r="G170" s="106"/>
      <c r="H170" s="107"/>
      <c r="I170" s="134"/>
      <c r="J170" s="134"/>
      <c r="K170" s="135"/>
      <c r="L170" s="136"/>
      <c r="M170" s="137"/>
      <c r="N170" s="137"/>
      <c r="O170" s="138"/>
      <c r="P170" s="139"/>
      <c r="Q170" s="139"/>
      <c r="R170" s="107"/>
      <c r="S170" s="134"/>
      <c r="T170" s="134"/>
      <c r="U170" s="134"/>
      <c r="V170" s="134"/>
      <c r="W170" s="135"/>
      <c r="X170" s="106"/>
      <c r="Y170" s="154">
        <f t="shared" si="164"/>
        <v>0</v>
      </c>
      <c r="Z170" s="155">
        <f t="shared" ref="Z170:AB170" si="176">Z169+I170-M170+S170</f>
        <v>0</v>
      </c>
      <c r="AA170" s="155">
        <f t="shared" si="176"/>
        <v>0</v>
      </c>
      <c r="AB170" s="155">
        <f t="shared" si="176"/>
        <v>0</v>
      </c>
      <c r="AC170" s="156">
        <f t="shared" si="166"/>
        <v>0</v>
      </c>
      <c r="AD170" s="93">
        <f t="shared" si="167"/>
        <v>0</v>
      </c>
      <c r="AE170" s="157">
        <f>AE169-H170*$AK$5-I170*$AK$6-J170*$AK$7-K170*$AK$8</f>
        <v>1000</v>
      </c>
      <c r="AF170" s="94">
        <f t="shared" si="168"/>
        <v>0</v>
      </c>
      <c r="AG170" s="166">
        <f t="shared" si="163"/>
        <v>1000</v>
      </c>
    </row>
    <row r="171" s="73" customFormat="1" spans="1:33">
      <c r="A171" s="92">
        <v>10</v>
      </c>
      <c r="B171" s="93" t="s">
        <v>30</v>
      </c>
      <c r="C171" s="94" t="s">
        <v>30</v>
      </c>
      <c r="D171" s="94" t="s">
        <v>30</v>
      </c>
      <c r="E171" s="94" t="s">
        <v>30</v>
      </c>
      <c r="F171" s="95" t="s">
        <v>30</v>
      </c>
      <c r="G171" s="106"/>
      <c r="H171" s="107"/>
      <c r="I171" s="134"/>
      <c r="J171" s="134"/>
      <c r="K171" s="135"/>
      <c r="L171" s="136"/>
      <c r="M171" s="137"/>
      <c r="N171" s="137"/>
      <c r="O171" s="138"/>
      <c r="P171" s="139"/>
      <c r="Q171" s="139"/>
      <c r="R171" s="107"/>
      <c r="S171" s="134"/>
      <c r="T171" s="134"/>
      <c r="U171" s="134"/>
      <c r="V171" s="134"/>
      <c r="W171" s="135"/>
      <c r="X171" s="106"/>
      <c r="Y171" s="154">
        <f t="shared" si="164"/>
        <v>0</v>
      </c>
      <c r="Z171" s="155">
        <f t="shared" ref="Z171:AB171" si="177">Z170+I171-M171+S171</f>
        <v>0</v>
      </c>
      <c r="AA171" s="155">
        <f t="shared" si="177"/>
        <v>0</v>
      </c>
      <c r="AB171" s="155">
        <f t="shared" si="177"/>
        <v>0</v>
      </c>
      <c r="AC171" s="156">
        <f t="shared" si="166"/>
        <v>0</v>
      </c>
      <c r="AD171" s="93">
        <f t="shared" si="167"/>
        <v>0</v>
      </c>
      <c r="AE171" s="157">
        <f>AE170-H171*$AK$5-I171*$AK$6-J171*$AK$7-K171*$AK$8</f>
        <v>1000</v>
      </c>
      <c r="AF171" s="94">
        <f t="shared" si="168"/>
        <v>0</v>
      </c>
      <c r="AG171" s="166">
        <f t="shared" si="163"/>
        <v>1000</v>
      </c>
    </row>
    <row r="172" s="73" customFormat="1" spans="1:33">
      <c r="A172" s="92">
        <v>11</v>
      </c>
      <c r="B172" s="93" t="s">
        <v>31</v>
      </c>
      <c r="C172" s="94" t="s">
        <v>32</v>
      </c>
      <c r="D172" s="94" t="s">
        <v>32</v>
      </c>
      <c r="E172" s="94" t="s">
        <v>30</v>
      </c>
      <c r="F172" s="95" t="s">
        <v>30</v>
      </c>
      <c r="G172" s="106"/>
      <c r="H172" s="107"/>
      <c r="I172" s="134"/>
      <c r="J172" s="134"/>
      <c r="K172" s="135"/>
      <c r="L172" s="136"/>
      <c r="M172" s="137"/>
      <c r="N172" s="137"/>
      <c r="O172" s="138"/>
      <c r="P172" s="139"/>
      <c r="Q172" s="139"/>
      <c r="R172" s="107"/>
      <c r="S172" s="134"/>
      <c r="T172" s="134"/>
      <c r="U172" s="134"/>
      <c r="V172" s="134"/>
      <c r="W172" s="135"/>
      <c r="X172" s="106"/>
      <c r="Y172" s="154">
        <f t="shared" si="164"/>
        <v>0</v>
      </c>
      <c r="Z172" s="155">
        <f t="shared" ref="Z172:AB172" si="178">Z171+I172-M172+S172</f>
        <v>0</v>
      </c>
      <c r="AA172" s="155">
        <f t="shared" si="178"/>
        <v>0</v>
      </c>
      <c r="AB172" s="155">
        <f t="shared" si="178"/>
        <v>0</v>
      </c>
      <c r="AC172" s="156">
        <f t="shared" si="166"/>
        <v>0</v>
      </c>
      <c r="AD172" s="93">
        <f t="shared" si="167"/>
        <v>0</v>
      </c>
      <c r="AE172" s="157">
        <f>AE171-H172*$AK$5-I172*$AK$6-J172*$AK$7-K172*$AK$8</f>
        <v>1000</v>
      </c>
      <c r="AF172" s="94">
        <f t="shared" si="168"/>
        <v>0</v>
      </c>
      <c r="AG172" s="166">
        <f t="shared" si="163"/>
        <v>1000</v>
      </c>
    </row>
    <row r="173" s="73" customFormat="1" ht="14.25" spans="1:33">
      <c r="A173" s="98">
        <v>12</v>
      </c>
      <c r="B173" s="99" t="s">
        <v>30</v>
      </c>
      <c r="C173" s="100" t="s">
        <v>32</v>
      </c>
      <c r="D173" s="100" t="s">
        <v>30</v>
      </c>
      <c r="E173" s="100" t="s">
        <v>30</v>
      </c>
      <c r="F173" s="101" t="s">
        <v>36</v>
      </c>
      <c r="G173" s="108"/>
      <c r="H173" s="109"/>
      <c r="I173" s="140"/>
      <c r="J173" s="140"/>
      <c r="K173" s="141"/>
      <c r="L173" s="142"/>
      <c r="M173" s="143"/>
      <c r="N173" s="143"/>
      <c r="O173" s="144"/>
      <c r="P173" s="145"/>
      <c r="Q173" s="145"/>
      <c r="R173" s="109"/>
      <c r="S173" s="140"/>
      <c r="T173" s="140"/>
      <c r="U173" s="140"/>
      <c r="V173" s="140"/>
      <c r="W173" s="141"/>
      <c r="X173" s="108"/>
      <c r="Y173" s="158">
        <f t="shared" si="164"/>
        <v>0</v>
      </c>
      <c r="Z173" s="159">
        <f t="shared" ref="Z173:AB173" si="179">Z172+I173-M173+S173</f>
        <v>0</v>
      </c>
      <c r="AA173" s="159">
        <f t="shared" si="179"/>
        <v>0</v>
      </c>
      <c r="AB173" s="159">
        <f t="shared" si="179"/>
        <v>0</v>
      </c>
      <c r="AC173" s="160">
        <f t="shared" si="166"/>
        <v>0</v>
      </c>
      <c r="AD173" s="99">
        <f t="shared" si="167"/>
        <v>0</v>
      </c>
      <c r="AE173" s="161">
        <f>AE172-H173*$AK$5-I173*$AK$6-J173*$AK$7-K173*$AK$8</f>
        <v>1000</v>
      </c>
      <c r="AF173" s="100">
        <f t="shared" si="168"/>
        <v>0</v>
      </c>
      <c r="AG173" s="167">
        <f t="shared" si="163"/>
        <v>1000</v>
      </c>
    </row>
    <row r="174" s="73" customFormat="1" ht="14.25"/>
  </sheetData>
  <mergeCells count="90">
    <mergeCell ref="A1:AG1"/>
    <mergeCell ref="B2:F2"/>
    <mergeCell ref="H2:K2"/>
    <mergeCell ref="L2:O2"/>
    <mergeCell ref="R2:W2"/>
    <mergeCell ref="Y2:AG2"/>
    <mergeCell ref="A22:AG22"/>
    <mergeCell ref="B23:F23"/>
    <mergeCell ref="H23:K23"/>
    <mergeCell ref="L23:O23"/>
    <mergeCell ref="R23:W23"/>
    <mergeCell ref="Y23:AG23"/>
    <mergeCell ref="A39:AG39"/>
    <mergeCell ref="B40:F40"/>
    <mergeCell ref="H40:K40"/>
    <mergeCell ref="L40:O40"/>
    <mergeCell ref="R40:W40"/>
    <mergeCell ref="Y40:AG40"/>
    <mergeCell ref="A56:AG56"/>
    <mergeCell ref="B57:F57"/>
    <mergeCell ref="H57:K57"/>
    <mergeCell ref="L57:O57"/>
    <mergeCell ref="R57:W57"/>
    <mergeCell ref="Y57:AG57"/>
    <mergeCell ref="A73:AG73"/>
    <mergeCell ref="B74:F74"/>
    <mergeCell ref="H74:K74"/>
    <mergeCell ref="L74:O74"/>
    <mergeCell ref="R74:W74"/>
    <mergeCell ref="Y74:AG74"/>
    <mergeCell ref="A90:AG90"/>
    <mergeCell ref="B91:F91"/>
    <mergeCell ref="H91:K91"/>
    <mergeCell ref="L91:O91"/>
    <mergeCell ref="R91:W91"/>
    <mergeCell ref="Y91:AG91"/>
    <mergeCell ref="A107:AG107"/>
    <mergeCell ref="B108:F108"/>
    <mergeCell ref="H108:K108"/>
    <mergeCell ref="L108:O108"/>
    <mergeCell ref="R108:W108"/>
    <mergeCell ref="Y108:AG108"/>
    <mergeCell ref="A124:AG124"/>
    <mergeCell ref="B125:F125"/>
    <mergeCell ref="H125:K125"/>
    <mergeCell ref="L125:O125"/>
    <mergeCell ref="R125:W125"/>
    <mergeCell ref="Y125:AG125"/>
    <mergeCell ref="A141:AG141"/>
    <mergeCell ref="B142:F142"/>
    <mergeCell ref="H142:K142"/>
    <mergeCell ref="L142:O142"/>
    <mergeCell ref="R142:W142"/>
    <mergeCell ref="Y142:AG142"/>
    <mergeCell ref="A158:AG158"/>
    <mergeCell ref="B159:F159"/>
    <mergeCell ref="H159:K159"/>
    <mergeCell ref="L159:O159"/>
    <mergeCell ref="R159:W159"/>
    <mergeCell ref="Y159:AG159"/>
    <mergeCell ref="A2:A3"/>
    <mergeCell ref="A23:A24"/>
    <mergeCell ref="A40:A41"/>
    <mergeCell ref="A57:A58"/>
    <mergeCell ref="A74:A75"/>
    <mergeCell ref="A91:A92"/>
    <mergeCell ref="A108:A109"/>
    <mergeCell ref="A125:A126"/>
    <mergeCell ref="A142:A143"/>
    <mergeCell ref="A159:A160"/>
    <mergeCell ref="G2:G3"/>
    <mergeCell ref="G23:G24"/>
    <mergeCell ref="G40:G41"/>
    <mergeCell ref="G57:G58"/>
    <mergeCell ref="G74:G75"/>
    <mergeCell ref="G91:G92"/>
    <mergeCell ref="G108:G109"/>
    <mergeCell ref="G125:G126"/>
    <mergeCell ref="G142:G143"/>
    <mergeCell ref="G159:G160"/>
    <mergeCell ref="X2:X3"/>
    <mergeCell ref="X23:X24"/>
    <mergeCell ref="X40:X41"/>
    <mergeCell ref="X57:X58"/>
    <mergeCell ref="X74:X75"/>
    <mergeCell ref="X91:X92"/>
    <mergeCell ref="X108:X109"/>
    <mergeCell ref="X125:X126"/>
    <mergeCell ref="X142:X143"/>
    <mergeCell ref="X159:X160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L170"/>
  <sheetViews>
    <sheetView zoomScale="55" zoomScaleNormal="55" workbookViewId="0">
      <selection activeCell="A1" sqref="$A1:$XFD1048576"/>
    </sheetView>
  </sheetViews>
  <sheetFormatPr defaultColWidth="9.625" defaultRowHeight="13.5"/>
  <cols>
    <col min="1" max="16384" width="9.625" style="73" customWidth="1"/>
  </cols>
  <sheetData>
    <row r="1" ht="36.75" spans="1:33">
      <c r="A1" s="74" t="s">
        <v>46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75"/>
      <c r="X1" s="75"/>
      <c r="Y1" s="75"/>
      <c r="Z1" s="75"/>
      <c r="AA1" s="75"/>
      <c r="AB1" s="75"/>
      <c r="AC1" s="75"/>
      <c r="AD1" s="75"/>
      <c r="AE1" s="75"/>
      <c r="AF1" s="75"/>
      <c r="AG1" s="162"/>
    </row>
    <row r="2" ht="14.25" spans="1:33">
      <c r="A2" s="76" t="s">
        <v>1</v>
      </c>
      <c r="B2" s="77" t="s">
        <v>2</v>
      </c>
      <c r="C2" s="78"/>
      <c r="D2" s="78"/>
      <c r="E2" s="78"/>
      <c r="F2" s="79"/>
      <c r="G2" s="80" t="s">
        <v>3</v>
      </c>
      <c r="H2" s="77" t="s">
        <v>4</v>
      </c>
      <c r="I2" s="78"/>
      <c r="J2" s="78"/>
      <c r="K2" s="79"/>
      <c r="L2" s="77" t="s">
        <v>5</v>
      </c>
      <c r="M2" s="78"/>
      <c r="N2" s="78"/>
      <c r="O2" s="79"/>
      <c r="P2" s="80" t="s">
        <v>6</v>
      </c>
      <c r="Q2" s="80" t="s">
        <v>7</v>
      </c>
      <c r="R2" s="77" t="s">
        <v>8</v>
      </c>
      <c r="S2" s="78"/>
      <c r="T2" s="78"/>
      <c r="U2" s="78"/>
      <c r="V2" s="146"/>
      <c r="W2" s="79"/>
      <c r="X2" s="147" t="s">
        <v>9</v>
      </c>
      <c r="Y2" s="77" t="s">
        <v>10</v>
      </c>
      <c r="Z2" s="78"/>
      <c r="AA2" s="78"/>
      <c r="AB2" s="78"/>
      <c r="AC2" s="78"/>
      <c r="AD2" s="78"/>
      <c r="AE2" s="78"/>
      <c r="AF2" s="78"/>
      <c r="AG2" s="163"/>
    </row>
    <row r="3" ht="14.25" spans="1:38">
      <c r="A3" s="81"/>
      <c r="B3" s="82" t="s">
        <v>11</v>
      </c>
      <c r="C3" s="83" t="s">
        <v>12</v>
      </c>
      <c r="D3" s="83" t="s">
        <v>6</v>
      </c>
      <c r="E3" s="83" t="s">
        <v>13</v>
      </c>
      <c r="F3" s="84" t="s">
        <v>7</v>
      </c>
      <c r="G3" s="85"/>
      <c r="H3" s="82" t="s">
        <v>14</v>
      </c>
      <c r="I3" s="83" t="s">
        <v>15</v>
      </c>
      <c r="J3" s="83" t="s">
        <v>16</v>
      </c>
      <c r="K3" s="84" t="s">
        <v>17</v>
      </c>
      <c r="L3" s="82" t="s">
        <v>14</v>
      </c>
      <c r="M3" s="83" t="s">
        <v>15</v>
      </c>
      <c r="N3" s="83" t="s">
        <v>16</v>
      </c>
      <c r="O3" s="84" t="s">
        <v>17</v>
      </c>
      <c r="P3" s="85" t="s">
        <v>14</v>
      </c>
      <c r="Q3" s="85" t="s">
        <v>18</v>
      </c>
      <c r="R3" s="82" t="s">
        <v>14</v>
      </c>
      <c r="S3" s="83" t="s">
        <v>15</v>
      </c>
      <c r="T3" s="83" t="s">
        <v>16</v>
      </c>
      <c r="U3" s="83" t="s">
        <v>17</v>
      </c>
      <c r="V3" s="148" t="s">
        <v>18</v>
      </c>
      <c r="W3" s="84" t="s">
        <v>19</v>
      </c>
      <c r="X3" s="149"/>
      <c r="Y3" s="82" t="s">
        <v>14</v>
      </c>
      <c r="Z3" s="83" t="s">
        <v>15</v>
      </c>
      <c r="AA3" s="83" t="s">
        <v>16</v>
      </c>
      <c r="AB3" s="83" t="s">
        <v>17</v>
      </c>
      <c r="AC3" s="83" t="s">
        <v>18</v>
      </c>
      <c r="AD3" s="83" t="s">
        <v>20</v>
      </c>
      <c r="AE3" s="83" t="s">
        <v>21</v>
      </c>
      <c r="AF3" s="83" t="s">
        <v>22</v>
      </c>
      <c r="AG3" s="164" t="s">
        <v>23</v>
      </c>
      <c r="AI3" s="165" t="s">
        <v>24</v>
      </c>
      <c r="AJ3" s="165">
        <v>1000</v>
      </c>
      <c r="AK3" s="165" t="s">
        <v>25</v>
      </c>
      <c r="AL3" s="165">
        <v>1000</v>
      </c>
    </row>
    <row r="4" ht="14.25" spans="1:38">
      <c r="A4" s="86" t="s">
        <v>26</v>
      </c>
      <c r="B4" s="87" t="s">
        <v>27</v>
      </c>
      <c r="C4" s="88" t="s">
        <v>27</v>
      </c>
      <c r="D4" s="88" t="s">
        <v>27</v>
      </c>
      <c r="E4" s="88" t="s">
        <v>27</v>
      </c>
      <c r="F4" s="89" t="s">
        <v>27</v>
      </c>
      <c r="G4" s="90"/>
      <c r="H4" s="91"/>
      <c r="I4" s="110"/>
      <c r="J4" s="110"/>
      <c r="K4" s="111"/>
      <c r="L4" s="112"/>
      <c r="M4" s="113"/>
      <c r="N4" s="113"/>
      <c r="O4" s="114"/>
      <c r="P4" s="115"/>
      <c r="Q4" s="115"/>
      <c r="R4" s="91"/>
      <c r="S4" s="110"/>
      <c r="T4" s="110"/>
      <c r="U4" s="110"/>
      <c r="V4" s="110"/>
      <c r="W4" s="111"/>
      <c r="X4" s="90"/>
      <c r="Y4" s="150">
        <f>H4-L4+P4+R4</f>
        <v>0</v>
      </c>
      <c r="Z4" s="151">
        <f>I4-M4+S4</f>
        <v>0</v>
      </c>
      <c r="AA4" s="151">
        <f>J4-N4+T4</f>
        <v>0</v>
      </c>
      <c r="AB4" s="151">
        <f>K4-O4+U4</f>
        <v>0</v>
      </c>
      <c r="AC4" s="152">
        <f>Q4+V4</f>
        <v>0</v>
      </c>
      <c r="AD4" s="87">
        <f>$AJ$3-AE4</f>
        <v>0</v>
      </c>
      <c r="AE4" s="153">
        <f>AL3-H4*AJ5-I4*AJ6-J4*AJ7-K4/3*AJ8</f>
        <v>1000</v>
      </c>
      <c r="AF4" s="88">
        <f>$AL$3-AG4</f>
        <v>0</v>
      </c>
      <c r="AG4" s="166">
        <f>1000-Y4*50-Z4*10-AA4*10-AB4*20-AC4*50</f>
        <v>1000</v>
      </c>
      <c r="AI4" s="165" t="s">
        <v>28</v>
      </c>
      <c r="AJ4" s="165" t="s">
        <v>26</v>
      </c>
      <c r="AK4" s="165" t="s">
        <v>13</v>
      </c>
      <c r="AL4" s="165" t="s">
        <v>6</v>
      </c>
    </row>
    <row r="5" spans="1:38">
      <c r="A5" s="92">
        <v>1</v>
      </c>
      <c r="B5" s="93" t="s">
        <v>30</v>
      </c>
      <c r="C5" s="94" t="s">
        <v>31</v>
      </c>
      <c r="D5" s="94" t="s">
        <v>30</v>
      </c>
      <c r="E5" s="94" t="s">
        <v>32</v>
      </c>
      <c r="F5" s="95" t="s">
        <v>30</v>
      </c>
      <c r="G5" s="96"/>
      <c r="H5" s="97"/>
      <c r="I5" s="116"/>
      <c r="J5" s="116"/>
      <c r="K5" s="117"/>
      <c r="L5" s="118"/>
      <c r="M5" s="119"/>
      <c r="N5" s="119"/>
      <c r="O5" s="120"/>
      <c r="P5" s="121"/>
      <c r="Q5" s="121"/>
      <c r="R5" s="97"/>
      <c r="S5" s="116"/>
      <c r="T5" s="116"/>
      <c r="U5" s="116"/>
      <c r="V5" s="116"/>
      <c r="W5" s="117"/>
      <c r="X5" s="96"/>
      <c r="Y5" s="154">
        <f>Y4+H5-L5+P5+R5</f>
        <v>0</v>
      </c>
      <c r="Z5" s="155">
        <f>Z4+I5-M5+S5</f>
        <v>0</v>
      </c>
      <c r="AA5" s="155">
        <f>AA4+J5-N5+T5</f>
        <v>0</v>
      </c>
      <c r="AB5" s="155">
        <f>AB4+K5-O5+U5</f>
        <v>0</v>
      </c>
      <c r="AC5" s="156">
        <f>AC4+Q5+V5</f>
        <v>0</v>
      </c>
      <c r="AD5" s="93">
        <f>AE4-AE5</f>
        <v>0</v>
      </c>
      <c r="AE5" s="157">
        <f>AE4-H5*$AK$5-I5*$AK$6-J5*$AK$7-K5*$AK$8</f>
        <v>1000</v>
      </c>
      <c r="AF5" s="94">
        <f>AG4-AG5</f>
        <v>0</v>
      </c>
      <c r="AG5" s="166">
        <f>1000-Y5*50-Z5*10-AA5*10-AB5*20-AC5*50</f>
        <v>1000</v>
      </c>
      <c r="AI5" s="165" t="s">
        <v>14</v>
      </c>
      <c r="AJ5" s="165">
        <v>25</v>
      </c>
      <c r="AK5" s="165">
        <v>15</v>
      </c>
      <c r="AL5" s="165">
        <v>0</v>
      </c>
    </row>
    <row r="6" spans="1:38">
      <c r="A6" s="92">
        <v>2</v>
      </c>
      <c r="B6" s="93" t="s">
        <v>32</v>
      </c>
      <c r="C6" s="94" t="s">
        <v>30</v>
      </c>
      <c r="D6" s="94" t="s">
        <v>32</v>
      </c>
      <c r="E6" s="94" t="s">
        <v>30</v>
      </c>
      <c r="F6" s="95" t="s">
        <v>30</v>
      </c>
      <c r="G6" s="96"/>
      <c r="H6" s="97"/>
      <c r="I6" s="116"/>
      <c r="J6" s="116"/>
      <c r="K6" s="117"/>
      <c r="L6" s="118"/>
      <c r="M6" s="119"/>
      <c r="N6" s="119"/>
      <c r="O6" s="120"/>
      <c r="P6" s="121"/>
      <c r="Q6" s="121"/>
      <c r="R6" s="97"/>
      <c r="S6" s="116"/>
      <c r="T6" s="116"/>
      <c r="U6" s="116"/>
      <c r="V6" s="116"/>
      <c r="W6" s="117"/>
      <c r="X6" s="96"/>
      <c r="Y6" s="154">
        <f t="shared" ref="Y5:Y19" si="0">Y5+H6-L6+P6+R6</f>
        <v>0</v>
      </c>
      <c r="Z6" s="155">
        <f t="shared" ref="Z6:AB6" si="1">Z5+I6-M6+S6</f>
        <v>0</v>
      </c>
      <c r="AA6" s="155">
        <f t="shared" si="1"/>
        <v>0</v>
      </c>
      <c r="AB6" s="155">
        <f t="shared" si="1"/>
        <v>0</v>
      </c>
      <c r="AC6" s="156">
        <f t="shared" ref="AC5:AC19" si="2">AC5+Q6+V6</f>
        <v>0</v>
      </c>
      <c r="AD6" s="93">
        <f t="shared" ref="AD6:AD16" si="3">AE5-AE6</f>
        <v>0</v>
      </c>
      <c r="AE6" s="157">
        <f t="shared" ref="AE6:AE16" si="4">AE5-H6*$AK$5-I6*$AK$6-J6*$AK$7-K6*$AK$8</f>
        <v>1000</v>
      </c>
      <c r="AF6" s="94">
        <f t="shared" ref="AF6:AF16" si="5">AG5-AG6</f>
        <v>0</v>
      </c>
      <c r="AG6" s="166">
        <f>1000-Y6*50-Z6*10-AA6*10-AB6*20-AC6*50</f>
        <v>1000</v>
      </c>
      <c r="AI6" s="165" t="s">
        <v>15</v>
      </c>
      <c r="AJ6" s="165">
        <v>10</v>
      </c>
      <c r="AK6" s="165">
        <v>5</v>
      </c>
      <c r="AL6" s="165">
        <v>0</v>
      </c>
    </row>
    <row r="7" spans="1:38">
      <c r="A7" s="92">
        <v>3</v>
      </c>
      <c r="B7" s="93" t="s">
        <v>31</v>
      </c>
      <c r="C7" s="94" t="s">
        <v>31</v>
      </c>
      <c r="D7" s="94" t="s">
        <v>30</v>
      </c>
      <c r="E7" s="94" t="s">
        <v>32</v>
      </c>
      <c r="F7" s="95" t="s">
        <v>30</v>
      </c>
      <c r="G7" s="96"/>
      <c r="H7" s="97"/>
      <c r="I7" s="116"/>
      <c r="J7" s="116"/>
      <c r="K7" s="117"/>
      <c r="L7" s="118"/>
      <c r="M7" s="119"/>
      <c r="N7" s="119"/>
      <c r="O7" s="120"/>
      <c r="P7" s="121"/>
      <c r="Q7" s="121"/>
      <c r="R7" s="97"/>
      <c r="S7" s="116"/>
      <c r="T7" s="116"/>
      <c r="U7" s="116"/>
      <c r="V7" s="116"/>
      <c r="W7" s="117"/>
      <c r="X7" s="96"/>
      <c r="Y7" s="154">
        <f t="shared" si="0"/>
        <v>0</v>
      </c>
      <c r="Z7" s="155">
        <f t="shared" ref="Z7:AB7" si="6">Z6+I7-M7+S7</f>
        <v>0</v>
      </c>
      <c r="AA7" s="155">
        <f t="shared" si="6"/>
        <v>0</v>
      </c>
      <c r="AB7" s="155">
        <f t="shared" si="6"/>
        <v>0</v>
      </c>
      <c r="AC7" s="156">
        <f t="shared" si="2"/>
        <v>0</v>
      </c>
      <c r="AD7" s="93">
        <f t="shared" si="3"/>
        <v>0</v>
      </c>
      <c r="AE7" s="157">
        <f t="shared" si="4"/>
        <v>1000</v>
      </c>
      <c r="AF7" s="94">
        <f t="shared" si="5"/>
        <v>0</v>
      </c>
      <c r="AG7" s="166">
        <f>1000-Y7*50-Z7*10-AA7*10-AB7*20-AC7*50</f>
        <v>1000</v>
      </c>
      <c r="AI7" s="165" t="s">
        <v>16</v>
      </c>
      <c r="AJ7" s="165">
        <v>100</v>
      </c>
      <c r="AK7" s="165">
        <v>50</v>
      </c>
      <c r="AL7" s="165">
        <v>0</v>
      </c>
    </row>
    <row r="8" spans="1:38">
      <c r="A8" s="92">
        <v>4</v>
      </c>
      <c r="B8" s="93" t="s">
        <v>30</v>
      </c>
      <c r="C8" s="94" t="s">
        <v>30</v>
      </c>
      <c r="D8" s="94" t="s">
        <v>30</v>
      </c>
      <c r="E8" s="94" t="s">
        <v>30</v>
      </c>
      <c r="F8" s="95" t="s">
        <v>30</v>
      </c>
      <c r="G8" s="96"/>
      <c r="H8" s="97"/>
      <c r="I8" s="116"/>
      <c r="J8" s="116"/>
      <c r="K8" s="117"/>
      <c r="L8" s="118"/>
      <c r="M8" s="119"/>
      <c r="N8" s="119"/>
      <c r="O8" s="120"/>
      <c r="P8" s="121"/>
      <c r="Q8" s="121"/>
      <c r="R8" s="97"/>
      <c r="S8" s="116"/>
      <c r="T8" s="116"/>
      <c r="U8" s="116"/>
      <c r="V8" s="116"/>
      <c r="W8" s="117"/>
      <c r="X8" s="96"/>
      <c r="Y8" s="154">
        <f t="shared" si="0"/>
        <v>0</v>
      </c>
      <c r="Z8" s="155">
        <f t="shared" ref="Z8:AB8" si="7">Z7+I8-M8+S8</f>
        <v>0</v>
      </c>
      <c r="AA8" s="155">
        <f t="shared" si="7"/>
        <v>0</v>
      </c>
      <c r="AB8" s="155">
        <f t="shared" si="7"/>
        <v>0</v>
      </c>
      <c r="AC8" s="156">
        <f t="shared" si="2"/>
        <v>0</v>
      </c>
      <c r="AD8" s="93">
        <f t="shared" si="3"/>
        <v>0</v>
      </c>
      <c r="AE8" s="157">
        <f t="shared" si="4"/>
        <v>1000</v>
      </c>
      <c r="AF8" s="94">
        <f t="shared" si="5"/>
        <v>0</v>
      </c>
      <c r="AG8" s="166">
        <f t="shared" ref="AG4:AG19" si="8">1000-Y8*50-Z8*10-AA8*10-AB8*20-AC8*50</f>
        <v>1000</v>
      </c>
      <c r="AI8" s="165" t="s">
        <v>17</v>
      </c>
      <c r="AJ8" s="165">
        <v>400</v>
      </c>
      <c r="AK8" s="165">
        <v>100</v>
      </c>
      <c r="AL8" s="165">
        <v>0</v>
      </c>
    </row>
    <row r="9" spans="1:33">
      <c r="A9" s="92">
        <v>5</v>
      </c>
      <c r="B9" s="93" t="s">
        <v>32</v>
      </c>
      <c r="C9" s="94" t="s">
        <v>36</v>
      </c>
      <c r="D9" s="94" t="s">
        <v>32</v>
      </c>
      <c r="E9" s="94" t="s">
        <v>30</v>
      </c>
      <c r="F9" s="95" t="s">
        <v>30</v>
      </c>
      <c r="G9" s="96"/>
      <c r="H9" s="97"/>
      <c r="I9" s="116"/>
      <c r="J9" s="116"/>
      <c r="K9" s="117"/>
      <c r="L9" s="118"/>
      <c r="M9" s="119"/>
      <c r="N9" s="119"/>
      <c r="O9" s="120"/>
      <c r="P9" s="121"/>
      <c r="Q9" s="121"/>
      <c r="R9" s="97"/>
      <c r="S9" s="116"/>
      <c r="T9" s="116"/>
      <c r="U9" s="116"/>
      <c r="V9" s="116"/>
      <c r="W9" s="117"/>
      <c r="X9" s="96"/>
      <c r="Y9" s="154">
        <f t="shared" si="0"/>
        <v>0</v>
      </c>
      <c r="Z9" s="155">
        <f t="shared" ref="Z9:AB9" si="9">Z8+I9-M9+S9</f>
        <v>0</v>
      </c>
      <c r="AA9" s="155">
        <f t="shared" si="9"/>
        <v>0</v>
      </c>
      <c r="AB9" s="155">
        <f t="shared" si="9"/>
        <v>0</v>
      </c>
      <c r="AC9" s="156">
        <f t="shared" si="2"/>
        <v>0</v>
      </c>
      <c r="AD9" s="93">
        <f t="shared" si="3"/>
        <v>0</v>
      </c>
      <c r="AE9" s="157">
        <f t="shared" si="4"/>
        <v>1000</v>
      </c>
      <c r="AF9" s="94">
        <f t="shared" si="5"/>
        <v>0</v>
      </c>
      <c r="AG9" s="166">
        <f t="shared" si="8"/>
        <v>1000</v>
      </c>
    </row>
    <row r="10" spans="1:33">
      <c r="A10" s="92">
        <v>6</v>
      </c>
      <c r="B10" s="93" t="s">
        <v>30</v>
      </c>
      <c r="C10" s="94" t="s">
        <v>31</v>
      </c>
      <c r="D10" s="94" t="s">
        <v>30</v>
      </c>
      <c r="E10" s="94" t="s">
        <v>32</v>
      </c>
      <c r="F10" s="95" t="s">
        <v>32</v>
      </c>
      <c r="G10" s="96"/>
      <c r="H10" s="97"/>
      <c r="I10" s="116"/>
      <c r="J10" s="116"/>
      <c r="K10" s="117"/>
      <c r="L10" s="118"/>
      <c r="M10" s="119"/>
      <c r="N10" s="119"/>
      <c r="O10" s="120"/>
      <c r="P10" s="121"/>
      <c r="Q10" s="121"/>
      <c r="R10" s="97"/>
      <c r="S10" s="116"/>
      <c r="T10" s="116"/>
      <c r="U10" s="116"/>
      <c r="V10" s="116"/>
      <c r="W10" s="117"/>
      <c r="X10" s="96"/>
      <c r="Y10" s="154">
        <f t="shared" si="0"/>
        <v>0</v>
      </c>
      <c r="Z10" s="155">
        <f t="shared" ref="Z10:AB10" si="10">Z9+I10-M10+S10</f>
        <v>0</v>
      </c>
      <c r="AA10" s="155">
        <f t="shared" si="10"/>
        <v>0</v>
      </c>
      <c r="AB10" s="155">
        <f t="shared" si="10"/>
        <v>0</v>
      </c>
      <c r="AC10" s="156">
        <f t="shared" si="2"/>
        <v>0</v>
      </c>
      <c r="AD10" s="93">
        <f t="shared" si="3"/>
        <v>0</v>
      </c>
      <c r="AE10" s="157">
        <f t="shared" si="4"/>
        <v>1000</v>
      </c>
      <c r="AF10" s="94">
        <f t="shared" si="5"/>
        <v>0</v>
      </c>
      <c r="AG10" s="166">
        <f t="shared" si="8"/>
        <v>1000</v>
      </c>
    </row>
    <row r="11" spans="1:33">
      <c r="A11" s="92">
        <v>7</v>
      </c>
      <c r="B11" s="93" t="s">
        <v>30</v>
      </c>
      <c r="C11" s="94" t="s">
        <v>31</v>
      </c>
      <c r="D11" s="94" t="s">
        <v>30</v>
      </c>
      <c r="E11" s="94" t="s">
        <v>32</v>
      </c>
      <c r="F11" s="95" t="s">
        <v>30</v>
      </c>
      <c r="G11" s="96"/>
      <c r="H11" s="97"/>
      <c r="I11" s="116"/>
      <c r="J11" s="116"/>
      <c r="K11" s="117"/>
      <c r="L11" s="118"/>
      <c r="M11" s="119"/>
      <c r="N11" s="119"/>
      <c r="O11" s="120"/>
      <c r="P11" s="121"/>
      <c r="Q11" s="121"/>
      <c r="R11" s="97"/>
      <c r="S11" s="116"/>
      <c r="T11" s="116"/>
      <c r="U11" s="116"/>
      <c r="V11" s="116"/>
      <c r="W11" s="117"/>
      <c r="X11" s="96"/>
      <c r="Y11" s="154">
        <f t="shared" si="0"/>
        <v>0</v>
      </c>
      <c r="Z11" s="155">
        <f t="shared" ref="Z11:AB11" si="11">Z10+I11-M11+S11</f>
        <v>0</v>
      </c>
      <c r="AA11" s="155">
        <f t="shared" si="11"/>
        <v>0</v>
      </c>
      <c r="AB11" s="155">
        <f t="shared" si="11"/>
        <v>0</v>
      </c>
      <c r="AC11" s="156">
        <f t="shared" si="2"/>
        <v>0</v>
      </c>
      <c r="AD11" s="93">
        <f t="shared" si="3"/>
        <v>0</v>
      </c>
      <c r="AE11" s="157">
        <f t="shared" si="4"/>
        <v>1000</v>
      </c>
      <c r="AF11" s="94">
        <f t="shared" si="5"/>
        <v>0</v>
      </c>
      <c r="AG11" s="166">
        <f t="shared" si="8"/>
        <v>1000</v>
      </c>
    </row>
    <row r="12" spans="1:33">
      <c r="A12" s="92">
        <v>8</v>
      </c>
      <c r="B12" s="93" t="s">
        <v>36</v>
      </c>
      <c r="C12" s="94" t="s">
        <v>30</v>
      </c>
      <c r="D12" s="94" t="s">
        <v>32</v>
      </c>
      <c r="E12" s="94" t="s">
        <v>30</v>
      </c>
      <c r="F12" s="95" t="s">
        <v>32</v>
      </c>
      <c r="G12" s="96"/>
      <c r="H12" s="97"/>
      <c r="I12" s="116"/>
      <c r="J12" s="116"/>
      <c r="K12" s="117"/>
      <c r="L12" s="118"/>
      <c r="M12" s="119"/>
      <c r="N12" s="119"/>
      <c r="O12" s="120"/>
      <c r="P12" s="121"/>
      <c r="Q12" s="121"/>
      <c r="R12" s="97"/>
      <c r="S12" s="116"/>
      <c r="T12" s="116"/>
      <c r="U12" s="116"/>
      <c r="V12" s="116"/>
      <c r="W12" s="117"/>
      <c r="X12" s="96"/>
      <c r="Y12" s="154">
        <f t="shared" si="0"/>
        <v>0</v>
      </c>
      <c r="Z12" s="155">
        <f t="shared" ref="Z12:AB12" si="12">Z11+I12-M12+S12</f>
        <v>0</v>
      </c>
      <c r="AA12" s="155">
        <f t="shared" si="12"/>
        <v>0</v>
      </c>
      <c r="AB12" s="155">
        <f t="shared" si="12"/>
        <v>0</v>
      </c>
      <c r="AC12" s="156">
        <f t="shared" si="2"/>
        <v>0</v>
      </c>
      <c r="AD12" s="93">
        <f t="shared" si="3"/>
        <v>0</v>
      </c>
      <c r="AE12" s="157">
        <f t="shared" si="4"/>
        <v>1000</v>
      </c>
      <c r="AF12" s="94">
        <f t="shared" si="5"/>
        <v>0</v>
      </c>
      <c r="AG12" s="166">
        <f t="shared" si="8"/>
        <v>1000</v>
      </c>
    </row>
    <row r="13" spans="1:33">
      <c r="A13" s="92">
        <v>9</v>
      </c>
      <c r="B13" s="93" t="s">
        <v>31</v>
      </c>
      <c r="C13" s="94" t="s">
        <v>32</v>
      </c>
      <c r="D13" s="94" t="s">
        <v>30</v>
      </c>
      <c r="E13" s="94" t="s">
        <v>30</v>
      </c>
      <c r="F13" s="95" t="s">
        <v>30</v>
      </c>
      <c r="G13" s="96"/>
      <c r="H13" s="97"/>
      <c r="I13" s="116"/>
      <c r="J13" s="116"/>
      <c r="K13" s="117"/>
      <c r="L13" s="118"/>
      <c r="M13" s="119"/>
      <c r="N13" s="119"/>
      <c r="O13" s="120"/>
      <c r="P13" s="121"/>
      <c r="Q13" s="121"/>
      <c r="R13" s="97"/>
      <c r="S13" s="116"/>
      <c r="T13" s="116"/>
      <c r="U13" s="116"/>
      <c r="V13" s="116"/>
      <c r="W13" s="117"/>
      <c r="X13" s="96"/>
      <c r="Y13" s="154">
        <f t="shared" si="0"/>
        <v>0</v>
      </c>
      <c r="Z13" s="155">
        <f t="shared" ref="Z13:AB13" si="13">Z12+I13-M13+S13</f>
        <v>0</v>
      </c>
      <c r="AA13" s="155">
        <f t="shared" si="13"/>
        <v>0</v>
      </c>
      <c r="AB13" s="155">
        <f t="shared" si="13"/>
        <v>0</v>
      </c>
      <c r="AC13" s="156">
        <f t="shared" si="2"/>
        <v>0</v>
      </c>
      <c r="AD13" s="93">
        <f t="shared" si="3"/>
        <v>0</v>
      </c>
      <c r="AE13" s="157">
        <f t="shared" si="4"/>
        <v>1000</v>
      </c>
      <c r="AF13" s="94">
        <f t="shared" si="5"/>
        <v>0</v>
      </c>
      <c r="AG13" s="166">
        <f t="shared" si="8"/>
        <v>1000</v>
      </c>
    </row>
    <row r="14" spans="1:33">
      <c r="A14" s="92">
        <v>10</v>
      </c>
      <c r="B14" s="93" t="s">
        <v>30</v>
      </c>
      <c r="C14" s="94" t="s">
        <v>30</v>
      </c>
      <c r="D14" s="94" t="s">
        <v>30</v>
      </c>
      <c r="E14" s="94" t="s">
        <v>30</v>
      </c>
      <c r="F14" s="95" t="s">
        <v>30</v>
      </c>
      <c r="G14" s="96"/>
      <c r="H14" s="97"/>
      <c r="I14" s="116"/>
      <c r="J14" s="116"/>
      <c r="K14" s="117"/>
      <c r="L14" s="118"/>
      <c r="M14" s="119"/>
      <c r="N14" s="119"/>
      <c r="O14" s="120"/>
      <c r="P14" s="121"/>
      <c r="Q14" s="121"/>
      <c r="R14" s="97"/>
      <c r="S14" s="116"/>
      <c r="T14" s="116"/>
      <c r="U14" s="116"/>
      <c r="V14" s="116"/>
      <c r="W14" s="117"/>
      <c r="X14" s="96"/>
      <c r="Y14" s="154">
        <f t="shared" si="0"/>
        <v>0</v>
      </c>
      <c r="Z14" s="155">
        <f t="shared" ref="Z14:AB14" si="14">Z13+I14-M14+S14</f>
        <v>0</v>
      </c>
      <c r="AA14" s="155">
        <f t="shared" si="14"/>
        <v>0</v>
      </c>
      <c r="AB14" s="155">
        <f t="shared" si="14"/>
        <v>0</v>
      </c>
      <c r="AC14" s="156">
        <f t="shared" si="2"/>
        <v>0</v>
      </c>
      <c r="AD14" s="93">
        <f t="shared" si="3"/>
        <v>0</v>
      </c>
      <c r="AE14" s="157">
        <f t="shared" si="4"/>
        <v>1000</v>
      </c>
      <c r="AF14" s="94">
        <f t="shared" si="5"/>
        <v>0</v>
      </c>
      <c r="AG14" s="166">
        <f t="shared" si="8"/>
        <v>1000</v>
      </c>
    </row>
    <row r="15" spans="1:33">
      <c r="A15" s="92">
        <v>11</v>
      </c>
      <c r="B15" s="93" t="s">
        <v>31</v>
      </c>
      <c r="C15" s="94" t="s">
        <v>32</v>
      </c>
      <c r="D15" s="94" t="s">
        <v>32</v>
      </c>
      <c r="E15" s="94" t="s">
        <v>30</v>
      </c>
      <c r="F15" s="95" t="s">
        <v>30</v>
      </c>
      <c r="G15" s="96"/>
      <c r="H15" s="97"/>
      <c r="I15" s="116"/>
      <c r="J15" s="116"/>
      <c r="K15" s="117"/>
      <c r="L15" s="118"/>
      <c r="M15" s="119"/>
      <c r="N15" s="119"/>
      <c r="O15" s="120"/>
      <c r="P15" s="121"/>
      <c r="Q15" s="121"/>
      <c r="R15" s="97"/>
      <c r="S15" s="116"/>
      <c r="T15" s="116"/>
      <c r="U15" s="116"/>
      <c r="V15" s="116"/>
      <c r="W15" s="117"/>
      <c r="X15" s="96"/>
      <c r="Y15" s="154">
        <f t="shared" si="0"/>
        <v>0</v>
      </c>
      <c r="Z15" s="155">
        <f t="shared" ref="Z15:AB15" si="15">Z14+I15-M15+S15</f>
        <v>0</v>
      </c>
      <c r="AA15" s="155">
        <f t="shared" si="15"/>
        <v>0</v>
      </c>
      <c r="AB15" s="155">
        <f t="shared" si="15"/>
        <v>0</v>
      </c>
      <c r="AC15" s="156">
        <f t="shared" si="2"/>
        <v>0</v>
      </c>
      <c r="AD15" s="93">
        <f t="shared" si="3"/>
        <v>0</v>
      </c>
      <c r="AE15" s="157">
        <f t="shared" si="4"/>
        <v>1000</v>
      </c>
      <c r="AF15" s="94">
        <f t="shared" si="5"/>
        <v>0</v>
      </c>
      <c r="AG15" s="166">
        <f t="shared" si="8"/>
        <v>1000</v>
      </c>
    </row>
    <row r="16" ht="14.25" spans="1:33">
      <c r="A16" s="98">
        <v>12</v>
      </c>
      <c r="B16" s="99" t="s">
        <v>30</v>
      </c>
      <c r="C16" s="100" t="s">
        <v>32</v>
      </c>
      <c r="D16" s="100" t="s">
        <v>30</v>
      </c>
      <c r="E16" s="100" t="s">
        <v>30</v>
      </c>
      <c r="F16" s="101" t="s">
        <v>36</v>
      </c>
      <c r="G16" s="102"/>
      <c r="H16" s="103"/>
      <c r="I16" s="122"/>
      <c r="J16" s="122"/>
      <c r="K16" s="123"/>
      <c r="L16" s="124"/>
      <c r="M16" s="125"/>
      <c r="N16" s="125"/>
      <c r="O16" s="126"/>
      <c r="P16" s="127"/>
      <c r="Q16" s="127"/>
      <c r="R16" s="103"/>
      <c r="S16" s="122"/>
      <c r="T16" s="122"/>
      <c r="U16" s="122"/>
      <c r="V16" s="122"/>
      <c r="W16" s="123"/>
      <c r="X16" s="102"/>
      <c r="Y16" s="158">
        <f t="shared" si="0"/>
        <v>0</v>
      </c>
      <c r="Z16" s="159">
        <f t="shared" ref="Z16:AB16" si="16">Z15+I16-M16+S16</f>
        <v>0</v>
      </c>
      <c r="AA16" s="159">
        <f t="shared" si="16"/>
        <v>0</v>
      </c>
      <c r="AB16" s="159">
        <f t="shared" si="16"/>
        <v>0</v>
      </c>
      <c r="AC16" s="160">
        <f t="shared" si="2"/>
        <v>0</v>
      </c>
      <c r="AD16" s="99">
        <f t="shared" si="3"/>
        <v>0</v>
      </c>
      <c r="AE16" s="161">
        <f t="shared" si="4"/>
        <v>1000</v>
      </c>
      <c r="AF16" s="100">
        <f t="shared" si="5"/>
        <v>0</v>
      </c>
      <c r="AG16" s="167">
        <f t="shared" si="8"/>
        <v>1000</v>
      </c>
    </row>
    <row r="17" ht="15"/>
    <row r="18" ht="36.75" spans="1:33">
      <c r="A18" s="74" t="s">
        <v>47</v>
      </c>
      <c r="B18" s="75"/>
      <c r="C18" s="75"/>
      <c r="D18" s="75"/>
      <c r="E18" s="75"/>
      <c r="F18" s="75"/>
      <c r="G18" s="75"/>
      <c r="H18" s="75"/>
      <c r="I18" s="75"/>
      <c r="J18" s="75"/>
      <c r="K18" s="75"/>
      <c r="L18" s="75"/>
      <c r="M18" s="75"/>
      <c r="N18" s="75"/>
      <c r="O18" s="75"/>
      <c r="P18" s="75"/>
      <c r="Q18" s="75"/>
      <c r="R18" s="75"/>
      <c r="S18" s="75"/>
      <c r="T18" s="75"/>
      <c r="U18" s="75"/>
      <c r="V18" s="75"/>
      <c r="W18" s="75"/>
      <c r="X18" s="75"/>
      <c r="Y18" s="75"/>
      <c r="Z18" s="75"/>
      <c r="AA18" s="75"/>
      <c r="AB18" s="75"/>
      <c r="AC18" s="75"/>
      <c r="AD18" s="75"/>
      <c r="AE18" s="75"/>
      <c r="AF18" s="75"/>
      <c r="AG18" s="162"/>
    </row>
    <row r="19" ht="14.25" spans="1:33">
      <c r="A19" s="76" t="s">
        <v>1</v>
      </c>
      <c r="B19" s="77" t="s">
        <v>2</v>
      </c>
      <c r="C19" s="78"/>
      <c r="D19" s="78"/>
      <c r="E19" s="78"/>
      <c r="F19" s="79"/>
      <c r="G19" s="80" t="s">
        <v>3</v>
      </c>
      <c r="H19" s="77" t="s">
        <v>4</v>
      </c>
      <c r="I19" s="78"/>
      <c r="J19" s="78"/>
      <c r="K19" s="79"/>
      <c r="L19" s="77" t="s">
        <v>5</v>
      </c>
      <c r="M19" s="78"/>
      <c r="N19" s="78"/>
      <c r="O19" s="79"/>
      <c r="P19" s="80" t="s">
        <v>6</v>
      </c>
      <c r="Q19" s="80" t="s">
        <v>7</v>
      </c>
      <c r="R19" s="77" t="s">
        <v>8</v>
      </c>
      <c r="S19" s="78"/>
      <c r="T19" s="78"/>
      <c r="U19" s="78"/>
      <c r="V19" s="146"/>
      <c r="W19" s="79"/>
      <c r="X19" s="147" t="s">
        <v>9</v>
      </c>
      <c r="Y19" s="77" t="s">
        <v>10</v>
      </c>
      <c r="Z19" s="78"/>
      <c r="AA19" s="78"/>
      <c r="AB19" s="78"/>
      <c r="AC19" s="78"/>
      <c r="AD19" s="78"/>
      <c r="AE19" s="78"/>
      <c r="AF19" s="78"/>
      <c r="AG19" s="163"/>
    </row>
    <row r="20" ht="14.25" spans="1:38">
      <c r="A20" s="81"/>
      <c r="B20" s="82" t="s">
        <v>11</v>
      </c>
      <c r="C20" s="83" t="s">
        <v>12</v>
      </c>
      <c r="D20" s="83" t="s">
        <v>6</v>
      </c>
      <c r="E20" s="83" t="s">
        <v>13</v>
      </c>
      <c r="F20" s="84" t="s">
        <v>7</v>
      </c>
      <c r="G20" s="85"/>
      <c r="H20" s="82" t="s">
        <v>14</v>
      </c>
      <c r="I20" s="83" t="s">
        <v>15</v>
      </c>
      <c r="J20" s="83" t="s">
        <v>16</v>
      </c>
      <c r="K20" s="84" t="s">
        <v>17</v>
      </c>
      <c r="L20" s="82" t="s">
        <v>14</v>
      </c>
      <c r="M20" s="83" t="s">
        <v>15</v>
      </c>
      <c r="N20" s="83" t="s">
        <v>16</v>
      </c>
      <c r="O20" s="84" t="s">
        <v>17</v>
      </c>
      <c r="P20" s="85" t="s">
        <v>14</v>
      </c>
      <c r="Q20" s="85" t="s">
        <v>18</v>
      </c>
      <c r="R20" s="82" t="s">
        <v>14</v>
      </c>
      <c r="S20" s="83" t="s">
        <v>15</v>
      </c>
      <c r="T20" s="83" t="s">
        <v>16</v>
      </c>
      <c r="U20" s="83" t="s">
        <v>17</v>
      </c>
      <c r="V20" s="148" t="s">
        <v>18</v>
      </c>
      <c r="W20" s="84" t="s">
        <v>19</v>
      </c>
      <c r="X20" s="149"/>
      <c r="Y20" s="82" t="s">
        <v>14</v>
      </c>
      <c r="Z20" s="83" t="s">
        <v>15</v>
      </c>
      <c r="AA20" s="83" t="s">
        <v>16</v>
      </c>
      <c r="AB20" s="83" t="s">
        <v>17</v>
      </c>
      <c r="AC20" s="83" t="s">
        <v>18</v>
      </c>
      <c r="AD20" s="83" t="s">
        <v>20</v>
      </c>
      <c r="AE20" s="83" t="s">
        <v>21</v>
      </c>
      <c r="AF20" s="83" t="s">
        <v>22</v>
      </c>
      <c r="AG20" s="164" t="s">
        <v>23</v>
      </c>
      <c r="AI20" s="165" t="s">
        <v>24</v>
      </c>
      <c r="AJ20" s="165">
        <v>1000</v>
      </c>
      <c r="AK20" s="165" t="s">
        <v>25</v>
      </c>
      <c r="AL20" s="165">
        <v>1000</v>
      </c>
    </row>
    <row r="21" ht="14.25" spans="1:38">
      <c r="A21" s="86" t="s">
        <v>26</v>
      </c>
      <c r="B21" s="87" t="s">
        <v>27</v>
      </c>
      <c r="C21" s="88" t="s">
        <v>27</v>
      </c>
      <c r="D21" s="88" t="s">
        <v>27</v>
      </c>
      <c r="E21" s="88" t="s">
        <v>27</v>
      </c>
      <c r="F21" s="89" t="s">
        <v>27</v>
      </c>
      <c r="G21" s="104"/>
      <c r="H21" s="105"/>
      <c r="I21" s="128"/>
      <c r="J21" s="128"/>
      <c r="K21" s="129"/>
      <c r="L21" s="130"/>
      <c r="M21" s="131"/>
      <c r="N21" s="131"/>
      <c r="O21" s="132"/>
      <c r="P21" s="133"/>
      <c r="Q21" s="133"/>
      <c r="R21" s="105"/>
      <c r="S21" s="128"/>
      <c r="T21" s="128"/>
      <c r="U21" s="128"/>
      <c r="V21" s="128"/>
      <c r="W21" s="129"/>
      <c r="X21" s="104"/>
      <c r="Y21" s="150">
        <f>H21-L21+P21+R21</f>
        <v>0</v>
      </c>
      <c r="Z21" s="151">
        <f t="shared" ref="Z21:AB21" si="17">I21-M21+S21</f>
        <v>0</v>
      </c>
      <c r="AA21" s="151">
        <f t="shared" si="17"/>
        <v>0</v>
      </c>
      <c r="AB21" s="151">
        <f t="shared" si="17"/>
        <v>0</v>
      </c>
      <c r="AC21" s="152">
        <f>Q21+V21</f>
        <v>0</v>
      </c>
      <c r="AD21" s="87">
        <f>$AJ$3-AE21</f>
        <v>0</v>
      </c>
      <c r="AE21" s="153">
        <f>AL20-H21*AJ22-I21*AJ23-J21*AJ24-K21/3*AJ25</f>
        <v>1000</v>
      </c>
      <c r="AF21" s="88">
        <f>$AL$3-AG21</f>
        <v>0</v>
      </c>
      <c r="AG21" s="166">
        <f t="shared" ref="AG21:AG33" si="18">1000-Y21*50-Z21*10-AA21*10-AB21*20-AC21*50</f>
        <v>1000</v>
      </c>
      <c r="AI21" s="165" t="s">
        <v>28</v>
      </c>
      <c r="AJ21" s="165" t="s">
        <v>26</v>
      </c>
      <c r="AK21" s="165" t="s">
        <v>13</v>
      </c>
      <c r="AL21" s="165" t="s">
        <v>6</v>
      </c>
    </row>
    <row r="22" spans="1:38">
      <c r="A22" s="92">
        <v>1</v>
      </c>
      <c r="B22" s="93" t="s">
        <v>30</v>
      </c>
      <c r="C22" s="94" t="s">
        <v>31</v>
      </c>
      <c r="D22" s="94" t="s">
        <v>30</v>
      </c>
      <c r="E22" s="94" t="s">
        <v>32</v>
      </c>
      <c r="F22" s="95" t="s">
        <v>30</v>
      </c>
      <c r="G22" s="106"/>
      <c r="H22" s="107"/>
      <c r="I22" s="134"/>
      <c r="J22" s="134"/>
      <c r="K22" s="135"/>
      <c r="L22" s="136"/>
      <c r="M22" s="137"/>
      <c r="N22" s="137"/>
      <c r="O22" s="138"/>
      <c r="P22" s="139"/>
      <c r="Q22" s="139"/>
      <c r="R22" s="107"/>
      <c r="S22" s="134"/>
      <c r="T22" s="134"/>
      <c r="U22" s="134"/>
      <c r="V22" s="134"/>
      <c r="W22" s="135"/>
      <c r="X22" s="106"/>
      <c r="Y22" s="154">
        <f t="shared" ref="Y22:Y33" si="19">Y21+H22-L22+P22+R22</f>
        <v>0</v>
      </c>
      <c r="Z22" s="155">
        <f t="shared" ref="Z22:AB22" si="20">Z21+I22-M22+S22</f>
        <v>0</v>
      </c>
      <c r="AA22" s="155">
        <f t="shared" si="20"/>
        <v>0</v>
      </c>
      <c r="AB22" s="155">
        <f t="shared" si="20"/>
        <v>0</v>
      </c>
      <c r="AC22" s="156">
        <f t="shared" ref="AC22:AC33" si="21">AC21+Q22+V22</f>
        <v>0</v>
      </c>
      <c r="AD22" s="93">
        <f t="shared" ref="AD22:AD33" si="22">AE21-AE22</f>
        <v>0</v>
      </c>
      <c r="AE22" s="157">
        <f t="shared" ref="AE22:AE33" si="23">AE21-H22*$AK$5-I22*$AK$6-J22*$AK$7-K22*$AK$8</f>
        <v>1000</v>
      </c>
      <c r="AF22" s="94">
        <f t="shared" ref="AF22:AF33" si="24">AG21-AG22</f>
        <v>0</v>
      </c>
      <c r="AG22" s="166">
        <f t="shared" si="18"/>
        <v>1000</v>
      </c>
      <c r="AI22" s="165" t="s">
        <v>14</v>
      </c>
      <c r="AJ22" s="165">
        <v>25</v>
      </c>
      <c r="AK22" s="165">
        <v>15</v>
      </c>
      <c r="AL22" s="165">
        <v>0</v>
      </c>
    </row>
    <row r="23" spans="1:38">
      <c r="A23" s="92">
        <v>2</v>
      </c>
      <c r="B23" s="93" t="s">
        <v>32</v>
      </c>
      <c r="C23" s="94" t="s">
        <v>30</v>
      </c>
      <c r="D23" s="94" t="s">
        <v>32</v>
      </c>
      <c r="E23" s="94" t="s">
        <v>30</v>
      </c>
      <c r="F23" s="95" t="s">
        <v>30</v>
      </c>
      <c r="G23" s="106"/>
      <c r="H23" s="107"/>
      <c r="I23" s="134"/>
      <c r="J23" s="134"/>
      <c r="K23" s="135"/>
      <c r="L23" s="136"/>
      <c r="M23" s="137"/>
      <c r="N23" s="137"/>
      <c r="O23" s="138"/>
      <c r="P23" s="139"/>
      <c r="Q23" s="139"/>
      <c r="R23" s="107"/>
      <c r="S23" s="134"/>
      <c r="T23" s="134"/>
      <c r="U23" s="134"/>
      <c r="V23" s="134"/>
      <c r="W23" s="135"/>
      <c r="X23" s="106"/>
      <c r="Y23" s="154">
        <f t="shared" si="19"/>
        <v>0</v>
      </c>
      <c r="Z23" s="155">
        <f t="shared" ref="Z23:AB23" si="25">Z22+I23-M23+S23</f>
        <v>0</v>
      </c>
      <c r="AA23" s="155">
        <f t="shared" si="25"/>
        <v>0</v>
      </c>
      <c r="AB23" s="155">
        <f t="shared" si="25"/>
        <v>0</v>
      </c>
      <c r="AC23" s="156">
        <f t="shared" si="21"/>
        <v>0</v>
      </c>
      <c r="AD23" s="93">
        <f t="shared" si="22"/>
        <v>0</v>
      </c>
      <c r="AE23" s="157">
        <f t="shared" si="23"/>
        <v>1000</v>
      </c>
      <c r="AF23" s="94">
        <f t="shared" si="24"/>
        <v>0</v>
      </c>
      <c r="AG23" s="166">
        <f t="shared" si="18"/>
        <v>1000</v>
      </c>
      <c r="AI23" s="165" t="s">
        <v>15</v>
      </c>
      <c r="AJ23" s="165">
        <v>10</v>
      </c>
      <c r="AK23" s="165">
        <v>5</v>
      </c>
      <c r="AL23" s="165">
        <v>0</v>
      </c>
    </row>
    <row r="24" spans="1:38">
      <c r="A24" s="92">
        <v>3</v>
      </c>
      <c r="B24" s="93" t="s">
        <v>31</v>
      </c>
      <c r="C24" s="94" t="s">
        <v>31</v>
      </c>
      <c r="D24" s="94" t="s">
        <v>30</v>
      </c>
      <c r="E24" s="94" t="s">
        <v>32</v>
      </c>
      <c r="F24" s="95" t="s">
        <v>30</v>
      </c>
      <c r="G24" s="106"/>
      <c r="H24" s="107"/>
      <c r="I24" s="134"/>
      <c r="J24" s="134"/>
      <c r="K24" s="135"/>
      <c r="L24" s="136"/>
      <c r="M24" s="137"/>
      <c r="N24" s="137"/>
      <c r="O24" s="138"/>
      <c r="P24" s="139"/>
      <c r="Q24" s="139"/>
      <c r="R24" s="107"/>
      <c r="S24" s="134"/>
      <c r="T24" s="134"/>
      <c r="U24" s="134"/>
      <c r="V24" s="134"/>
      <c r="W24" s="135"/>
      <c r="X24" s="106"/>
      <c r="Y24" s="154">
        <f t="shared" si="19"/>
        <v>0</v>
      </c>
      <c r="Z24" s="155">
        <f t="shared" ref="Z24:AB24" si="26">Z23+I24-M24+S24</f>
        <v>0</v>
      </c>
      <c r="AA24" s="155">
        <f t="shared" si="26"/>
        <v>0</v>
      </c>
      <c r="AB24" s="155">
        <f t="shared" si="26"/>
        <v>0</v>
      </c>
      <c r="AC24" s="156">
        <f t="shared" si="21"/>
        <v>0</v>
      </c>
      <c r="AD24" s="93">
        <f t="shared" si="22"/>
        <v>0</v>
      </c>
      <c r="AE24" s="157">
        <f t="shared" si="23"/>
        <v>1000</v>
      </c>
      <c r="AF24" s="94">
        <f t="shared" si="24"/>
        <v>0</v>
      </c>
      <c r="AG24" s="166">
        <f t="shared" si="18"/>
        <v>1000</v>
      </c>
      <c r="AI24" s="165" t="s">
        <v>16</v>
      </c>
      <c r="AJ24" s="165">
        <v>100</v>
      </c>
      <c r="AK24" s="165">
        <v>50</v>
      </c>
      <c r="AL24" s="165">
        <v>0</v>
      </c>
    </row>
    <row r="25" spans="1:38">
      <c r="A25" s="92">
        <v>4</v>
      </c>
      <c r="B25" s="93" t="s">
        <v>30</v>
      </c>
      <c r="C25" s="94" t="s">
        <v>30</v>
      </c>
      <c r="D25" s="94" t="s">
        <v>30</v>
      </c>
      <c r="E25" s="94" t="s">
        <v>30</v>
      </c>
      <c r="F25" s="95" t="s">
        <v>30</v>
      </c>
      <c r="G25" s="106"/>
      <c r="H25" s="107"/>
      <c r="I25" s="134"/>
      <c r="J25" s="134"/>
      <c r="K25" s="135"/>
      <c r="L25" s="136"/>
      <c r="M25" s="137"/>
      <c r="N25" s="137"/>
      <c r="O25" s="138"/>
      <c r="P25" s="139"/>
      <c r="Q25" s="139"/>
      <c r="R25" s="107"/>
      <c r="S25" s="134"/>
      <c r="T25" s="134"/>
      <c r="U25" s="134"/>
      <c r="V25" s="134"/>
      <c r="W25" s="135"/>
      <c r="X25" s="106"/>
      <c r="Y25" s="154">
        <f t="shared" si="19"/>
        <v>0</v>
      </c>
      <c r="Z25" s="155">
        <f t="shared" ref="Z25:AB25" si="27">Z24+I25-M25+S25</f>
        <v>0</v>
      </c>
      <c r="AA25" s="155">
        <f t="shared" si="27"/>
        <v>0</v>
      </c>
      <c r="AB25" s="155">
        <f t="shared" si="27"/>
        <v>0</v>
      </c>
      <c r="AC25" s="156">
        <f t="shared" si="21"/>
        <v>0</v>
      </c>
      <c r="AD25" s="93">
        <f t="shared" si="22"/>
        <v>0</v>
      </c>
      <c r="AE25" s="157">
        <f t="shared" si="23"/>
        <v>1000</v>
      </c>
      <c r="AF25" s="94">
        <f t="shared" si="24"/>
        <v>0</v>
      </c>
      <c r="AG25" s="166">
        <f t="shared" si="18"/>
        <v>1000</v>
      </c>
      <c r="AI25" s="165" t="s">
        <v>17</v>
      </c>
      <c r="AJ25" s="165">
        <v>400</v>
      </c>
      <c r="AK25" s="165">
        <v>100</v>
      </c>
      <c r="AL25" s="165">
        <v>0</v>
      </c>
    </row>
    <row r="26" spans="1:33">
      <c r="A26" s="92">
        <v>5</v>
      </c>
      <c r="B26" s="93" t="s">
        <v>32</v>
      </c>
      <c r="C26" s="94" t="s">
        <v>36</v>
      </c>
      <c r="D26" s="94" t="s">
        <v>32</v>
      </c>
      <c r="E26" s="94" t="s">
        <v>30</v>
      </c>
      <c r="F26" s="95" t="s">
        <v>30</v>
      </c>
      <c r="G26" s="106"/>
      <c r="H26" s="107"/>
      <c r="I26" s="134"/>
      <c r="J26" s="134"/>
      <c r="K26" s="135"/>
      <c r="L26" s="136"/>
      <c r="M26" s="137"/>
      <c r="N26" s="137"/>
      <c r="O26" s="138"/>
      <c r="P26" s="139"/>
      <c r="Q26" s="139"/>
      <c r="R26" s="107"/>
      <c r="S26" s="134"/>
      <c r="T26" s="134"/>
      <c r="U26" s="134"/>
      <c r="V26" s="134"/>
      <c r="W26" s="135"/>
      <c r="X26" s="106"/>
      <c r="Y26" s="154">
        <f t="shared" si="19"/>
        <v>0</v>
      </c>
      <c r="Z26" s="155">
        <f t="shared" ref="Z26:AB26" si="28">Z25+I26-M26+S26</f>
        <v>0</v>
      </c>
      <c r="AA26" s="155">
        <f t="shared" si="28"/>
        <v>0</v>
      </c>
      <c r="AB26" s="155">
        <f t="shared" si="28"/>
        <v>0</v>
      </c>
      <c r="AC26" s="156">
        <f t="shared" si="21"/>
        <v>0</v>
      </c>
      <c r="AD26" s="93">
        <f t="shared" si="22"/>
        <v>0</v>
      </c>
      <c r="AE26" s="157">
        <f t="shared" si="23"/>
        <v>1000</v>
      </c>
      <c r="AF26" s="94">
        <f t="shared" si="24"/>
        <v>0</v>
      </c>
      <c r="AG26" s="166">
        <f t="shared" si="18"/>
        <v>1000</v>
      </c>
    </row>
    <row r="27" spans="1:33">
      <c r="A27" s="92">
        <v>6</v>
      </c>
      <c r="B27" s="93" t="s">
        <v>30</v>
      </c>
      <c r="C27" s="94" t="s">
        <v>31</v>
      </c>
      <c r="D27" s="94" t="s">
        <v>30</v>
      </c>
      <c r="E27" s="94" t="s">
        <v>32</v>
      </c>
      <c r="F27" s="95" t="s">
        <v>32</v>
      </c>
      <c r="G27" s="106"/>
      <c r="H27" s="107"/>
      <c r="I27" s="134"/>
      <c r="J27" s="134"/>
      <c r="K27" s="135"/>
      <c r="L27" s="136"/>
      <c r="M27" s="137"/>
      <c r="N27" s="137"/>
      <c r="O27" s="138"/>
      <c r="P27" s="139"/>
      <c r="Q27" s="139"/>
      <c r="R27" s="107"/>
      <c r="S27" s="134"/>
      <c r="T27" s="134"/>
      <c r="U27" s="134"/>
      <c r="V27" s="134"/>
      <c r="W27" s="135"/>
      <c r="X27" s="106"/>
      <c r="Y27" s="154">
        <f t="shared" si="19"/>
        <v>0</v>
      </c>
      <c r="Z27" s="155">
        <f t="shared" ref="Z27:AB27" si="29">Z26+I27-M27+S27</f>
        <v>0</v>
      </c>
      <c r="AA27" s="155">
        <f t="shared" si="29"/>
        <v>0</v>
      </c>
      <c r="AB27" s="155">
        <f t="shared" si="29"/>
        <v>0</v>
      </c>
      <c r="AC27" s="156">
        <f t="shared" si="21"/>
        <v>0</v>
      </c>
      <c r="AD27" s="93">
        <f t="shared" si="22"/>
        <v>0</v>
      </c>
      <c r="AE27" s="157">
        <f t="shared" si="23"/>
        <v>1000</v>
      </c>
      <c r="AF27" s="94">
        <f t="shared" si="24"/>
        <v>0</v>
      </c>
      <c r="AG27" s="166">
        <f t="shared" si="18"/>
        <v>1000</v>
      </c>
    </row>
    <row r="28" spans="1:33">
      <c r="A28" s="92">
        <v>7</v>
      </c>
      <c r="B28" s="93" t="s">
        <v>30</v>
      </c>
      <c r="C28" s="94" t="s">
        <v>31</v>
      </c>
      <c r="D28" s="94" t="s">
        <v>30</v>
      </c>
      <c r="E28" s="94" t="s">
        <v>32</v>
      </c>
      <c r="F28" s="95" t="s">
        <v>30</v>
      </c>
      <c r="G28" s="106"/>
      <c r="H28" s="107"/>
      <c r="I28" s="134"/>
      <c r="J28" s="134"/>
      <c r="K28" s="135"/>
      <c r="L28" s="136"/>
      <c r="M28" s="137"/>
      <c r="N28" s="137"/>
      <c r="O28" s="138"/>
      <c r="P28" s="139"/>
      <c r="Q28" s="139"/>
      <c r="R28" s="107"/>
      <c r="S28" s="134"/>
      <c r="T28" s="134"/>
      <c r="U28" s="134"/>
      <c r="V28" s="134"/>
      <c r="W28" s="135"/>
      <c r="X28" s="106"/>
      <c r="Y28" s="154">
        <f t="shared" si="19"/>
        <v>0</v>
      </c>
      <c r="Z28" s="155">
        <f t="shared" ref="Z28:AB28" si="30">Z27+I28-M28+S28</f>
        <v>0</v>
      </c>
      <c r="AA28" s="155">
        <f t="shared" si="30"/>
        <v>0</v>
      </c>
      <c r="AB28" s="155">
        <f t="shared" si="30"/>
        <v>0</v>
      </c>
      <c r="AC28" s="156">
        <f t="shared" si="21"/>
        <v>0</v>
      </c>
      <c r="AD28" s="93">
        <f t="shared" si="22"/>
        <v>0</v>
      </c>
      <c r="AE28" s="157">
        <f t="shared" si="23"/>
        <v>1000</v>
      </c>
      <c r="AF28" s="94">
        <f t="shared" si="24"/>
        <v>0</v>
      </c>
      <c r="AG28" s="166">
        <f t="shared" si="18"/>
        <v>1000</v>
      </c>
    </row>
    <row r="29" spans="1:33">
      <c r="A29" s="92">
        <v>8</v>
      </c>
      <c r="B29" s="93" t="s">
        <v>36</v>
      </c>
      <c r="C29" s="94" t="s">
        <v>30</v>
      </c>
      <c r="D29" s="94" t="s">
        <v>32</v>
      </c>
      <c r="E29" s="94" t="s">
        <v>30</v>
      </c>
      <c r="F29" s="95" t="s">
        <v>32</v>
      </c>
      <c r="G29" s="106"/>
      <c r="H29" s="107"/>
      <c r="I29" s="134"/>
      <c r="J29" s="134"/>
      <c r="K29" s="135"/>
      <c r="L29" s="136"/>
      <c r="M29" s="137"/>
      <c r="N29" s="137"/>
      <c r="O29" s="138"/>
      <c r="P29" s="139"/>
      <c r="Q29" s="139"/>
      <c r="R29" s="107"/>
      <c r="S29" s="134"/>
      <c r="T29" s="134"/>
      <c r="U29" s="134"/>
      <c r="V29" s="134"/>
      <c r="W29" s="135"/>
      <c r="X29" s="106"/>
      <c r="Y29" s="154">
        <f t="shared" si="19"/>
        <v>0</v>
      </c>
      <c r="Z29" s="155">
        <f t="shared" ref="Z29:AB29" si="31">Z28+I29-M29+S29</f>
        <v>0</v>
      </c>
      <c r="AA29" s="155">
        <f t="shared" si="31"/>
        <v>0</v>
      </c>
      <c r="AB29" s="155">
        <f t="shared" si="31"/>
        <v>0</v>
      </c>
      <c r="AC29" s="156">
        <f t="shared" si="21"/>
        <v>0</v>
      </c>
      <c r="AD29" s="93">
        <f t="shared" si="22"/>
        <v>0</v>
      </c>
      <c r="AE29" s="157">
        <f t="shared" si="23"/>
        <v>1000</v>
      </c>
      <c r="AF29" s="94">
        <f t="shared" si="24"/>
        <v>0</v>
      </c>
      <c r="AG29" s="166">
        <f t="shared" si="18"/>
        <v>1000</v>
      </c>
    </row>
    <row r="30" spans="1:33">
      <c r="A30" s="92">
        <v>9</v>
      </c>
      <c r="B30" s="93" t="s">
        <v>31</v>
      </c>
      <c r="C30" s="94" t="s">
        <v>32</v>
      </c>
      <c r="D30" s="94" t="s">
        <v>30</v>
      </c>
      <c r="E30" s="94" t="s">
        <v>30</v>
      </c>
      <c r="F30" s="95" t="s">
        <v>30</v>
      </c>
      <c r="G30" s="106"/>
      <c r="H30" s="107"/>
      <c r="I30" s="134"/>
      <c r="J30" s="134"/>
      <c r="K30" s="135"/>
      <c r="L30" s="136"/>
      <c r="M30" s="137"/>
      <c r="N30" s="137"/>
      <c r="O30" s="138"/>
      <c r="P30" s="139"/>
      <c r="Q30" s="139"/>
      <c r="R30" s="107"/>
      <c r="S30" s="134"/>
      <c r="T30" s="134"/>
      <c r="U30" s="134"/>
      <c r="V30" s="134"/>
      <c r="W30" s="135"/>
      <c r="X30" s="106"/>
      <c r="Y30" s="154">
        <f t="shared" si="19"/>
        <v>0</v>
      </c>
      <c r="Z30" s="155">
        <f t="shared" ref="Z30:AB30" si="32">Z29+I30-M30+S30</f>
        <v>0</v>
      </c>
      <c r="AA30" s="155">
        <f t="shared" si="32"/>
        <v>0</v>
      </c>
      <c r="AB30" s="155">
        <f t="shared" si="32"/>
        <v>0</v>
      </c>
      <c r="AC30" s="156">
        <f t="shared" si="21"/>
        <v>0</v>
      </c>
      <c r="AD30" s="93">
        <f t="shared" si="22"/>
        <v>0</v>
      </c>
      <c r="AE30" s="157">
        <f t="shared" si="23"/>
        <v>1000</v>
      </c>
      <c r="AF30" s="94">
        <f t="shared" si="24"/>
        <v>0</v>
      </c>
      <c r="AG30" s="166">
        <f t="shared" si="18"/>
        <v>1000</v>
      </c>
    </row>
    <row r="31" spans="1:33">
      <c r="A31" s="92">
        <v>10</v>
      </c>
      <c r="B31" s="93" t="s">
        <v>30</v>
      </c>
      <c r="C31" s="94" t="s">
        <v>30</v>
      </c>
      <c r="D31" s="94" t="s">
        <v>30</v>
      </c>
      <c r="E31" s="94" t="s">
        <v>30</v>
      </c>
      <c r="F31" s="95" t="s">
        <v>30</v>
      </c>
      <c r="G31" s="106"/>
      <c r="H31" s="107"/>
      <c r="I31" s="134"/>
      <c r="J31" s="134"/>
      <c r="K31" s="135"/>
      <c r="L31" s="136"/>
      <c r="M31" s="137"/>
      <c r="N31" s="137"/>
      <c r="O31" s="138"/>
      <c r="P31" s="139"/>
      <c r="Q31" s="139"/>
      <c r="R31" s="107"/>
      <c r="S31" s="134"/>
      <c r="T31" s="134"/>
      <c r="U31" s="134"/>
      <c r="V31" s="134"/>
      <c r="W31" s="135"/>
      <c r="X31" s="106"/>
      <c r="Y31" s="154">
        <f t="shared" si="19"/>
        <v>0</v>
      </c>
      <c r="Z31" s="155">
        <f t="shared" ref="Z31:AB31" si="33">Z30+I31-M31+S31</f>
        <v>0</v>
      </c>
      <c r="AA31" s="155">
        <f t="shared" si="33"/>
        <v>0</v>
      </c>
      <c r="AB31" s="155">
        <f t="shared" si="33"/>
        <v>0</v>
      </c>
      <c r="AC31" s="156">
        <f t="shared" si="21"/>
        <v>0</v>
      </c>
      <c r="AD31" s="93">
        <f t="shared" si="22"/>
        <v>0</v>
      </c>
      <c r="AE31" s="157">
        <f t="shared" si="23"/>
        <v>1000</v>
      </c>
      <c r="AF31" s="94">
        <f t="shared" si="24"/>
        <v>0</v>
      </c>
      <c r="AG31" s="166">
        <f t="shared" si="18"/>
        <v>1000</v>
      </c>
    </row>
    <row r="32" spans="1:33">
      <c r="A32" s="92">
        <v>11</v>
      </c>
      <c r="B32" s="93" t="s">
        <v>31</v>
      </c>
      <c r="C32" s="94" t="s">
        <v>32</v>
      </c>
      <c r="D32" s="94" t="s">
        <v>32</v>
      </c>
      <c r="E32" s="94" t="s">
        <v>30</v>
      </c>
      <c r="F32" s="95" t="s">
        <v>30</v>
      </c>
      <c r="G32" s="106"/>
      <c r="H32" s="107"/>
      <c r="I32" s="134"/>
      <c r="J32" s="134"/>
      <c r="K32" s="135"/>
      <c r="L32" s="136"/>
      <c r="M32" s="137"/>
      <c r="N32" s="137"/>
      <c r="O32" s="138"/>
      <c r="P32" s="139"/>
      <c r="Q32" s="139"/>
      <c r="R32" s="107"/>
      <c r="S32" s="134"/>
      <c r="T32" s="134"/>
      <c r="U32" s="134"/>
      <c r="V32" s="134"/>
      <c r="W32" s="135"/>
      <c r="X32" s="106"/>
      <c r="Y32" s="154">
        <f t="shared" si="19"/>
        <v>0</v>
      </c>
      <c r="Z32" s="155">
        <f t="shared" ref="Z32:AB32" si="34">Z31+I32-M32+S32</f>
        <v>0</v>
      </c>
      <c r="AA32" s="155">
        <f t="shared" si="34"/>
        <v>0</v>
      </c>
      <c r="AB32" s="155">
        <f t="shared" si="34"/>
        <v>0</v>
      </c>
      <c r="AC32" s="156">
        <f t="shared" si="21"/>
        <v>0</v>
      </c>
      <c r="AD32" s="93">
        <f t="shared" si="22"/>
        <v>0</v>
      </c>
      <c r="AE32" s="157">
        <f t="shared" si="23"/>
        <v>1000</v>
      </c>
      <c r="AF32" s="94">
        <f t="shared" si="24"/>
        <v>0</v>
      </c>
      <c r="AG32" s="166">
        <f t="shared" si="18"/>
        <v>1000</v>
      </c>
    </row>
    <row r="33" ht="14.25" spans="1:33">
      <c r="A33" s="98">
        <v>12</v>
      </c>
      <c r="B33" s="99" t="s">
        <v>30</v>
      </c>
      <c r="C33" s="100" t="s">
        <v>32</v>
      </c>
      <c r="D33" s="100" t="s">
        <v>30</v>
      </c>
      <c r="E33" s="100" t="s">
        <v>30</v>
      </c>
      <c r="F33" s="101" t="s">
        <v>36</v>
      </c>
      <c r="G33" s="108"/>
      <c r="H33" s="109"/>
      <c r="I33" s="140"/>
      <c r="J33" s="140"/>
      <c r="K33" s="141"/>
      <c r="L33" s="142"/>
      <c r="M33" s="143"/>
      <c r="N33" s="143"/>
      <c r="O33" s="144"/>
      <c r="P33" s="145"/>
      <c r="Q33" s="145"/>
      <c r="R33" s="109"/>
      <c r="S33" s="140"/>
      <c r="T33" s="140"/>
      <c r="U33" s="140"/>
      <c r="V33" s="140"/>
      <c r="W33" s="141"/>
      <c r="X33" s="108"/>
      <c r="Y33" s="158">
        <f t="shared" si="19"/>
        <v>0</v>
      </c>
      <c r="Z33" s="159">
        <f t="shared" ref="Z33:AB33" si="35">Z32+I33-M33+S33</f>
        <v>0</v>
      </c>
      <c r="AA33" s="159">
        <f t="shared" si="35"/>
        <v>0</v>
      </c>
      <c r="AB33" s="159">
        <f t="shared" si="35"/>
        <v>0</v>
      </c>
      <c r="AC33" s="160">
        <f t="shared" si="21"/>
        <v>0</v>
      </c>
      <c r="AD33" s="99">
        <f t="shared" si="22"/>
        <v>0</v>
      </c>
      <c r="AE33" s="161">
        <f t="shared" si="23"/>
        <v>1000</v>
      </c>
      <c r="AF33" s="100">
        <f t="shared" si="24"/>
        <v>0</v>
      </c>
      <c r="AG33" s="167">
        <f t="shared" si="18"/>
        <v>1000</v>
      </c>
    </row>
    <row r="34" ht="15"/>
    <row r="35" ht="36.75" spans="1:33">
      <c r="A35" s="74" t="s">
        <v>48</v>
      </c>
      <c r="B35" s="75"/>
      <c r="C35" s="75"/>
      <c r="D35" s="75"/>
      <c r="E35" s="75"/>
      <c r="F35" s="75"/>
      <c r="G35" s="75"/>
      <c r="H35" s="75"/>
      <c r="I35" s="75"/>
      <c r="J35" s="75"/>
      <c r="K35" s="75"/>
      <c r="L35" s="75"/>
      <c r="M35" s="75"/>
      <c r="N35" s="75"/>
      <c r="O35" s="75"/>
      <c r="P35" s="75"/>
      <c r="Q35" s="75"/>
      <c r="R35" s="75"/>
      <c r="S35" s="75"/>
      <c r="T35" s="75"/>
      <c r="U35" s="75"/>
      <c r="V35" s="75"/>
      <c r="W35" s="75"/>
      <c r="X35" s="75"/>
      <c r="Y35" s="75"/>
      <c r="Z35" s="75"/>
      <c r="AA35" s="75"/>
      <c r="AB35" s="75"/>
      <c r="AC35" s="75"/>
      <c r="AD35" s="75"/>
      <c r="AE35" s="75"/>
      <c r="AF35" s="75"/>
      <c r="AG35" s="162"/>
    </row>
    <row r="36" ht="14.25" spans="1:33">
      <c r="A36" s="76" t="s">
        <v>1</v>
      </c>
      <c r="B36" s="77" t="s">
        <v>2</v>
      </c>
      <c r="C36" s="78"/>
      <c r="D36" s="78"/>
      <c r="E36" s="78"/>
      <c r="F36" s="79"/>
      <c r="G36" s="80" t="s">
        <v>3</v>
      </c>
      <c r="H36" s="77" t="s">
        <v>4</v>
      </c>
      <c r="I36" s="78"/>
      <c r="J36" s="78"/>
      <c r="K36" s="79"/>
      <c r="L36" s="77" t="s">
        <v>5</v>
      </c>
      <c r="M36" s="78"/>
      <c r="N36" s="78"/>
      <c r="O36" s="79"/>
      <c r="P36" s="80" t="s">
        <v>6</v>
      </c>
      <c r="Q36" s="80" t="s">
        <v>7</v>
      </c>
      <c r="R36" s="77" t="s">
        <v>8</v>
      </c>
      <c r="S36" s="78"/>
      <c r="T36" s="78"/>
      <c r="U36" s="78"/>
      <c r="V36" s="146"/>
      <c r="W36" s="79"/>
      <c r="X36" s="147" t="s">
        <v>9</v>
      </c>
      <c r="Y36" s="77" t="s">
        <v>10</v>
      </c>
      <c r="Z36" s="78"/>
      <c r="AA36" s="78"/>
      <c r="AB36" s="78"/>
      <c r="AC36" s="78"/>
      <c r="AD36" s="78"/>
      <c r="AE36" s="78"/>
      <c r="AF36" s="78"/>
      <c r="AG36" s="163"/>
    </row>
    <row r="37" ht="14.25" spans="1:38">
      <c r="A37" s="81"/>
      <c r="B37" s="82" t="s">
        <v>11</v>
      </c>
      <c r="C37" s="83" t="s">
        <v>12</v>
      </c>
      <c r="D37" s="83" t="s">
        <v>6</v>
      </c>
      <c r="E37" s="83" t="s">
        <v>13</v>
      </c>
      <c r="F37" s="84" t="s">
        <v>7</v>
      </c>
      <c r="G37" s="85"/>
      <c r="H37" s="82" t="s">
        <v>14</v>
      </c>
      <c r="I37" s="83" t="s">
        <v>15</v>
      </c>
      <c r="J37" s="83" t="s">
        <v>16</v>
      </c>
      <c r="K37" s="84" t="s">
        <v>17</v>
      </c>
      <c r="L37" s="82" t="s">
        <v>14</v>
      </c>
      <c r="M37" s="83" t="s">
        <v>15</v>
      </c>
      <c r="N37" s="83" t="s">
        <v>16</v>
      </c>
      <c r="O37" s="84" t="s">
        <v>17</v>
      </c>
      <c r="P37" s="85" t="s">
        <v>14</v>
      </c>
      <c r="Q37" s="85" t="s">
        <v>18</v>
      </c>
      <c r="R37" s="82" t="s">
        <v>14</v>
      </c>
      <c r="S37" s="83" t="s">
        <v>15</v>
      </c>
      <c r="T37" s="83" t="s">
        <v>16</v>
      </c>
      <c r="U37" s="83" t="s">
        <v>17</v>
      </c>
      <c r="V37" s="148" t="s">
        <v>18</v>
      </c>
      <c r="W37" s="84" t="s">
        <v>19</v>
      </c>
      <c r="X37" s="149"/>
      <c r="Y37" s="82" t="s">
        <v>14</v>
      </c>
      <c r="Z37" s="83" t="s">
        <v>15</v>
      </c>
      <c r="AA37" s="83" t="s">
        <v>16</v>
      </c>
      <c r="AB37" s="83" t="s">
        <v>17</v>
      </c>
      <c r="AC37" s="83" t="s">
        <v>18</v>
      </c>
      <c r="AD37" s="83" t="s">
        <v>20</v>
      </c>
      <c r="AE37" s="83" t="s">
        <v>21</v>
      </c>
      <c r="AF37" s="83" t="s">
        <v>22</v>
      </c>
      <c r="AG37" s="164" t="s">
        <v>23</v>
      </c>
      <c r="AI37" s="165" t="s">
        <v>24</v>
      </c>
      <c r="AJ37" s="165">
        <v>1000</v>
      </c>
      <c r="AK37" s="165" t="s">
        <v>25</v>
      </c>
      <c r="AL37" s="165">
        <v>1000</v>
      </c>
    </row>
    <row r="38" ht="14.25" spans="1:38">
      <c r="A38" s="86" t="s">
        <v>26</v>
      </c>
      <c r="B38" s="87" t="s">
        <v>27</v>
      </c>
      <c r="C38" s="88" t="s">
        <v>27</v>
      </c>
      <c r="D38" s="88" t="s">
        <v>27</v>
      </c>
      <c r="E38" s="88" t="s">
        <v>27</v>
      </c>
      <c r="F38" s="89" t="s">
        <v>27</v>
      </c>
      <c r="G38" s="104"/>
      <c r="H38" s="105"/>
      <c r="I38" s="128"/>
      <c r="J38" s="128"/>
      <c r="K38" s="129"/>
      <c r="L38" s="130"/>
      <c r="M38" s="131"/>
      <c r="N38" s="131"/>
      <c r="O38" s="132"/>
      <c r="P38" s="133"/>
      <c r="Q38" s="133"/>
      <c r="R38" s="105"/>
      <c r="S38" s="128"/>
      <c r="T38" s="128"/>
      <c r="U38" s="128"/>
      <c r="V38" s="128"/>
      <c r="W38" s="129"/>
      <c r="X38" s="104"/>
      <c r="Y38" s="150">
        <f>H38-L38+P38+R38</f>
        <v>0</v>
      </c>
      <c r="Z38" s="151">
        <f t="shared" ref="Z38:AB38" si="36">I38-M38+S38</f>
        <v>0</v>
      </c>
      <c r="AA38" s="151">
        <f t="shared" si="36"/>
        <v>0</v>
      </c>
      <c r="AB38" s="151">
        <f t="shared" si="36"/>
        <v>0</v>
      </c>
      <c r="AC38" s="152">
        <f>Q38+V38</f>
        <v>0</v>
      </c>
      <c r="AD38" s="87">
        <f>$AJ$3-AE38</f>
        <v>0</v>
      </c>
      <c r="AE38" s="153">
        <f>AL37-H38*AJ39-I38*AJ40-J38*AJ41-K38/3*AJ42</f>
        <v>1000</v>
      </c>
      <c r="AF38" s="88">
        <f>$AL$3-AG38</f>
        <v>0</v>
      </c>
      <c r="AG38" s="166">
        <f t="shared" ref="AG38:AG50" si="37">1000-Y38*50-Z38*10-AA38*10-AB38*20-AC38*50</f>
        <v>1000</v>
      </c>
      <c r="AI38" s="165" t="s">
        <v>28</v>
      </c>
      <c r="AJ38" s="165" t="s">
        <v>26</v>
      </c>
      <c r="AK38" s="165" t="s">
        <v>13</v>
      </c>
      <c r="AL38" s="165" t="s">
        <v>6</v>
      </c>
    </row>
    <row r="39" spans="1:38">
      <c r="A39" s="92">
        <v>1</v>
      </c>
      <c r="B39" s="93" t="s">
        <v>30</v>
      </c>
      <c r="C39" s="94" t="s">
        <v>31</v>
      </c>
      <c r="D39" s="94" t="s">
        <v>30</v>
      </c>
      <c r="E39" s="94" t="s">
        <v>32</v>
      </c>
      <c r="F39" s="95" t="s">
        <v>30</v>
      </c>
      <c r="G39" s="106"/>
      <c r="H39" s="107"/>
      <c r="I39" s="134"/>
      <c r="J39" s="134"/>
      <c r="K39" s="135"/>
      <c r="L39" s="136"/>
      <c r="M39" s="137"/>
      <c r="N39" s="137"/>
      <c r="O39" s="138"/>
      <c r="P39" s="139"/>
      <c r="Q39" s="139"/>
      <c r="R39" s="107"/>
      <c r="S39" s="134"/>
      <c r="T39" s="134"/>
      <c r="U39" s="134"/>
      <c r="V39" s="134"/>
      <c r="W39" s="135"/>
      <c r="X39" s="106"/>
      <c r="Y39" s="154">
        <f t="shared" ref="Y39:Y50" si="38">Y38+H39-L39+P39+R39</f>
        <v>0</v>
      </c>
      <c r="Z39" s="155">
        <f t="shared" ref="Z39:AB39" si="39">Z38+I39-M39+S39</f>
        <v>0</v>
      </c>
      <c r="AA39" s="155">
        <f t="shared" si="39"/>
        <v>0</v>
      </c>
      <c r="AB39" s="155">
        <f t="shared" si="39"/>
        <v>0</v>
      </c>
      <c r="AC39" s="156">
        <f t="shared" ref="AC39:AC50" si="40">AC38+Q39+V39</f>
        <v>0</v>
      </c>
      <c r="AD39" s="93">
        <f t="shared" ref="AD39:AD50" si="41">AE38-AE39</f>
        <v>0</v>
      </c>
      <c r="AE39" s="157">
        <f>AE38-H39*$AK$5-I39*$AK$6-J39*$AK$7-K39*$AK$8</f>
        <v>1000</v>
      </c>
      <c r="AF39" s="94">
        <f t="shared" ref="AF39:AF50" si="42">AG38-AG39</f>
        <v>0</v>
      </c>
      <c r="AG39" s="166">
        <f t="shared" si="37"/>
        <v>1000</v>
      </c>
      <c r="AI39" s="165" t="s">
        <v>14</v>
      </c>
      <c r="AJ39" s="165">
        <v>25</v>
      </c>
      <c r="AK39" s="165">
        <v>15</v>
      </c>
      <c r="AL39" s="165">
        <v>0</v>
      </c>
    </row>
    <row r="40" spans="1:38">
      <c r="A40" s="92">
        <v>2</v>
      </c>
      <c r="B40" s="93" t="s">
        <v>32</v>
      </c>
      <c r="C40" s="94" t="s">
        <v>30</v>
      </c>
      <c r="D40" s="94" t="s">
        <v>32</v>
      </c>
      <c r="E40" s="94" t="s">
        <v>30</v>
      </c>
      <c r="F40" s="95" t="s">
        <v>30</v>
      </c>
      <c r="G40" s="106"/>
      <c r="H40" s="107"/>
      <c r="I40" s="134"/>
      <c r="J40" s="134"/>
      <c r="K40" s="135"/>
      <c r="L40" s="136"/>
      <c r="M40" s="137"/>
      <c r="N40" s="137"/>
      <c r="O40" s="138"/>
      <c r="P40" s="139"/>
      <c r="Q40" s="139"/>
      <c r="R40" s="107"/>
      <c r="S40" s="134"/>
      <c r="T40" s="134"/>
      <c r="U40" s="134"/>
      <c r="V40" s="134"/>
      <c r="W40" s="135"/>
      <c r="X40" s="106"/>
      <c r="Y40" s="154">
        <f t="shared" si="38"/>
        <v>0</v>
      </c>
      <c r="Z40" s="155">
        <f t="shared" ref="Z40:AB40" si="43">Z39+I40-M40+S40</f>
        <v>0</v>
      </c>
      <c r="AA40" s="155">
        <f t="shared" si="43"/>
        <v>0</v>
      </c>
      <c r="AB40" s="155">
        <f t="shared" si="43"/>
        <v>0</v>
      </c>
      <c r="AC40" s="156">
        <f t="shared" si="40"/>
        <v>0</v>
      </c>
      <c r="AD40" s="93">
        <f t="shared" si="41"/>
        <v>0</v>
      </c>
      <c r="AE40" s="157">
        <f>AE39-H40*$AK$5-I40*$AK$6-J40*$AK$7-K40*$AK$8</f>
        <v>1000</v>
      </c>
      <c r="AF40" s="94">
        <f t="shared" si="42"/>
        <v>0</v>
      </c>
      <c r="AG40" s="166">
        <f t="shared" si="37"/>
        <v>1000</v>
      </c>
      <c r="AI40" s="165" t="s">
        <v>15</v>
      </c>
      <c r="AJ40" s="165">
        <v>10</v>
      </c>
      <c r="AK40" s="165">
        <v>5</v>
      </c>
      <c r="AL40" s="165">
        <v>0</v>
      </c>
    </row>
    <row r="41" spans="1:38">
      <c r="A41" s="92">
        <v>3</v>
      </c>
      <c r="B41" s="93" t="s">
        <v>31</v>
      </c>
      <c r="C41" s="94" t="s">
        <v>31</v>
      </c>
      <c r="D41" s="94" t="s">
        <v>30</v>
      </c>
      <c r="E41" s="94" t="s">
        <v>32</v>
      </c>
      <c r="F41" s="95" t="s">
        <v>30</v>
      </c>
      <c r="G41" s="106"/>
      <c r="H41" s="107"/>
      <c r="I41" s="134"/>
      <c r="J41" s="134"/>
      <c r="K41" s="135"/>
      <c r="L41" s="136"/>
      <c r="M41" s="137"/>
      <c r="N41" s="137"/>
      <c r="O41" s="138"/>
      <c r="P41" s="139"/>
      <c r="Q41" s="139"/>
      <c r="R41" s="107"/>
      <c r="S41" s="134"/>
      <c r="T41" s="134"/>
      <c r="U41" s="134"/>
      <c r="V41" s="134"/>
      <c r="W41" s="135"/>
      <c r="X41" s="106"/>
      <c r="Y41" s="154">
        <f t="shared" si="38"/>
        <v>0</v>
      </c>
      <c r="Z41" s="155">
        <f t="shared" ref="Z41:AB41" si="44">Z40+I41-M41+S41</f>
        <v>0</v>
      </c>
      <c r="AA41" s="155">
        <f t="shared" si="44"/>
        <v>0</v>
      </c>
      <c r="AB41" s="155">
        <f t="shared" si="44"/>
        <v>0</v>
      </c>
      <c r="AC41" s="156">
        <f t="shared" si="40"/>
        <v>0</v>
      </c>
      <c r="AD41" s="93">
        <f t="shared" si="41"/>
        <v>0</v>
      </c>
      <c r="AE41" s="157">
        <f>AE40-H41*$AK$5-I41*$AK$6-J41*$AK$7-K41*$AK$8</f>
        <v>1000</v>
      </c>
      <c r="AF41" s="94">
        <f t="shared" si="42"/>
        <v>0</v>
      </c>
      <c r="AG41" s="166">
        <f t="shared" si="37"/>
        <v>1000</v>
      </c>
      <c r="AI41" s="165" t="s">
        <v>16</v>
      </c>
      <c r="AJ41" s="165">
        <v>100</v>
      </c>
      <c r="AK41" s="165">
        <v>50</v>
      </c>
      <c r="AL41" s="165">
        <v>0</v>
      </c>
    </row>
    <row r="42" spans="1:38">
      <c r="A42" s="92">
        <v>4</v>
      </c>
      <c r="B42" s="93" t="s">
        <v>30</v>
      </c>
      <c r="C42" s="94" t="s">
        <v>30</v>
      </c>
      <c r="D42" s="94" t="s">
        <v>30</v>
      </c>
      <c r="E42" s="94" t="s">
        <v>30</v>
      </c>
      <c r="F42" s="95" t="s">
        <v>30</v>
      </c>
      <c r="G42" s="106"/>
      <c r="H42" s="107"/>
      <c r="I42" s="134"/>
      <c r="J42" s="134"/>
      <c r="K42" s="135"/>
      <c r="L42" s="136"/>
      <c r="M42" s="137"/>
      <c r="N42" s="137"/>
      <c r="O42" s="138"/>
      <c r="P42" s="139"/>
      <c r="Q42" s="139"/>
      <c r="R42" s="107"/>
      <c r="S42" s="134"/>
      <c r="T42" s="134"/>
      <c r="U42" s="134"/>
      <c r="V42" s="134"/>
      <c r="W42" s="135"/>
      <c r="X42" s="106"/>
      <c r="Y42" s="154">
        <f t="shared" si="38"/>
        <v>0</v>
      </c>
      <c r="Z42" s="155">
        <f t="shared" ref="Z42:AB42" si="45">Z41+I42-M42+S42</f>
        <v>0</v>
      </c>
      <c r="AA42" s="155">
        <f t="shared" si="45"/>
        <v>0</v>
      </c>
      <c r="AB42" s="155">
        <f t="shared" si="45"/>
        <v>0</v>
      </c>
      <c r="AC42" s="156">
        <f t="shared" si="40"/>
        <v>0</v>
      </c>
      <c r="AD42" s="93">
        <f t="shared" si="41"/>
        <v>0</v>
      </c>
      <c r="AE42" s="157">
        <f>AE41-H42*$AK$5-I42*$AK$6-J42*$AK$7-K42*$AK$8</f>
        <v>1000</v>
      </c>
      <c r="AF42" s="94">
        <f t="shared" si="42"/>
        <v>0</v>
      </c>
      <c r="AG42" s="166">
        <f t="shared" si="37"/>
        <v>1000</v>
      </c>
      <c r="AI42" s="165" t="s">
        <v>17</v>
      </c>
      <c r="AJ42" s="165">
        <v>400</v>
      </c>
      <c r="AK42" s="165">
        <v>100</v>
      </c>
      <c r="AL42" s="165">
        <v>0</v>
      </c>
    </row>
    <row r="43" spans="1:33">
      <c r="A43" s="92">
        <v>5</v>
      </c>
      <c r="B43" s="93" t="s">
        <v>32</v>
      </c>
      <c r="C43" s="94" t="s">
        <v>36</v>
      </c>
      <c r="D43" s="94" t="s">
        <v>32</v>
      </c>
      <c r="E43" s="94" t="s">
        <v>30</v>
      </c>
      <c r="F43" s="95" t="s">
        <v>30</v>
      </c>
      <c r="G43" s="106"/>
      <c r="H43" s="107"/>
      <c r="I43" s="134"/>
      <c r="J43" s="134"/>
      <c r="K43" s="135"/>
      <c r="L43" s="136"/>
      <c r="M43" s="137"/>
      <c r="N43" s="137"/>
      <c r="O43" s="138"/>
      <c r="P43" s="139"/>
      <c r="Q43" s="139"/>
      <c r="R43" s="107"/>
      <c r="S43" s="134"/>
      <c r="T43" s="134"/>
      <c r="U43" s="134"/>
      <c r="V43" s="134"/>
      <c r="W43" s="135"/>
      <c r="X43" s="106"/>
      <c r="Y43" s="154">
        <f t="shared" si="38"/>
        <v>0</v>
      </c>
      <c r="Z43" s="155">
        <f t="shared" ref="Z43:AB43" si="46">Z42+I43-M43+S43</f>
        <v>0</v>
      </c>
      <c r="AA43" s="155">
        <f t="shared" si="46"/>
        <v>0</v>
      </c>
      <c r="AB43" s="155">
        <f t="shared" si="46"/>
        <v>0</v>
      </c>
      <c r="AC43" s="156">
        <f t="shared" si="40"/>
        <v>0</v>
      </c>
      <c r="AD43" s="93">
        <f t="shared" si="41"/>
        <v>0</v>
      </c>
      <c r="AE43" s="157">
        <f>AE42-H43*$AK$5-I43*$AK$6-J43*$AK$7-K43*$AK$8</f>
        <v>1000</v>
      </c>
      <c r="AF43" s="94">
        <f t="shared" si="42"/>
        <v>0</v>
      </c>
      <c r="AG43" s="166">
        <f t="shared" si="37"/>
        <v>1000</v>
      </c>
    </row>
    <row r="44" spans="1:33">
      <c r="A44" s="92">
        <v>6</v>
      </c>
      <c r="B44" s="93" t="s">
        <v>30</v>
      </c>
      <c r="C44" s="94" t="s">
        <v>31</v>
      </c>
      <c r="D44" s="94" t="s">
        <v>30</v>
      </c>
      <c r="E44" s="94" t="s">
        <v>32</v>
      </c>
      <c r="F44" s="95" t="s">
        <v>32</v>
      </c>
      <c r="G44" s="106"/>
      <c r="H44" s="107"/>
      <c r="I44" s="134"/>
      <c r="J44" s="134"/>
      <c r="K44" s="135"/>
      <c r="L44" s="136"/>
      <c r="M44" s="137"/>
      <c r="N44" s="137"/>
      <c r="O44" s="138"/>
      <c r="P44" s="139"/>
      <c r="Q44" s="139"/>
      <c r="R44" s="107"/>
      <c r="S44" s="134"/>
      <c r="T44" s="134"/>
      <c r="U44" s="134"/>
      <c r="V44" s="134"/>
      <c r="W44" s="135"/>
      <c r="X44" s="106"/>
      <c r="Y44" s="154">
        <f t="shared" si="38"/>
        <v>0</v>
      </c>
      <c r="Z44" s="155">
        <f t="shared" ref="Z44:AB44" si="47">Z43+I44-M44+S44</f>
        <v>0</v>
      </c>
      <c r="AA44" s="155">
        <f t="shared" si="47"/>
        <v>0</v>
      </c>
      <c r="AB44" s="155">
        <f t="shared" si="47"/>
        <v>0</v>
      </c>
      <c r="AC44" s="156">
        <f t="shared" si="40"/>
        <v>0</v>
      </c>
      <c r="AD44" s="93">
        <f t="shared" si="41"/>
        <v>0</v>
      </c>
      <c r="AE44" s="157">
        <f>AE43-H44*$AK$5-I44*$AK$6-J44*$AK$7-K44*$AK$8</f>
        <v>1000</v>
      </c>
      <c r="AF44" s="94">
        <f t="shared" si="42"/>
        <v>0</v>
      </c>
      <c r="AG44" s="166">
        <f t="shared" si="37"/>
        <v>1000</v>
      </c>
    </row>
    <row r="45" spans="1:33">
      <c r="A45" s="92">
        <v>7</v>
      </c>
      <c r="B45" s="93" t="s">
        <v>30</v>
      </c>
      <c r="C45" s="94" t="s">
        <v>31</v>
      </c>
      <c r="D45" s="94" t="s">
        <v>30</v>
      </c>
      <c r="E45" s="94" t="s">
        <v>32</v>
      </c>
      <c r="F45" s="95" t="s">
        <v>30</v>
      </c>
      <c r="G45" s="106"/>
      <c r="H45" s="107"/>
      <c r="I45" s="134"/>
      <c r="J45" s="134"/>
      <c r="K45" s="135"/>
      <c r="L45" s="136"/>
      <c r="M45" s="137"/>
      <c r="N45" s="137"/>
      <c r="O45" s="138"/>
      <c r="P45" s="139"/>
      <c r="Q45" s="139"/>
      <c r="R45" s="107"/>
      <c r="S45" s="134"/>
      <c r="T45" s="134"/>
      <c r="U45" s="134"/>
      <c r="V45" s="134"/>
      <c r="W45" s="135"/>
      <c r="X45" s="106"/>
      <c r="Y45" s="154">
        <f t="shared" si="38"/>
        <v>0</v>
      </c>
      <c r="Z45" s="155">
        <f t="shared" ref="Z45:AB45" si="48">Z44+I45-M45+S45</f>
        <v>0</v>
      </c>
      <c r="AA45" s="155">
        <f t="shared" si="48"/>
        <v>0</v>
      </c>
      <c r="AB45" s="155">
        <f t="shared" si="48"/>
        <v>0</v>
      </c>
      <c r="AC45" s="156">
        <f t="shared" si="40"/>
        <v>0</v>
      </c>
      <c r="AD45" s="93">
        <f t="shared" si="41"/>
        <v>0</v>
      </c>
      <c r="AE45" s="157">
        <f>AE44-H45*$AK$5-I45*$AK$6-J45*$AK$7-K45*$AK$8</f>
        <v>1000</v>
      </c>
      <c r="AF45" s="94">
        <f t="shared" si="42"/>
        <v>0</v>
      </c>
      <c r="AG45" s="166">
        <f t="shared" si="37"/>
        <v>1000</v>
      </c>
    </row>
    <row r="46" spans="1:33">
      <c r="A46" s="92">
        <v>8</v>
      </c>
      <c r="B46" s="93" t="s">
        <v>36</v>
      </c>
      <c r="C46" s="94" t="s">
        <v>30</v>
      </c>
      <c r="D46" s="94" t="s">
        <v>32</v>
      </c>
      <c r="E46" s="94" t="s">
        <v>30</v>
      </c>
      <c r="F46" s="95" t="s">
        <v>32</v>
      </c>
      <c r="G46" s="106"/>
      <c r="H46" s="107"/>
      <c r="I46" s="134"/>
      <c r="J46" s="134"/>
      <c r="K46" s="135"/>
      <c r="L46" s="136"/>
      <c r="M46" s="137"/>
      <c r="N46" s="137"/>
      <c r="O46" s="138"/>
      <c r="P46" s="139"/>
      <c r="Q46" s="139"/>
      <c r="R46" s="107"/>
      <c r="S46" s="134"/>
      <c r="T46" s="134"/>
      <c r="U46" s="134"/>
      <c r="V46" s="134"/>
      <c r="W46" s="135"/>
      <c r="X46" s="106"/>
      <c r="Y46" s="154">
        <f t="shared" si="38"/>
        <v>0</v>
      </c>
      <c r="Z46" s="155">
        <f t="shared" ref="Z46:AB46" si="49">Z45+I46-M46+S46</f>
        <v>0</v>
      </c>
      <c r="AA46" s="155">
        <f t="shared" si="49"/>
        <v>0</v>
      </c>
      <c r="AB46" s="155">
        <f t="shared" si="49"/>
        <v>0</v>
      </c>
      <c r="AC46" s="156">
        <f t="shared" si="40"/>
        <v>0</v>
      </c>
      <c r="AD46" s="93">
        <f t="shared" si="41"/>
        <v>0</v>
      </c>
      <c r="AE46" s="157">
        <f>AE45-H46*$AK$5-I46*$AK$6-J46*$AK$7-K46*$AK$8</f>
        <v>1000</v>
      </c>
      <c r="AF46" s="94">
        <f t="shared" si="42"/>
        <v>0</v>
      </c>
      <c r="AG46" s="166">
        <f t="shared" si="37"/>
        <v>1000</v>
      </c>
    </row>
    <row r="47" spans="1:33">
      <c r="A47" s="92">
        <v>9</v>
      </c>
      <c r="B47" s="93" t="s">
        <v>31</v>
      </c>
      <c r="C47" s="94" t="s">
        <v>32</v>
      </c>
      <c r="D47" s="94" t="s">
        <v>30</v>
      </c>
      <c r="E47" s="94" t="s">
        <v>30</v>
      </c>
      <c r="F47" s="95" t="s">
        <v>30</v>
      </c>
      <c r="G47" s="106"/>
      <c r="H47" s="107"/>
      <c r="I47" s="134"/>
      <c r="J47" s="134"/>
      <c r="K47" s="135"/>
      <c r="L47" s="136"/>
      <c r="M47" s="137"/>
      <c r="N47" s="137"/>
      <c r="O47" s="138"/>
      <c r="P47" s="139"/>
      <c r="Q47" s="139"/>
      <c r="R47" s="107"/>
      <c r="S47" s="134"/>
      <c r="T47" s="134"/>
      <c r="U47" s="134"/>
      <c r="V47" s="134"/>
      <c r="W47" s="135"/>
      <c r="X47" s="106"/>
      <c r="Y47" s="154">
        <f t="shared" si="38"/>
        <v>0</v>
      </c>
      <c r="Z47" s="155">
        <f t="shared" ref="Z47:AB47" si="50">Z46+I47-M47+S47</f>
        <v>0</v>
      </c>
      <c r="AA47" s="155">
        <f t="shared" si="50"/>
        <v>0</v>
      </c>
      <c r="AB47" s="155">
        <f t="shared" si="50"/>
        <v>0</v>
      </c>
      <c r="AC47" s="156">
        <f t="shared" si="40"/>
        <v>0</v>
      </c>
      <c r="AD47" s="93">
        <f t="shared" si="41"/>
        <v>0</v>
      </c>
      <c r="AE47" s="157">
        <f>AE46-H47*$AK$5-I47*$AK$6-J47*$AK$7-K47*$AK$8</f>
        <v>1000</v>
      </c>
      <c r="AF47" s="94">
        <f t="shared" si="42"/>
        <v>0</v>
      </c>
      <c r="AG47" s="166">
        <f t="shared" si="37"/>
        <v>1000</v>
      </c>
    </row>
    <row r="48" spans="1:33">
      <c r="A48" s="92">
        <v>10</v>
      </c>
      <c r="B48" s="93" t="s">
        <v>30</v>
      </c>
      <c r="C48" s="94" t="s">
        <v>30</v>
      </c>
      <c r="D48" s="94" t="s">
        <v>30</v>
      </c>
      <c r="E48" s="94" t="s">
        <v>30</v>
      </c>
      <c r="F48" s="95" t="s">
        <v>30</v>
      </c>
      <c r="G48" s="106"/>
      <c r="H48" s="107"/>
      <c r="I48" s="134"/>
      <c r="J48" s="134"/>
      <c r="K48" s="135"/>
      <c r="L48" s="136"/>
      <c r="M48" s="137"/>
      <c r="N48" s="137"/>
      <c r="O48" s="138"/>
      <c r="P48" s="139"/>
      <c r="Q48" s="139"/>
      <c r="R48" s="107"/>
      <c r="S48" s="134"/>
      <c r="T48" s="134"/>
      <c r="U48" s="134"/>
      <c r="V48" s="134"/>
      <c r="W48" s="135"/>
      <c r="X48" s="106"/>
      <c r="Y48" s="154">
        <f t="shared" si="38"/>
        <v>0</v>
      </c>
      <c r="Z48" s="155">
        <f t="shared" ref="Z48:AB48" si="51">Z47+I48-M48+S48</f>
        <v>0</v>
      </c>
      <c r="AA48" s="155">
        <f t="shared" si="51"/>
        <v>0</v>
      </c>
      <c r="AB48" s="155">
        <f t="shared" si="51"/>
        <v>0</v>
      </c>
      <c r="AC48" s="156">
        <f t="shared" si="40"/>
        <v>0</v>
      </c>
      <c r="AD48" s="93">
        <f t="shared" si="41"/>
        <v>0</v>
      </c>
      <c r="AE48" s="157">
        <f>AE47-H48*$AK$5-I48*$AK$6-J48*$AK$7-K48*$AK$8</f>
        <v>1000</v>
      </c>
      <c r="AF48" s="94">
        <f t="shared" si="42"/>
        <v>0</v>
      </c>
      <c r="AG48" s="166">
        <f t="shared" si="37"/>
        <v>1000</v>
      </c>
    </row>
    <row r="49" spans="1:33">
      <c r="A49" s="92">
        <v>11</v>
      </c>
      <c r="B49" s="93" t="s">
        <v>31</v>
      </c>
      <c r="C49" s="94" t="s">
        <v>32</v>
      </c>
      <c r="D49" s="94" t="s">
        <v>32</v>
      </c>
      <c r="E49" s="94" t="s">
        <v>30</v>
      </c>
      <c r="F49" s="95" t="s">
        <v>30</v>
      </c>
      <c r="G49" s="106"/>
      <c r="H49" s="107"/>
      <c r="I49" s="134"/>
      <c r="J49" s="134"/>
      <c r="K49" s="135"/>
      <c r="L49" s="136"/>
      <c r="M49" s="137"/>
      <c r="N49" s="137"/>
      <c r="O49" s="138"/>
      <c r="P49" s="139"/>
      <c r="Q49" s="139"/>
      <c r="R49" s="107"/>
      <c r="S49" s="134"/>
      <c r="T49" s="134"/>
      <c r="U49" s="134"/>
      <c r="V49" s="134"/>
      <c r="W49" s="135"/>
      <c r="X49" s="106"/>
      <c r="Y49" s="154">
        <f t="shared" si="38"/>
        <v>0</v>
      </c>
      <c r="Z49" s="155">
        <f t="shared" ref="Z49:AB49" si="52">Z48+I49-M49+S49</f>
        <v>0</v>
      </c>
      <c r="AA49" s="155">
        <f t="shared" si="52"/>
        <v>0</v>
      </c>
      <c r="AB49" s="155">
        <f t="shared" si="52"/>
        <v>0</v>
      </c>
      <c r="AC49" s="156">
        <f t="shared" si="40"/>
        <v>0</v>
      </c>
      <c r="AD49" s="93">
        <f t="shared" si="41"/>
        <v>0</v>
      </c>
      <c r="AE49" s="157">
        <f>AE48-H49*$AK$5-I49*$AK$6-J49*$AK$7-K49*$AK$8</f>
        <v>1000</v>
      </c>
      <c r="AF49" s="94">
        <f t="shared" si="42"/>
        <v>0</v>
      </c>
      <c r="AG49" s="166">
        <f t="shared" si="37"/>
        <v>1000</v>
      </c>
    </row>
    <row r="50" ht="14.25" spans="1:33">
      <c r="A50" s="98">
        <v>12</v>
      </c>
      <c r="B50" s="99" t="s">
        <v>30</v>
      </c>
      <c r="C50" s="100" t="s">
        <v>32</v>
      </c>
      <c r="D50" s="100" t="s">
        <v>30</v>
      </c>
      <c r="E50" s="100" t="s">
        <v>30</v>
      </c>
      <c r="F50" s="101" t="s">
        <v>36</v>
      </c>
      <c r="G50" s="108"/>
      <c r="H50" s="109"/>
      <c r="I50" s="140"/>
      <c r="J50" s="140"/>
      <c r="K50" s="141"/>
      <c r="L50" s="142"/>
      <c r="M50" s="143"/>
      <c r="N50" s="143"/>
      <c r="O50" s="144"/>
      <c r="P50" s="145"/>
      <c r="Q50" s="145"/>
      <c r="R50" s="109"/>
      <c r="S50" s="140"/>
      <c r="T50" s="140"/>
      <c r="U50" s="140"/>
      <c r="V50" s="140"/>
      <c r="W50" s="141"/>
      <c r="X50" s="108"/>
      <c r="Y50" s="158">
        <f t="shared" si="38"/>
        <v>0</v>
      </c>
      <c r="Z50" s="159">
        <f t="shared" ref="Z50:AB50" si="53">Z49+I50-M50+S50</f>
        <v>0</v>
      </c>
      <c r="AA50" s="159">
        <f t="shared" si="53"/>
        <v>0</v>
      </c>
      <c r="AB50" s="159">
        <f t="shared" si="53"/>
        <v>0</v>
      </c>
      <c r="AC50" s="160">
        <f t="shared" si="40"/>
        <v>0</v>
      </c>
      <c r="AD50" s="99">
        <f t="shared" si="41"/>
        <v>0</v>
      </c>
      <c r="AE50" s="161">
        <f>AE49-H50*$AK$5-I50*$AK$6-J50*$AK$7-K50*$AK$8</f>
        <v>1000</v>
      </c>
      <c r="AF50" s="100">
        <f t="shared" si="42"/>
        <v>0</v>
      </c>
      <c r="AG50" s="167">
        <f t="shared" si="37"/>
        <v>1000</v>
      </c>
    </row>
    <row r="51" ht="15"/>
    <row r="52" ht="36.75" spans="1:33">
      <c r="A52" s="74" t="s">
        <v>49</v>
      </c>
      <c r="B52" s="75"/>
      <c r="C52" s="75"/>
      <c r="D52" s="75"/>
      <c r="E52" s="75"/>
      <c r="F52" s="75"/>
      <c r="G52" s="75"/>
      <c r="H52" s="75"/>
      <c r="I52" s="75"/>
      <c r="J52" s="75"/>
      <c r="K52" s="75"/>
      <c r="L52" s="75"/>
      <c r="M52" s="75"/>
      <c r="N52" s="75"/>
      <c r="O52" s="75"/>
      <c r="P52" s="75"/>
      <c r="Q52" s="75"/>
      <c r="R52" s="75"/>
      <c r="S52" s="75"/>
      <c r="T52" s="75"/>
      <c r="U52" s="75"/>
      <c r="V52" s="75"/>
      <c r="W52" s="75"/>
      <c r="X52" s="75"/>
      <c r="Y52" s="75"/>
      <c r="Z52" s="75"/>
      <c r="AA52" s="75"/>
      <c r="AB52" s="75"/>
      <c r="AC52" s="75"/>
      <c r="AD52" s="75"/>
      <c r="AE52" s="75"/>
      <c r="AF52" s="75"/>
      <c r="AG52" s="162"/>
    </row>
    <row r="53" ht="14.25" spans="1:33">
      <c r="A53" s="76" t="s">
        <v>1</v>
      </c>
      <c r="B53" s="77" t="s">
        <v>2</v>
      </c>
      <c r="C53" s="78"/>
      <c r="D53" s="78"/>
      <c r="E53" s="78"/>
      <c r="F53" s="79"/>
      <c r="G53" s="80" t="s">
        <v>3</v>
      </c>
      <c r="H53" s="77" t="s">
        <v>4</v>
      </c>
      <c r="I53" s="78"/>
      <c r="J53" s="78"/>
      <c r="K53" s="79"/>
      <c r="L53" s="77" t="s">
        <v>5</v>
      </c>
      <c r="M53" s="78"/>
      <c r="N53" s="78"/>
      <c r="O53" s="79"/>
      <c r="P53" s="80" t="s">
        <v>6</v>
      </c>
      <c r="Q53" s="80" t="s">
        <v>7</v>
      </c>
      <c r="R53" s="77" t="s">
        <v>8</v>
      </c>
      <c r="S53" s="78"/>
      <c r="T53" s="78"/>
      <c r="U53" s="78"/>
      <c r="V53" s="146"/>
      <c r="W53" s="79"/>
      <c r="X53" s="147" t="s">
        <v>9</v>
      </c>
      <c r="Y53" s="77" t="s">
        <v>10</v>
      </c>
      <c r="Z53" s="78"/>
      <c r="AA53" s="78"/>
      <c r="AB53" s="78"/>
      <c r="AC53" s="78"/>
      <c r="AD53" s="78"/>
      <c r="AE53" s="78"/>
      <c r="AF53" s="78"/>
      <c r="AG53" s="163"/>
    </row>
    <row r="54" ht="14.25" spans="1:38">
      <c r="A54" s="81"/>
      <c r="B54" s="82" t="s">
        <v>11</v>
      </c>
      <c r="C54" s="83" t="s">
        <v>12</v>
      </c>
      <c r="D54" s="83" t="s">
        <v>6</v>
      </c>
      <c r="E54" s="83" t="s">
        <v>13</v>
      </c>
      <c r="F54" s="84" t="s">
        <v>7</v>
      </c>
      <c r="G54" s="85"/>
      <c r="H54" s="82" t="s">
        <v>14</v>
      </c>
      <c r="I54" s="83" t="s">
        <v>15</v>
      </c>
      <c r="J54" s="83" t="s">
        <v>16</v>
      </c>
      <c r="K54" s="84" t="s">
        <v>17</v>
      </c>
      <c r="L54" s="82" t="s">
        <v>14</v>
      </c>
      <c r="M54" s="83" t="s">
        <v>15</v>
      </c>
      <c r="N54" s="83" t="s">
        <v>16</v>
      </c>
      <c r="O54" s="84" t="s">
        <v>17</v>
      </c>
      <c r="P54" s="85" t="s">
        <v>14</v>
      </c>
      <c r="Q54" s="85" t="s">
        <v>18</v>
      </c>
      <c r="R54" s="82" t="s">
        <v>14</v>
      </c>
      <c r="S54" s="83" t="s">
        <v>15</v>
      </c>
      <c r="T54" s="83" t="s">
        <v>16</v>
      </c>
      <c r="U54" s="83" t="s">
        <v>17</v>
      </c>
      <c r="V54" s="148" t="s">
        <v>18</v>
      </c>
      <c r="W54" s="84" t="s">
        <v>19</v>
      </c>
      <c r="X54" s="149"/>
      <c r="Y54" s="82" t="s">
        <v>14</v>
      </c>
      <c r="Z54" s="83" t="s">
        <v>15</v>
      </c>
      <c r="AA54" s="83" t="s">
        <v>16</v>
      </c>
      <c r="AB54" s="83" t="s">
        <v>17</v>
      </c>
      <c r="AC54" s="83" t="s">
        <v>18</v>
      </c>
      <c r="AD54" s="83" t="s">
        <v>20</v>
      </c>
      <c r="AE54" s="83" t="s">
        <v>21</v>
      </c>
      <c r="AF54" s="83" t="s">
        <v>22</v>
      </c>
      <c r="AG54" s="164" t="s">
        <v>23</v>
      </c>
      <c r="AI54" s="165" t="s">
        <v>24</v>
      </c>
      <c r="AJ54" s="165">
        <v>1000</v>
      </c>
      <c r="AK54" s="165" t="s">
        <v>25</v>
      </c>
      <c r="AL54" s="165">
        <v>1000</v>
      </c>
    </row>
    <row r="55" ht="14.25" spans="1:38">
      <c r="A55" s="86" t="s">
        <v>26</v>
      </c>
      <c r="B55" s="87" t="s">
        <v>27</v>
      </c>
      <c r="C55" s="88" t="s">
        <v>27</v>
      </c>
      <c r="D55" s="88" t="s">
        <v>27</v>
      </c>
      <c r="E55" s="88" t="s">
        <v>27</v>
      </c>
      <c r="F55" s="89" t="s">
        <v>27</v>
      </c>
      <c r="G55" s="104"/>
      <c r="H55" s="105"/>
      <c r="I55" s="128"/>
      <c r="J55" s="128"/>
      <c r="K55" s="129"/>
      <c r="L55" s="130"/>
      <c r="M55" s="131"/>
      <c r="N55" s="131"/>
      <c r="O55" s="132"/>
      <c r="P55" s="133"/>
      <c r="Q55" s="133"/>
      <c r="R55" s="105"/>
      <c r="S55" s="128"/>
      <c r="T55" s="128"/>
      <c r="U55" s="128"/>
      <c r="V55" s="128"/>
      <c r="W55" s="129"/>
      <c r="X55" s="104"/>
      <c r="Y55" s="150">
        <f>H55-L55+P55+R55</f>
        <v>0</v>
      </c>
      <c r="Z55" s="151">
        <f t="shared" ref="Z55:AB55" si="54">I55-M55+S55</f>
        <v>0</v>
      </c>
      <c r="AA55" s="151">
        <f t="shared" si="54"/>
        <v>0</v>
      </c>
      <c r="AB55" s="151">
        <f t="shared" si="54"/>
        <v>0</v>
      </c>
      <c r="AC55" s="152">
        <f>Q55+V55</f>
        <v>0</v>
      </c>
      <c r="AD55" s="87">
        <f>$AJ$3-AE55</f>
        <v>0</v>
      </c>
      <c r="AE55" s="153">
        <f>AL54-H55*AJ56-I55*AJ57-J55*AJ58-K55/3*AJ59</f>
        <v>1000</v>
      </c>
      <c r="AF55" s="88">
        <f>$AL$3-AG55</f>
        <v>0</v>
      </c>
      <c r="AG55" s="166">
        <f t="shared" ref="AG55:AG67" si="55">1000-Y55*50-Z55*10-AA55*10-AB55*20-AC55*50</f>
        <v>1000</v>
      </c>
      <c r="AI55" s="165" t="s">
        <v>28</v>
      </c>
      <c r="AJ55" s="165" t="s">
        <v>26</v>
      </c>
      <c r="AK55" s="165" t="s">
        <v>13</v>
      </c>
      <c r="AL55" s="165" t="s">
        <v>6</v>
      </c>
    </row>
    <row r="56" spans="1:38">
      <c r="A56" s="92">
        <v>1</v>
      </c>
      <c r="B56" s="93" t="s">
        <v>30</v>
      </c>
      <c r="C56" s="94" t="s">
        <v>31</v>
      </c>
      <c r="D56" s="94" t="s">
        <v>30</v>
      </c>
      <c r="E56" s="94" t="s">
        <v>32</v>
      </c>
      <c r="F56" s="95" t="s">
        <v>30</v>
      </c>
      <c r="G56" s="106"/>
      <c r="H56" s="107"/>
      <c r="I56" s="134"/>
      <c r="J56" s="134"/>
      <c r="K56" s="135"/>
      <c r="L56" s="136"/>
      <c r="M56" s="137"/>
      <c r="N56" s="137"/>
      <c r="O56" s="138"/>
      <c r="P56" s="139"/>
      <c r="Q56" s="139"/>
      <c r="R56" s="107"/>
      <c r="S56" s="134"/>
      <c r="T56" s="134"/>
      <c r="U56" s="134"/>
      <c r="V56" s="134"/>
      <c r="W56" s="135"/>
      <c r="X56" s="106"/>
      <c r="Y56" s="154">
        <f t="shared" ref="Y56:Y67" si="56">Y55+H56-L56+P56+R56</f>
        <v>0</v>
      </c>
      <c r="Z56" s="155">
        <f t="shared" ref="Z56:AB56" si="57">Z55+I56-M56+S56</f>
        <v>0</v>
      </c>
      <c r="AA56" s="155">
        <f t="shared" si="57"/>
        <v>0</v>
      </c>
      <c r="AB56" s="155">
        <f t="shared" si="57"/>
        <v>0</v>
      </c>
      <c r="AC56" s="156">
        <f t="shared" ref="AC56:AC67" si="58">AC55+Q56+V56</f>
        <v>0</v>
      </c>
      <c r="AD56" s="93">
        <f t="shared" ref="AD56:AD67" si="59">AE55-AE56</f>
        <v>0</v>
      </c>
      <c r="AE56" s="157">
        <f>AE55-H56*$AK$5-I56*$AK$6-J56*$AK$7-K56*$AK$8</f>
        <v>1000</v>
      </c>
      <c r="AF56" s="94">
        <f t="shared" ref="AF56:AF67" si="60">AG55-AG56</f>
        <v>0</v>
      </c>
      <c r="AG56" s="166">
        <f t="shared" si="55"/>
        <v>1000</v>
      </c>
      <c r="AI56" s="165" t="s">
        <v>14</v>
      </c>
      <c r="AJ56" s="165">
        <v>25</v>
      </c>
      <c r="AK56" s="165">
        <v>15</v>
      </c>
      <c r="AL56" s="165">
        <v>0</v>
      </c>
    </row>
    <row r="57" spans="1:38">
      <c r="A57" s="92">
        <v>2</v>
      </c>
      <c r="B57" s="93" t="s">
        <v>32</v>
      </c>
      <c r="C57" s="94" t="s">
        <v>30</v>
      </c>
      <c r="D57" s="94" t="s">
        <v>32</v>
      </c>
      <c r="E57" s="94" t="s">
        <v>30</v>
      </c>
      <c r="F57" s="95" t="s">
        <v>30</v>
      </c>
      <c r="G57" s="106"/>
      <c r="H57" s="107"/>
      <c r="I57" s="134"/>
      <c r="J57" s="134"/>
      <c r="K57" s="135"/>
      <c r="L57" s="136"/>
      <c r="M57" s="137"/>
      <c r="N57" s="137"/>
      <c r="O57" s="138"/>
      <c r="P57" s="139"/>
      <c r="Q57" s="139"/>
      <c r="R57" s="107"/>
      <c r="S57" s="134"/>
      <c r="T57" s="134"/>
      <c r="U57" s="134"/>
      <c r="V57" s="134"/>
      <c r="W57" s="135"/>
      <c r="X57" s="106"/>
      <c r="Y57" s="154">
        <f t="shared" si="56"/>
        <v>0</v>
      </c>
      <c r="Z57" s="155">
        <f t="shared" ref="Z57:AB57" si="61">Z56+I57-M57+S57</f>
        <v>0</v>
      </c>
      <c r="AA57" s="155">
        <f t="shared" si="61"/>
        <v>0</v>
      </c>
      <c r="AB57" s="155">
        <f t="shared" si="61"/>
        <v>0</v>
      </c>
      <c r="AC57" s="156">
        <f t="shared" si="58"/>
        <v>0</v>
      </c>
      <c r="AD57" s="93">
        <f t="shared" si="59"/>
        <v>0</v>
      </c>
      <c r="AE57" s="157">
        <f>AE56-H57*$AK$5-I57*$AK$6-J57*$AK$7-K57*$AK$8</f>
        <v>1000</v>
      </c>
      <c r="AF57" s="94">
        <f t="shared" si="60"/>
        <v>0</v>
      </c>
      <c r="AG57" s="166">
        <f t="shared" si="55"/>
        <v>1000</v>
      </c>
      <c r="AI57" s="165" t="s">
        <v>15</v>
      </c>
      <c r="AJ57" s="165">
        <v>10</v>
      </c>
      <c r="AK57" s="165">
        <v>5</v>
      </c>
      <c r="AL57" s="165">
        <v>0</v>
      </c>
    </row>
    <row r="58" spans="1:38">
      <c r="A58" s="92">
        <v>3</v>
      </c>
      <c r="B58" s="93" t="s">
        <v>31</v>
      </c>
      <c r="C58" s="94" t="s">
        <v>31</v>
      </c>
      <c r="D58" s="94" t="s">
        <v>30</v>
      </c>
      <c r="E58" s="94" t="s">
        <v>32</v>
      </c>
      <c r="F58" s="95" t="s">
        <v>30</v>
      </c>
      <c r="G58" s="106"/>
      <c r="H58" s="107"/>
      <c r="I58" s="134"/>
      <c r="J58" s="134"/>
      <c r="K58" s="135"/>
      <c r="L58" s="136"/>
      <c r="M58" s="137"/>
      <c r="N58" s="137"/>
      <c r="O58" s="138"/>
      <c r="P58" s="139"/>
      <c r="Q58" s="139"/>
      <c r="R58" s="107"/>
      <c r="S58" s="134"/>
      <c r="T58" s="134"/>
      <c r="U58" s="134"/>
      <c r="V58" s="134"/>
      <c r="W58" s="135"/>
      <c r="X58" s="106"/>
      <c r="Y58" s="154">
        <f t="shared" si="56"/>
        <v>0</v>
      </c>
      <c r="Z58" s="155">
        <f t="shared" ref="Z58:AB58" si="62">Z57+I58-M58+S58</f>
        <v>0</v>
      </c>
      <c r="AA58" s="155">
        <f t="shared" si="62"/>
        <v>0</v>
      </c>
      <c r="AB58" s="155">
        <f t="shared" si="62"/>
        <v>0</v>
      </c>
      <c r="AC58" s="156">
        <f t="shared" si="58"/>
        <v>0</v>
      </c>
      <c r="AD58" s="93">
        <f t="shared" si="59"/>
        <v>0</v>
      </c>
      <c r="AE58" s="157">
        <f>AE57-H58*$AK$5-I58*$AK$6-J58*$AK$7-K58*$AK$8</f>
        <v>1000</v>
      </c>
      <c r="AF58" s="94">
        <f t="shared" si="60"/>
        <v>0</v>
      </c>
      <c r="AG58" s="166">
        <f t="shared" si="55"/>
        <v>1000</v>
      </c>
      <c r="AI58" s="165" t="s">
        <v>16</v>
      </c>
      <c r="AJ58" s="165">
        <v>100</v>
      </c>
      <c r="AK58" s="165">
        <v>50</v>
      </c>
      <c r="AL58" s="165">
        <v>0</v>
      </c>
    </row>
    <row r="59" spans="1:38">
      <c r="A59" s="92">
        <v>4</v>
      </c>
      <c r="B59" s="93" t="s">
        <v>30</v>
      </c>
      <c r="C59" s="94" t="s">
        <v>30</v>
      </c>
      <c r="D59" s="94" t="s">
        <v>30</v>
      </c>
      <c r="E59" s="94" t="s">
        <v>30</v>
      </c>
      <c r="F59" s="95" t="s">
        <v>30</v>
      </c>
      <c r="G59" s="106"/>
      <c r="H59" s="107"/>
      <c r="I59" s="134"/>
      <c r="J59" s="134"/>
      <c r="K59" s="135"/>
      <c r="L59" s="136"/>
      <c r="M59" s="137"/>
      <c r="N59" s="137"/>
      <c r="O59" s="138"/>
      <c r="P59" s="139"/>
      <c r="Q59" s="139"/>
      <c r="R59" s="107"/>
      <c r="S59" s="134"/>
      <c r="T59" s="134"/>
      <c r="U59" s="134"/>
      <c r="V59" s="134"/>
      <c r="W59" s="135"/>
      <c r="X59" s="106"/>
      <c r="Y59" s="154">
        <f t="shared" si="56"/>
        <v>0</v>
      </c>
      <c r="Z59" s="155">
        <f t="shared" ref="Z59:AB59" si="63">Z58+I59-M59+S59</f>
        <v>0</v>
      </c>
      <c r="AA59" s="155">
        <f t="shared" si="63"/>
        <v>0</v>
      </c>
      <c r="AB59" s="155">
        <f t="shared" si="63"/>
        <v>0</v>
      </c>
      <c r="AC59" s="156">
        <f t="shared" si="58"/>
        <v>0</v>
      </c>
      <c r="AD59" s="93">
        <f t="shared" si="59"/>
        <v>0</v>
      </c>
      <c r="AE59" s="157">
        <f>AE58-H59*$AK$5-I59*$AK$6-J59*$AK$7-K59*$AK$8</f>
        <v>1000</v>
      </c>
      <c r="AF59" s="94">
        <f t="shared" si="60"/>
        <v>0</v>
      </c>
      <c r="AG59" s="166">
        <f t="shared" si="55"/>
        <v>1000</v>
      </c>
      <c r="AI59" s="165" t="s">
        <v>17</v>
      </c>
      <c r="AJ59" s="165">
        <v>400</v>
      </c>
      <c r="AK59" s="165">
        <v>100</v>
      </c>
      <c r="AL59" s="165">
        <v>0</v>
      </c>
    </row>
    <row r="60" spans="1:33">
      <c r="A60" s="92">
        <v>5</v>
      </c>
      <c r="B60" s="93" t="s">
        <v>32</v>
      </c>
      <c r="C60" s="94" t="s">
        <v>36</v>
      </c>
      <c r="D60" s="94" t="s">
        <v>32</v>
      </c>
      <c r="E60" s="94" t="s">
        <v>30</v>
      </c>
      <c r="F60" s="95" t="s">
        <v>30</v>
      </c>
      <c r="G60" s="106"/>
      <c r="H60" s="107"/>
      <c r="I60" s="134"/>
      <c r="J60" s="134"/>
      <c r="K60" s="135"/>
      <c r="L60" s="136"/>
      <c r="M60" s="137"/>
      <c r="N60" s="137"/>
      <c r="O60" s="138"/>
      <c r="P60" s="139"/>
      <c r="Q60" s="139"/>
      <c r="R60" s="107"/>
      <c r="S60" s="134"/>
      <c r="T60" s="134"/>
      <c r="U60" s="134"/>
      <c r="V60" s="134"/>
      <c r="W60" s="135"/>
      <c r="X60" s="106"/>
      <c r="Y60" s="154">
        <f t="shared" si="56"/>
        <v>0</v>
      </c>
      <c r="Z60" s="155">
        <f t="shared" ref="Z60:AB60" si="64">Z59+I60-M60+S60</f>
        <v>0</v>
      </c>
      <c r="AA60" s="155">
        <f t="shared" si="64"/>
        <v>0</v>
      </c>
      <c r="AB60" s="155">
        <f t="shared" si="64"/>
        <v>0</v>
      </c>
      <c r="AC60" s="156">
        <f t="shared" si="58"/>
        <v>0</v>
      </c>
      <c r="AD60" s="93">
        <f t="shared" si="59"/>
        <v>0</v>
      </c>
      <c r="AE60" s="157">
        <f>AE59-H60*$AK$5-I60*$AK$6-J60*$AK$7-K60*$AK$8</f>
        <v>1000</v>
      </c>
      <c r="AF60" s="94">
        <f t="shared" si="60"/>
        <v>0</v>
      </c>
      <c r="AG60" s="166">
        <f t="shared" si="55"/>
        <v>1000</v>
      </c>
    </row>
    <row r="61" spans="1:33">
      <c r="A61" s="92">
        <v>6</v>
      </c>
      <c r="B61" s="93" t="s">
        <v>30</v>
      </c>
      <c r="C61" s="94" t="s">
        <v>31</v>
      </c>
      <c r="D61" s="94" t="s">
        <v>30</v>
      </c>
      <c r="E61" s="94" t="s">
        <v>32</v>
      </c>
      <c r="F61" s="95" t="s">
        <v>32</v>
      </c>
      <c r="G61" s="106"/>
      <c r="H61" s="107"/>
      <c r="I61" s="134"/>
      <c r="J61" s="134"/>
      <c r="K61" s="135"/>
      <c r="L61" s="136"/>
      <c r="M61" s="137"/>
      <c r="N61" s="137"/>
      <c r="O61" s="138"/>
      <c r="P61" s="139"/>
      <c r="Q61" s="139"/>
      <c r="R61" s="107"/>
      <c r="S61" s="134"/>
      <c r="T61" s="134"/>
      <c r="U61" s="134"/>
      <c r="V61" s="134"/>
      <c r="W61" s="135"/>
      <c r="X61" s="106"/>
      <c r="Y61" s="154">
        <f t="shared" si="56"/>
        <v>0</v>
      </c>
      <c r="Z61" s="155">
        <f t="shared" ref="Z61:AB61" si="65">Z60+I61-M61+S61</f>
        <v>0</v>
      </c>
      <c r="AA61" s="155">
        <f t="shared" si="65"/>
        <v>0</v>
      </c>
      <c r="AB61" s="155">
        <f t="shared" si="65"/>
        <v>0</v>
      </c>
      <c r="AC61" s="156">
        <f t="shared" si="58"/>
        <v>0</v>
      </c>
      <c r="AD61" s="93">
        <f t="shared" si="59"/>
        <v>0</v>
      </c>
      <c r="AE61" s="157">
        <f>AE60-H61*$AK$5-I61*$AK$6-J61*$AK$7-K61*$AK$8</f>
        <v>1000</v>
      </c>
      <c r="AF61" s="94">
        <f t="shared" si="60"/>
        <v>0</v>
      </c>
      <c r="AG61" s="166">
        <f t="shared" si="55"/>
        <v>1000</v>
      </c>
    </row>
    <row r="62" spans="1:33">
      <c r="A62" s="92">
        <v>7</v>
      </c>
      <c r="B62" s="93" t="s">
        <v>30</v>
      </c>
      <c r="C62" s="94" t="s">
        <v>31</v>
      </c>
      <c r="D62" s="94" t="s">
        <v>30</v>
      </c>
      <c r="E62" s="94" t="s">
        <v>32</v>
      </c>
      <c r="F62" s="95" t="s">
        <v>30</v>
      </c>
      <c r="G62" s="106"/>
      <c r="H62" s="107"/>
      <c r="I62" s="134"/>
      <c r="J62" s="134"/>
      <c r="K62" s="135"/>
      <c r="L62" s="136"/>
      <c r="M62" s="137"/>
      <c r="N62" s="137"/>
      <c r="O62" s="138"/>
      <c r="P62" s="139"/>
      <c r="Q62" s="139"/>
      <c r="R62" s="107"/>
      <c r="S62" s="134"/>
      <c r="T62" s="134"/>
      <c r="U62" s="134"/>
      <c r="V62" s="134"/>
      <c r="W62" s="135"/>
      <c r="X62" s="106"/>
      <c r="Y62" s="154">
        <f t="shared" si="56"/>
        <v>0</v>
      </c>
      <c r="Z62" s="155">
        <f t="shared" ref="Z62:AB62" si="66">Z61+I62-M62+S62</f>
        <v>0</v>
      </c>
      <c r="AA62" s="155">
        <f t="shared" si="66"/>
        <v>0</v>
      </c>
      <c r="AB62" s="155">
        <f t="shared" si="66"/>
        <v>0</v>
      </c>
      <c r="AC62" s="156">
        <f t="shared" si="58"/>
        <v>0</v>
      </c>
      <c r="AD62" s="93">
        <f t="shared" si="59"/>
        <v>0</v>
      </c>
      <c r="AE62" s="157">
        <f>AE61-H62*$AK$5-I62*$AK$6-J62*$AK$7-K62*$AK$8</f>
        <v>1000</v>
      </c>
      <c r="AF62" s="94">
        <f t="shared" si="60"/>
        <v>0</v>
      </c>
      <c r="AG62" s="166">
        <f t="shared" si="55"/>
        <v>1000</v>
      </c>
    </row>
    <row r="63" spans="1:33">
      <c r="A63" s="92">
        <v>8</v>
      </c>
      <c r="B63" s="93" t="s">
        <v>36</v>
      </c>
      <c r="C63" s="94" t="s">
        <v>30</v>
      </c>
      <c r="D63" s="94" t="s">
        <v>32</v>
      </c>
      <c r="E63" s="94" t="s">
        <v>30</v>
      </c>
      <c r="F63" s="95" t="s">
        <v>32</v>
      </c>
      <c r="G63" s="106"/>
      <c r="H63" s="107"/>
      <c r="I63" s="134"/>
      <c r="J63" s="134"/>
      <c r="K63" s="135"/>
      <c r="L63" s="136"/>
      <c r="M63" s="137"/>
      <c r="N63" s="137"/>
      <c r="O63" s="138"/>
      <c r="P63" s="139"/>
      <c r="Q63" s="139"/>
      <c r="R63" s="107"/>
      <c r="S63" s="134"/>
      <c r="T63" s="134"/>
      <c r="U63" s="134"/>
      <c r="V63" s="134"/>
      <c r="W63" s="135"/>
      <c r="X63" s="106"/>
      <c r="Y63" s="154">
        <f t="shared" si="56"/>
        <v>0</v>
      </c>
      <c r="Z63" s="155">
        <f t="shared" ref="Z63:AB63" si="67">Z62+I63-M63+S63</f>
        <v>0</v>
      </c>
      <c r="AA63" s="155">
        <f t="shared" si="67"/>
        <v>0</v>
      </c>
      <c r="AB63" s="155">
        <f t="shared" si="67"/>
        <v>0</v>
      </c>
      <c r="AC63" s="156">
        <f t="shared" si="58"/>
        <v>0</v>
      </c>
      <c r="AD63" s="93">
        <f t="shared" si="59"/>
        <v>0</v>
      </c>
      <c r="AE63" s="157">
        <f>AE62-H63*$AK$5-I63*$AK$6-J63*$AK$7-K63*$AK$8</f>
        <v>1000</v>
      </c>
      <c r="AF63" s="94">
        <f t="shared" si="60"/>
        <v>0</v>
      </c>
      <c r="AG63" s="166">
        <f t="shared" si="55"/>
        <v>1000</v>
      </c>
    </row>
    <row r="64" spans="1:33">
      <c r="A64" s="92">
        <v>9</v>
      </c>
      <c r="B64" s="93" t="s">
        <v>31</v>
      </c>
      <c r="C64" s="94" t="s">
        <v>32</v>
      </c>
      <c r="D64" s="94" t="s">
        <v>30</v>
      </c>
      <c r="E64" s="94" t="s">
        <v>30</v>
      </c>
      <c r="F64" s="95" t="s">
        <v>30</v>
      </c>
      <c r="G64" s="106"/>
      <c r="H64" s="107"/>
      <c r="I64" s="134"/>
      <c r="J64" s="134"/>
      <c r="K64" s="135"/>
      <c r="L64" s="136"/>
      <c r="M64" s="137"/>
      <c r="N64" s="137"/>
      <c r="O64" s="138"/>
      <c r="P64" s="139"/>
      <c r="Q64" s="139"/>
      <c r="R64" s="107"/>
      <c r="S64" s="134"/>
      <c r="T64" s="134"/>
      <c r="U64" s="134"/>
      <c r="V64" s="134"/>
      <c r="W64" s="135"/>
      <c r="X64" s="106"/>
      <c r="Y64" s="154">
        <f t="shared" si="56"/>
        <v>0</v>
      </c>
      <c r="Z64" s="155">
        <f t="shared" ref="Z64:AB64" si="68">Z63+I64-M64+S64</f>
        <v>0</v>
      </c>
      <c r="AA64" s="155">
        <f t="shared" si="68"/>
        <v>0</v>
      </c>
      <c r="AB64" s="155">
        <f t="shared" si="68"/>
        <v>0</v>
      </c>
      <c r="AC64" s="156">
        <f t="shared" si="58"/>
        <v>0</v>
      </c>
      <c r="AD64" s="93">
        <f t="shared" si="59"/>
        <v>0</v>
      </c>
      <c r="AE64" s="157">
        <f>AE63-H64*$AK$5-I64*$AK$6-J64*$AK$7-K64*$AK$8</f>
        <v>1000</v>
      </c>
      <c r="AF64" s="94">
        <f t="shared" si="60"/>
        <v>0</v>
      </c>
      <c r="AG64" s="166">
        <f t="shared" si="55"/>
        <v>1000</v>
      </c>
    </row>
    <row r="65" spans="1:33">
      <c r="A65" s="92">
        <v>10</v>
      </c>
      <c r="B65" s="93" t="s">
        <v>30</v>
      </c>
      <c r="C65" s="94" t="s">
        <v>30</v>
      </c>
      <c r="D65" s="94" t="s">
        <v>30</v>
      </c>
      <c r="E65" s="94" t="s">
        <v>30</v>
      </c>
      <c r="F65" s="95" t="s">
        <v>30</v>
      </c>
      <c r="G65" s="106"/>
      <c r="H65" s="107"/>
      <c r="I65" s="134"/>
      <c r="J65" s="134"/>
      <c r="K65" s="135"/>
      <c r="L65" s="136"/>
      <c r="M65" s="137"/>
      <c r="N65" s="137"/>
      <c r="O65" s="138"/>
      <c r="P65" s="139"/>
      <c r="Q65" s="139"/>
      <c r="R65" s="107"/>
      <c r="S65" s="134"/>
      <c r="T65" s="134"/>
      <c r="U65" s="134"/>
      <c r="V65" s="134"/>
      <c r="W65" s="135"/>
      <c r="X65" s="106"/>
      <c r="Y65" s="154">
        <f t="shared" si="56"/>
        <v>0</v>
      </c>
      <c r="Z65" s="155">
        <f t="shared" ref="Z65:AB65" si="69">Z64+I65-M65+S65</f>
        <v>0</v>
      </c>
      <c r="AA65" s="155">
        <f t="shared" si="69"/>
        <v>0</v>
      </c>
      <c r="AB65" s="155">
        <f t="shared" si="69"/>
        <v>0</v>
      </c>
      <c r="AC65" s="156">
        <f t="shared" si="58"/>
        <v>0</v>
      </c>
      <c r="AD65" s="93">
        <f t="shared" si="59"/>
        <v>0</v>
      </c>
      <c r="AE65" s="157">
        <f>AE64-H65*$AK$5-I65*$AK$6-J65*$AK$7-K65*$AK$8</f>
        <v>1000</v>
      </c>
      <c r="AF65" s="94">
        <f t="shared" si="60"/>
        <v>0</v>
      </c>
      <c r="AG65" s="166">
        <f t="shared" si="55"/>
        <v>1000</v>
      </c>
    </row>
    <row r="66" spans="1:33">
      <c r="A66" s="92">
        <v>11</v>
      </c>
      <c r="B66" s="93" t="s">
        <v>31</v>
      </c>
      <c r="C66" s="94" t="s">
        <v>32</v>
      </c>
      <c r="D66" s="94" t="s">
        <v>32</v>
      </c>
      <c r="E66" s="94" t="s">
        <v>30</v>
      </c>
      <c r="F66" s="95" t="s">
        <v>30</v>
      </c>
      <c r="G66" s="106"/>
      <c r="H66" s="107"/>
      <c r="I66" s="134"/>
      <c r="J66" s="134"/>
      <c r="K66" s="135"/>
      <c r="L66" s="136"/>
      <c r="M66" s="137"/>
      <c r="N66" s="137"/>
      <c r="O66" s="138"/>
      <c r="P66" s="139"/>
      <c r="Q66" s="139"/>
      <c r="R66" s="107"/>
      <c r="S66" s="134"/>
      <c r="T66" s="134"/>
      <c r="U66" s="134"/>
      <c r="V66" s="134"/>
      <c r="W66" s="135"/>
      <c r="X66" s="106"/>
      <c r="Y66" s="154">
        <f t="shared" si="56"/>
        <v>0</v>
      </c>
      <c r="Z66" s="155">
        <f t="shared" ref="Z66:AB66" si="70">Z65+I66-M66+S66</f>
        <v>0</v>
      </c>
      <c r="AA66" s="155">
        <f t="shared" si="70"/>
        <v>0</v>
      </c>
      <c r="AB66" s="155">
        <f t="shared" si="70"/>
        <v>0</v>
      </c>
      <c r="AC66" s="156">
        <f t="shared" si="58"/>
        <v>0</v>
      </c>
      <c r="AD66" s="93">
        <f t="shared" si="59"/>
        <v>0</v>
      </c>
      <c r="AE66" s="157">
        <f>AE65-H66*$AK$5-I66*$AK$6-J66*$AK$7-K66*$AK$8</f>
        <v>1000</v>
      </c>
      <c r="AF66" s="94">
        <f t="shared" si="60"/>
        <v>0</v>
      </c>
      <c r="AG66" s="166">
        <f t="shared" si="55"/>
        <v>1000</v>
      </c>
    </row>
    <row r="67" ht="14.25" spans="1:33">
      <c r="A67" s="98">
        <v>12</v>
      </c>
      <c r="B67" s="99" t="s">
        <v>30</v>
      </c>
      <c r="C67" s="100" t="s">
        <v>32</v>
      </c>
      <c r="D67" s="100" t="s">
        <v>30</v>
      </c>
      <c r="E67" s="100" t="s">
        <v>30</v>
      </c>
      <c r="F67" s="101" t="s">
        <v>36</v>
      </c>
      <c r="G67" s="108"/>
      <c r="H67" s="109"/>
      <c r="I67" s="140"/>
      <c r="J67" s="140"/>
      <c r="K67" s="141"/>
      <c r="L67" s="142"/>
      <c r="M67" s="143"/>
      <c r="N67" s="143"/>
      <c r="O67" s="144"/>
      <c r="P67" s="145"/>
      <c r="Q67" s="145"/>
      <c r="R67" s="109"/>
      <c r="S67" s="140"/>
      <c r="T67" s="140"/>
      <c r="U67" s="140"/>
      <c r="V67" s="140"/>
      <c r="W67" s="141"/>
      <c r="X67" s="108"/>
      <c r="Y67" s="158">
        <f t="shared" si="56"/>
        <v>0</v>
      </c>
      <c r="Z67" s="159">
        <f t="shared" ref="Z67:AB67" si="71">Z66+I67-M67+S67</f>
        <v>0</v>
      </c>
      <c r="AA67" s="159">
        <f t="shared" si="71"/>
        <v>0</v>
      </c>
      <c r="AB67" s="159">
        <f t="shared" si="71"/>
        <v>0</v>
      </c>
      <c r="AC67" s="160">
        <f t="shared" si="58"/>
        <v>0</v>
      </c>
      <c r="AD67" s="99">
        <f t="shared" si="59"/>
        <v>0</v>
      </c>
      <c r="AE67" s="161">
        <f>AE66-H67*$AK$5-I67*$AK$6-J67*$AK$7-K67*$AK$8</f>
        <v>1000</v>
      </c>
      <c r="AF67" s="100">
        <f t="shared" si="60"/>
        <v>0</v>
      </c>
      <c r="AG67" s="167">
        <f t="shared" si="55"/>
        <v>1000</v>
      </c>
    </row>
    <row r="68" ht="15"/>
    <row r="69" ht="36.75" spans="1:33">
      <c r="A69" s="74" t="s">
        <v>50</v>
      </c>
      <c r="B69" s="75"/>
      <c r="C69" s="75"/>
      <c r="D69" s="75"/>
      <c r="E69" s="75"/>
      <c r="F69" s="75"/>
      <c r="G69" s="75"/>
      <c r="H69" s="75"/>
      <c r="I69" s="75"/>
      <c r="J69" s="75"/>
      <c r="K69" s="75"/>
      <c r="L69" s="75"/>
      <c r="M69" s="75"/>
      <c r="N69" s="75"/>
      <c r="O69" s="75"/>
      <c r="P69" s="75"/>
      <c r="Q69" s="75"/>
      <c r="R69" s="75"/>
      <c r="S69" s="75"/>
      <c r="T69" s="75"/>
      <c r="U69" s="75"/>
      <c r="V69" s="75"/>
      <c r="W69" s="75"/>
      <c r="X69" s="75"/>
      <c r="Y69" s="75"/>
      <c r="Z69" s="75"/>
      <c r="AA69" s="75"/>
      <c r="AB69" s="75"/>
      <c r="AC69" s="75"/>
      <c r="AD69" s="75"/>
      <c r="AE69" s="75"/>
      <c r="AF69" s="75"/>
      <c r="AG69" s="162"/>
    </row>
    <row r="70" ht="14.25" spans="1:33">
      <c r="A70" s="76" t="s">
        <v>1</v>
      </c>
      <c r="B70" s="77" t="s">
        <v>2</v>
      </c>
      <c r="C70" s="78"/>
      <c r="D70" s="78"/>
      <c r="E70" s="78"/>
      <c r="F70" s="79"/>
      <c r="G70" s="80" t="s">
        <v>3</v>
      </c>
      <c r="H70" s="77" t="s">
        <v>4</v>
      </c>
      <c r="I70" s="78"/>
      <c r="J70" s="78"/>
      <c r="K70" s="79"/>
      <c r="L70" s="77" t="s">
        <v>5</v>
      </c>
      <c r="M70" s="78"/>
      <c r="N70" s="78"/>
      <c r="O70" s="79"/>
      <c r="P70" s="80" t="s">
        <v>6</v>
      </c>
      <c r="Q70" s="80" t="s">
        <v>7</v>
      </c>
      <c r="R70" s="77" t="s">
        <v>8</v>
      </c>
      <c r="S70" s="78"/>
      <c r="T70" s="78"/>
      <c r="U70" s="78"/>
      <c r="V70" s="146"/>
      <c r="W70" s="79"/>
      <c r="X70" s="147" t="s">
        <v>9</v>
      </c>
      <c r="Y70" s="77" t="s">
        <v>10</v>
      </c>
      <c r="Z70" s="78"/>
      <c r="AA70" s="78"/>
      <c r="AB70" s="78"/>
      <c r="AC70" s="78"/>
      <c r="AD70" s="78"/>
      <c r="AE70" s="78"/>
      <c r="AF70" s="78"/>
      <c r="AG70" s="163"/>
    </row>
    <row r="71" ht="14.25" spans="1:38">
      <c r="A71" s="81"/>
      <c r="B71" s="82" t="s">
        <v>11</v>
      </c>
      <c r="C71" s="83" t="s">
        <v>12</v>
      </c>
      <c r="D71" s="83" t="s">
        <v>6</v>
      </c>
      <c r="E71" s="83" t="s">
        <v>13</v>
      </c>
      <c r="F71" s="84" t="s">
        <v>7</v>
      </c>
      <c r="G71" s="85"/>
      <c r="H71" s="82" t="s">
        <v>14</v>
      </c>
      <c r="I71" s="83" t="s">
        <v>15</v>
      </c>
      <c r="J71" s="83" t="s">
        <v>16</v>
      </c>
      <c r="K71" s="84" t="s">
        <v>17</v>
      </c>
      <c r="L71" s="82" t="s">
        <v>14</v>
      </c>
      <c r="M71" s="83" t="s">
        <v>15</v>
      </c>
      <c r="N71" s="83" t="s">
        <v>16</v>
      </c>
      <c r="O71" s="84" t="s">
        <v>17</v>
      </c>
      <c r="P71" s="85" t="s">
        <v>14</v>
      </c>
      <c r="Q71" s="85" t="s">
        <v>18</v>
      </c>
      <c r="R71" s="82" t="s">
        <v>14</v>
      </c>
      <c r="S71" s="83" t="s">
        <v>15</v>
      </c>
      <c r="T71" s="83" t="s">
        <v>16</v>
      </c>
      <c r="U71" s="83" t="s">
        <v>17</v>
      </c>
      <c r="V71" s="148" t="s">
        <v>18</v>
      </c>
      <c r="W71" s="84" t="s">
        <v>19</v>
      </c>
      <c r="X71" s="149"/>
      <c r="Y71" s="82" t="s">
        <v>14</v>
      </c>
      <c r="Z71" s="83" t="s">
        <v>15</v>
      </c>
      <c r="AA71" s="83" t="s">
        <v>16</v>
      </c>
      <c r="AB71" s="83" t="s">
        <v>17</v>
      </c>
      <c r="AC71" s="83" t="s">
        <v>18</v>
      </c>
      <c r="AD71" s="83" t="s">
        <v>20</v>
      </c>
      <c r="AE71" s="83" t="s">
        <v>21</v>
      </c>
      <c r="AF71" s="83" t="s">
        <v>22</v>
      </c>
      <c r="AG71" s="164" t="s">
        <v>23</v>
      </c>
      <c r="AI71" s="165" t="s">
        <v>24</v>
      </c>
      <c r="AJ71" s="165">
        <v>1000</v>
      </c>
      <c r="AK71" s="165" t="s">
        <v>25</v>
      </c>
      <c r="AL71" s="165">
        <v>1000</v>
      </c>
    </row>
    <row r="72" ht="14.25" spans="1:38">
      <c r="A72" s="86" t="s">
        <v>26</v>
      </c>
      <c r="B72" s="87" t="s">
        <v>27</v>
      </c>
      <c r="C72" s="88" t="s">
        <v>27</v>
      </c>
      <c r="D72" s="88" t="s">
        <v>27</v>
      </c>
      <c r="E72" s="88" t="s">
        <v>27</v>
      </c>
      <c r="F72" s="89" t="s">
        <v>27</v>
      </c>
      <c r="G72" s="104"/>
      <c r="H72" s="105"/>
      <c r="I72" s="128"/>
      <c r="J72" s="128"/>
      <c r="K72" s="129"/>
      <c r="L72" s="130"/>
      <c r="M72" s="131"/>
      <c r="N72" s="131"/>
      <c r="O72" s="132"/>
      <c r="P72" s="133"/>
      <c r="Q72" s="133"/>
      <c r="R72" s="105"/>
      <c r="S72" s="128"/>
      <c r="T72" s="128"/>
      <c r="U72" s="128"/>
      <c r="V72" s="128"/>
      <c r="W72" s="129"/>
      <c r="X72" s="104"/>
      <c r="Y72" s="150">
        <f>H72-L72+P72+R72</f>
        <v>0</v>
      </c>
      <c r="Z72" s="151">
        <f t="shared" ref="Z72:AB72" si="72">I72-M72+S72</f>
        <v>0</v>
      </c>
      <c r="AA72" s="151">
        <f t="shared" si="72"/>
        <v>0</v>
      </c>
      <c r="AB72" s="151">
        <f t="shared" si="72"/>
        <v>0</v>
      </c>
      <c r="AC72" s="152">
        <f>Q72+V72</f>
        <v>0</v>
      </c>
      <c r="AD72" s="87">
        <f>$AJ$3-AE72</f>
        <v>0</v>
      </c>
      <c r="AE72" s="153">
        <f>AL71-H72*AJ73-I72*AJ74-J72*AJ75-K72/3*AJ76</f>
        <v>1000</v>
      </c>
      <c r="AF72" s="88">
        <f>$AL$3-AG72</f>
        <v>0</v>
      </c>
      <c r="AG72" s="166">
        <f t="shared" ref="AG72:AG84" si="73">1000-Y72*50-Z72*10-AA72*10-AB72*20-AC72*50</f>
        <v>1000</v>
      </c>
      <c r="AI72" s="165" t="s">
        <v>28</v>
      </c>
      <c r="AJ72" s="165" t="s">
        <v>26</v>
      </c>
      <c r="AK72" s="165" t="s">
        <v>13</v>
      </c>
      <c r="AL72" s="165" t="s">
        <v>6</v>
      </c>
    </row>
    <row r="73" spans="1:38">
      <c r="A73" s="92">
        <v>1</v>
      </c>
      <c r="B73" s="93" t="s">
        <v>30</v>
      </c>
      <c r="C73" s="94" t="s">
        <v>31</v>
      </c>
      <c r="D73" s="94" t="s">
        <v>30</v>
      </c>
      <c r="E73" s="94" t="s">
        <v>32</v>
      </c>
      <c r="F73" s="95" t="s">
        <v>30</v>
      </c>
      <c r="G73" s="106"/>
      <c r="H73" s="107"/>
      <c r="I73" s="134"/>
      <c r="J73" s="134"/>
      <c r="K73" s="135"/>
      <c r="L73" s="136"/>
      <c r="M73" s="137"/>
      <c r="N73" s="137"/>
      <c r="O73" s="138"/>
      <c r="P73" s="139"/>
      <c r="Q73" s="139"/>
      <c r="R73" s="107"/>
      <c r="S73" s="134"/>
      <c r="T73" s="134"/>
      <c r="U73" s="134"/>
      <c r="V73" s="134"/>
      <c r="W73" s="135"/>
      <c r="X73" s="106"/>
      <c r="Y73" s="154">
        <f t="shared" ref="Y73:Y84" si="74">Y72+H73-L73+P73+R73</f>
        <v>0</v>
      </c>
      <c r="Z73" s="155">
        <f t="shared" ref="Z73:AB73" si="75">Z72+I73-M73+S73</f>
        <v>0</v>
      </c>
      <c r="AA73" s="155">
        <f t="shared" si="75"/>
        <v>0</v>
      </c>
      <c r="AB73" s="155">
        <f t="shared" si="75"/>
        <v>0</v>
      </c>
      <c r="AC73" s="156">
        <f t="shared" ref="AC73:AC84" si="76">AC72+Q73+V73</f>
        <v>0</v>
      </c>
      <c r="AD73" s="93">
        <f t="shared" ref="AD73:AD84" si="77">AE72-AE73</f>
        <v>0</v>
      </c>
      <c r="AE73" s="157">
        <f>AE72-H73*$AK$5-I73*$AK$6-J73*$AK$7-K73*$AK$8</f>
        <v>1000</v>
      </c>
      <c r="AF73" s="94">
        <f t="shared" ref="AF73:AF84" si="78">AG72-AG73</f>
        <v>0</v>
      </c>
      <c r="AG73" s="166">
        <f t="shared" si="73"/>
        <v>1000</v>
      </c>
      <c r="AI73" s="165" t="s">
        <v>14</v>
      </c>
      <c r="AJ73" s="165">
        <v>25</v>
      </c>
      <c r="AK73" s="165">
        <v>15</v>
      </c>
      <c r="AL73" s="165">
        <v>0</v>
      </c>
    </row>
    <row r="74" spans="1:38">
      <c r="A74" s="92">
        <v>2</v>
      </c>
      <c r="B74" s="93" t="s">
        <v>32</v>
      </c>
      <c r="C74" s="94" t="s">
        <v>30</v>
      </c>
      <c r="D74" s="94" t="s">
        <v>32</v>
      </c>
      <c r="E74" s="94" t="s">
        <v>30</v>
      </c>
      <c r="F74" s="95" t="s">
        <v>30</v>
      </c>
      <c r="G74" s="106"/>
      <c r="H74" s="107"/>
      <c r="I74" s="134"/>
      <c r="J74" s="134"/>
      <c r="K74" s="135"/>
      <c r="L74" s="136"/>
      <c r="M74" s="137"/>
      <c r="N74" s="137"/>
      <c r="O74" s="138"/>
      <c r="P74" s="139"/>
      <c r="Q74" s="139"/>
      <c r="R74" s="107"/>
      <c r="S74" s="134"/>
      <c r="T74" s="134"/>
      <c r="U74" s="134"/>
      <c r="V74" s="134"/>
      <c r="W74" s="135"/>
      <c r="X74" s="106"/>
      <c r="Y74" s="154">
        <f t="shared" si="74"/>
        <v>0</v>
      </c>
      <c r="Z74" s="155">
        <f t="shared" ref="Z74:AB74" si="79">Z73+I74-M74+S74</f>
        <v>0</v>
      </c>
      <c r="AA74" s="155">
        <f t="shared" si="79"/>
        <v>0</v>
      </c>
      <c r="AB74" s="155">
        <f t="shared" si="79"/>
        <v>0</v>
      </c>
      <c r="AC74" s="156">
        <f t="shared" si="76"/>
        <v>0</v>
      </c>
      <c r="AD74" s="93">
        <f t="shared" si="77"/>
        <v>0</v>
      </c>
      <c r="AE74" s="157">
        <f>AE73-H74*$AK$5-I74*$AK$6-J74*$AK$7-K74*$AK$8</f>
        <v>1000</v>
      </c>
      <c r="AF74" s="94">
        <f t="shared" si="78"/>
        <v>0</v>
      </c>
      <c r="AG74" s="166">
        <f t="shared" si="73"/>
        <v>1000</v>
      </c>
      <c r="AI74" s="165" t="s">
        <v>15</v>
      </c>
      <c r="AJ74" s="165">
        <v>10</v>
      </c>
      <c r="AK74" s="165">
        <v>5</v>
      </c>
      <c r="AL74" s="165">
        <v>0</v>
      </c>
    </row>
    <row r="75" spans="1:38">
      <c r="A75" s="92">
        <v>3</v>
      </c>
      <c r="B75" s="93" t="s">
        <v>31</v>
      </c>
      <c r="C75" s="94" t="s">
        <v>31</v>
      </c>
      <c r="D75" s="94" t="s">
        <v>30</v>
      </c>
      <c r="E75" s="94" t="s">
        <v>32</v>
      </c>
      <c r="F75" s="95" t="s">
        <v>30</v>
      </c>
      <c r="G75" s="106"/>
      <c r="H75" s="107"/>
      <c r="I75" s="134"/>
      <c r="J75" s="134"/>
      <c r="K75" s="135"/>
      <c r="L75" s="136"/>
      <c r="M75" s="137"/>
      <c r="N75" s="137"/>
      <c r="O75" s="138"/>
      <c r="P75" s="139"/>
      <c r="Q75" s="139"/>
      <c r="R75" s="107"/>
      <c r="S75" s="134"/>
      <c r="T75" s="134"/>
      <c r="U75" s="134"/>
      <c r="V75" s="134"/>
      <c r="W75" s="135"/>
      <c r="X75" s="106"/>
      <c r="Y75" s="154">
        <f t="shared" si="74"/>
        <v>0</v>
      </c>
      <c r="Z75" s="155">
        <f t="shared" ref="Z75:AB75" si="80">Z74+I75-M75+S75</f>
        <v>0</v>
      </c>
      <c r="AA75" s="155">
        <f t="shared" si="80"/>
        <v>0</v>
      </c>
      <c r="AB75" s="155">
        <f t="shared" si="80"/>
        <v>0</v>
      </c>
      <c r="AC75" s="156">
        <f t="shared" si="76"/>
        <v>0</v>
      </c>
      <c r="AD75" s="93">
        <f t="shared" si="77"/>
        <v>0</v>
      </c>
      <c r="AE75" s="157">
        <f>AE74-H75*$AK$5-I75*$AK$6-J75*$AK$7-K75*$AK$8</f>
        <v>1000</v>
      </c>
      <c r="AF75" s="94">
        <f t="shared" si="78"/>
        <v>0</v>
      </c>
      <c r="AG75" s="166">
        <f t="shared" si="73"/>
        <v>1000</v>
      </c>
      <c r="AI75" s="165" t="s">
        <v>16</v>
      </c>
      <c r="AJ75" s="165">
        <v>100</v>
      </c>
      <c r="AK75" s="165">
        <v>50</v>
      </c>
      <c r="AL75" s="165">
        <v>0</v>
      </c>
    </row>
    <row r="76" spans="1:38">
      <c r="A76" s="92">
        <v>4</v>
      </c>
      <c r="B76" s="93" t="s">
        <v>30</v>
      </c>
      <c r="C76" s="94" t="s">
        <v>30</v>
      </c>
      <c r="D76" s="94" t="s">
        <v>30</v>
      </c>
      <c r="E76" s="94" t="s">
        <v>30</v>
      </c>
      <c r="F76" s="95" t="s">
        <v>30</v>
      </c>
      <c r="G76" s="106"/>
      <c r="H76" s="107"/>
      <c r="I76" s="134"/>
      <c r="J76" s="134"/>
      <c r="K76" s="135"/>
      <c r="L76" s="136"/>
      <c r="M76" s="137"/>
      <c r="N76" s="137"/>
      <c r="O76" s="138"/>
      <c r="P76" s="139"/>
      <c r="Q76" s="139"/>
      <c r="R76" s="107"/>
      <c r="S76" s="134"/>
      <c r="T76" s="134"/>
      <c r="U76" s="134"/>
      <c r="V76" s="134"/>
      <c r="W76" s="135"/>
      <c r="X76" s="106"/>
      <c r="Y76" s="154">
        <f t="shared" si="74"/>
        <v>0</v>
      </c>
      <c r="Z76" s="155">
        <f t="shared" ref="Z76:AB76" si="81">Z75+I76-M76+S76</f>
        <v>0</v>
      </c>
      <c r="AA76" s="155">
        <f t="shared" si="81"/>
        <v>0</v>
      </c>
      <c r="AB76" s="155">
        <f t="shared" si="81"/>
        <v>0</v>
      </c>
      <c r="AC76" s="156">
        <f t="shared" si="76"/>
        <v>0</v>
      </c>
      <c r="AD76" s="93">
        <f t="shared" si="77"/>
        <v>0</v>
      </c>
      <c r="AE76" s="157">
        <f>AE75-H76*$AK$5-I76*$AK$6-J76*$AK$7-K76*$AK$8</f>
        <v>1000</v>
      </c>
      <c r="AF76" s="94">
        <f t="shared" si="78"/>
        <v>0</v>
      </c>
      <c r="AG76" s="166">
        <f t="shared" si="73"/>
        <v>1000</v>
      </c>
      <c r="AI76" s="165" t="s">
        <v>17</v>
      </c>
      <c r="AJ76" s="165">
        <v>400</v>
      </c>
      <c r="AK76" s="165">
        <v>100</v>
      </c>
      <c r="AL76" s="165">
        <v>0</v>
      </c>
    </row>
    <row r="77" spans="1:33">
      <c r="A77" s="92">
        <v>5</v>
      </c>
      <c r="B77" s="93" t="s">
        <v>32</v>
      </c>
      <c r="C77" s="94" t="s">
        <v>36</v>
      </c>
      <c r="D77" s="94" t="s">
        <v>32</v>
      </c>
      <c r="E77" s="94" t="s">
        <v>30</v>
      </c>
      <c r="F77" s="95" t="s">
        <v>30</v>
      </c>
      <c r="G77" s="106"/>
      <c r="H77" s="107"/>
      <c r="I77" s="134"/>
      <c r="J77" s="134"/>
      <c r="K77" s="135"/>
      <c r="L77" s="136"/>
      <c r="M77" s="137"/>
      <c r="N77" s="137"/>
      <c r="O77" s="138"/>
      <c r="P77" s="139"/>
      <c r="Q77" s="139"/>
      <c r="R77" s="107"/>
      <c r="S77" s="134"/>
      <c r="T77" s="134"/>
      <c r="U77" s="134"/>
      <c r="V77" s="134"/>
      <c r="W77" s="135"/>
      <c r="X77" s="106"/>
      <c r="Y77" s="154">
        <f t="shared" si="74"/>
        <v>0</v>
      </c>
      <c r="Z77" s="155">
        <f t="shared" ref="Z77:AB77" si="82">Z76+I77-M77+S77</f>
        <v>0</v>
      </c>
      <c r="AA77" s="155">
        <f t="shared" si="82"/>
        <v>0</v>
      </c>
      <c r="AB77" s="155">
        <f t="shared" si="82"/>
        <v>0</v>
      </c>
      <c r="AC77" s="156">
        <f t="shared" si="76"/>
        <v>0</v>
      </c>
      <c r="AD77" s="93">
        <f t="shared" si="77"/>
        <v>0</v>
      </c>
      <c r="AE77" s="157">
        <f>AE76-H77*$AK$5-I77*$AK$6-J77*$AK$7-K77*$AK$8</f>
        <v>1000</v>
      </c>
      <c r="AF77" s="94">
        <f t="shared" si="78"/>
        <v>0</v>
      </c>
      <c r="AG77" s="166">
        <f t="shared" si="73"/>
        <v>1000</v>
      </c>
    </row>
    <row r="78" spans="1:33">
      <c r="A78" s="92">
        <v>6</v>
      </c>
      <c r="B78" s="93" t="s">
        <v>30</v>
      </c>
      <c r="C78" s="94" t="s">
        <v>31</v>
      </c>
      <c r="D78" s="94" t="s">
        <v>30</v>
      </c>
      <c r="E78" s="94" t="s">
        <v>32</v>
      </c>
      <c r="F78" s="95" t="s">
        <v>32</v>
      </c>
      <c r="G78" s="106"/>
      <c r="H78" s="107"/>
      <c r="I78" s="134"/>
      <c r="J78" s="134"/>
      <c r="K78" s="135"/>
      <c r="L78" s="136"/>
      <c r="M78" s="137"/>
      <c r="N78" s="137"/>
      <c r="O78" s="138"/>
      <c r="P78" s="139"/>
      <c r="Q78" s="139"/>
      <c r="R78" s="107"/>
      <c r="S78" s="134"/>
      <c r="T78" s="134"/>
      <c r="U78" s="134"/>
      <c r="V78" s="134"/>
      <c r="W78" s="135"/>
      <c r="X78" s="106"/>
      <c r="Y78" s="154">
        <f t="shared" si="74"/>
        <v>0</v>
      </c>
      <c r="Z78" s="155">
        <f t="shared" ref="Z78:AB78" si="83">Z77+I78-M78+S78</f>
        <v>0</v>
      </c>
      <c r="AA78" s="155">
        <f t="shared" si="83"/>
        <v>0</v>
      </c>
      <c r="AB78" s="155">
        <f t="shared" si="83"/>
        <v>0</v>
      </c>
      <c r="AC78" s="156">
        <f t="shared" si="76"/>
        <v>0</v>
      </c>
      <c r="AD78" s="93">
        <f t="shared" si="77"/>
        <v>0</v>
      </c>
      <c r="AE78" s="157">
        <f>AE77-H78*$AK$5-I78*$AK$6-J78*$AK$7-K78*$AK$8</f>
        <v>1000</v>
      </c>
      <c r="AF78" s="94">
        <f t="shared" si="78"/>
        <v>0</v>
      </c>
      <c r="AG78" s="166">
        <f t="shared" si="73"/>
        <v>1000</v>
      </c>
    </row>
    <row r="79" spans="1:33">
      <c r="A79" s="92">
        <v>7</v>
      </c>
      <c r="B79" s="93" t="s">
        <v>30</v>
      </c>
      <c r="C79" s="94" t="s">
        <v>31</v>
      </c>
      <c r="D79" s="94" t="s">
        <v>30</v>
      </c>
      <c r="E79" s="94" t="s">
        <v>32</v>
      </c>
      <c r="F79" s="95" t="s">
        <v>30</v>
      </c>
      <c r="G79" s="106"/>
      <c r="H79" s="107"/>
      <c r="I79" s="134"/>
      <c r="J79" s="134"/>
      <c r="K79" s="135"/>
      <c r="L79" s="136"/>
      <c r="M79" s="137"/>
      <c r="N79" s="137"/>
      <c r="O79" s="138"/>
      <c r="P79" s="139"/>
      <c r="Q79" s="139"/>
      <c r="R79" s="107"/>
      <c r="S79" s="134"/>
      <c r="T79" s="134"/>
      <c r="U79" s="134"/>
      <c r="V79" s="134"/>
      <c r="W79" s="135"/>
      <c r="X79" s="106"/>
      <c r="Y79" s="154">
        <f t="shared" si="74"/>
        <v>0</v>
      </c>
      <c r="Z79" s="155">
        <f t="shared" ref="Z79:AB79" si="84">Z78+I79-M79+S79</f>
        <v>0</v>
      </c>
      <c r="AA79" s="155">
        <f t="shared" si="84"/>
        <v>0</v>
      </c>
      <c r="AB79" s="155">
        <f t="shared" si="84"/>
        <v>0</v>
      </c>
      <c r="AC79" s="156">
        <f t="shared" si="76"/>
        <v>0</v>
      </c>
      <c r="AD79" s="93">
        <f t="shared" si="77"/>
        <v>0</v>
      </c>
      <c r="AE79" s="157">
        <f>AE78-H79*$AK$5-I79*$AK$6-J79*$AK$7-K79*$AK$8</f>
        <v>1000</v>
      </c>
      <c r="AF79" s="94">
        <f t="shared" si="78"/>
        <v>0</v>
      </c>
      <c r="AG79" s="166">
        <f t="shared" si="73"/>
        <v>1000</v>
      </c>
    </row>
    <row r="80" spans="1:33">
      <c r="A80" s="92">
        <v>8</v>
      </c>
      <c r="B80" s="93" t="s">
        <v>36</v>
      </c>
      <c r="C80" s="94" t="s">
        <v>30</v>
      </c>
      <c r="D80" s="94" t="s">
        <v>32</v>
      </c>
      <c r="E80" s="94" t="s">
        <v>30</v>
      </c>
      <c r="F80" s="95" t="s">
        <v>32</v>
      </c>
      <c r="G80" s="106"/>
      <c r="H80" s="107"/>
      <c r="I80" s="134"/>
      <c r="J80" s="134"/>
      <c r="K80" s="135"/>
      <c r="L80" s="136"/>
      <c r="M80" s="137"/>
      <c r="N80" s="137"/>
      <c r="O80" s="138"/>
      <c r="P80" s="139"/>
      <c r="Q80" s="139"/>
      <c r="R80" s="107"/>
      <c r="S80" s="134"/>
      <c r="T80" s="134"/>
      <c r="U80" s="134"/>
      <c r="V80" s="134"/>
      <c r="W80" s="135"/>
      <c r="X80" s="106"/>
      <c r="Y80" s="154">
        <f t="shared" si="74"/>
        <v>0</v>
      </c>
      <c r="Z80" s="155">
        <f t="shared" ref="Z80:AB80" si="85">Z79+I80-M80+S80</f>
        <v>0</v>
      </c>
      <c r="AA80" s="155">
        <f t="shared" si="85"/>
        <v>0</v>
      </c>
      <c r="AB80" s="155">
        <f t="shared" si="85"/>
        <v>0</v>
      </c>
      <c r="AC80" s="156">
        <f t="shared" si="76"/>
        <v>0</v>
      </c>
      <c r="AD80" s="93">
        <f t="shared" si="77"/>
        <v>0</v>
      </c>
      <c r="AE80" s="157">
        <f>AE79-H80*$AK$5-I80*$AK$6-J80*$AK$7-K80*$AK$8</f>
        <v>1000</v>
      </c>
      <c r="AF80" s="94">
        <f t="shared" si="78"/>
        <v>0</v>
      </c>
      <c r="AG80" s="166">
        <f t="shared" si="73"/>
        <v>1000</v>
      </c>
    </row>
    <row r="81" spans="1:33">
      <c r="A81" s="92">
        <v>9</v>
      </c>
      <c r="B81" s="93" t="s">
        <v>31</v>
      </c>
      <c r="C81" s="94" t="s">
        <v>32</v>
      </c>
      <c r="D81" s="94" t="s">
        <v>30</v>
      </c>
      <c r="E81" s="94" t="s">
        <v>30</v>
      </c>
      <c r="F81" s="95" t="s">
        <v>30</v>
      </c>
      <c r="G81" s="106"/>
      <c r="H81" s="107"/>
      <c r="I81" s="134"/>
      <c r="J81" s="134"/>
      <c r="K81" s="135"/>
      <c r="L81" s="136"/>
      <c r="M81" s="137"/>
      <c r="N81" s="137"/>
      <c r="O81" s="138"/>
      <c r="P81" s="139"/>
      <c r="Q81" s="139"/>
      <c r="R81" s="107"/>
      <c r="S81" s="134"/>
      <c r="T81" s="134"/>
      <c r="U81" s="134"/>
      <c r="V81" s="134"/>
      <c r="W81" s="135"/>
      <c r="X81" s="106"/>
      <c r="Y81" s="154">
        <f t="shared" si="74"/>
        <v>0</v>
      </c>
      <c r="Z81" s="155">
        <f t="shared" ref="Z81:AB81" si="86">Z80+I81-M81+S81</f>
        <v>0</v>
      </c>
      <c r="AA81" s="155">
        <f t="shared" si="86"/>
        <v>0</v>
      </c>
      <c r="AB81" s="155">
        <f t="shared" si="86"/>
        <v>0</v>
      </c>
      <c r="AC81" s="156">
        <f t="shared" si="76"/>
        <v>0</v>
      </c>
      <c r="AD81" s="93">
        <f t="shared" si="77"/>
        <v>0</v>
      </c>
      <c r="AE81" s="157">
        <f>AE80-H81*$AK$5-I81*$AK$6-J81*$AK$7-K81*$AK$8</f>
        <v>1000</v>
      </c>
      <c r="AF81" s="94">
        <f t="shared" si="78"/>
        <v>0</v>
      </c>
      <c r="AG81" s="166">
        <f t="shared" si="73"/>
        <v>1000</v>
      </c>
    </row>
    <row r="82" spans="1:33">
      <c r="A82" s="92">
        <v>10</v>
      </c>
      <c r="B82" s="93" t="s">
        <v>30</v>
      </c>
      <c r="C82" s="94" t="s">
        <v>30</v>
      </c>
      <c r="D82" s="94" t="s">
        <v>30</v>
      </c>
      <c r="E82" s="94" t="s">
        <v>30</v>
      </c>
      <c r="F82" s="95" t="s">
        <v>30</v>
      </c>
      <c r="G82" s="106"/>
      <c r="H82" s="107"/>
      <c r="I82" s="134"/>
      <c r="J82" s="134"/>
      <c r="K82" s="135"/>
      <c r="L82" s="136"/>
      <c r="M82" s="137"/>
      <c r="N82" s="137"/>
      <c r="O82" s="138"/>
      <c r="P82" s="139"/>
      <c r="Q82" s="139"/>
      <c r="R82" s="107"/>
      <c r="S82" s="134"/>
      <c r="T82" s="134"/>
      <c r="U82" s="134"/>
      <c r="V82" s="134"/>
      <c r="W82" s="135"/>
      <c r="X82" s="106"/>
      <c r="Y82" s="154">
        <f t="shared" si="74"/>
        <v>0</v>
      </c>
      <c r="Z82" s="155">
        <f t="shared" ref="Z82:AB82" si="87">Z81+I82-M82+S82</f>
        <v>0</v>
      </c>
      <c r="AA82" s="155">
        <f t="shared" si="87"/>
        <v>0</v>
      </c>
      <c r="AB82" s="155">
        <f t="shared" si="87"/>
        <v>0</v>
      </c>
      <c r="AC82" s="156">
        <f t="shared" si="76"/>
        <v>0</v>
      </c>
      <c r="AD82" s="93">
        <f t="shared" si="77"/>
        <v>0</v>
      </c>
      <c r="AE82" s="157">
        <f>AE81-H82*$AK$5-I82*$AK$6-J82*$AK$7-K82*$AK$8</f>
        <v>1000</v>
      </c>
      <c r="AF82" s="94">
        <f t="shared" si="78"/>
        <v>0</v>
      </c>
      <c r="AG82" s="166">
        <f t="shared" si="73"/>
        <v>1000</v>
      </c>
    </row>
    <row r="83" spans="1:33">
      <c r="A83" s="92">
        <v>11</v>
      </c>
      <c r="B83" s="93" t="s">
        <v>31</v>
      </c>
      <c r="C83" s="94" t="s">
        <v>32</v>
      </c>
      <c r="D83" s="94" t="s">
        <v>32</v>
      </c>
      <c r="E83" s="94" t="s">
        <v>30</v>
      </c>
      <c r="F83" s="95" t="s">
        <v>30</v>
      </c>
      <c r="G83" s="106"/>
      <c r="H83" s="107"/>
      <c r="I83" s="134"/>
      <c r="J83" s="134"/>
      <c r="K83" s="135"/>
      <c r="L83" s="136"/>
      <c r="M83" s="137"/>
      <c r="N83" s="137"/>
      <c r="O83" s="138"/>
      <c r="P83" s="139"/>
      <c r="Q83" s="139"/>
      <c r="R83" s="107"/>
      <c r="S83" s="134"/>
      <c r="T83" s="134"/>
      <c r="U83" s="134"/>
      <c r="V83" s="134"/>
      <c r="W83" s="135"/>
      <c r="X83" s="106"/>
      <c r="Y83" s="154">
        <f t="shared" si="74"/>
        <v>0</v>
      </c>
      <c r="Z83" s="155">
        <f t="shared" ref="Z83:AB83" si="88">Z82+I83-M83+S83</f>
        <v>0</v>
      </c>
      <c r="AA83" s="155">
        <f t="shared" si="88"/>
        <v>0</v>
      </c>
      <c r="AB83" s="155">
        <f t="shared" si="88"/>
        <v>0</v>
      </c>
      <c r="AC83" s="156">
        <f t="shared" si="76"/>
        <v>0</v>
      </c>
      <c r="AD83" s="93">
        <f t="shared" si="77"/>
        <v>0</v>
      </c>
      <c r="AE83" s="157">
        <f>AE82-H83*$AK$5-I83*$AK$6-J83*$AK$7-K83*$AK$8</f>
        <v>1000</v>
      </c>
      <c r="AF83" s="94">
        <f t="shared" si="78"/>
        <v>0</v>
      </c>
      <c r="AG83" s="166">
        <f t="shared" si="73"/>
        <v>1000</v>
      </c>
    </row>
    <row r="84" ht="14.25" spans="1:33">
      <c r="A84" s="98">
        <v>12</v>
      </c>
      <c r="B84" s="99" t="s">
        <v>30</v>
      </c>
      <c r="C84" s="100" t="s">
        <v>32</v>
      </c>
      <c r="D84" s="100" t="s">
        <v>30</v>
      </c>
      <c r="E84" s="100" t="s">
        <v>30</v>
      </c>
      <c r="F84" s="101" t="s">
        <v>36</v>
      </c>
      <c r="G84" s="108"/>
      <c r="H84" s="109"/>
      <c r="I84" s="140"/>
      <c r="J84" s="140"/>
      <c r="K84" s="141"/>
      <c r="L84" s="142"/>
      <c r="M84" s="143"/>
      <c r="N84" s="143"/>
      <c r="O84" s="144"/>
      <c r="P84" s="145"/>
      <c r="Q84" s="145"/>
      <c r="R84" s="109"/>
      <c r="S84" s="140"/>
      <c r="T84" s="140"/>
      <c r="U84" s="140"/>
      <c r="V84" s="140"/>
      <c r="W84" s="141"/>
      <c r="X84" s="108"/>
      <c r="Y84" s="158">
        <f t="shared" si="74"/>
        <v>0</v>
      </c>
      <c r="Z84" s="159">
        <f t="shared" ref="Z84:AB84" si="89">Z83+I84-M84+S84</f>
        <v>0</v>
      </c>
      <c r="AA84" s="159">
        <f t="shared" si="89"/>
        <v>0</v>
      </c>
      <c r="AB84" s="159">
        <f t="shared" si="89"/>
        <v>0</v>
      </c>
      <c r="AC84" s="160">
        <f t="shared" si="76"/>
        <v>0</v>
      </c>
      <c r="AD84" s="99">
        <f t="shared" si="77"/>
        <v>0</v>
      </c>
      <c r="AE84" s="161">
        <f>AE83-H84*$AK$5-I84*$AK$6-J84*$AK$7-K84*$AK$8</f>
        <v>1000</v>
      </c>
      <c r="AF84" s="100">
        <f t="shared" si="78"/>
        <v>0</v>
      </c>
      <c r="AG84" s="167">
        <f t="shared" si="73"/>
        <v>1000</v>
      </c>
    </row>
    <row r="85" ht="15"/>
    <row r="86" ht="36.75" spans="1:33">
      <c r="A86" s="74" t="s">
        <v>41</v>
      </c>
      <c r="B86" s="75"/>
      <c r="C86" s="75"/>
      <c r="D86" s="75"/>
      <c r="E86" s="75"/>
      <c r="F86" s="75"/>
      <c r="G86" s="75"/>
      <c r="H86" s="75"/>
      <c r="I86" s="75"/>
      <c r="J86" s="75"/>
      <c r="K86" s="75"/>
      <c r="L86" s="75"/>
      <c r="M86" s="75"/>
      <c r="N86" s="75"/>
      <c r="O86" s="75"/>
      <c r="P86" s="75"/>
      <c r="Q86" s="75"/>
      <c r="R86" s="75"/>
      <c r="S86" s="75"/>
      <c r="T86" s="75"/>
      <c r="U86" s="75"/>
      <c r="V86" s="75"/>
      <c r="W86" s="75"/>
      <c r="X86" s="75"/>
      <c r="Y86" s="75"/>
      <c r="Z86" s="75"/>
      <c r="AA86" s="75"/>
      <c r="AB86" s="75"/>
      <c r="AC86" s="75"/>
      <c r="AD86" s="75"/>
      <c r="AE86" s="75"/>
      <c r="AF86" s="75"/>
      <c r="AG86" s="162"/>
    </row>
    <row r="87" ht="14.25" spans="1:33">
      <c r="A87" s="76" t="s">
        <v>1</v>
      </c>
      <c r="B87" s="77" t="s">
        <v>2</v>
      </c>
      <c r="C87" s="78"/>
      <c r="D87" s="78"/>
      <c r="E87" s="78"/>
      <c r="F87" s="79"/>
      <c r="G87" s="80" t="s">
        <v>3</v>
      </c>
      <c r="H87" s="77" t="s">
        <v>4</v>
      </c>
      <c r="I87" s="78"/>
      <c r="J87" s="78"/>
      <c r="K87" s="79"/>
      <c r="L87" s="77" t="s">
        <v>5</v>
      </c>
      <c r="M87" s="78"/>
      <c r="N87" s="78"/>
      <c r="O87" s="79"/>
      <c r="P87" s="80" t="s">
        <v>6</v>
      </c>
      <c r="Q87" s="80" t="s">
        <v>7</v>
      </c>
      <c r="R87" s="77" t="s">
        <v>8</v>
      </c>
      <c r="S87" s="78"/>
      <c r="T87" s="78"/>
      <c r="U87" s="78"/>
      <c r="V87" s="146"/>
      <c r="W87" s="79"/>
      <c r="X87" s="147" t="s">
        <v>9</v>
      </c>
      <c r="Y87" s="77" t="s">
        <v>10</v>
      </c>
      <c r="Z87" s="78"/>
      <c r="AA87" s="78"/>
      <c r="AB87" s="78"/>
      <c r="AC87" s="78"/>
      <c r="AD87" s="78"/>
      <c r="AE87" s="78"/>
      <c r="AF87" s="78"/>
      <c r="AG87" s="163"/>
    </row>
    <row r="88" ht="14.25" spans="1:38">
      <c r="A88" s="81"/>
      <c r="B88" s="82" t="s">
        <v>11</v>
      </c>
      <c r="C88" s="83" t="s">
        <v>12</v>
      </c>
      <c r="D88" s="83" t="s">
        <v>6</v>
      </c>
      <c r="E88" s="83" t="s">
        <v>13</v>
      </c>
      <c r="F88" s="84" t="s">
        <v>7</v>
      </c>
      <c r="G88" s="85"/>
      <c r="H88" s="82" t="s">
        <v>14</v>
      </c>
      <c r="I88" s="83" t="s">
        <v>15</v>
      </c>
      <c r="J88" s="83" t="s">
        <v>16</v>
      </c>
      <c r="K88" s="84" t="s">
        <v>17</v>
      </c>
      <c r="L88" s="82" t="s">
        <v>14</v>
      </c>
      <c r="M88" s="83" t="s">
        <v>15</v>
      </c>
      <c r="N88" s="83" t="s">
        <v>16</v>
      </c>
      <c r="O88" s="84" t="s">
        <v>17</v>
      </c>
      <c r="P88" s="85" t="s">
        <v>14</v>
      </c>
      <c r="Q88" s="85" t="s">
        <v>18</v>
      </c>
      <c r="R88" s="82" t="s">
        <v>14</v>
      </c>
      <c r="S88" s="83" t="s">
        <v>15</v>
      </c>
      <c r="T88" s="83" t="s">
        <v>16</v>
      </c>
      <c r="U88" s="83" t="s">
        <v>17</v>
      </c>
      <c r="V88" s="148" t="s">
        <v>18</v>
      </c>
      <c r="W88" s="84" t="s">
        <v>19</v>
      </c>
      <c r="X88" s="149"/>
      <c r="Y88" s="82" t="s">
        <v>14</v>
      </c>
      <c r="Z88" s="83" t="s">
        <v>15</v>
      </c>
      <c r="AA88" s="83" t="s">
        <v>16</v>
      </c>
      <c r="AB88" s="83" t="s">
        <v>17</v>
      </c>
      <c r="AC88" s="83" t="s">
        <v>18</v>
      </c>
      <c r="AD88" s="83" t="s">
        <v>20</v>
      </c>
      <c r="AE88" s="83" t="s">
        <v>21</v>
      </c>
      <c r="AF88" s="83" t="s">
        <v>22</v>
      </c>
      <c r="AG88" s="164" t="s">
        <v>23</v>
      </c>
      <c r="AI88" s="165" t="s">
        <v>24</v>
      </c>
      <c r="AJ88" s="165">
        <v>1000</v>
      </c>
      <c r="AK88" s="165" t="s">
        <v>25</v>
      </c>
      <c r="AL88" s="165">
        <v>1000</v>
      </c>
    </row>
    <row r="89" ht="14.25" spans="1:38">
      <c r="A89" s="86" t="s">
        <v>26</v>
      </c>
      <c r="B89" s="87" t="s">
        <v>27</v>
      </c>
      <c r="C89" s="88" t="s">
        <v>27</v>
      </c>
      <c r="D89" s="88" t="s">
        <v>27</v>
      </c>
      <c r="E89" s="88" t="s">
        <v>27</v>
      </c>
      <c r="F89" s="89" t="s">
        <v>27</v>
      </c>
      <c r="G89" s="104"/>
      <c r="H89" s="105"/>
      <c r="I89" s="128"/>
      <c r="J89" s="128"/>
      <c r="K89" s="129"/>
      <c r="L89" s="130"/>
      <c r="M89" s="131"/>
      <c r="N89" s="131"/>
      <c r="O89" s="132"/>
      <c r="P89" s="133"/>
      <c r="Q89" s="133"/>
      <c r="R89" s="105"/>
      <c r="S89" s="128"/>
      <c r="T89" s="128"/>
      <c r="U89" s="128"/>
      <c r="V89" s="128"/>
      <c r="W89" s="129"/>
      <c r="X89" s="104"/>
      <c r="Y89" s="150">
        <f>H89-L89+P89+R89</f>
        <v>0</v>
      </c>
      <c r="Z89" s="151">
        <f t="shared" ref="Z89:AB89" si="90">I89-M89+S89</f>
        <v>0</v>
      </c>
      <c r="AA89" s="151">
        <f t="shared" si="90"/>
        <v>0</v>
      </c>
      <c r="AB89" s="151">
        <f t="shared" si="90"/>
        <v>0</v>
      </c>
      <c r="AC89" s="152">
        <f>Q89+V89</f>
        <v>0</v>
      </c>
      <c r="AD89" s="87">
        <f>$AJ$3-AE89</f>
        <v>0</v>
      </c>
      <c r="AE89" s="153">
        <f>AL88-H89*AJ90-I89*AJ91-J89*AJ92-K89/3*AJ93</f>
        <v>1000</v>
      </c>
      <c r="AF89" s="88">
        <f>$AL$3-AG89</f>
        <v>0</v>
      </c>
      <c r="AG89" s="166">
        <f t="shared" ref="AG89:AG101" si="91">1000-Y89*50-Z89*10-AA89*10-AB89*20-AC89*50</f>
        <v>1000</v>
      </c>
      <c r="AI89" s="165" t="s">
        <v>28</v>
      </c>
      <c r="AJ89" s="165" t="s">
        <v>26</v>
      </c>
      <c r="AK89" s="165" t="s">
        <v>13</v>
      </c>
      <c r="AL89" s="165" t="s">
        <v>6</v>
      </c>
    </row>
    <row r="90" spans="1:38">
      <c r="A90" s="92">
        <v>1</v>
      </c>
      <c r="B90" s="93" t="s">
        <v>30</v>
      </c>
      <c r="C90" s="94" t="s">
        <v>31</v>
      </c>
      <c r="D90" s="94" t="s">
        <v>30</v>
      </c>
      <c r="E90" s="94" t="s">
        <v>32</v>
      </c>
      <c r="F90" s="95" t="s">
        <v>30</v>
      </c>
      <c r="G90" s="106"/>
      <c r="H90" s="107"/>
      <c r="I90" s="134"/>
      <c r="J90" s="134"/>
      <c r="K90" s="135"/>
      <c r="L90" s="136"/>
      <c r="M90" s="137"/>
      <c r="N90" s="137"/>
      <c r="O90" s="138"/>
      <c r="P90" s="139"/>
      <c r="Q90" s="139"/>
      <c r="R90" s="107"/>
      <c r="S90" s="134"/>
      <c r="T90" s="134"/>
      <c r="U90" s="134"/>
      <c r="V90" s="134"/>
      <c r="W90" s="135"/>
      <c r="X90" s="106"/>
      <c r="Y90" s="154">
        <f t="shared" ref="Y90:Y101" si="92">Y89+H90-L90+P90+R90</f>
        <v>0</v>
      </c>
      <c r="Z90" s="155">
        <f t="shared" ref="Z90:AB90" si="93">Z89+I90-M90+S90</f>
        <v>0</v>
      </c>
      <c r="AA90" s="155">
        <f t="shared" si="93"/>
        <v>0</v>
      </c>
      <c r="AB90" s="155">
        <f t="shared" si="93"/>
        <v>0</v>
      </c>
      <c r="AC90" s="156">
        <f t="shared" ref="AC90:AC101" si="94">AC89+Q90+V90</f>
        <v>0</v>
      </c>
      <c r="AD90" s="93">
        <f t="shared" ref="AD90:AD101" si="95">AE89-AE90</f>
        <v>0</v>
      </c>
      <c r="AE90" s="157">
        <f>AE89-H90*$AK$5-I90*$AK$6-J90*$AK$7-K90*$AK$8</f>
        <v>1000</v>
      </c>
      <c r="AF90" s="94">
        <f t="shared" ref="AF90:AF101" si="96">AG89-AG90</f>
        <v>0</v>
      </c>
      <c r="AG90" s="166">
        <f t="shared" si="91"/>
        <v>1000</v>
      </c>
      <c r="AI90" s="165" t="s">
        <v>14</v>
      </c>
      <c r="AJ90" s="165">
        <v>25</v>
      </c>
      <c r="AK90" s="165">
        <v>15</v>
      </c>
      <c r="AL90" s="165">
        <v>0</v>
      </c>
    </row>
    <row r="91" spans="1:38">
      <c r="A91" s="92">
        <v>2</v>
      </c>
      <c r="B91" s="93" t="s">
        <v>32</v>
      </c>
      <c r="C91" s="94" t="s">
        <v>30</v>
      </c>
      <c r="D91" s="94" t="s">
        <v>32</v>
      </c>
      <c r="E91" s="94" t="s">
        <v>30</v>
      </c>
      <c r="F91" s="95" t="s">
        <v>30</v>
      </c>
      <c r="G91" s="106"/>
      <c r="H91" s="107"/>
      <c r="I91" s="134"/>
      <c r="J91" s="134"/>
      <c r="K91" s="135"/>
      <c r="L91" s="136"/>
      <c r="M91" s="137"/>
      <c r="N91" s="137"/>
      <c r="O91" s="138"/>
      <c r="P91" s="139"/>
      <c r="Q91" s="139"/>
      <c r="R91" s="107"/>
      <c r="S91" s="134"/>
      <c r="T91" s="134"/>
      <c r="U91" s="134"/>
      <c r="V91" s="134"/>
      <c r="W91" s="135"/>
      <c r="X91" s="106"/>
      <c r="Y91" s="154">
        <f t="shared" si="92"/>
        <v>0</v>
      </c>
      <c r="Z91" s="155">
        <f t="shared" ref="Z91:AB91" si="97">Z90+I91-M91+S91</f>
        <v>0</v>
      </c>
      <c r="AA91" s="155">
        <f t="shared" si="97"/>
        <v>0</v>
      </c>
      <c r="AB91" s="155">
        <f t="shared" si="97"/>
        <v>0</v>
      </c>
      <c r="AC91" s="156">
        <f t="shared" si="94"/>
        <v>0</v>
      </c>
      <c r="AD91" s="93">
        <f t="shared" si="95"/>
        <v>0</v>
      </c>
      <c r="AE91" s="157">
        <f>AE90-H91*$AK$5-I91*$AK$6-J91*$AK$7-K91*$AK$8</f>
        <v>1000</v>
      </c>
      <c r="AF91" s="94">
        <f t="shared" si="96"/>
        <v>0</v>
      </c>
      <c r="AG91" s="166">
        <f t="shared" si="91"/>
        <v>1000</v>
      </c>
      <c r="AI91" s="165" t="s">
        <v>15</v>
      </c>
      <c r="AJ91" s="165">
        <v>10</v>
      </c>
      <c r="AK91" s="165">
        <v>5</v>
      </c>
      <c r="AL91" s="165">
        <v>0</v>
      </c>
    </row>
    <row r="92" spans="1:38">
      <c r="A92" s="92">
        <v>3</v>
      </c>
      <c r="B92" s="93" t="s">
        <v>31</v>
      </c>
      <c r="C92" s="94" t="s">
        <v>31</v>
      </c>
      <c r="D92" s="94" t="s">
        <v>30</v>
      </c>
      <c r="E92" s="94" t="s">
        <v>32</v>
      </c>
      <c r="F92" s="95" t="s">
        <v>30</v>
      </c>
      <c r="G92" s="106"/>
      <c r="H92" s="107"/>
      <c r="I92" s="134"/>
      <c r="J92" s="134"/>
      <c r="K92" s="135"/>
      <c r="L92" s="136"/>
      <c r="M92" s="137"/>
      <c r="N92" s="137"/>
      <c r="O92" s="138"/>
      <c r="P92" s="139"/>
      <c r="Q92" s="139"/>
      <c r="R92" s="107"/>
      <c r="S92" s="134"/>
      <c r="T92" s="134"/>
      <c r="U92" s="134"/>
      <c r="V92" s="134"/>
      <c r="W92" s="135"/>
      <c r="X92" s="106"/>
      <c r="Y92" s="154">
        <f t="shared" si="92"/>
        <v>0</v>
      </c>
      <c r="Z92" s="155">
        <f t="shared" ref="Z92:AB92" si="98">Z91+I92-M92+S92</f>
        <v>0</v>
      </c>
      <c r="AA92" s="155">
        <f t="shared" si="98"/>
        <v>0</v>
      </c>
      <c r="AB92" s="155">
        <f t="shared" si="98"/>
        <v>0</v>
      </c>
      <c r="AC92" s="156">
        <f t="shared" si="94"/>
        <v>0</v>
      </c>
      <c r="AD92" s="93">
        <f t="shared" si="95"/>
        <v>0</v>
      </c>
      <c r="AE92" s="157">
        <f>AE91-H92*$AK$5-I92*$AK$6-J92*$AK$7-K92*$AK$8</f>
        <v>1000</v>
      </c>
      <c r="AF92" s="94">
        <f t="shared" si="96"/>
        <v>0</v>
      </c>
      <c r="AG92" s="166">
        <f t="shared" si="91"/>
        <v>1000</v>
      </c>
      <c r="AI92" s="165" t="s">
        <v>16</v>
      </c>
      <c r="AJ92" s="165">
        <v>100</v>
      </c>
      <c r="AK92" s="165">
        <v>50</v>
      </c>
      <c r="AL92" s="165">
        <v>0</v>
      </c>
    </row>
    <row r="93" spans="1:38">
      <c r="A93" s="92">
        <v>4</v>
      </c>
      <c r="B93" s="93" t="s">
        <v>30</v>
      </c>
      <c r="C93" s="94" t="s">
        <v>30</v>
      </c>
      <c r="D93" s="94" t="s">
        <v>30</v>
      </c>
      <c r="E93" s="94" t="s">
        <v>30</v>
      </c>
      <c r="F93" s="95" t="s">
        <v>30</v>
      </c>
      <c r="G93" s="106"/>
      <c r="H93" s="107"/>
      <c r="I93" s="134"/>
      <c r="J93" s="134"/>
      <c r="K93" s="135"/>
      <c r="L93" s="136"/>
      <c r="M93" s="137"/>
      <c r="N93" s="137"/>
      <c r="O93" s="138"/>
      <c r="P93" s="139"/>
      <c r="Q93" s="139"/>
      <c r="R93" s="107"/>
      <c r="S93" s="134"/>
      <c r="T93" s="134"/>
      <c r="U93" s="134"/>
      <c r="V93" s="134"/>
      <c r="W93" s="135"/>
      <c r="X93" s="106"/>
      <c r="Y93" s="154">
        <f t="shared" si="92"/>
        <v>0</v>
      </c>
      <c r="Z93" s="155">
        <f t="shared" ref="Z93:AB93" si="99">Z92+I93-M93+S93</f>
        <v>0</v>
      </c>
      <c r="AA93" s="155">
        <f t="shared" si="99"/>
        <v>0</v>
      </c>
      <c r="AB93" s="155">
        <f t="shared" si="99"/>
        <v>0</v>
      </c>
      <c r="AC93" s="156">
        <f t="shared" si="94"/>
        <v>0</v>
      </c>
      <c r="AD93" s="93">
        <f t="shared" si="95"/>
        <v>0</v>
      </c>
      <c r="AE93" s="157">
        <f>AE92-H93*$AK$5-I93*$AK$6-J93*$AK$7-K93*$AK$8</f>
        <v>1000</v>
      </c>
      <c r="AF93" s="94">
        <f t="shared" si="96"/>
        <v>0</v>
      </c>
      <c r="AG93" s="166">
        <f t="shared" si="91"/>
        <v>1000</v>
      </c>
      <c r="AI93" s="165" t="s">
        <v>17</v>
      </c>
      <c r="AJ93" s="165">
        <v>400</v>
      </c>
      <c r="AK93" s="165">
        <v>100</v>
      </c>
      <c r="AL93" s="165">
        <v>0</v>
      </c>
    </row>
    <row r="94" spans="1:33">
      <c r="A94" s="92">
        <v>5</v>
      </c>
      <c r="B94" s="93" t="s">
        <v>32</v>
      </c>
      <c r="C94" s="94" t="s">
        <v>36</v>
      </c>
      <c r="D94" s="94" t="s">
        <v>32</v>
      </c>
      <c r="E94" s="94" t="s">
        <v>30</v>
      </c>
      <c r="F94" s="95" t="s">
        <v>30</v>
      </c>
      <c r="G94" s="106"/>
      <c r="H94" s="107"/>
      <c r="I94" s="134"/>
      <c r="J94" s="134"/>
      <c r="K94" s="135"/>
      <c r="L94" s="136"/>
      <c r="M94" s="137"/>
      <c r="N94" s="137"/>
      <c r="O94" s="138"/>
      <c r="P94" s="139"/>
      <c r="Q94" s="139"/>
      <c r="R94" s="107"/>
      <c r="S94" s="134"/>
      <c r="T94" s="134"/>
      <c r="U94" s="134"/>
      <c r="V94" s="134"/>
      <c r="W94" s="135"/>
      <c r="X94" s="106"/>
      <c r="Y94" s="154">
        <f t="shared" si="92"/>
        <v>0</v>
      </c>
      <c r="Z94" s="155">
        <f t="shared" ref="Z94:AB94" si="100">Z93+I94-M94+S94</f>
        <v>0</v>
      </c>
      <c r="AA94" s="155">
        <f t="shared" si="100"/>
        <v>0</v>
      </c>
      <c r="AB94" s="155">
        <f t="shared" si="100"/>
        <v>0</v>
      </c>
      <c r="AC94" s="156">
        <f t="shared" si="94"/>
        <v>0</v>
      </c>
      <c r="AD94" s="93">
        <f t="shared" si="95"/>
        <v>0</v>
      </c>
      <c r="AE94" s="157">
        <f>AE93-H94*$AK$5-I94*$AK$6-J94*$AK$7-K94*$AK$8</f>
        <v>1000</v>
      </c>
      <c r="AF94" s="94">
        <f t="shared" si="96"/>
        <v>0</v>
      </c>
      <c r="AG94" s="166">
        <f t="shared" si="91"/>
        <v>1000</v>
      </c>
    </row>
    <row r="95" spans="1:33">
      <c r="A95" s="92">
        <v>6</v>
      </c>
      <c r="B95" s="93" t="s">
        <v>30</v>
      </c>
      <c r="C95" s="94" t="s">
        <v>31</v>
      </c>
      <c r="D95" s="94" t="s">
        <v>30</v>
      </c>
      <c r="E95" s="94" t="s">
        <v>32</v>
      </c>
      <c r="F95" s="95" t="s">
        <v>32</v>
      </c>
      <c r="G95" s="106"/>
      <c r="H95" s="107"/>
      <c r="I95" s="134"/>
      <c r="J95" s="134"/>
      <c r="K95" s="135"/>
      <c r="L95" s="136"/>
      <c r="M95" s="137"/>
      <c r="N95" s="137"/>
      <c r="O95" s="138"/>
      <c r="P95" s="139"/>
      <c r="Q95" s="139"/>
      <c r="R95" s="107"/>
      <c r="S95" s="134"/>
      <c r="T95" s="134"/>
      <c r="U95" s="134"/>
      <c r="V95" s="134"/>
      <c r="W95" s="135"/>
      <c r="X95" s="106"/>
      <c r="Y95" s="154">
        <f t="shared" si="92"/>
        <v>0</v>
      </c>
      <c r="Z95" s="155">
        <f t="shared" ref="Z95:AB95" si="101">Z94+I95-M95+S95</f>
        <v>0</v>
      </c>
      <c r="AA95" s="155">
        <f t="shared" si="101"/>
        <v>0</v>
      </c>
      <c r="AB95" s="155">
        <f t="shared" si="101"/>
        <v>0</v>
      </c>
      <c r="AC95" s="156">
        <f t="shared" si="94"/>
        <v>0</v>
      </c>
      <c r="AD95" s="93">
        <f t="shared" si="95"/>
        <v>0</v>
      </c>
      <c r="AE95" s="157">
        <f>AE94-H95*$AK$5-I95*$AK$6-J95*$AK$7-K95*$AK$8</f>
        <v>1000</v>
      </c>
      <c r="AF95" s="94">
        <f t="shared" si="96"/>
        <v>0</v>
      </c>
      <c r="AG95" s="166">
        <f t="shared" si="91"/>
        <v>1000</v>
      </c>
    </row>
    <row r="96" spans="1:33">
      <c r="A96" s="92">
        <v>7</v>
      </c>
      <c r="B96" s="93" t="s">
        <v>30</v>
      </c>
      <c r="C96" s="94" t="s">
        <v>31</v>
      </c>
      <c r="D96" s="94" t="s">
        <v>30</v>
      </c>
      <c r="E96" s="94" t="s">
        <v>32</v>
      </c>
      <c r="F96" s="95" t="s">
        <v>30</v>
      </c>
      <c r="G96" s="106"/>
      <c r="H96" s="107"/>
      <c r="I96" s="134"/>
      <c r="J96" s="134"/>
      <c r="K96" s="135"/>
      <c r="L96" s="136"/>
      <c r="M96" s="137"/>
      <c r="N96" s="137"/>
      <c r="O96" s="138"/>
      <c r="P96" s="139"/>
      <c r="Q96" s="139"/>
      <c r="R96" s="107"/>
      <c r="S96" s="134"/>
      <c r="T96" s="134"/>
      <c r="U96" s="134"/>
      <c r="V96" s="134"/>
      <c r="W96" s="135"/>
      <c r="X96" s="106"/>
      <c r="Y96" s="154">
        <f t="shared" si="92"/>
        <v>0</v>
      </c>
      <c r="Z96" s="155">
        <f t="shared" ref="Z96:AB96" si="102">Z95+I96-M96+S96</f>
        <v>0</v>
      </c>
      <c r="AA96" s="155">
        <f t="shared" si="102"/>
        <v>0</v>
      </c>
      <c r="AB96" s="155">
        <f t="shared" si="102"/>
        <v>0</v>
      </c>
      <c r="AC96" s="156">
        <f t="shared" si="94"/>
        <v>0</v>
      </c>
      <c r="AD96" s="93">
        <f t="shared" si="95"/>
        <v>0</v>
      </c>
      <c r="AE96" s="157">
        <f>AE95-H96*$AK$5-I96*$AK$6-J96*$AK$7-K96*$AK$8</f>
        <v>1000</v>
      </c>
      <c r="AF96" s="94">
        <f t="shared" si="96"/>
        <v>0</v>
      </c>
      <c r="AG96" s="166">
        <f t="shared" si="91"/>
        <v>1000</v>
      </c>
    </row>
    <row r="97" spans="1:33">
      <c r="A97" s="92">
        <v>8</v>
      </c>
      <c r="B97" s="93" t="s">
        <v>36</v>
      </c>
      <c r="C97" s="94" t="s">
        <v>30</v>
      </c>
      <c r="D97" s="94" t="s">
        <v>32</v>
      </c>
      <c r="E97" s="94" t="s">
        <v>30</v>
      </c>
      <c r="F97" s="95" t="s">
        <v>32</v>
      </c>
      <c r="G97" s="106"/>
      <c r="H97" s="107"/>
      <c r="I97" s="134"/>
      <c r="J97" s="134"/>
      <c r="K97" s="135"/>
      <c r="L97" s="136"/>
      <c r="M97" s="137"/>
      <c r="N97" s="137"/>
      <c r="O97" s="138"/>
      <c r="P97" s="139"/>
      <c r="Q97" s="139"/>
      <c r="R97" s="107"/>
      <c r="S97" s="134"/>
      <c r="T97" s="134"/>
      <c r="U97" s="134"/>
      <c r="V97" s="134"/>
      <c r="W97" s="135"/>
      <c r="X97" s="106"/>
      <c r="Y97" s="154">
        <f t="shared" si="92"/>
        <v>0</v>
      </c>
      <c r="Z97" s="155">
        <f t="shared" ref="Z97:AB97" si="103">Z96+I97-M97+S97</f>
        <v>0</v>
      </c>
      <c r="AA97" s="155">
        <f t="shared" si="103"/>
        <v>0</v>
      </c>
      <c r="AB97" s="155">
        <f t="shared" si="103"/>
        <v>0</v>
      </c>
      <c r="AC97" s="156">
        <f t="shared" si="94"/>
        <v>0</v>
      </c>
      <c r="AD97" s="93">
        <f t="shared" si="95"/>
        <v>0</v>
      </c>
      <c r="AE97" s="157">
        <f>AE96-H97*$AK$5-I97*$AK$6-J97*$AK$7-K97*$AK$8</f>
        <v>1000</v>
      </c>
      <c r="AF97" s="94">
        <f t="shared" si="96"/>
        <v>0</v>
      </c>
      <c r="AG97" s="166">
        <f t="shared" si="91"/>
        <v>1000</v>
      </c>
    </row>
    <row r="98" spans="1:33">
      <c r="A98" s="92">
        <v>9</v>
      </c>
      <c r="B98" s="93" t="s">
        <v>31</v>
      </c>
      <c r="C98" s="94" t="s">
        <v>32</v>
      </c>
      <c r="D98" s="94" t="s">
        <v>30</v>
      </c>
      <c r="E98" s="94" t="s">
        <v>30</v>
      </c>
      <c r="F98" s="95" t="s">
        <v>30</v>
      </c>
      <c r="G98" s="106"/>
      <c r="H98" s="107"/>
      <c r="I98" s="134"/>
      <c r="J98" s="134"/>
      <c r="K98" s="135"/>
      <c r="L98" s="136"/>
      <c r="M98" s="137"/>
      <c r="N98" s="137"/>
      <c r="O98" s="138"/>
      <c r="P98" s="139"/>
      <c r="Q98" s="139"/>
      <c r="R98" s="107"/>
      <c r="S98" s="134"/>
      <c r="T98" s="134"/>
      <c r="U98" s="134"/>
      <c r="V98" s="134"/>
      <c r="W98" s="135"/>
      <c r="X98" s="106"/>
      <c r="Y98" s="154">
        <f t="shared" si="92"/>
        <v>0</v>
      </c>
      <c r="Z98" s="155">
        <f t="shared" ref="Z98:AB98" si="104">Z97+I98-M98+S98</f>
        <v>0</v>
      </c>
      <c r="AA98" s="155">
        <f t="shared" si="104"/>
        <v>0</v>
      </c>
      <c r="AB98" s="155">
        <f t="shared" si="104"/>
        <v>0</v>
      </c>
      <c r="AC98" s="156">
        <f t="shared" si="94"/>
        <v>0</v>
      </c>
      <c r="AD98" s="93">
        <f t="shared" si="95"/>
        <v>0</v>
      </c>
      <c r="AE98" s="157">
        <f>AE97-H98*$AK$5-I98*$AK$6-J98*$AK$7-K98*$AK$8</f>
        <v>1000</v>
      </c>
      <c r="AF98" s="94">
        <f t="shared" si="96"/>
        <v>0</v>
      </c>
      <c r="AG98" s="166">
        <f t="shared" si="91"/>
        <v>1000</v>
      </c>
    </row>
    <row r="99" spans="1:33">
      <c r="A99" s="92">
        <v>10</v>
      </c>
      <c r="B99" s="93" t="s">
        <v>30</v>
      </c>
      <c r="C99" s="94" t="s">
        <v>30</v>
      </c>
      <c r="D99" s="94" t="s">
        <v>30</v>
      </c>
      <c r="E99" s="94" t="s">
        <v>30</v>
      </c>
      <c r="F99" s="95" t="s">
        <v>30</v>
      </c>
      <c r="G99" s="106"/>
      <c r="H99" s="107"/>
      <c r="I99" s="134"/>
      <c r="J99" s="134"/>
      <c r="K99" s="135"/>
      <c r="L99" s="136"/>
      <c r="M99" s="137"/>
      <c r="N99" s="137"/>
      <c r="O99" s="138"/>
      <c r="P99" s="139"/>
      <c r="Q99" s="139"/>
      <c r="R99" s="107"/>
      <c r="S99" s="134"/>
      <c r="T99" s="134"/>
      <c r="U99" s="134"/>
      <c r="V99" s="134"/>
      <c r="W99" s="135"/>
      <c r="X99" s="106"/>
      <c r="Y99" s="154">
        <f t="shared" si="92"/>
        <v>0</v>
      </c>
      <c r="Z99" s="155">
        <f t="shared" ref="Z99:AB99" si="105">Z98+I99-M99+S99</f>
        <v>0</v>
      </c>
      <c r="AA99" s="155">
        <f t="shared" si="105"/>
        <v>0</v>
      </c>
      <c r="AB99" s="155">
        <f t="shared" si="105"/>
        <v>0</v>
      </c>
      <c r="AC99" s="156">
        <f t="shared" si="94"/>
        <v>0</v>
      </c>
      <c r="AD99" s="93">
        <f t="shared" si="95"/>
        <v>0</v>
      </c>
      <c r="AE99" s="157">
        <f>AE98-H99*$AK$5-I99*$AK$6-J99*$AK$7-K99*$AK$8</f>
        <v>1000</v>
      </c>
      <c r="AF99" s="94">
        <f t="shared" si="96"/>
        <v>0</v>
      </c>
      <c r="AG99" s="166">
        <f t="shared" si="91"/>
        <v>1000</v>
      </c>
    </row>
    <row r="100" spans="1:33">
      <c r="A100" s="92">
        <v>11</v>
      </c>
      <c r="B100" s="93" t="s">
        <v>31</v>
      </c>
      <c r="C100" s="94" t="s">
        <v>32</v>
      </c>
      <c r="D100" s="94" t="s">
        <v>32</v>
      </c>
      <c r="E100" s="94" t="s">
        <v>30</v>
      </c>
      <c r="F100" s="95" t="s">
        <v>30</v>
      </c>
      <c r="G100" s="106"/>
      <c r="H100" s="107"/>
      <c r="I100" s="134"/>
      <c r="J100" s="134"/>
      <c r="K100" s="135"/>
      <c r="L100" s="136"/>
      <c r="M100" s="137"/>
      <c r="N100" s="137"/>
      <c r="O100" s="138"/>
      <c r="P100" s="139"/>
      <c r="Q100" s="139"/>
      <c r="R100" s="107"/>
      <c r="S100" s="134"/>
      <c r="T100" s="134"/>
      <c r="U100" s="134"/>
      <c r="V100" s="134"/>
      <c r="W100" s="135"/>
      <c r="X100" s="106"/>
      <c r="Y100" s="154">
        <f t="shared" si="92"/>
        <v>0</v>
      </c>
      <c r="Z100" s="155">
        <f t="shared" ref="Z100:AB100" si="106">Z99+I100-M100+S100</f>
        <v>0</v>
      </c>
      <c r="AA100" s="155">
        <f t="shared" si="106"/>
        <v>0</v>
      </c>
      <c r="AB100" s="155">
        <f t="shared" si="106"/>
        <v>0</v>
      </c>
      <c r="AC100" s="156">
        <f t="shared" si="94"/>
        <v>0</v>
      </c>
      <c r="AD100" s="93">
        <f t="shared" si="95"/>
        <v>0</v>
      </c>
      <c r="AE100" s="157">
        <f>AE99-H100*$AK$5-I100*$AK$6-J100*$AK$7-K100*$AK$8</f>
        <v>1000</v>
      </c>
      <c r="AF100" s="94">
        <f t="shared" si="96"/>
        <v>0</v>
      </c>
      <c r="AG100" s="166">
        <f t="shared" si="91"/>
        <v>1000</v>
      </c>
    </row>
    <row r="101" ht="14.25" spans="1:33">
      <c r="A101" s="98">
        <v>12</v>
      </c>
      <c r="B101" s="99" t="s">
        <v>30</v>
      </c>
      <c r="C101" s="100" t="s">
        <v>32</v>
      </c>
      <c r="D101" s="100" t="s">
        <v>30</v>
      </c>
      <c r="E101" s="100" t="s">
        <v>30</v>
      </c>
      <c r="F101" s="101" t="s">
        <v>36</v>
      </c>
      <c r="G101" s="108"/>
      <c r="H101" s="109"/>
      <c r="I101" s="140"/>
      <c r="J101" s="140"/>
      <c r="K101" s="141"/>
      <c r="L101" s="142"/>
      <c r="M101" s="143"/>
      <c r="N101" s="143"/>
      <c r="O101" s="144"/>
      <c r="P101" s="145"/>
      <c r="Q101" s="145"/>
      <c r="R101" s="109"/>
      <c r="S101" s="140"/>
      <c r="T101" s="140"/>
      <c r="U101" s="140"/>
      <c r="V101" s="140"/>
      <c r="W101" s="141"/>
      <c r="X101" s="108"/>
      <c r="Y101" s="158">
        <f t="shared" si="92"/>
        <v>0</v>
      </c>
      <c r="Z101" s="159">
        <f t="shared" ref="Z101:AB101" si="107">Z100+I101-M101+S101</f>
        <v>0</v>
      </c>
      <c r="AA101" s="159">
        <f t="shared" si="107"/>
        <v>0</v>
      </c>
      <c r="AB101" s="159">
        <f t="shared" si="107"/>
        <v>0</v>
      </c>
      <c r="AC101" s="160">
        <f t="shared" si="94"/>
        <v>0</v>
      </c>
      <c r="AD101" s="99">
        <f t="shared" si="95"/>
        <v>0</v>
      </c>
      <c r="AE101" s="161">
        <f>AE100-H101*$AK$5-I101*$AK$6-J101*$AK$7-K101*$AK$8</f>
        <v>1000</v>
      </c>
      <c r="AF101" s="100">
        <f t="shared" si="96"/>
        <v>0</v>
      </c>
      <c r="AG101" s="167">
        <f t="shared" si="91"/>
        <v>1000</v>
      </c>
    </row>
    <row r="102" ht="15"/>
    <row r="103" ht="36.75" spans="1:33">
      <c r="A103" s="74" t="s">
        <v>42</v>
      </c>
      <c r="B103" s="75"/>
      <c r="C103" s="75"/>
      <c r="D103" s="75"/>
      <c r="E103" s="75"/>
      <c r="F103" s="75"/>
      <c r="G103" s="75"/>
      <c r="H103" s="75"/>
      <c r="I103" s="75"/>
      <c r="J103" s="75"/>
      <c r="K103" s="75"/>
      <c r="L103" s="75"/>
      <c r="M103" s="75"/>
      <c r="N103" s="75"/>
      <c r="O103" s="75"/>
      <c r="P103" s="75"/>
      <c r="Q103" s="75"/>
      <c r="R103" s="75"/>
      <c r="S103" s="75"/>
      <c r="T103" s="75"/>
      <c r="U103" s="75"/>
      <c r="V103" s="75"/>
      <c r="W103" s="75"/>
      <c r="X103" s="75"/>
      <c r="Y103" s="75"/>
      <c r="Z103" s="75"/>
      <c r="AA103" s="75"/>
      <c r="AB103" s="75"/>
      <c r="AC103" s="75"/>
      <c r="AD103" s="75"/>
      <c r="AE103" s="75"/>
      <c r="AF103" s="75"/>
      <c r="AG103" s="162"/>
    </row>
    <row r="104" ht="14.25" spans="1:33">
      <c r="A104" s="76" t="s">
        <v>1</v>
      </c>
      <c r="B104" s="77" t="s">
        <v>2</v>
      </c>
      <c r="C104" s="78"/>
      <c r="D104" s="78"/>
      <c r="E104" s="78"/>
      <c r="F104" s="79"/>
      <c r="G104" s="80" t="s">
        <v>3</v>
      </c>
      <c r="H104" s="77" t="s">
        <v>4</v>
      </c>
      <c r="I104" s="78"/>
      <c r="J104" s="78"/>
      <c r="K104" s="79"/>
      <c r="L104" s="77" t="s">
        <v>5</v>
      </c>
      <c r="M104" s="78"/>
      <c r="N104" s="78"/>
      <c r="O104" s="79"/>
      <c r="P104" s="80" t="s">
        <v>6</v>
      </c>
      <c r="Q104" s="80" t="s">
        <v>7</v>
      </c>
      <c r="R104" s="77" t="s">
        <v>8</v>
      </c>
      <c r="S104" s="78"/>
      <c r="T104" s="78"/>
      <c r="U104" s="78"/>
      <c r="V104" s="146"/>
      <c r="W104" s="79"/>
      <c r="X104" s="147" t="s">
        <v>9</v>
      </c>
      <c r="Y104" s="77" t="s">
        <v>10</v>
      </c>
      <c r="Z104" s="78"/>
      <c r="AA104" s="78"/>
      <c r="AB104" s="78"/>
      <c r="AC104" s="78"/>
      <c r="AD104" s="78"/>
      <c r="AE104" s="78"/>
      <c r="AF104" s="78"/>
      <c r="AG104" s="163"/>
    </row>
    <row r="105" ht="14.25" spans="1:38">
      <c r="A105" s="81"/>
      <c r="B105" s="82" t="s">
        <v>11</v>
      </c>
      <c r="C105" s="83" t="s">
        <v>12</v>
      </c>
      <c r="D105" s="83" t="s">
        <v>6</v>
      </c>
      <c r="E105" s="83" t="s">
        <v>13</v>
      </c>
      <c r="F105" s="84" t="s">
        <v>7</v>
      </c>
      <c r="G105" s="85"/>
      <c r="H105" s="82" t="s">
        <v>14</v>
      </c>
      <c r="I105" s="83" t="s">
        <v>15</v>
      </c>
      <c r="J105" s="83" t="s">
        <v>16</v>
      </c>
      <c r="K105" s="84" t="s">
        <v>17</v>
      </c>
      <c r="L105" s="82" t="s">
        <v>14</v>
      </c>
      <c r="M105" s="83" t="s">
        <v>15</v>
      </c>
      <c r="N105" s="83" t="s">
        <v>16</v>
      </c>
      <c r="O105" s="84" t="s">
        <v>17</v>
      </c>
      <c r="P105" s="85" t="s">
        <v>14</v>
      </c>
      <c r="Q105" s="85" t="s">
        <v>18</v>
      </c>
      <c r="R105" s="82" t="s">
        <v>14</v>
      </c>
      <c r="S105" s="83" t="s">
        <v>15</v>
      </c>
      <c r="T105" s="83" t="s">
        <v>16</v>
      </c>
      <c r="U105" s="83" t="s">
        <v>17</v>
      </c>
      <c r="V105" s="148" t="s">
        <v>18</v>
      </c>
      <c r="W105" s="84" t="s">
        <v>19</v>
      </c>
      <c r="X105" s="149"/>
      <c r="Y105" s="82" t="s">
        <v>14</v>
      </c>
      <c r="Z105" s="83" t="s">
        <v>15</v>
      </c>
      <c r="AA105" s="83" t="s">
        <v>16</v>
      </c>
      <c r="AB105" s="83" t="s">
        <v>17</v>
      </c>
      <c r="AC105" s="83" t="s">
        <v>18</v>
      </c>
      <c r="AD105" s="83" t="s">
        <v>20</v>
      </c>
      <c r="AE105" s="83" t="s">
        <v>21</v>
      </c>
      <c r="AF105" s="83" t="s">
        <v>22</v>
      </c>
      <c r="AG105" s="164" t="s">
        <v>23</v>
      </c>
      <c r="AI105" s="165" t="s">
        <v>24</v>
      </c>
      <c r="AJ105" s="165">
        <v>1000</v>
      </c>
      <c r="AK105" s="165" t="s">
        <v>25</v>
      </c>
      <c r="AL105" s="165">
        <v>1000</v>
      </c>
    </row>
    <row r="106" ht="14.25" spans="1:38">
      <c r="A106" s="86" t="s">
        <v>26</v>
      </c>
      <c r="B106" s="87" t="s">
        <v>27</v>
      </c>
      <c r="C106" s="88" t="s">
        <v>27</v>
      </c>
      <c r="D106" s="88" t="s">
        <v>27</v>
      </c>
      <c r="E106" s="88" t="s">
        <v>27</v>
      </c>
      <c r="F106" s="89" t="s">
        <v>27</v>
      </c>
      <c r="G106" s="104"/>
      <c r="H106" s="105"/>
      <c r="I106" s="128"/>
      <c r="J106" s="128"/>
      <c r="K106" s="129"/>
      <c r="L106" s="130"/>
      <c r="M106" s="131"/>
      <c r="N106" s="131"/>
      <c r="O106" s="132"/>
      <c r="P106" s="133"/>
      <c r="Q106" s="133"/>
      <c r="R106" s="105"/>
      <c r="S106" s="128"/>
      <c r="T106" s="128"/>
      <c r="U106" s="128"/>
      <c r="V106" s="128"/>
      <c r="W106" s="129"/>
      <c r="X106" s="104"/>
      <c r="Y106" s="150">
        <f>H106-L106+P106+R106</f>
        <v>0</v>
      </c>
      <c r="Z106" s="151">
        <f t="shared" ref="Z106:AB106" si="108">I106-M106+S106</f>
        <v>0</v>
      </c>
      <c r="AA106" s="151">
        <f t="shared" si="108"/>
        <v>0</v>
      </c>
      <c r="AB106" s="151">
        <f t="shared" si="108"/>
        <v>0</v>
      </c>
      <c r="AC106" s="152">
        <f>Q106+V106</f>
        <v>0</v>
      </c>
      <c r="AD106" s="87">
        <f>$AJ$3-AE106</f>
        <v>0</v>
      </c>
      <c r="AE106" s="153">
        <f>AL105-H106*AJ107-I106*AJ108-J106*AJ109-K106/3*AJ110</f>
        <v>1000</v>
      </c>
      <c r="AF106" s="88">
        <f>$AL$3-AG106</f>
        <v>0</v>
      </c>
      <c r="AG106" s="166">
        <f t="shared" ref="AG106:AG118" si="109">1000-Y106*50-Z106*10-AA106*10-AB106*20-AC106*50</f>
        <v>1000</v>
      </c>
      <c r="AI106" s="165" t="s">
        <v>28</v>
      </c>
      <c r="AJ106" s="165" t="s">
        <v>26</v>
      </c>
      <c r="AK106" s="165" t="s">
        <v>13</v>
      </c>
      <c r="AL106" s="165" t="s">
        <v>6</v>
      </c>
    </row>
    <row r="107" spans="1:38">
      <c r="A107" s="92">
        <v>1</v>
      </c>
      <c r="B107" s="93" t="s">
        <v>30</v>
      </c>
      <c r="C107" s="94" t="s">
        <v>31</v>
      </c>
      <c r="D107" s="94" t="s">
        <v>30</v>
      </c>
      <c r="E107" s="94" t="s">
        <v>32</v>
      </c>
      <c r="F107" s="95" t="s">
        <v>30</v>
      </c>
      <c r="G107" s="106"/>
      <c r="H107" s="107"/>
      <c r="I107" s="134"/>
      <c r="J107" s="134"/>
      <c r="K107" s="135"/>
      <c r="L107" s="136"/>
      <c r="M107" s="137"/>
      <c r="N107" s="137"/>
      <c r="O107" s="138"/>
      <c r="P107" s="139"/>
      <c r="Q107" s="139"/>
      <c r="R107" s="107"/>
      <c r="S107" s="134"/>
      <c r="T107" s="134"/>
      <c r="U107" s="134"/>
      <c r="V107" s="134"/>
      <c r="W107" s="135"/>
      <c r="X107" s="106"/>
      <c r="Y107" s="154">
        <f t="shared" ref="Y107:Y118" si="110">Y106+H107-L107+P107+R107</f>
        <v>0</v>
      </c>
      <c r="Z107" s="155">
        <f t="shared" ref="Z107:AB107" si="111">Z106+I107-M107+S107</f>
        <v>0</v>
      </c>
      <c r="AA107" s="155">
        <f t="shared" si="111"/>
        <v>0</v>
      </c>
      <c r="AB107" s="155">
        <f t="shared" si="111"/>
        <v>0</v>
      </c>
      <c r="AC107" s="156">
        <f t="shared" ref="AC107:AC118" si="112">AC106+Q107+V107</f>
        <v>0</v>
      </c>
      <c r="AD107" s="93">
        <f t="shared" ref="AD107:AD118" si="113">AE106-AE107</f>
        <v>0</v>
      </c>
      <c r="AE107" s="157">
        <f>AE106-H107*$AK$5-I107*$AK$6-J107*$AK$7-K107*$AK$8</f>
        <v>1000</v>
      </c>
      <c r="AF107" s="94">
        <f t="shared" ref="AF107:AF118" si="114">AG106-AG107</f>
        <v>0</v>
      </c>
      <c r="AG107" s="166">
        <f t="shared" si="109"/>
        <v>1000</v>
      </c>
      <c r="AI107" s="165" t="s">
        <v>14</v>
      </c>
      <c r="AJ107" s="165">
        <v>25</v>
      </c>
      <c r="AK107" s="165">
        <v>15</v>
      </c>
      <c r="AL107" s="165">
        <v>0</v>
      </c>
    </row>
    <row r="108" spans="1:38">
      <c r="A108" s="92">
        <v>2</v>
      </c>
      <c r="B108" s="93" t="s">
        <v>32</v>
      </c>
      <c r="C108" s="94" t="s">
        <v>30</v>
      </c>
      <c r="D108" s="94" t="s">
        <v>32</v>
      </c>
      <c r="E108" s="94" t="s">
        <v>30</v>
      </c>
      <c r="F108" s="95" t="s">
        <v>30</v>
      </c>
      <c r="G108" s="106"/>
      <c r="H108" s="107"/>
      <c r="I108" s="134"/>
      <c r="J108" s="134"/>
      <c r="K108" s="135"/>
      <c r="L108" s="136"/>
      <c r="M108" s="137"/>
      <c r="N108" s="137"/>
      <c r="O108" s="138"/>
      <c r="P108" s="139"/>
      <c r="Q108" s="139"/>
      <c r="R108" s="107"/>
      <c r="S108" s="134"/>
      <c r="T108" s="134"/>
      <c r="U108" s="134"/>
      <c r="V108" s="134"/>
      <c r="W108" s="135"/>
      <c r="X108" s="106"/>
      <c r="Y108" s="154">
        <f t="shared" si="110"/>
        <v>0</v>
      </c>
      <c r="Z108" s="155">
        <f t="shared" ref="Z108:AB108" si="115">Z107+I108-M108+S108</f>
        <v>0</v>
      </c>
      <c r="AA108" s="155">
        <f t="shared" si="115"/>
        <v>0</v>
      </c>
      <c r="AB108" s="155">
        <f t="shared" si="115"/>
        <v>0</v>
      </c>
      <c r="AC108" s="156">
        <f t="shared" si="112"/>
        <v>0</v>
      </c>
      <c r="AD108" s="93">
        <f t="shared" si="113"/>
        <v>0</v>
      </c>
      <c r="AE108" s="157">
        <f>AE107-H108*$AK$5-I108*$AK$6-J108*$AK$7-K108*$AK$8</f>
        <v>1000</v>
      </c>
      <c r="AF108" s="94">
        <f t="shared" si="114"/>
        <v>0</v>
      </c>
      <c r="AG108" s="166">
        <f t="shared" si="109"/>
        <v>1000</v>
      </c>
      <c r="AI108" s="165" t="s">
        <v>15</v>
      </c>
      <c r="AJ108" s="165">
        <v>10</v>
      </c>
      <c r="AK108" s="165">
        <v>5</v>
      </c>
      <c r="AL108" s="165">
        <v>0</v>
      </c>
    </row>
    <row r="109" spans="1:38">
      <c r="A109" s="92">
        <v>3</v>
      </c>
      <c r="B109" s="93" t="s">
        <v>31</v>
      </c>
      <c r="C109" s="94" t="s">
        <v>31</v>
      </c>
      <c r="D109" s="94" t="s">
        <v>30</v>
      </c>
      <c r="E109" s="94" t="s">
        <v>32</v>
      </c>
      <c r="F109" s="95" t="s">
        <v>30</v>
      </c>
      <c r="G109" s="106"/>
      <c r="H109" s="107"/>
      <c r="I109" s="134"/>
      <c r="J109" s="134"/>
      <c r="K109" s="135"/>
      <c r="L109" s="136"/>
      <c r="M109" s="137"/>
      <c r="N109" s="137"/>
      <c r="O109" s="138"/>
      <c r="P109" s="139"/>
      <c r="Q109" s="139"/>
      <c r="R109" s="107"/>
      <c r="S109" s="134"/>
      <c r="T109" s="134"/>
      <c r="U109" s="134"/>
      <c r="V109" s="134"/>
      <c r="W109" s="135"/>
      <c r="X109" s="106"/>
      <c r="Y109" s="154">
        <f t="shared" si="110"/>
        <v>0</v>
      </c>
      <c r="Z109" s="155">
        <f t="shared" ref="Z109:AB109" si="116">Z108+I109-M109+S109</f>
        <v>0</v>
      </c>
      <c r="AA109" s="155">
        <f t="shared" si="116"/>
        <v>0</v>
      </c>
      <c r="AB109" s="155">
        <f t="shared" si="116"/>
        <v>0</v>
      </c>
      <c r="AC109" s="156">
        <f t="shared" si="112"/>
        <v>0</v>
      </c>
      <c r="AD109" s="93">
        <f t="shared" si="113"/>
        <v>0</v>
      </c>
      <c r="AE109" s="157">
        <f>AE108-H109*$AK$5-I109*$AK$6-J109*$AK$7-K109*$AK$8</f>
        <v>1000</v>
      </c>
      <c r="AF109" s="94">
        <f t="shared" si="114"/>
        <v>0</v>
      </c>
      <c r="AG109" s="166">
        <f t="shared" si="109"/>
        <v>1000</v>
      </c>
      <c r="AI109" s="165" t="s">
        <v>16</v>
      </c>
      <c r="AJ109" s="165">
        <v>100</v>
      </c>
      <c r="AK109" s="165">
        <v>50</v>
      </c>
      <c r="AL109" s="165">
        <v>0</v>
      </c>
    </row>
    <row r="110" spans="1:38">
      <c r="A110" s="92">
        <v>4</v>
      </c>
      <c r="B110" s="93" t="s">
        <v>30</v>
      </c>
      <c r="C110" s="94" t="s">
        <v>30</v>
      </c>
      <c r="D110" s="94" t="s">
        <v>30</v>
      </c>
      <c r="E110" s="94" t="s">
        <v>30</v>
      </c>
      <c r="F110" s="95" t="s">
        <v>30</v>
      </c>
      <c r="G110" s="106"/>
      <c r="H110" s="107"/>
      <c r="I110" s="134"/>
      <c r="J110" s="134"/>
      <c r="K110" s="135"/>
      <c r="L110" s="136"/>
      <c r="M110" s="137"/>
      <c r="N110" s="137"/>
      <c r="O110" s="138"/>
      <c r="P110" s="139"/>
      <c r="Q110" s="139"/>
      <c r="R110" s="107"/>
      <c r="S110" s="134"/>
      <c r="T110" s="134"/>
      <c r="U110" s="134"/>
      <c r="V110" s="134"/>
      <c r="W110" s="135"/>
      <c r="X110" s="106"/>
      <c r="Y110" s="154">
        <f t="shared" si="110"/>
        <v>0</v>
      </c>
      <c r="Z110" s="155">
        <f t="shared" ref="Z110:AB110" si="117">Z109+I110-M110+S110</f>
        <v>0</v>
      </c>
      <c r="AA110" s="155">
        <f t="shared" si="117"/>
        <v>0</v>
      </c>
      <c r="AB110" s="155">
        <f t="shared" si="117"/>
        <v>0</v>
      </c>
      <c r="AC110" s="156">
        <f t="shared" si="112"/>
        <v>0</v>
      </c>
      <c r="AD110" s="93">
        <f t="shared" si="113"/>
        <v>0</v>
      </c>
      <c r="AE110" s="157">
        <f>AE109-H110*$AK$5-I110*$AK$6-J110*$AK$7-K110*$AK$8</f>
        <v>1000</v>
      </c>
      <c r="AF110" s="94">
        <f t="shared" si="114"/>
        <v>0</v>
      </c>
      <c r="AG110" s="166">
        <f t="shared" si="109"/>
        <v>1000</v>
      </c>
      <c r="AI110" s="165" t="s">
        <v>17</v>
      </c>
      <c r="AJ110" s="165">
        <v>400</v>
      </c>
      <c r="AK110" s="165">
        <v>100</v>
      </c>
      <c r="AL110" s="165">
        <v>0</v>
      </c>
    </row>
    <row r="111" spans="1:33">
      <c r="A111" s="92">
        <v>5</v>
      </c>
      <c r="B111" s="93" t="s">
        <v>32</v>
      </c>
      <c r="C111" s="94" t="s">
        <v>36</v>
      </c>
      <c r="D111" s="94" t="s">
        <v>32</v>
      </c>
      <c r="E111" s="94" t="s">
        <v>30</v>
      </c>
      <c r="F111" s="95" t="s">
        <v>30</v>
      </c>
      <c r="G111" s="106"/>
      <c r="H111" s="107"/>
      <c r="I111" s="134"/>
      <c r="J111" s="134"/>
      <c r="K111" s="135"/>
      <c r="L111" s="136"/>
      <c r="M111" s="137"/>
      <c r="N111" s="137"/>
      <c r="O111" s="138"/>
      <c r="P111" s="139"/>
      <c r="Q111" s="139"/>
      <c r="R111" s="107"/>
      <c r="S111" s="134"/>
      <c r="T111" s="134"/>
      <c r="U111" s="134"/>
      <c r="V111" s="134"/>
      <c r="W111" s="135"/>
      <c r="X111" s="106"/>
      <c r="Y111" s="154">
        <f t="shared" si="110"/>
        <v>0</v>
      </c>
      <c r="Z111" s="155">
        <f t="shared" ref="Z111:AB111" si="118">Z110+I111-M111+S111</f>
        <v>0</v>
      </c>
      <c r="AA111" s="155">
        <f t="shared" si="118"/>
        <v>0</v>
      </c>
      <c r="AB111" s="155">
        <f t="shared" si="118"/>
        <v>0</v>
      </c>
      <c r="AC111" s="156">
        <f t="shared" si="112"/>
        <v>0</v>
      </c>
      <c r="AD111" s="93">
        <f t="shared" si="113"/>
        <v>0</v>
      </c>
      <c r="AE111" s="157">
        <f>AE110-H111*$AK$5-I111*$AK$6-J111*$AK$7-K111*$AK$8</f>
        <v>1000</v>
      </c>
      <c r="AF111" s="94">
        <f t="shared" si="114"/>
        <v>0</v>
      </c>
      <c r="AG111" s="166">
        <f t="shared" si="109"/>
        <v>1000</v>
      </c>
    </row>
    <row r="112" spans="1:33">
      <c r="A112" s="92">
        <v>6</v>
      </c>
      <c r="B112" s="93" t="s">
        <v>30</v>
      </c>
      <c r="C112" s="94" t="s">
        <v>31</v>
      </c>
      <c r="D112" s="94" t="s">
        <v>30</v>
      </c>
      <c r="E112" s="94" t="s">
        <v>32</v>
      </c>
      <c r="F112" s="95" t="s">
        <v>32</v>
      </c>
      <c r="G112" s="106"/>
      <c r="H112" s="107"/>
      <c r="I112" s="134"/>
      <c r="J112" s="134"/>
      <c r="K112" s="135"/>
      <c r="L112" s="136"/>
      <c r="M112" s="137"/>
      <c r="N112" s="137"/>
      <c r="O112" s="138"/>
      <c r="P112" s="139"/>
      <c r="Q112" s="139"/>
      <c r="R112" s="107"/>
      <c r="S112" s="134"/>
      <c r="T112" s="134"/>
      <c r="U112" s="134"/>
      <c r="V112" s="134"/>
      <c r="W112" s="135"/>
      <c r="X112" s="106"/>
      <c r="Y112" s="154">
        <f t="shared" si="110"/>
        <v>0</v>
      </c>
      <c r="Z112" s="155">
        <f t="shared" ref="Z112:AB112" si="119">Z111+I112-M112+S112</f>
        <v>0</v>
      </c>
      <c r="AA112" s="155">
        <f t="shared" si="119"/>
        <v>0</v>
      </c>
      <c r="AB112" s="155">
        <f t="shared" si="119"/>
        <v>0</v>
      </c>
      <c r="AC112" s="156">
        <f t="shared" si="112"/>
        <v>0</v>
      </c>
      <c r="AD112" s="93">
        <f t="shared" si="113"/>
        <v>0</v>
      </c>
      <c r="AE112" s="157">
        <f>AE111-H112*$AK$5-I112*$AK$6-J112*$AK$7-K112*$AK$8</f>
        <v>1000</v>
      </c>
      <c r="AF112" s="94">
        <f t="shared" si="114"/>
        <v>0</v>
      </c>
      <c r="AG112" s="166">
        <f t="shared" si="109"/>
        <v>1000</v>
      </c>
    </row>
    <row r="113" spans="1:33">
      <c r="A113" s="92">
        <v>7</v>
      </c>
      <c r="B113" s="93" t="s">
        <v>30</v>
      </c>
      <c r="C113" s="94" t="s">
        <v>31</v>
      </c>
      <c r="D113" s="94" t="s">
        <v>30</v>
      </c>
      <c r="E113" s="94" t="s">
        <v>32</v>
      </c>
      <c r="F113" s="95" t="s">
        <v>30</v>
      </c>
      <c r="G113" s="106"/>
      <c r="H113" s="107"/>
      <c r="I113" s="134"/>
      <c r="J113" s="134"/>
      <c r="K113" s="135"/>
      <c r="L113" s="136"/>
      <c r="M113" s="137"/>
      <c r="N113" s="137"/>
      <c r="O113" s="138"/>
      <c r="P113" s="139"/>
      <c r="Q113" s="139"/>
      <c r="R113" s="107"/>
      <c r="S113" s="134"/>
      <c r="T113" s="134"/>
      <c r="U113" s="134"/>
      <c r="V113" s="134"/>
      <c r="W113" s="135"/>
      <c r="X113" s="106"/>
      <c r="Y113" s="154">
        <f t="shared" si="110"/>
        <v>0</v>
      </c>
      <c r="Z113" s="155">
        <f t="shared" ref="Z113:AB113" si="120">Z112+I113-M113+S113</f>
        <v>0</v>
      </c>
      <c r="AA113" s="155">
        <f t="shared" si="120"/>
        <v>0</v>
      </c>
      <c r="AB113" s="155">
        <f t="shared" si="120"/>
        <v>0</v>
      </c>
      <c r="AC113" s="156">
        <f t="shared" si="112"/>
        <v>0</v>
      </c>
      <c r="AD113" s="93">
        <f t="shared" si="113"/>
        <v>0</v>
      </c>
      <c r="AE113" s="157">
        <f>AE112-H113*$AK$5-I113*$AK$6-J113*$AK$7-K113*$AK$8</f>
        <v>1000</v>
      </c>
      <c r="AF113" s="94">
        <f t="shared" si="114"/>
        <v>0</v>
      </c>
      <c r="AG113" s="166">
        <f t="shared" si="109"/>
        <v>1000</v>
      </c>
    </row>
    <row r="114" spans="1:33">
      <c r="A114" s="92">
        <v>8</v>
      </c>
      <c r="B114" s="93" t="s">
        <v>36</v>
      </c>
      <c r="C114" s="94" t="s">
        <v>30</v>
      </c>
      <c r="D114" s="94" t="s">
        <v>32</v>
      </c>
      <c r="E114" s="94" t="s">
        <v>30</v>
      </c>
      <c r="F114" s="95" t="s">
        <v>32</v>
      </c>
      <c r="G114" s="106"/>
      <c r="H114" s="107"/>
      <c r="I114" s="134"/>
      <c r="J114" s="134"/>
      <c r="K114" s="135"/>
      <c r="L114" s="136"/>
      <c r="M114" s="137"/>
      <c r="N114" s="137"/>
      <c r="O114" s="138"/>
      <c r="P114" s="139"/>
      <c r="Q114" s="139"/>
      <c r="R114" s="107"/>
      <c r="S114" s="134"/>
      <c r="T114" s="134"/>
      <c r="U114" s="134"/>
      <c r="V114" s="134"/>
      <c r="W114" s="135"/>
      <c r="X114" s="106"/>
      <c r="Y114" s="154">
        <f t="shared" si="110"/>
        <v>0</v>
      </c>
      <c r="Z114" s="155">
        <f t="shared" ref="Z114:AB114" si="121">Z113+I114-M114+S114</f>
        <v>0</v>
      </c>
      <c r="AA114" s="155">
        <f t="shared" si="121"/>
        <v>0</v>
      </c>
      <c r="AB114" s="155">
        <f t="shared" si="121"/>
        <v>0</v>
      </c>
      <c r="AC114" s="156">
        <f t="shared" si="112"/>
        <v>0</v>
      </c>
      <c r="AD114" s="93">
        <f t="shared" si="113"/>
        <v>0</v>
      </c>
      <c r="AE114" s="157">
        <f>AE113-H114*$AK$5-I114*$AK$6-J114*$AK$7-K114*$AK$8</f>
        <v>1000</v>
      </c>
      <c r="AF114" s="94">
        <f t="shared" si="114"/>
        <v>0</v>
      </c>
      <c r="AG114" s="166">
        <f t="shared" si="109"/>
        <v>1000</v>
      </c>
    </row>
    <row r="115" spans="1:33">
      <c r="A115" s="92">
        <v>9</v>
      </c>
      <c r="B115" s="93" t="s">
        <v>31</v>
      </c>
      <c r="C115" s="94" t="s">
        <v>32</v>
      </c>
      <c r="D115" s="94" t="s">
        <v>30</v>
      </c>
      <c r="E115" s="94" t="s">
        <v>30</v>
      </c>
      <c r="F115" s="95" t="s">
        <v>30</v>
      </c>
      <c r="G115" s="106"/>
      <c r="H115" s="107"/>
      <c r="I115" s="134"/>
      <c r="J115" s="134"/>
      <c r="K115" s="135"/>
      <c r="L115" s="136"/>
      <c r="M115" s="137"/>
      <c r="N115" s="137"/>
      <c r="O115" s="138"/>
      <c r="P115" s="139"/>
      <c r="Q115" s="139"/>
      <c r="R115" s="107"/>
      <c r="S115" s="134"/>
      <c r="T115" s="134"/>
      <c r="U115" s="134"/>
      <c r="V115" s="134"/>
      <c r="W115" s="135"/>
      <c r="X115" s="106"/>
      <c r="Y115" s="154">
        <f t="shared" si="110"/>
        <v>0</v>
      </c>
      <c r="Z115" s="155">
        <f t="shared" ref="Z115:AB115" si="122">Z114+I115-M115+S115</f>
        <v>0</v>
      </c>
      <c r="AA115" s="155">
        <f t="shared" si="122"/>
        <v>0</v>
      </c>
      <c r="AB115" s="155">
        <f t="shared" si="122"/>
        <v>0</v>
      </c>
      <c r="AC115" s="156">
        <f t="shared" si="112"/>
        <v>0</v>
      </c>
      <c r="AD115" s="93">
        <f t="shared" si="113"/>
        <v>0</v>
      </c>
      <c r="AE115" s="157">
        <f>AE114-H115*$AK$5-I115*$AK$6-J115*$AK$7-K115*$AK$8</f>
        <v>1000</v>
      </c>
      <c r="AF115" s="94">
        <f t="shared" si="114"/>
        <v>0</v>
      </c>
      <c r="AG115" s="166">
        <f t="shared" si="109"/>
        <v>1000</v>
      </c>
    </row>
    <row r="116" spans="1:33">
      <c r="A116" s="92">
        <v>10</v>
      </c>
      <c r="B116" s="93" t="s">
        <v>30</v>
      </c>
      <c r="C116" s="94" t="s">
        <v>30</v>
      </c>
      <c r="D116" s="94" t="s">
        <v>30</v>
      </c>
      <c r="E116" s="94" t="s">
        <v>30</v>
      </c>
      <c r="F116" s="95" t="s">
        <v>30</v>
      </c>
      <c r="G116" s="106"/>
      <c r="H116" s="107"/>
      <c r="I116" s="134"/>
      <c r="J116" s="134"/>
      <c r="K116" s="135"/>
      <c r="L116" s="136"/>
      <c r="M116" s="137"/>
      <c r="N116" s="137"/>
      <c r="O116" s="138"/>
      <c r="P116" s="139"/>
      <c r="Q116" s="139"/>
      <c r="R116" s="107"/>
      <c r="S116" s="134"/>
      <c r="T116" s="134"/>
      <c r="U116" s="134"/>
      <c r="V116" s="134"/>
      <c r="W116" s="135"/>
      <c r="X116" s="106"/>
      <c r="Y116" s="154">
        <f t="shared" si="110"/>
        <v>0</v>
      </c>
      <c r="Z116" s="155">
        <f t="shared" ref="Z116:AB116" si="123">Z115+I116-M116+S116</f>
        <v>0</v>
      </c>
      <c r="AA116" s="155">
        <f t="shared" si="123"/>
        <v>0</v>
      </c>
      <c r="AB116" s="155">
        <f t="shared" si="123"/>
        <v>0</v>
      </c>
      <c r="AC116" s="156">
        <f t="shared" si="112"/>
        <v>0</v>
      </c>
      <c r="AD116" s="93">
        <f t="shared" si="113"/>
        <v>0</v>
      </c>
      <c r="AE116" s="157">
        <f>AE115-H116*$AK$5-I116*$AK$6-J116*$AK$7-K116*$AK$8</f>
        <v>1000</v>
      </c>
      <c r="AF116" s="94">
        <f t="shared" si="114"/>
        <v>0</v>
      </c>
      <c r="AG116" s="166">
        <f t="shared" si="109"/>
        <v>1000</v>
      </c>
    </row>
    <row r="117" spans="1:33">
      <c r="A117" s="92">
        <v>11</v>
      </c>
      <c r="B117" s="93" t="s">
        <v>31</v>
      </c>
      <c r="C117" s="94" t="s">
        <v>32</v>
      </c>
      <c r="D117" s="94" t="s">
        <v>32</v>
      </c>
      <c r="E117" s="94" t="s">
        <v>30</v>
      </c>
      <c r="F117" s="95" t="s">
        <v>30</v>
      </c>
      <c r="G117" s="106"/>
      <c r="H117" s="107"/>
      <c r="I117" s="134"/>
      <c r="J117" s="134"/>
      <c r="K117" s="135"/>
      <c r="L117" s="136"/>
      <c r="M117" s="137"/>
      <c r="N117" s="137"/>
      <c r="O117" s="138"/>
      <c r="P117" s="139"/>
      <c r="Q117" s="139"/>
      <c r="R117" s="107"/>
      <c r="S117" s="134"/>
      <c r="T117" s="134"/>
      <c r="U117" s="134"/>
      <c r="V117" s="134"/>
      <c r="W117" s="135"/>
      <c r="X117" s="106"/>
      <c r="Y117" s="154">
        <f t="shared" si="110"/>
        <v>0</v>
      </c>
      <c r="Z117" s="155">
        <f t="shared" ref="Z117:AB117" si="124">Z116+I117-M117+S117</f>
        <v>0</v>
      </c>
      <c r="AA117" s="155">
        <f t="shared" si="124"/>
        <v>0</v>
      </c>
      <c r="AB117" s="155">
        <f t="shared" si="124"/>
        <v>0</v>
      </c>
      <c r="AC117" s="156">
        <f t="shared" si="112"/>
        <v>0</v>
      </c>
      <c r="AD117" s="93">
        <f t="shared" si="113"/>
        <v>0</v>
      </c>
      <c r="AE117" s="157">
        <f>AE116-H117*$AK$5-I117*$AK$6-J117*$AK$7-K117*$AK$8</f>
        <v>1000</v>
      </c>
      <c r="AF117" s="94">
        <f t="shared" si="114"/>
        <v>0</v>
      </c>
      <c r="AG117" s="166">
        <f t="shared" si="109"/>
        <v>1000</v>
      </c>
    </row>
    <row r="118" ht="14.25" spans="1:33">
      <c r="A118" s="98">
        <v>12</v>
      </c>
      <c r="B118" s="99" t="s">
        <v>30</v>
      </c>
      <c r="C118" s="100" t="s">
        <v>32</v>
      </c>
      <c r="D118" s="100" t="s">
        <v>30</v>
      </c>
      <c r="E118" s="100" t="s">
        <v>30</v>
      </c>
      <c r="F118" s="101" t="s">
        <v>36</v>
      </c>
      <c r="G118" s="108"/>
      <c r="H118" s="109"/>
      <c r="I118" s="140"/>
      <c r="J118" s="140"/>
      <c r="K118" s="141"/>
      <c r="L118" s="142"/>
      <c r="M118" s="143"/>
      <c r="N118" s="143"/>
      <c r="O118" s="144"/>
      <c r="P118" s="145"/>
      <c r="Q118" s="145"/>
      <c r="R118" s="109"/>
      <c r="S118" s="140"/>
      <c r="T118" s="140"/>
      <c r="U118" s="140"/>
      <c r="V118" s="140"/>
      <c r="W118" s="141"/>
      <c r="X118" s="108"/>
      <c r="Y118" s="158">
        <f t="shared" si="110"/>
        <v>0</v>
      </c>
      <c r="Z118" s="159">
        <f t="shared" ref="Z118:AB118" si="125">Z117+I118-M118+S118</f>
        <v>0</v>
      </c>
      <c r="AA118" s="159">
        <f t="shared" si="125"/>
        <v>0</v>
      </c>
      <c r="AB118" s="159">
        <f t="shared" si="125"/>
        <v>0</v>
      </c>
      <c r="AC118" s="160">
        <f t="shared" si="112"/>
        <v>0</v>
      </c>
      <c r="AD118" s="99">
        <f t="shared" si="113"/>
        <v>0</v>
      </c>
      <c r="AE118" s="161">
        <f>AE117-H118*$AK$5-I118*$AK$6-J118*$AK$7-K118*$AK$8</f>
        <v>1000</v>
      </c>
      <c r="AF118" s="100">
        <f t="shared" si="114"/>
        <v>0</v>
      </c>
      <c r="AG118" s="167">
        <f t="shared" si="109"/>
        <v>1000</v>
      </c>
    </row>
    <row r="119" ht="15"/>
    <row r="120" ht="36.75" spans="1:33">
      <c r="A120" s="74" t="s">
        <v>43</v>
      </c>
      <c r="B120" s="75"/>
      <c r="C120" s="75"/>
      <c r="D120" s="75"/>
      <c r="E120" s="75"/>
      <c r="F120" s="75"/>
      <c r="G120" s="75"/>
      <c r="H120" s="75"/>
      <c r="I120" s="75"/>
      <c r="J120" s="75"/>
      <c r="K120" s="75"/>
      <c r="L120" s="75"/>
      <c r="M120" s="75"/>
      <c r="N120" s="75"/>
      <c r="O120" s="75"/>
      <c r="P120" s="75"/>
      <c r="Q120" s="75"/>
      <c r="R120" s="75"/>
      <c r="S120" s="75"/>
      <c r="T120" s="75"/>
      <c r="U120" s="75"/>
      <c r="V120" s="75"/>
      <c r="W120" s="75"/>
      <c r="X120" s="75"/>
      <c r="Y120" s="75"/>
      <c r="Z120" s="75"/>
      <c r="AA120" s="75"/>
      <c r="AB120" s="75"/>
      <c r="AC120" s="75"/>
      <c r="AD120" s="75"/>
      <c r="AE120" s="75"/>
      <c r="AF120" s="75"/>
      <c r="AG120" s="162"/>
    </row>
    <row r="121" ht="14.25" spans="1:33">
      <c r="A121" s="76" t="s">
        <v>1</v>
      </c>
      <c r="B121" s="77" t="s">
        <v>2</v>
      </c>
      <c r="C121" s="78"/>
      <c r="D121" s="78"/>
      <c r="E121" s="78"/>
      <c r="F121" s="79"/>
      <c r="G121" s="80" t="s">
        <v>3</v>
      </c>
      <c r="H121" s="77" t="s">
        <v>4</v>
      </c>
      <c r="I121" s="78"/>
      <c r="J121" s="78"/>
      <c r="K121" s="79"/>
      <c r="L121" s="77" t="s">
        <v>5</v>
      </c>
      <c r="M121" s="78"/>
      <c r="N121" s="78"/>
      <c r="O121" s="79"/>
      <c r="P121" s="80" t="s">
        <v>6</v>
      </c>
      <c r="Q121" s="80" t="s">
        <v>7</v>
      </c>
      <c r="R121" s="77" t="s">
        <v>8</v>
      </c>
      <c r="S121" s="78"/>
      <c r="T121" s="78"/>
      <c r="U121" s="78"/>
      <c r="V121" s="146"/>
      <c r="W121" s="79"/>
      <c r="X121" s="147" t="s">
        <v>9</v>
      </c>
      <c r="Y121" s="77" t="s">
        <v>10</v>
      </c>
      <c r="Z121" s="78"/>
      <c r="AA121" s="78"/>
      <c r="AB121" s="78"/>
      <c r="AC121" s="78"/>
      <c r="AD121" s="78"/>
      <c r="AE121" s="78"/>
      <c r="AF121" s="78"/>
      <c r="AG121" s="163"/>
    </row>
    <row r="122" ht="14.25" spans="1:38">
      <c r="A122" s="81"/>
      <c r="B122" s="82" t="s">
        <v>11</v>
      </c>
      <c r="C122" s="83" t="s">
        <v>12</v>
      </c>
      <c r="D122" s="83" t="s">
        <v>6</v>
      </c>
      <c r="E122" s="83" t="s">
        <v>13</v>
      </c>
      <c r="F122" s="84" t="s">
        <v>7</v>
      </c>
      <c r="G122" s="85"/>
      <c r="H122" s="82" t="s">
        <v>14</v>
      </c>
      <c r="I122" s="83" t="s">
        <v>15</v>
      </c>
      <c r="J122" s="83" t="s">
        <v>16</v>
      </c>
      <c r="K122" s="84" t="s">
        <v>17</v>
      </c>
      <c r="L122" s="82" t="s">
        <v>14</v>
      </c>
      <c r="M122" s="83" t="s">
        <v>15</v>
      </c>
      <c r="N122" s="83" t="s">
        <v>16</v>
      </c>
      <c r="O122" s="84" t="s">
        <v>17</v>
      </c>
      <c r="P122" s="85" t="s">
        <v>14</v>
      </c>
      <c r="Q122" s="85" t="s">
        <v>18</v>
      </c>
      <c r="R122" s="82" t="s">
        <v>14</v>
      </c>
      <c r="S122" s="83" t="s">
        <v>15</v>
      </c>
      <c r="T122" s="83" t="s">
        <v>16</v>
      </c>
      <c r="U122" s="83" t="s">
        <v>17</v>
      </c>
      <c r="V122" s="148" t="s">
        <v>18</v>
      </c>
      <c r="W122" s="84" t="s">
        <v>19</v>
      </c>
      <c r="X122" s="149"/>
      <c r="Y122" s="82" t="s">
        <v>14</v>
      </c>
      <c r="Z122" s="83" t="s">
        <v>15</v>
      </c>
      <c r="AA122" s="83" t="s">
        <v>16</v>
      </c>
      <c r="AB122" s="83" t="s">
        <v>17</v>
      </c>
      <c r="AC122" s="83" t="s">
        <v>18</v>
      </c>
      <c r="AD122" s="83" t="s">
        <v>20</v>
      </c>
      <c r="AE122" s="83" t="s">
        <v>21</v>
      </c>
      <c r="AF122" s="83" t="s">
        <v>22</v>
      </c>
      <c r="AG122" s="164" t="s">
        <v>23</v>
      </c>
      <c r="AI122" s="165" t="s">
        <v>24</v>
      </c>
      <c r="AJ122" s="165">
        <v>1000</v>
      </c>
      <c r="AK122" s="165" t="s">
        <v>25</v>
      </c>
      <c r="AL122" s="165">
        <v>1000</v>
      </c>
    </row>
    <row r="123" ht="14.25" spans="1:38">
      <c r="A123" s="86" t="s">
        <v>26</v>
      </c>
      <c r="B123" s="87" t="s">
        <v>27</v>
      </c>
      <c r="C123" s="88" t="s">
        <v>27</v>
      </c>
      <c r="D123" s="88" t="s">
        <v>27</v>
      </c>
      <c r="E123" s="88" t="s">
        <v>27</v>
      </c>
      <c r="F123" s="89" t="s">
        <v>27</v>
      </c>
      <c r="G123" s="104"/>
      <c r="H123" s="105"/>
      <c r="I123" s="128"/>
      <c r="J123" s="128"/>
      <c r="K123" s="129"/>
      <c r="L123" s="130"/>
      <c r="M123" s="131"/>
      <c r="N123" s="131"/>
      <c r="O123" s="132"/>
      <c r="P123" s="133"/>
      <c r="Q123" s="133"/>
      <c r="R123" s="105"/>
      <c r="S123" s="128"/>
      <c r="T123" s="128"/>
      <c r="U123" s="128"/>
      <c r="V123" s="128"/>
      <c r="W123" s="129"/>
      <c r="X123" s="104"/>
      <c r="Y123" s="150">
        <f>H123-L123+P123+R123</f>
        <v>0</v>
      </c>
      <c r="Z123" s="151">
        <f t="shared" ref="Z123:AB123" si="126">I123-M123+S123</f>
        <v>0</v>
      </c>
      <c r="AA123" s="151">
        <f t="shared" si="126"/>
        <v>0</v>
      </c>
      <c r="AB123" s="151">
        <f t="shared" si="126"/>
        <v>0</v>
      </c>
      <c r="AC123" s="152">
        <f>Q123+V123</f>
        <v>0</v>
      </c>
      <c r="AD123" s="87">
        <f>$AJ$3-AE123</f>
        <v>0</v>
      </c>
      <c r="AE123" s="153">
        <f>AL122-H123*AJ124-I123*AJ125-J123*AJ126-K123/3*AJ127</f>
        <v>1000</v>
      </c>
      <c r="AF123" s="88">
        <f>$AL$3-AG123</f>
        <v>0</v>
      </c>
      <c r="AG123" s="166">
        <f t="shared" ref="AG123:AG135" si="127">1000-Y123*50-Z123*10-AA123*10-AB123*20-AC123*50</f>
        <v>1000</v>
      </c>
      <c r="AI123" s="165" t="s">
        <v>28</v>
      </c>
      <c r="AJ123" s="165" t="s">
        <v>26</v>
      </c>
      <c r="AK123" s="165" t="s">
        <v>13</v>
      </c>
      <c r="AL123" s="165" t="s">
        <v>6</v>
      </c>
    </row>
    <row r="124" spans="1:38">
      <c r="A124" s="92">
        <v>1</v>
      </c>
      <c r="B124" s="93" t="s">
        <v>30</v>
      </c>
      <c r="C124" s="94" t="s">
        <v>31</v>
      </c>
      <c r="D124" s="94" t="s">
        <v>30</v>
      </c>
      <c r="E124" s="94" t="s">
        <v>32</v>
      </c>
      <c r="F124" s="95" t="s">
        <v>30</v>
      </c>
      <c r="G124" s="106"/>
      <c r="H124" s="107"/>
      <c r="I124" s="134"/>
      <c r="J124" s="134"/>
      <c r="K124" s="135"/>
      <c r="L124" s="136"/>
      <c r="M124" s="137"/>
      <c r="N124" s="137"/>
      <c r="O124" s="138"/>
      <c r="P124" s="139"/>
      <c r="Q124" s="139"/>
      <c r="R124" s="107"/>
      <c r="S124" s="134"/>
      <c r="T124" s="134"/>
      <c r="U124" s="134"/>
      <c r="V124" s="134"/>
      <c r="W124" s="135"/>
      <c r="X124" s="106"/>
      <c r="Y124" s="154">
        <f t="shared" ref="Y124:Y135" si="128">Y123+H124-L124+P124+R124</f>
        <v>0</v>
      </c>
      <c r="Z124" s="155">
        <f t="shared" ref="Z124:AB124" si="129">Z123+I124-M124+S124</f>
        <v>0</v>
      </c>
      <c r="AA124" s="155">
        <f t="shared" si="129"/>
        <v>0</v>
      </c>
      <c r="AB124" s="155">
        <f t="shared" si="129"/>
        <v>0</v>
      </c>
      <c r="AC124" s="156">
        <f t="shared" ref="AC124:AC135" si="130">AC123+Q124+V124</f>
        <v>0</v>
      </c>
      <c r="AD124" s="93">
        <f t="shared" ref="AD124:AD135" si="131">AE123-AE124</f>
        <v>0</v>
      </c>
      <c r="AE124" s="157">
        <f>AE123-H124*$AK$5-I124*$AK$6-J124*$AK$7-K124*$AK$8</f>
        <v>1000</v>
      </c>
      <c r="AF124" s="94">
        <f t="shared" ref="AF124:AF135" si="132">AG123-AG124</f>
        <v>0</v>
      </c>
      <c r="AG124" s="166">
        <f t="shared" si="127"/>
        <v>1000</v>
      </c>
      <c r="AI124" s="165" t="s">
        <v>14</v>
      </c>
      <c r="AJ124" s="165">
        <v>25</v>
      </c>
      <c r="AK124" s="165">
        <v>15</v>
      </c>
      <c r="AL124" s="165">
        <v>0</v>
      </c>
    </row>
    <row r="125" spans="1:38">
      <c r="A125" s="92">
        <v>2</v>
      </c>
      <c r="B125" s="93" t="s">
        <v>32</v>
      </c>
      <c r="C125" s="94" t="s">
        <v>30</v>
      </c>
      <c r="D125" s="94" t="s">
        <v>32</v>
      </c>
      <c r="E125" s="94" t="s">
        <v>30</v>
      </c>
      <c r="F125" s="95" t="s">
        <v>30</v>
      </c>
      <c r="G125" s="106"/>
      <c r="H125" s="107"/>
      <c r="I125" s="134"/>
      <c r="J125" s="134"/>
      <c r="K125" s="135"/>
      <c r="L125" s="136"/>
      <c r="M125" s="137"/>
      <c r="N125" s="137"/>
      <c r="O125" s="138"/>
      <c r="P125" s="139"/>
      <c r="Q125" s="139"/>
      <c r="R125" s="107"/>
      <c r="S125" s="134"/>
      <c r="T125" s="134"/>
      <c r="U125" s="134"/>
      <c r="V125" s="134"/>
      <c r="W125" s="135"/>
      <c r="X125" s="106"/>
      <c r="Y125" s="154">
        <f t="shared" si="128"/>
        <v>0</v>
      </c>
      <c r="Z125" s="155">
        <f t="shared" ref="Z125:AB125" si="133">Z124+I125-M125+S125</f>
        <v>0</v>
      </c>
      <c r="AA125" s="155">
        <f t="shared" si="133"/>
        <v>0</v>
      </c>
      <c r="AB125" s="155">
        <f t="shared" si="133"/>
        <v>0</v>
      </c>
      <c r="AC125" s="156">
        <f t="shared" si="130"/>
        <v>0</v>
      </c>
      <c r="AD125" s="93">
        <f t="shared" si="131"/>
        <v>0</v>
      </c>
      <c r="AE125" s="157">
        <f>AE124-H125*$AK$5-I125*$AK$6-J125*$AK$7-K125*$AK$8</f>
        <v>1000</v>
      </c>
      <c r="AF125" s="94">
        <f t="shared" si="132"/>
        <v>0</v>
      </c>
      <c r="AG125" s="166">
        <f t="shared" si="127"/>
        <v>1000</v>
      </c>
      <c r="AI125" s="165" t="s">
        <v>15</v>
      </c>
      <c r="AJ125" s="165">
        <v>10</v>
      </c>
      <c r="AK125" s="165">
        <v>5</v>
      </c>
      <c r="AL125" s="165">
        <v>0</v>
      </c>
    </row>
    <row r="126" spans="1:38">
      <c r="A126" s="92">
        <v>3</v>
      </c>
      <c r="B126" s="93" t="s">
        <v>31</v>
      </c>
      <c r="C126" s="94" t="s">
        <v>31</v>
      </c>
      <c r="D126" s="94" t="s">
        <v>30</v>
      </c>
      <c r="E126" s="94" t="s">
        <v>32</v>
      </c>
      <c r="F126" s="95" t="s">
        <v>30</v>
      </c>
      <c r="G126" s="106"/>
      <c r="H126" s="107"/>
      <c r="I126" s="134"/>
      <c r="J126" s="134"/>
      <c r="K126" s="135"/>
      <c r="L126" s="136"/>
      <c r="M126" s="137"/>
      <c r="N126" s="137"/>
      <c r="O126" s="138"/>
      <c r="P126" s="139"/>
      <c r="Q126" s="139"/>
      <c r="R126" s="107"/>
      <c r="S126" s="134"/>
      <c r="T126" s="134"/>
      <c r="U126" s="134"/>
      <c r="V126" s="134"/>
      <c r="W126" s="135"/>
      <c r="X126" s="106"/>
      <c r="Y126" s="154">
        <f t="shared" si="128"/>
        <v>0</v>
      </c>
      <c r="Z126" s="155">
        <f t="shared" ref="Z126:AB126" si="134">Z125+I126-M126+S126</f>
        <v>0</v>
      </c>
      <c r="AA126" s="155">
        <f t="shared" si="134"/>
        <v>0</v>
      </c>
      <c r="AB126" s="155">
        <f t="shared" si="134"/>
        <v>0</v>
      </c>
      <c r="AC126" s="156">
        <f t="shared" si="130"/>
        <v>0</v>
      </c>
      <c r="AD126" s="93">
        <f t="shared" si="131"/>
        <v>0</v>
      </c>
      <c r="AE126" s="157">
        <f>AE125-H126*$AK$5-I126*$AK$6-J126*$AK$7-K126*$AK$8</f>
        <v>1000</v>
      </c>
      <c r="AF126" s="94">
        <f t="shared" si="132"/>
        <v>0</v>
      </c>
      <c r="AG126" s="166">
        <f t="shared" si="127"/>
        <v>1000</v>
      </c>
      <c r="AI126" s="165" t="s">
        <v>16</v>
      </c>
      <c r="AJ126" s="165">
        <v>100</v>
      </c>
      <c r="AK126" s="165">
        <v>50</v>
      </c>
      <c r="AL126" s="165">
        <v>0</v>
      </c>
    </row>
    <row r="127" spans="1:38">
      <c r="A127" s="92">
        <v>4</v>
      </c>
      <c r="B127" s="93" t="s">
        <v>30</v>
      </c>
      <c r="C127" s="94" t="s">
        <v>30</v>
      </c>
      <c r="D127" s="94" t="s">
        <v>30</v>
      </c>
      <c r="E127" s="94" t="s">
        <v>30</v>
      </c>
      <c r="F127" s="95" t="s">
        <v>30</v>
      </c>
      <c r="G127" s="106"/>
      <c r="H127" s="107"/>
      <c r="I127" s="134"/>
      <c r="J127" s="134"/>
      <c r="K127" s="135"/>
      <c r="L127" s="136"/>
      <c r="M127" s="137"/>
      <c r="N127" s="137"/>
      <c r="O127" s="138"/>
      <c r="P127" s="139"/>
      <c r="Q127" s="139"/>
      <c r="R127" s="107"/>
      <c r="S127" s="134"/>
      <c r="T127" s="134"/>
      <c r="U127" s="134"/>
      <c r="V127" s="134"/>
      <c r="W127" s="135"/>
      <c r="X127" s="106"/>
      <c r="Y127" s="154">
        <f t="shared" si="128"/>
        <v>0</v>
      </c>
      <c r="Z127" s="155">
        <f t="shared" ref="Z127:AB127" si="135">Z126+I127-M127+S127</f>
        <v>0</v>
      </c>
      <c r="AA127" s="155">
        <f t="shared" si="135"/>
        <v>0</v>
      </c>
      <c r="AB127" s="155">
        <f t="shared" si="135"/>
        <v>0</v>
      </c>
      <c r="AC127" s="156">
        <f t="shared" si="130"/>
        <v>0</v>
      </c>
      <c r="AD127" s="93">
        <f t="shared" si="131"/>
        <v>0</v>
      </c>
      <c r="AE127" s="157">
        <f>AE126-H127*$AK$5-I127*$AK$6-J127*$AK$7-K127*$AK$8</f>
        <v>1000</v>
      </c>
      <c r="AF127" s="94">
        <f t="shared" si="132"/>
        <v>0</v>
      </c>
      <c r="AG127" s="166">
        <f t="shared" si="127"/>
        <v>1000</v>
      </c>
      <c r="AI127" s="165" t="s">
        <v>17</v>
      </c>
      <c r="AJ127" s="165">
        <v>400</v>
      </c>
      <c r="AK127" s="165">
        <v>100</v>
      </c>
      <c r="AL127" s="165">
        <v>0</v>
      </c>
    </row>
    <row r="128" spans="1:33">
      <c r="A128" s="92">
        <v>5</v>
      </c>
      <c r="B128" s="93" t="s">
        <v>32</v>
      </c>
      <c r="C128" s="94" t="s">
        <v>36</v>
      </c>
      <c r="D128" s="94" t="s">
        <v>32</v>
      </c>
      <c r="E128" s="94" t="s">
        <v>30</v>
      </c>
      <c r="F128" s="95" t="s">
        <v>30</v>
      </c>
      <c r="G128" s="106"/>
      <c r="H128" s="107"/>
      <c r="I128" s="134"/>
      <c r="J128" s="134"/>
      <c r="K128" s="135"/>
      <c r="L128" s="136"/>
      <c r="M128" s="137"/>
      <c r="N128" s="137"/>
      <c r="O128" s="138"/>
      <c r="P128" s="139"/>
      <c r="Q128" s="139"/>
      <c r="R128" s="107"/>
      <c r="S128" s="134"/>
      <c r="T128" s="134"/>
      <c r="U128" s="134"/>
      <c r="V128" s="134"/>
      <c r="W128" s="135"/>
      <c r="X128" s="106"/>
      <c r="Y128" s="154">
        <f t="shared" si="128"/>
        <v>0</v>
      </c>
      <c r="Z128" s="155">
        <f t="shared" ref="Z128:AB128" si="136">Z127+I128-M128+S128</f>
        <v>0</v>
      </c>
      <c r="AA128" s="155">
        <f t="shared" si="136"/>
        <v>0</v>
      </c>
      <c r="AB128" s="155">
        <f t="shared" si="136"/>
        <v>0</v>
      </c>
      <c r="AC128" s="156">
        <f t="shared" si="130"/>
        <v>0</v>
      </c>
      <c r="AD128" s="93">
        <f t="shared" si="131"/>
        <v>0</v>
      </c>
      <c r="AE128" s="157">
        <f>AE127-H128*$AK$5-I128*$AK$6-J128*$AK$7-K128*$AK$8</f>
        <v>1000</v>
      </c>
      <c r="AF128" s="94">
        <f t="shared" si="132"/>
        <v>0</v>
      </c>
      <c r="AG128" s="166">
        <f t="shared" si="127"/>
        <v>1000</v>
      </c>
    </row>
    <row r="129" spans="1:33">
      <c r="A129" s="92">
        <v>6</v>
      </c>
      <c r="B129" s="93" t="s">
        <v>30</v>
      </c>
      <c r="C129" s="94" t="s">
        <v>31</v>
      </c>
      <c r="D129" s="94" t="s">
        <v>30</v>
      </c>
      <c r="E129" s="94" t="s">
        <v>32</v>
      </c>
      <c r="F129" s="95" t="s">
        <v>32</v>
      </c>
      <c r="G129" s="106"/>
      <c r="H129" s="107"/>
      <c r="I129" s="134"/>
      <c r="J129" s="134"/>
      <c r="K129" s="135"/>
      <c r="L129" s="136"/>
      <c r="M129" s="137"/>
      <c r="N129" s="137"/>
      <c r="O129" s="138"/>
      <c r="P129" s="139"/>
      <c r="Q129" s="139"/>
      <c r="R129" s="107"/>
      <c r="S129" s="134"/>
      <c r="T129" s="134"/>
      <c r="U129" s="134"/>
      <c r="V129" s="134"/>
      <c r="W129" s="135"/>
      <c r="X129" s="106"/>
      <c r="Y129" s="154">
        <f t="shared" si="128"/>
        <v>0</v>
      </c>
      <c r="Z129" s="155">
        <f t="shared" ref="Z129:AB129" si="137">Z128+I129-M129+S129</f>
        <v>0</v>
      </c>
      <c r="AA129" s="155">
        <f t="shared" si="137"/>
        <v>0</v>
      </c>
      <c r="AB129" s="155">
        <f t="shared" si="137"/>
        <v>0</v>
      </c>
      <c r="AC129" s="156">
        <f t="shared" si="130"/>
        <v>0</v>
      </c>
      <c r="AD129" s="93">
        <f t="shared" si="131"/>
        <v>0</v>
      </c>
      <c r="AE129" s="157">
        <f>AE128-H129*$AK$5-I129*$AK$6-J129*$AK$7-K129*$AK$8</f>
        <v>1000</v>
      </c>
      <c r="AF129" s="94">
        <f t="shared" si="132"/>
        <v>0</v>
      </c>
      <c r="AG129" s="166">
        <f t="shared" si="127"/>
        <v>1000</v>
      </c>
    </row>
    <row r="130" spans="1:33">
      <c r="A130" s="92">
        <v>7</v>
      </c>
      <c r="B130" s="93" t="s">
        <v>30</v>
      </c>
      <c r="C130" s="94" t="s">
        <v>31</v>
      </c>
      <c r="D130" s="94" t="s">
        <v>30</v>
      </c>
      <c r="E130" s="94" t="s">
        <v>32</v>
      </c>
      <c r="F130" s="95" t="s">
        <v>30</v>
      </c>
      <c r="G130" s="106"/>
      <c r="H130" s="107"/>
      <c r="I130" s="134"/>
      <c r="J130" s="134"/>
      <c r="K130" s="135"/>
      <c r="L130" s="136"/>
      <c r="M130" s="137"/>
      <c r="N130" s="137"/>
      <c r="O130" s="138"/>
      <c r="P130" s="139"/>
      <c r="Q130" s="139"/>
      <c r="R130" s="107"/>
      <c r="S130" s="134"/>
      <c r="T130" s="134"/>
      <c r="U130" s="134"/>
      <c r="V130" s="134"/>
      <c r="W130" s="135"/>
      <c r="X130" s="106"/>
      <c r="Y130" s="154">
        <f t="shared" si="128"/>
        <v>0</v>
      </c>
      <c r="Z130" s="155">
        <f t="shared" ref="Z130:AB130" si="138">Z129+I130-M130+S130</f>
        <v>0</v>
      </c>
      <c r="AA130" s="155">
        <f t="shared" si="138"/>
        <v>0</v>
      </c>
      <c r="AB130" s="155">
        <f t="shared" si="138"/>
        <v>0</v>
      </c>
      <c r="AC130" s="156">
        <f t="shared" si="130"/>
        <v>0</v>
      </c>
      <c r="AD130" s="93">
        <f t="shared" si="131"/>
        <v>0</v>
      </c>
      <c r="AE130" s="157">
        <f>AE129-H130*$AK$5-I130*$AK$6-J130*$AK$7-K130*$AK$8</f>
        <v>1000</v>
      </c>
      <c r="AF130" s="94">
        <f t="shared" si="132"/>
        <v>0</v>
      </c>
      <c r="AG130" s="166">
        <f t="shared" si="127"/>
        <v>1000</v>
      </c>
    </row>
    <row r="131" spans="1:33">
      <c r="A131" s="92">
        <v>8</v>
      </c>
      <c r="B131" s="93" t="s">
        <v>36</v>
      </c>
      <c r="C131" s="94" t="s">
        <v>30</v>
      </c>
      <c r="D131" s="94" t="s">
        <v>32</v>
      </c>
      <c r="E131" s="94" t="s">
        <v>30</v>
      </c>
      <c r="F131" s="95" t="s">
        <v>32</v>
      </c>
      <c r="G131" s="106"/>
      <c r="H131" s="107"/>
      <c r="I131" s="134"/>
      <c r="J131" s="134"/>
      <c r="K131" s="135"/>
      <c r="L131" s="136"/>
      <c r="M131" s="137"/>
      <c r="N131" s="137"/>
      <c r="O131" s="138"/>
      <c r="P131" s="139"/>
      <c r="Q131" s="139"/>
      <c r="R131" s="107"/>
      <c r="S131" s="134"/>
      <c r="T131" s="134"/>
      <c r="U131" s="134"/>
      <c r="V131" s="134"/>
      <c r="W131" s="135"/>
      <c r="X131" s="106"/>
      <c r="Y131" s="154">
        <f t="shared" si="128"/>
        <v>0</v>
      </c>
      <c r="Z131" s="155">
        <f t="shared" ref="Z131:AB131" si="139">Z130+I131-M131+S131</f>
        <v>0</v>
      </c>
      <c r="AA131" s="155">
        <f t="shared" si="139"/>
        <v>0</v>
      </c>
      <c r="AB131" s="155">
        <f t="shared" si="139"/>
        <v>0</v>
      </c>
      <c r="AC131" s="156">
        <f t="shared" si="130"/>
        <v>0</v>
      </c>
      <c r="AD131" s="93">
        <f t="shared" si="131"/>
        <v>0</v>
      </c>
      <c r="AE131" s="157">
        <f>AE130-H131*$AK$5-I131*$AK$6-J131*$AK$7-K131*$AK$8</f>
        <v>1000</v>
      </c>
      <c r="AF131" s="94">
        <f t="shared" si="132"/>
        <v>0</v>
      </c>
      <c r="AG131" s="166">
        <f t="shared" si="127"/>
        <v>1000</v>
      </c>
    </row>
    <row r="132" spans="1:33">
      <c r="A132" s="92">
        <v>9</v>
      </c>
      <c r="B132" s="93" t="s">
        <v>31</v>
      </c>
      <c r="C132" s="94" t="s">
        <v>32</v>
      </c>
      <c r="D132" s="94" t="s">
        <v>30</v>
      </c>
      <c r="E132" s="94" t="s">
        <v>30</v>
      </c>
      <c r="F132" s="95" t="s">
        <v>30</v>
      </c>
      <c r="G132" s="106"/>
      <c r="H132" s="107"/>
      <c r="I132" s="134"/>
      <c r="J132" s="134"/>
      <c r="K132" s="135"/>
      <c r="L132" s="136"/>
      <c r="M132" s="137"/>
      <c r="N132" s="137"/>
      <c r="O132" s="138"/>
      <c r="P132" s="139"/>
      <c r="Q132" s="139"/>
      <c r="R132" s="107"/>
      <c r="S132" s="134"/>
      <c r="T132" s="134"/>
      <c r="U132" s="134"/>
      <c r="V132" s="134"/>
      <c r="W132" s="135"/>
      <c r="X132" s="106"/>
      <c r="Y132" s="154">
        <f t="shared" si="128"/>
        <v>0</v>
      </c>
      <c r="Z132" s="155">
        <f t="shared" ref="Z132:AB132" si="140">Z131+I132-M132+S132</f>
        <v>0</v>
      </c>
      <c r="AA132" s="155">
        <f t="shared" si="140"/>
        <v>0</v>
      </c>
      <c r="AB132" s="155">
        <f t="shared" si="140"/>
        <v>0</v>
      </c>
      <c r="AC132" s="156">
        <f t="shared" si="130"/>
        <v>0</v>
      </c>
      <c r="AD132" s="93">
        <f t="shared" si="131"/>
        <v>0</v>
      </c>
      <c r="AE132" s="157">
        <f>AE131-H132*$AK$5-I132*$AK$6-J132*$AK$7-K132*$AK$8</f>
        <v>1000</v>
      </c>
      <c r="AF132" s="94">
        <f t="shared" si="132"/>
        <v>0</v>
      </c>
      <c r="AG132" s="166">
        <f t="shared" si="127"/>
        <v>1000</v>
      </c>
    </row>
    <row r="133" spans="1:33">
      <c r="A133" s="92">
        <v>10</v>
      </c>
      <c r="B133" s="93" t="s">
        <v>30</v>
      </c>
      <c r="C133" s="94" t="s">
        <v>30</v>
      </c>
      <c r="D133" s="94" t="s">
        <v>30</v>
      </c>
      <c r="E133" s="94" t="s">
        <v>30</v>
      </c>
      <c r="F133" s="95" t="s">
        <v>30</v>
      </c>
      <c r="G133" s="106"/>
      <c r="H133" s="107"/>
      <c r="I133" s="134"/>
      <c r="J133" s="134"/>
      <c r="K133" s="135"/>
      <c r="L133" s="136"/>
      <c r="M133" s="137"/>
      <c r="N133" s="137"/>
      <c r="O133" s="138"/>
      <c r="P133" s="139"/>
      <c r="Q133" s="139"/>
      <c r="R133" s="107"/>
      <c r="S133" s="134"/>
      <c r="T133" s="134"/>
      <c r="U133" s="134"/>
      <c r="V133" s="134"/>
      <c r="W133" s="135"/>
      <c r="X133" s="106"/>
      <c r="Y133" s="154">
        <f t="shared" si="128"/>
        <v>0</v>
      </c>
      <c r="Z133" s="155">
        <f t="shared" ref="Z133:AB133" si="141">Z132+I133-M133+S133</f>
        <v>0</v>
      </c>
      <c r="AA133" s="155">
        <f t="shared" si="141"/>
        <v>0</v>
      </c>
      <c r="AB133" s="155">
        <f t="shared" si="141"/>
        <v>0</v>
      </c>
      <c r="AC133" s="156">
        <f t="shared" si="130"/>
        <v>0</v>
      </c>
      <c r="AD133" s="93">
        <f t="shared" si="131"/>
        <v>0</v>
      </c>
      <c r="AE133" s="157">
        <f>AE132-H133*$AK$5-I133*$AK$6-J133*$AK$7-K133*$AK$8</f>
        <v>1000</v>
      </c>
      <c r="AF133" s="94">
        <f t="shared" si="132"/>
        <v>0</v>
      </c>
      <c r="AG133" s="166">
        <f t="shared" si="127"/>
        <v>1000</v>
      </c>
    </row>
    <row r="134" spans="1:33">
      <c r="A134" s="92">
        <v>11</v>
      </c>
      <c r="B134" s="93" t="s">
        <v>31</v>
      </c>
      <c r="C134" s="94" t="s">
        <v>32</v>
      </c>
      <c r="D134" s="94" t="s">
        <v>32</v>
      </c>
      <c r="E134" s="94" t="s">
        <v>30</v>
      </c>
      <c r="F134" s="95" t="s">
        <v>30</v>
      </c>
      <c r="G134" s="106"/>
      <c r="H134" s="107"/>
      <c r="I134" s="134"/>
      <c r="J134" s="134"/>
      <c r="K134" s="135"/>
      <c r="L134" s="136"/>
      <c r="M134" s="137"/>
      <c r="N134" s="137"/>
      <c r="O134" s="138"/>
      <c r="P134" s="139"/>
      <c r="Q134" s="139"/>
      <c r="R134" s="107"/>
      <c r="S134" s="134"/>
      <c r="T134" s="134"/>
      <c r="U134" s="134"/>
      <c r="V134" s="134"/>
      <c r="W134" s="135"/>
      <c r="X134" s="106"/>
      <c r="Y134" s="154">
        <f t="shared" si="128"/>
        <v>0</v>
      </c>
      <c r="Z134" s="155">
        <f t="shared" ref="Z134:AB134" si="142">Z133+I134-M134+S134</f>
        <v>0</v>
      </c>
      <c r="AA134" s="155">
        <f t="shared" si="142"/>
        <v>0</v>
      </c>
      <c r="AB134" s="155">
        <f t="shared" si="142"/>
        <v>0</v>
      </c>
      <c r="AC134" s="156">
        <f t="shared" si="130"/>
        <v>0</v>
      </c>
      <c r="AD134" s="93">
        <f t="shared" si="131"/>
        <v>0</v>
      </c>
      <c r="AE134" s="157">
        <f>AE133-H134*$AK$5-I134*$AK$6-J134*$AK$7-K134*$AK$8</f>
        <v>1000</v>
      </c>
      <c r="AF134" s="94">
        <f t="shared" si="132"/>
        <v>0</v>
      </c>
      <c r="AG134" s="166">
        <f t="shared" si="127"/>
        <v>1000</v>
      </c>
    </row>
    <row r="135" ht="14.25" spans="1:33">
      <c r="A135" s="98">
        <v>12</v>
      </c>
      <c r="B135" s="99" t="s">
        <v>30</v>
      </c>
      <c r="C135" s="100" t="s">
        <v>32</v>
      </c>
      <c r="D135" s="100" t="s">
        <v>30</v>
      </c>
      <c r="E135" s="100" t="s">
        <v>30</v>
      </c>
      <c r="F135" s="101" t="s">
        <v>36</v>
      </c>
      <c r="G135" s="108"/>
      <c r="H135" s="109"/>
      <c r="I135" s="140"/>
      <c r="J135" s="140"/>
      <c r="K135" s="141"/>
      <c r="L135" s="142"/>
      <c r="M135" s="143"/>
      <c r="N135" s="143"/>
      <c r="O135" s="144"/>
      <c r="P135" s="145"/>
      <c r="Q135" s="145"/>
      <c r="R135" s="109"/>
      <c r="S135" s="140"/>
      <c r="T135" s="140"/>
      <c r="U135" s="140"/>
      <c r="V135" s="140"/>
      <c r="W135" s="141"/>
      <c r="X135" s="108"/>
      <c r="Y135" s="158">
        <f t="shared" si="128"/>
        <v>0</v>
      </c>
      <c r="Z135" s="159">
        <f t="shared" ref="Z135:AB135" si="143">Z134+I135-M135+S135</f>
        <v>0</v>
      </c>
      <c r="AA135" s="159">
        <f t="shared" si="143"/>
        <v>0</v>
      </c>
      <c r="AB135" s="159">
        <f t="shared" si="143"/>
        <v>0</v>
      </c>
      <c r="AC135" s="160">
        <f t="shared" si="130"/>
        <v>0</v>
      </c>
      <c r="AD135" s="99">
        <f t="shared" si="131"/>
        <v>0</v>
      </c>
      <c r="AE135" s="161">
        <f>AE134-H135*$AK$5-I135*$AK$6-J135*$AK$7-K135*$AK$8</f>
        <v>1000</v>
      </c>
      <c r="AF135" s="100">
        <f t="shared" si="132"/>
        <v>0</v>
      </c>
      <c r="AG135" s="167">
        <f t="shared" si="127"/>
        <v>1000</v>
      </c>
    </row>
    <row r="136" ht="15"/>
    <row r="137" ht="36.75" spans="1:33">
      <c r="A137" s="74" t="s">
        <v>44</v>
      </c>
      <c r="B137" s="75"/>
      <c r="C137" s="75"/>
      <c r="D137" s="75"/>
      <c r="E137" s="75"/>
      <c r="F137" s="75"/>
      <c r="G137" s="75"/>
      <c r="H137" s="75"/>
      <c r="I137" s="75"/>
      <c r="J137" s="75"/>
      <c r="K137" s="75"/>
      <c r="L137" s="75"/>
      <c r="M137" s="75"/>
      <c r="N137" s="75"/>
      <c r="O137" s="75"/>
      <c r="P137" s="75"/>
      <c r="Q137" s="75"/>
      <c r="R137" s="75"/>
      <c r="S137" s="75"/>
      <c r="T137" s="75"/>
      <c r="U137" s="75"/>
      <c r="V137" s="75"/>
      <c r="W137" s="75"/>
      <c r="X137" s="75"/>
      <c r="Y137" s="75"/>
      <c r="Z137" s="75"/>
      <c r="AA137" s="75"/>
      <c r="AB137" s="75"/>
      <c r="AC137" s="75"/>
      <c r="AD137" s="75"/>
      <c r="AE137" s="75"/>
      <c r="AF137" s="75"/>
      <c r="AG137" s="162"/>
    </row>
    <row r="138" ht="14.25" spans="1:33">
      <c r="A138" s="76" t="s">
        <v>1</v>
      </c>
      <c r="B138" s="77" t="s">
        <v>2</v>
      </c>
      <c r="C138" s="78"/>
      <c r="D138" s="78"/>
      <c r="E138" s="78"/>
      <c r="F138" s="79"/>
      <c r="G138" s="80" t="s">
        <v>3</v>
      </c>
      <c r="H138" s="77" t="s">
        <v>4</v>
      </c>
      <c r="I138" s="78"/>
      <c r="J138" s="78"/>
      <c r="K138" s="79"/>
      <c r="L138" s="77" t="s">
        <v>5</v>
      </c>
      <c r="M138" s="78"/>
      <c r="N138" s="78"/>
      <c r="O138" s="79"/>
      <c r="P138" s="80" t="s">
        <v>6</v>
      </c>
      <c r="Q138" s="80" t="s">
        <v>7</v>
      </c>
      <c r="R138" s="77" t="s">
        <v>8</v>
      </c>
      <c r="S138" s="78"/>
      <c r="T138" s="78"/>
      <c r="U138" s="78"/>
      <c r="V138" s="146"/>
      <c r="W138" s="79"/>
      <c r="X138" s="147" t="s">
        <v>9</v>
      </c>
      <c r="Y138" s="77" t="s">
        <v>10</v>
      </c>
      <c r="Z138" s="78"/>
      <c r="AA138" s="78"/>
      <c r="AB138" s="78"/>
      <c r="AC138" s="78"/>
      <c r="AD138" s="78"/>
      <c r="AE138" s="78"/>
      <c r="AF138" s="78"/>
      <c r="AG138" s="163"/>
    </row>
    <row r="139" ht="14.25" spans="1:38">
      <c r="A139" s="81"/>
      <c r="B139" s="82" t="s">
        <v>11</v>
      </c>
      <c r="C139" s="83" t="s">
        <v>12</v>
      </c>
      <c r="D139" s="83" t="s">
        <v>6</v>
      </c>
      <c r="E139" s="83" t="s">
        <v>13</v>
      </c>
      <c r="F139" s="84" t="s">
        <v>7</v>
      </c>
      <c r="G139" s="85"/>
      <c r="H139" s="82" t="s">
        <v>14</v>
      </c>
      <c r="I139" s="83" t="s">
        <v>15</v>
      </c>
      <c r="J139" s="83" t="s">
        <v>16</v>
      </c>
      <c r="K139" s="84" t="s">
        <v>17</v>
      </c>
      <c r="L139" s="82" t="s">
        <v>14</v>
      </c>
      <c r="M139" s="83" t="s">
        <v>15</v>
      </c>
      <c r="N139" s="83" t="s">
        <v>16</v>
      </c>
      <c r="O139" s="84" t="s">
        <v>17</v>
      </c>
      <c r="P139" s="85" t="s">
        <v>14</v>
      </c>
      <c r="Q139" s="85" t="s">
        <v>18</v>
      </c>
      <c r="R139" s="82" t="s">
        <v>14</v>
      </c>
      <c r="S139" s="83" t="s">
        <v>15</v>
      </c>
      <c r="T139" s="83" t="s">
        <v>16</v>
      </c>
      <c r="U139" s="83" t="s">
        <v>17</v>
      </c>
      <c r="V139" s="148" t="s">
        <v>18</v>
      </c>
      <c r="W139" s="84" t="s">
        <v>19</v>
      </c>
      <c r="X139" s="149"/>
      <c r="Y139" s="82" t="s">
        <v>14</v>
      </c>
      <c r="Z139" s="83" t="s">
        <v>15</v>
      </c>
      <c r="AA139" s="83" t="s">
        <v>16</v>
      </c>
      <c r="AB139" s="83" t="s">
        <v>17</v>
      </c>
      <c r="AC139" s="83" t="s">
        <v>18</v>
      </c>
      <c r="AD139" s="83" t="s">
        <v>20</v>
      </c>
      <c r="AE139" s="83" t="s">
        <v>21</v>
      </c>
      <c r="AF139" s="83" t="s">
        <v>22</v>
      </c>
      <c r="AG139" s="164" t="s">
        <v>23</v>
      </c>
      <c r="AI139" s="165" t="s">
        <v>24</v>
      </c>
      <c r="AJ139" s="165">
        <v>1000</v>
      </c>
      <c r="AK139" s="165" t="s">
        <v>25</v>
      </c>
      <c r="AL139" s="165">
        <v>1000</v>
      </c>
    </row>
    <row r="140" ht="14.25" spans="1:38">
      <c r="A140" s="86" t="s">
        <v>26</v>
      </c>
      <c r="B140" s="87" t="s">
        <v>27</v>
      </c>
      <c r="C140" s="88" t="s">
        <v>27</v>
      </c>
      <c r="D140" s="88" t="s">
        <v>27</v>
      </c>
      <c r="E140" s="88" t="s">
        <v>27</v>
      </c>
      <c r="F140" s="89" t="s">
        <v>27</v>
      </c>
      <c r="G140" s="104"/>
      <c r="H140" s="105"/>
      <c r="I140" s="128"/>
      <c r="J140" s="128"/>
      <c r="K140" s="129"/>
      <c r="L140" s="130"/>
      <c r="M140" s="131"/>
      <c r="N140" s="131"/>
      <c r="O140" s="132"/>
      <c r="P140" s="133"/>
      <c r="Q140" s="133"/>
      <c r="R140" s="105"/>
      <c r="S140" s="128"/>
      <c r="T140" s="128"/>
      <c r="U140" s="128"/>
      <c r="V140" s="128"/>
      <c r="W140" s="129"/>
      <c r="X140" s="104"/>
      <c r="Y140" s="150">
        <f>H140-L140+P140+R140</f>
        <v>0</v>
      </c>
      <c r="Z140" s="151">
        <f t="shared" ref="Z140:AB140" si="144">I140-M140+S140</f>
        <v>0</v>
      </c>
      <c r="AA140" s="151">
        <f t="shared" si="144"/>
        <v>0</v>
      </c>
      <c r="AB140" s="151">
        <f t="shared" si="144"/>
        <v>0</v>
      </c>
      <c r="AC140" s="152">
        <f>Q140+V140</f>
        <v>0</v>
      </c>
      <c r="AD140" s="87">
        <f>$AJ$3-AE140</f>
        <v>0</v>
      </c>
      <c r="AE140" s="153">
        <f>AL139-H140*AJ141-I140*AJ142-J140*AJ143-K140/3*AJ144</f>
        <v>1000</v>
      </c>
      <c r="AF140" s="88">
        <f>$AL$3-AG140</f>
        <v>0</v>
      </c>
      <c r="AG140" s="166">
        <f t="shared" ref="AG140:AG152" si="145">1000-Y140*50-Z140*10-AA140*10-AB140*20-AC140*50</f>
        <v>1000</v>
      </c>
      <c r="AI140" s="165" t="s">
        <v>28</v>
      </c>
      <c r="AJ140" s="165" t="s">
        <v>26</v>
      </c>
      <c r="AK140" s="165" t="s">
        <v>13</v>
      </c>
      <c r="AL140" s="165" t="s">
        <v>6</v>
      </c>
    </row>
    <row r="141" spans="1:38">
      <c r="A141" s="92">
        <v>1</v>
      </c>
      <c r="B141" s="93" t="s">
        <v>30</v>
      </c>
      <c r="C141" s="94" t="s">
        <v>31</v>
      </c>
      <c r="D141" s="94" t="s">
        <v>30</v>
      </c>
      <c r="E141" s="94" t="s">
        <v>32</v>
      </c>
      <c r="F141" s="95" t="s">
        <v>30</v>
      </c>
      <c r="G141" s="106"/>
      <c r="H141" s="107"/>
      <c r="I141" s="134"/>
      <c r="J141" s="134"/>
      <c r="K141" s="135"/>
      <c r="L141" s="136"/>
      <c r="M141" s="137"/>
      <c r="N141" s="137"/>
      <c r="O141" s="138"/>
      <c r="P141" s="139"/>
      <c r="Q141" s="139"/>
      <c r="R141" s="107"/>
      <c r="S141" s="134"/>
      <c r="T141" s="134"/>
      <c r="U141" s="134"/>
      <c r="V141" s="134"/>
      <c r="W141" s="135"/>
      <c r="X141" s="106"/>
      <c r="Y141" s="154">
        <f t="shared" ref="Y141:Y152" si="146">Y140+H141-L141+P141+R141</f>
        <v>0</v>
      </c>
      <c r="Z141" s="155">
        <f t="shared" ref="Z141:AB141" si="147">Z140+I141-M141+S141</f>
        <v>0</v>
      </c>
      <c r="AA141" s="155">
        <f t="shared" si="147"/>
        <v>0</v>
      </c>
      <c r="AB141" s="155">
        <f t="shared" si="147"/>
        <v>0</v>
      </c>
      <c r="AC141" s="156">
        <f t="shared" ref="AC141:AC152" si="148">AC140+Q141+V141</f>
        <v>0</v>
      </c>
      <c r="AD141" s="93">
        <f t="shared" ref="AD141:AD152" si="149">AE140-AE141</f>
        <v>0</v>
      </c>
      <c r="AE141" s="157">
        <f>AE140-H141*$AK$5-I141*$AK$6-J141*$AK$7-K141*$AK$8</f>
        <v>1000</v>
      </c>
      <c r="AF141" s="94">
        <f t="shared" ref="AF141:AF152" si="150">AG140-AG141</f>
        <v>0</v>
      </c>
      <c r="AG141" s="166">
        <f t="shared" si="145"/>
        <v>1000</v>
      </c>
      <c r="AI141" s="165" t="s">
        <v>14</v>
      </c>
      <c r="AJ141" s="165">
        <v>25</v>
      </c>
      <c r="AK141" s="165">
        <v>15</v>
      </c>
      <c r="AL141" s="165">
        <v>0</v>
      </c>
    </row>
    <row r="142" spans="1:38">
      <c r="A142" s="92">
        <v>2</v>
      </c>
      <c r="B142" s="93" t="s">
        <v>32</v>
      </c>
      <c r="C142" s="94" t="s">
        <v>30</v>
      </c>
      <c r="D142" s="94" t="s">
        <v>32</v>
      </c>
      <c r="E142" s="94" t="s">
        <v>30</v>
      </c>
      <c r="F142" s="95" t="s">
        <v>30</v>
      </c>
      <c r="G142" s="106"/>
      <c r="H142" s="107"/>
      <c r="I142" s="134"/>
      <c r="J142" s="134"/>
      <c r="K142" s="135"/>
      <c r="L142" s="136"/>
      <c r="M142" s="137"/>
      <c r="N142" s="137"/>
      <c r="O142" s="138"/>
      <c r="P142" s="139"/>
      <c r="Q142" s="139"/>
      <c r="R142" s="107"/>
      <c r="S142" s="134"/>
      <c r="T142" s="134"/>
      <c r="U142" s="134"/>
      <c r="V142" s="134"/>
      <c r="W142" s="135"/>
      <c r="X142" s="106"/>
      <c r="Y142" s="154">
        <f t="shared" si="146"/>
        <v>0</v>
      </c>
      <c r="Z142" s="155">
        <f t="shared" ref="Z142:AB142" si="151">Z141+I142-M142+S142</f>
        <v>0</v>
      </c>
      <c r="AA142" s="155">
        <f t="shared" si="151"/>
        <v>0</v>
      </c>
      <c r="AB142" s="155">
        <f t="shared" si="151"/>
        <v>0</v>
      </c>
      <c r="AC142" s="156">
        <f t="shared" si="148"/>
        <v>0</v>
      </c>
      <c r="AD142" s="93">
        <f t="shared" si="149"/>
        <v>0</v>
      </c>
      <c r="AE142" s="157">
        <f>AE141-H142*$AK$5-I142*$AK$6-J142*$AK$7-K142*$AK$8</f>
        <v>1000</v>
      </c>
      <c r="AF142" s="94">
        <f t="shared" si="150"/>
        <v>0</v>
      </c>
      <c r="AG142" s="166">
        <f t="shared" si="145"/>
        <v>1000</v>
      </c>
      <c r="AI142" s="165" t="s">
        <v>15</v>
      </c>
      <c r="AJ142" s="165">
        <v>10</v>
      </c>
      <c r="AK142" s="165">
        <v>5</v>
      </c>
      <c r="AL142" s="165">
        <v>0</v>
      </c>
    </row>
    <row r="143" spans="1:38">
      <c r="A143" s="92">
        <v>3</v>
      </c>
      <c r="B143" s="93" t="s">
        <v>31</v>
      </c>
      <c r="C143" s="94" t="s">
        <v>31</v>
      </c>
      <c r="D143" s="94" t="s">
        <v>30</v>
      </c>
      <c r="E143" s="94" t="s">
        <v>32</v>
      </c>
      <c r="F143" s="95" t="s">
        <v>30</v>
      </c>
      <c r="G143" s="106"/>
      <c r="H143" s="107"/>
      <c r="I143" s="134"/>
      <c r="J143" s="134"/>
      <c r="K143" s="135"/>
      <c r="L143" s="136"/>
      <c r="M143" s="137"/>
      <c r="N143" s="137"/>
      <c r="O143" s="138"/>
      <c r="P143" s="139"/>
      <c r="Q143" s="139"/>
      <c r="R143" s="107"/>
      <c r="S143" s="134"/>
      <c r="T143" s="134"/>
      <c r="U143" s="134"/>
      <c r="V143" s="134"/>
      <c r="W143" s="135"/>
      <c r="X143" s="106"/>
      <c r="Y143" s="154">
        <f t="shared" si="146"/>
        <v>0</v>
      </c>
      <c r="Z143" s="155">
        <f t="shared" ref="Z143:AB143" si="152">Z142+I143-M143+S143</f>
        <v>0</v>
      </c>
      <c r="AA143" s="155">
        <f t="shared" si="152"/>
        <v>0</v>
      </c>
      <c r="AB143" s="155">
        <f t="shared" si="152"/>
        <v>0</v>
      </c>
      <c r="AC143" s="156">
        <f t="shared" si="148"/>
        <v>0</v>
      </c>
      <c r="AD143" s="93">
        <f t="shared" si="149"/>
        <v>0</v>
      </c>
      <c r="AE143" s="157">
        <f>AE142-H143*$AK$5-I143*$AK$6-J143*$AK$7-K143*$AK$8</f>
        <v>1000</v>
      </c>
      <c r="AF143" s="94">
        <f t="shared" si="150"/>
        <v>0</v>
      </c>
      <c r="AG143" s="166">
        <f t="shared" si="145"/>
        <v>1000</v>
      </c>
      <c r="AI143" s="165" t="s">
        <v>16</v>
      </c>
      <c r="AJ143" s="165">
        <v>100</v>
      </c>
      <c r="AK143" s="165">
        <v>50</v>
      </c>
      <c r="AL143" s="165">
        <v>0</v>
      </c>
    </row>
    <row r="144" spans="1:38">
      <c r="A144" s="92">
        <v>4</v>
      </c>
      <c r="B144" s="93" t="s">
        <v>30</v>
      </c>
      <c r="C144" s="94" t="s">
        <v>30</v>
      </c>
      <c r="D144" s="94" t="s">
        <v>30</v>
      </c>
      <c r="E144" s="94" t="s">
        <v>30</v>
      </c>
      <c r="F144" s="95" t="s">
        <v>30</v>
      </c>
      <c r="G144" s="106"/>
      <c r="H144" s="107"/>
      <c r="I144" s="134"/>
      <c r="J144" s="134"/>
      <c r="K144" s="135"/>
      <c r="L144" s="136"/>
      <c r="M144" s="137"/>
      <c r="N144" s="137"/>
      <c r="O144" s="138"/>
      <c r="P144" s="139"/>
      <c r="Q144" s="139"/>
      <c r="R144" s="107"/>
      <c r="S144" s="134"/>
      <c r="T144" s="134"/>
      <c r="U144" s="134"/>
      <c r="V144" s="134"/>
      <c r="W144" s="135"/>
      <c r="X144" s="106"/>
      <c r="Y144" s="154">
        <f t="shared" si="146"/>
        <v>0</v>
      </c>
      <c r="Z144" s="155">
        <f t="shared" ref="Z144:AB144" si="153">Z143+I144-M144+S144</f>
        <v>0</v>
      </c>
      <c r="AA144" s="155">
        <f t="shared" si="153"/>
        <v>0</v>
      </c>
      <c r="AB144" s="155">
        <f t="shared" si="153"/>
        <v>0</v>
      </c>
      <c r="AC144" s="156">
        <f t="shared" si="148"/>
        <v>0</v>
      </c>
      <c r="AD144" s="93">
        <f t="shared" si="149"/>
        <v>0</v>
      </c>
      <c r="AE144" s="157">
        <f>AE143-H144*$AK$5-I144*$AK$6-J144*$AK$7-K144*$AK$8</f>
        <v>1000</v>
      </c>
      <c r="AF144" s="94">
        <f t="shared" si="150"/>
        <v>0</v>
      </c>
      <c r="AG144" s="166">
        <f t="shared" si="145"/>
        <v>1000</v>
      </c>
      <c r="AI144" s="165" t="s">
        <v>17</v>
      </c>
      <c r="AJ144" s="165">
        <v>400</v>
      </c>
      <c r="AK144" s="165">
        <v>100</v>
      </c>
      <c r="AL144" s="165">
        <v>0</v>
      </c>
    </row>
    <row r="145" spans="1:33">
      <c r="A145" s="92">
        <v>5</v>
      </c>
      <c r="B145" s="93" t="s">
        <v>32</v>
      </c>
      <c r="C145" s="94" t="s">
        <v>36</v>
      </c>
      <c r="D145" s="94" t="s">
        <v>32</v>
      </c>
      <c r="E145" s="94" t="s">
        <v>30</v>
      </c>
      <c r="F145" s="95" t="s">
        <v>30</v>
      </c>
      <c r="G145" s="106"/>
      <c r="H145" s="107"/>
      <c r="I145" s="134"/>
      <c r="J145" s="134"/>
      <c r="K145" s="135"/>
      <c r="L145" s="136"/>
      <c r="M145" s="137"/>
      <c r="N145" s="137"/>
      <c r="O145" s="138"/>
      <c r="P145" s="139"/>
      <c r="Q145" s="139"/>
      <c r="R145" s="107"/>
      <c r="S145" s="134"/>
      <c r="T145" s="134"/>
      <c r="U145" s="134"/>
      <c r="V145" s="134"/>
      <c r="W145" s="135"/>
      <c r="X145" s="106"/>
      <c r="Y145" s="154">
        <f t="shared" si="146"/>
        <v>0</v>
      </c>
      <c r="Z145" s="155">
        <f t="shared" ref="Z145:AB145" si="154">Z144+I145-M145+S145</f>
        <v>0</v>
      </c>
      <c r="AA145" s="155">
        <f t="shared" si="154"/>
        <v>0</v>
      </c>
      <c r="AB145" s="155">
        <f t="shared" si="154"/>
        <v>0</v>
      </c>
      <c r="AC145" s="156">
        <f t="shared" si="148"/>
        <v>0</v>
      </c>
      <c r="AD145" s="93">
        <f t="shared" si="149"/>
        <v>0</v>
      </c>
      <c r="AE145" s="157">
        <f>AE144-H145*$AK$5-I145*$AK$6-J145*$AK$7-K145*$AK$8</f>
        <v>1000</v>
      </c>
      <c r="AF145" s="94">
        <f t="shared" si="150"/>
        <v>0</v>
      </c>
      <c r="AG145" s="166">
        <f t="shared" si="145"/>
        <v>1000</v>
      </c>
    </row>
    <row r="146" spans="1:33">
      <c r="A146" s="92">
        <v>6</v>
      </c>
      <c r="B146" s="93" t="s">
        <v>30</v>
      </c>
      <c r="C146" s="94" t="s">
        <v>31</v>
      </c>
      <c r="D146" s="94" t="s">
        <v>30</v>
      </c>
      <c r="E146" s="94" t="s">
        <v>32</v>
      </c>
      <c r="F146" s="95" t="s">
        <v>32</v>
      </c>
      <c r="G146" s="106"/>
      <c r="H146" s="107"/>
      <c r="I146" s="134"/>
      <c r="J146" s="134"/>
      <c r="K146" s="135"/>
      <c r="L146" s="136"/>
      <c r="M146" s="137"/>
      <c r="N146" s="137"/>
      <c r="O146" s="138"/>
      <c r="P146" s="139"/>
      <c r="Q146" s="139"/>
      <c r="R146" s="107"/>
      <c r="S146" s="134"/>
      <c r="T146" s="134"/>
      <c r="U146" s="134"/>
      <c r="V146" s="134"/>
      <c r="W146" s="135"/>
      <c r="X146" s="106"/>
      <c r="Y146" s="154">
        <f t="shared" si="146"/>
        <v>0</v>
      </c>
      <c r="Z146" s="155">
        <f t="shared" ref="Z146:AB146" si="155">Z145+I146-M146+S146</f>
        <v>0</v>
      </c>
      <c r="AA146" s="155">
        <f t="shared" si="155"/>
        <v>0</v>
      </c>
      <c r="AB146" s="155">
        <f t="shared" si="155"/>
        <v>0</v>
      </c>
      <c r="AC146" s="156">
        <f t="shared" si="148"/>
        <v>0</v>
      </c>
      <c r="AD146" s="93">
        <f t="shared" si="149"/>
        <v>0</v>
      </c>
      <c r="AE146" s="157">
        <f>AE145-H146*$AK$5-I146*$AK$6-J146*$AK$7-K146*$AK$8</f>
        <v>1000</v>
      </c>
      <c r="AF146" s="94">
        <f t="shared" si="150"/>
        <v>0</v>
      </c>
      <c r="AG146" s="166">
        <f t="shared" si="145"/>
        <v>1000</v>
      </c>
    </row>
    <row r="147" spans="1:33">
      <c r="A147" s="92">
        <v>7</v>
      </c>
      <c r="B147" s="93" t="s">
        <v>30</v>
      </c>
      <c r="C147" s="94" t="s">
        <v>31</v>
      </c>
      <c r="D147" s="94" t="s">
        <v>30</v>
      </c>
      <c r="E147" s="94" t="s">
        <v>32</v>
      </c>
      <c r="F147" s="95" t="s">
        <v>30</v>
      </c>
      <c r="G147" s="106"/>
      <c r="H147" s="107"/>
      <c r="I147" s="134"/>
      <c r="J147" s="134"/>
      <c r="K147" s="135"/>
      <c r="L147" s="136"/>
      <c r="M147" s="137"/>
      <c r="N147" s="137"/>
      <c r="O147" s="138"/>
      <c r="P147" s="139"/>
      <c r="Q147" s="139"/>
      <c r="R147" s="107"/>
      <c r="S147" s="134"/>
      <c r="T147" s="134"/>
      <c r="U147" s="134"/>
      <c r="V147" s="134"/>
      <c r="W147" s="135"/>
      <c r="X147" s="106"/>
      <c r="Y147" s="154">
        <f t="shared" si="146"/>
        <v>0</v>
      </c>
      <c r="Z147" s="155">
        <f t="shared" ref="Z147:AB147" si="156">Z146+I147-M147+S147</f>
        <v>0</v>
      </c>
      <c r="AA147" s="155">
        <f t="shared" si="156"/>
        <v>0</v>
      </c>
      <c r="AB147" s="155">
        <f t="shared" si="156"/>
        <v>0</v>
      </c>
      <c r="AC147" s="156">
        <f t="shared" si="148"/>
        <v>0</v>
      </c>
      <c r="AD147" s="93">
        <f t="shared" si="149"/>
        <v>0</v>
      </c>
      <c r="AE147" s="157">
        <f>AE146-H147*$AK$5-I147*$AK$6-J147*$AK$7-K147*$AK$8</f>
        <v>1000</v>
      </c>
      <c r="AF147" s="94">
        <f t="shared" si="150"/>
        <v>0</v>
      </c>
      <c r="AG147" s="166">
        <f t="shared" si="145"/>
        <v>1000</v>
      </c>
    </row>
    <row r="148" spans="1:33">
      <c r="A148" s="92">
        <v>8</v>
      </c>
      <c r="B148" s="93" t="s">
        <v>36</v>
      </c>
      <c r="C148" s="94" t="s">
        <v>30</v>
      </c>
      <c r="D148" s="94" t="s">
        <v>32</v>
      </c>
      <c r="E148" s="94" t="s">
        <v>30</v>
      </c>
      <c r="F148" s="95" t="s">
        <v>32</v>
      </c>
      <c r="G148" s="106"/>
      <c r="H148" s="107"/>
      <c r="I148" s="134"/>
      <c r="J148" s="134"/>
      <c r="K148" s="135"/>
      <c r="L148" s="136"/>
      <c r="M148" s="137"/>
      <c r="N148" s="137"/>
      <c r="O148" s="138"/>
      <c r="P148" s="139"/>
      <c r="Q148" s="139"/>
      <c r="R148" s="107"/>
      <c r="S148" s="134"/>
      <c r="T148" s="134"/>
      <c r="U148" s="134"/>
      <c r="V148" s="134"/>
      <c r="W148" s="135"/>
      <c r="X148" s="106"/>
      <c r="Y148" s="154">
        <f t="shared" si="146"/>
        <v>0</v>
      </c>
      <c r="Z148" s="155">
        <f t="shared" ref="Z148:AB148" si="157">Z147+I148-M148+S148</f>
        <v>0</v>
      </c>
      <c r="AA148" s="155">
        <f t="shared" si="157"/>
        <v>0</v>
      </c>
      <c r="AB148" s="155">
        <f t="shared" si="157"/>
        <v>0</v>
      </c>
      <c r="AC148" s="156">
        <f t="shared" si="148"/>
        <v>0</v>
      </c>
      <c r="AD148" s="93">
        <f t="shared" si="149"/>
        <v>0</v>
      </c>
      <c r="AE148" s="157">
        <f>AE147-H148*$AK$5-I148*$AK$6-J148*$AK$7-K148*$AK$8</f>
        <v>1000</v>
      </c>
      <c r="AF148" s="94">
        <f t="shared" si="150"/>
        <v>0</v>
      </c>
      <c r="AG148" s="166">
        <f t="shared" si="145"/>
        <v>1000</v>
      </c>
    </row>
    <row r="149" spans="1:33">
      <c r="A149" s="92">
        <v>9</v>
      </c>
      <c r="B149" s="93" t="s">
        <v>31</v>
      </c>
      <c r="C149" s="94" t="s">
        <v>32</v>
      </c>
      <c r="D149" s="94" t="s">
        <v>30</v>
      </c>
      <c r="E149" s="94" t="s">
        <v>30</v>
      </c>
      <c r="F149" s="95" t="s">
        <v>30</v>
      </c>
      <c r="G149" s="106"/>
      <c r="H149" s="107"/>
      <c r="I149" s="134"/>
      <c r="J149" s="134"/>
      <c r="K149" s="135"/>
      <c r="L149" s="136"/>
      <c r="M149" s="137"/>
      <c r="N149" s="137"/>
      <c r="O149" s="138"/>
      <c r="P149" s="139"/>
      <c r="Q149" s="139"/>
      <c r="R149" s="107"/>
      <c r="S149" s="134"/>
      <c r="T149" s="134"/>
      <c r="U149" s="134"/>
      <c r="V149" s="134"/>
      <c r="W149" s="135"/>
      <c r="X149" s="106"/>
      <c r="Y149" s="154">
        <f t="shared" si="146"/>
        <v>0</v>
      </c>
      <c r="Z149" s="155">
        <f t="shared" ref="Z149:AB149" si="158">Z148+I149-M149+S149</f>
        <v>0</v>
      </c>
      <c r="AA149" s="155">
        <f t="shared" si="158"/>
        <v>0</v>
      </c>
      <c r="AB149" s="155">
        <f t="shared" si="158"/>
        <v>0</v>
      </c>
      <c r="AC149" s="156">
        <f t="shared" si="148"/>
        <v>0</v>
      </c>
      <c r="AD149" s="93">
        <f t="shared" si="149"/>
        <v>0</v>
      </c>
      <c r="AE149" s="157">
        <f>AE148-H149*$AK$5-I149*$AK$6-J149*$AK$7-K149*$AK$8</f>
        <v>1000</v>
      </c>
      <c r="AF149" s="94">
        <f t="shared" si="150"/>
        <v>0</v>
      </c>
      <c r="AG149" s="166">
        <f t="shared" si="145"/>
        <v>1000</v>
      </c>
    </row>
    <row r="150" spans="1:33">
      <c r="A150" s="92">
        <v>10</v>
      </c>
      <c r="B150" s="93" t="s">
        <v>30</v>
      </c>
      <c r="C150" s="94" t="s">
        <v>30</v>
      </c>
      <c r="D150" s="94" t="s">
        <v>30</v>
      </c>
      <c r="E150" s="94" t="s">
        <v>30</v>
      </c>
      <c r="F150" s="95" t="s">
        <v>30</v>
      </c>
      <c r="G150" s="106"/>
      <c r="H150" s="107"/>
      <c r="I150" s="134"/>
      <c r="J150" s="134"/>
      <c r="K150" s="135"/>
      <c r="L150" s="136"/>
      <c r="M150" s="137"/>
      <c r="N150" s="137"/>
      <c r="O150" s="138"/>
      <c r="P150" s="139"/>
      <c r="Q150" s="139"/>
      <c r="R150" s="107"/>
      <c r="S150" s="134"/>
      <c r="T150" s="134"/>
      <c r="U150" s="134"/>
      <c r="V150" s="134"/>
      <c r="W150" s="135"/>
      <c r="X150" s="106"/>
      <c r="Y150" s="154">
        <f t="shared" si="146"/>
        <v>0</v>
      </c>
      <c r="Z150" s="155">
        <f t="shared" ref="Z150:AB150" si="159">Z149+I150-M150+S150</f>
        <v>0</v>
      </c>
      <c r="AA150" s="155">
        <f t="shared" si="159"/>
        <v>0</v>
      </c>
      <c r="AB150" s="155">
        <f t="shared" si="159"/>
        <v>0</v>
      </c>
      <c r="AC150" s="156">
        <f t="shared" si="148"/>
        <v>0</v>
      </c>
      <c r="AD150" s="93">
        <f t="shared" si="149"/>
        <v>0</v>
      </c>
      <c r="AE150" s="157">
        <f>AE149-H150*$AK$5-I150*$AK$6-J150*$AK$7-K150*$AK$8</f>
        <v>1000</v>
      </c>
      <c r="AF150" s="94">
        <f t="shared" si="150"/>
        <v>0</v>
      </c>
      <c r="AG150" s="166">
        <f t="shared" si="145"/>
        <v>1000</v>
      </c>
    </row>
    <row r="151" spans="1:33">
      <c r="A151" s="92">
        <v>11</v>
      </c>
      <c r="B151" s="93" t="s">
        <v>31</v>
      </c>
      <c r="C151" s="94" t="s">
        <v>32</v>
      </c>
      <c r="D151" s="94" t="s">
        <v>32</v>
      </c>
      <c r="E151" s="94" t="s">
        <v>30</v>
      </c>
      <c r="F151" s="95" t="s">
        <v>30</v>
      </c>
      <c r="G151" s="106"/>
      <c r="H151" s="107"/>
      <c r="I151" s="134"/>
      <c r="J151" s="134"/>
      <c r="K151" s="135"/>
      <c r="L151" s="136"/>
      <c r="M151" s="137"/>
      <c r="N151" s="137"/>
      <c r="O151" s="138"/>
      <c r="P151" s="139"/>
      <c r="Q151" s="139"/>
      <c r="R151" s="107"/>
      <c r="S151" s="134"/>
      <c r="T151" s="134"/>
      <c r="U151" s="134"/>
      <c r="V151" s="134"/>
      <c r="W151" s="135"/>
      <c r="X151" s="106"/>
      <c r="Y151" s="154">
        <f t="shared" si="146"/>
        <v>0</v>
      </c>
      <c r="Z151" s="155">
        <f t="shared" ref="Z151:AB151" si="160">Z150+I151-M151+S151</f>
        <v>0</v>
      </c>
      <c r="AA151" s="155">
        <f t="shared" si="160"/>
        <v>0</v>
      </c>
      <c r="AB151" s="155">
        <f t="shared" si="160"/>
        <v>0</v>
      </c>
      <c r="AC151" s="156">
        <f t="shared" si="148"/>
        <v>0</v>
      </c>
      <c r="AD151" s="93">
        <f t="shared" si="149"/>
        <v>0</v>
      </c>
      <c r="AE151" s="157">
        <f>AE150-H151*$AK$5-I151*$AK$6-J151*$AK$7-K151*$AK$8</f>
        <v>1000</v>
      </c>
      <c r="AF151" s="94">
        <f t="shared" si="150"/>
        <v>0</v>
      </c>
      <c r="AG151" s="166">
        <f t="shared" si="145"/>
        <v>1000</v>
      </c>
    </row>
    <row r="152" ht="14.25" spans="1:33">
      <c r="A152" s="98">
        <v>12</v>
      </c>
      <c r="B152" s="99" t="s">
        <v>30</v>
      </c>
      <c r="C152" s="100" t="s">
        <v>32</v>
      </c>
      <c r="D152" s="100" t="s">
        <v>30</v>
      </c>
      <c r="E152" s="100" t="s">
        <v>30</v>
      </c>
      <c r="F152" s="101" t="s">
        <v>36</v>
      </c>
      <c r="G152" s="108"/>
      <c r="H152" s="109"/>
      <c r="I152" s="140"/>
      <c r="J152" s="140"/>
      <c r="K152" s="141"/>
      <c r="L152" s="142"/>
      <c r="M152" s="143"/>
      <c r="N152" s="143"/>
      <c r="O152" s="144"/>
      <c r="P152" s="145"/>
      <c r="Q152" s="145"/>
      <c r="R152" s="109"/>
      <c r="S152" s="140"/>
      <c r="T152" s="140"/>
      <c r="U152" s="140"/>
      <c r="V152" s="140"/>
      <c r="W152" s="141"/>
      <c r="X152" s="108"/>
      <c r="Y152" s="158">
        <f t="shared" si="146"/>
        <v>0</v>
      </c>
      <c r="Z152" s="159">
        <f t="shared" ref="Z152:AB152" si="161">Z151+I152-M152+S152</f>
        <v>0</v>
      </c>
      <c r="AA152" s="159">
        <f t="shared" si="161"/>
        <v>0</v>
      </c>
      <c r="AB152" s="159">
        <f t="shared" si="161"/>
        <v>0</v>
      </c>
      <c r="AC152" s="160">
        <f t="shared" si="148"/>
        <v>0</v>
      </c>
      <c r="AD152" s="99">
        <f t="shared" si="149"/>
        <v>0</v>
      </c>
      <c r="AE152" s="161">
        <f>AE151-H152*$AK$5-I152*$AK$6-J152*$AK$7-K152*$AK$8</f>
        <v>1000</v>
      </c>
      <c r="AF152" s="100">
        <f t="shared" si="150"/>
        <v>0</v>
      </c>
      <c r="AG152" s="167">
        <f t="shared" si="145"/>
        <v>1000</v>
      </c>
    </row>
    <row r="153" ht="15"/>
    <row r="154" ht="36.75" spans="1:33">
      <c r="A154" s="74" t="s">
        <v>45</v>
      </c>
      <c r="B154" s="75"/>
      <c r="C154" s="75"/>
      <c r="D154" s="75"/>
      <c r="E154" s="75"/>
      <c r="F154" s="75"/>
      <c r="G154" s="75"/>
      <c r="H154" s="75"/>
      <c r="I154" s="75"/>
      <c r="J154" s="75"/>
      <c r="K154" s="75"/>
      <c r="L154" s="75"/>
      <c r="M154" s="75"/>
      <c r="N154" s="75"/>
      <c r="O154" s="75"/>
      <c r="P154" s="75"/>
      <c r="Q154" s="75"/>
      <c r="R154" s="75"/>
      <c r="S154" s="75"/>
      <c r="T154" s="75"/>
      <c r="U154" s="75"/>
      <c r="V154" s="75"/>
      <c r="W154" s="75"/>
      <c r="X154" s="75"/>
      <c r="Y154" s="75"/>
      <c r="Z154" s="75"/>
      <c r="AA154" s="75"/>
      <c r="AB154" s="75"/>
      <c r="AC154" s="75"/>
      <c r="AD154" s="75"/>
      <c r="AE154" s="75"/>
      <c r="AF154" s="75"/>
      <c r="AG154" s="162"/>
    </row>
    <row r="155" ht="14.25" spans="1:33">
      <c r="A155" s="76" t="s">
        <v>1</v>
      </c>
      <c r="B155" s="77" t="s">
        <v>2</v>
      </c>
      <c r="C155" s="78"/>
      <c r="D155" s="78"/>
      <c r="E155" s="78"/>
      <c r="F155" s="79"/>
      <c r="G155" s="80" t="s">
        <v>3</v>
      </c>
      <c r="H155" s="77" t="s">
        <v>4</v>
      </c>
      <c r="I155" s="78"/>
      <c r="J155" s="78"/>
      <c r="K155" s="79"/>
      <c r="L155" s="77" t="s">
        <v>5</v>
      </c>
      <c r="M155" s="78"/>
      <c r="N155" s="78"/>
      <c r="O155" s="79"/>
      <c r="P155" s="80" t="s">
        <v>6</v>
      </c>
      <c r="Q155" s="80" t="s">
        <v>7</v>
      </c>
      <c r="R155" s="77" t="s">
        <v>8</v>
      </c>
      <c r="S155" s="78"/>
      <c r="T155" s="78"/>
      <c r="U155" s="78"/>
      <c r="V155" s="146"/>
      <c r="W155" s="79"/>
      <c r="X155" s="147" t="s">
        <v>9</v>
      </c>
      <c r="Y155" s="77" t="s">
        <v>10</v>
      </c>
      <c r="Z155" s="78"/>
      <c r="AA155" s="78"/>
      <c r="AB155" s="78"/>
      <c r="AC155" s="78"/>
      <c r="AD155" s="78"/>
      <c r="AE155" s="78"/>
      <c r="AF155" s="78"/>
      <c r="AG155" s="163"/>
    </row>
    <row r="156" ht="14.25" spans="1:38">
      <c r="A156" s="81"/>
      <c r="B156" s="82" t="s">
        <v>11</v>
      </c>
      <c r="C156" s="83" t="s">
        <v>12</v>
      </c>
      <c r="D156" s="83" t="s">
        <v>6</v>
      </c>
      <c r="E156" s="83" t="s">
        <v>13</v>
      </c>
      <c r="F156" s="84" t="s">
        <v>7</v>
      </c>
      <c r="G156" s="85"/>
      <c r="H156" s="82" t="s">
        <v>14</v>
      </c>
      <c r="I156" s="83" t="s">
        <v>15</v>
      </c>
      <c r="J156" s="83" t="s">
        <v>16</v>
      </c>
      <c r="K156" s="84" t="s">
        <v>17</v>
      </c>
      <c r="L156" s="82" t="s">
        <v>14</v>
      </c>
      <c r="M156" s="83" t="s">
        <v>15</v>
      </c>
      <c r="N156" s="83" t="s">
        <v>16</v>
      </c>
      <c r="O156" s="84" t="s">
        <v>17</v>
      </c>
      <c r="P156" s="85" t="s">
        <v>14</v>
      </c>
      <c r="Q156" s="85" t="s">
        <v>18</v>
      </c>
      <c r="R156" s="82" t="s">
        <v>14</v>
      </c>
      <c r="S156" s="83" t="s">
        <v>15</v>
      </c>
      <c r="T156" s="83" t="s">
        <v>16</v>
      </c>
      <c r="U156" s="83" t="s">
        <v>17</v>
      </c>
      <c r="V156" s="148" t="s">
        <v>18</v>
      </c>
      <c r="W156" s="84" t="s">
        <v>19</v>
      </c>
      <c r="X156" s="149"/>
      <c r="Y156" s="82" t="s">
        <v>14</v>
      </c>
      <c r="Z156" s="83" t="s">
        <v>15</v>
      </c>
      <c r="AA156" s="83" t="s">
        <v>16</v>
      </c>
      <c r="AB156" s="83" t="s">
        <v>17</v>
      </c>
      <c r="AC156" s="83" t="s">
        <v>18</v>
      </c>
      <c r="AD156" s="83" t="s">
        <v>20</v>
      </c>
      <c r="AE156" s="83" t="s">
        <v>21</v>
      </c>
      <c r="AF156" s="83" t="s">
        <v>22</v>
      </c>
      <c r="AG156" s="164" t="s">
        <v>23</v>
      </c>
      <c r="AI156" s="165" t="s">
        <v>24</v>
      </c>
      <c r="AJ156" s="165">
        <v>1000</v>
      </c>
      <c r="AK156" s="165" t="s">
        <v>25</v>
      </c>
      <c r="AL156" s="165">
        <v>1000</v>
      </c>
    </row>
    <row r="157" ht="14.25" spans="1:38">
      <c r="A157" s="86" t="s">
        <v>26</v>
      </c>
      <c r="B157" s="87" t="s">
        <v>27</v>
      </c>
      <c r="C157" s="88" t="s">
        <v>27</v>
      </c>
      <c r="D157" s="88" t="s">
        <v>27</v>
      </c>
      <c r="E157" s="88" t="s">
        <v>27</v>
      </c>
      <c r="F157" s="89" t="s">
        <v>27</v>
      </c>
      <c r="G157" s="104"/>
      <c r="H157" s="105"/>
      <c r="I157" s="128"/>
      <c r="J157" s="128"/>
      <c r="K157" s="129"/>
      <c r="L157" s="130"/>
      <c r="M157" s="131"/>
      <c r="N157" s="131"/>
      <c r="O157" s="132"/>
      <c r="P157" s="133"/>
      <c r="Q157" s="133"/>
      <c r="R157" s="105"/>
      <c r="S157" s="128"/>
      <c r="T157" s="128"/>
      <c r="U157" s="128"/>
      <c r="V157" s="128"/>
      <c r="W157" s="129"/>
      <c r="X157" s="104"/>
      <c r="Y157" s="150">
        <f>H157-L157+P157+R157</f>
        <v>0</v>
      </c>
      <c r="Z157" s="151">
        <f t="shared" ref="Z157:AB157" si="162">I157-M157+S157</f>
        <v>0</v>
      </c>
      <c r="AA157" s="151">
        <f t="shared" si="162"/>
        <v>0</v>
      </c>
      <c r="AB157" s="151">
        <f t="shared" si="162"/>
        <v>0</v>
      </c>
      <c r="AC157" s="152">
        <f>Q157+V157</f>
        <v>0</v>
      </c>
      <c r="AD157" s="87">
        <f>$AJ$3-AE157</f>
        <v>0</v>
      </c>
      <c r="AE157" s="153">
        <f>AL156-H157*AJ158-I157*AJ159-J157*AJ160-K157/3*AJ161</f>
        <v>1000</v>
      </c>
      <c r="AF157" s="88">
        <f>$AL$3-AG157</f>
        <v>0</v>
      </c>
      <c r="AG157" s="166">
        <f t="shared" ref="AG157:AG169" si="163">1000-Y157*50-Z157*10-AA157*10-AB157*20-AC157*50</f>
        <v>1000</v>
      </c>
      <c r="AI157" s="165" t="s">
        <v>28</v>
      </c>
      <c r="AJ157" s="165" t="s">
        <v>26</v>
      </c>
      <c r="AK157" s="165" t="s">
        <v>13</v>
      </c>
      <c r="AL157" s="165" t="s">
        <v>6</v>
      </c>
    </row>
    <row r="158" spans="1:38">
      <c r="A158" s="92">
        <v>1</v>
      </c>
      <c r="B158" s="93" t="s">
        <v>30</v>
      </c>
      <c r="C158" s="94" t="s">
        <v>31</v>
      </c>
      <c r="D158" s="94" t="s">
        <v>30</v>
      </c>
      <c r="E158" s="94" t="s">
        <v>32</v>
      </c>
      <c r="F158" s="95" t="s">
        <v>30</v>
      </c>
      <c r="G158" s="106"/>
      <c r="H158" s="107"/>
      <c r="I158" s="134"/>
      <c r="J158" s="134"/>
      <c r="K158" s="135"/>
      <c r="L158" s="136"/>
      <c r="M158" s="137"/>
      <c r="N158" s="137"/>
      <c r="O158" s="138"/>
      <c r="P158" s="139"/>
      <c r="Q158" s="139"/>
      <c r="R158" s="107"/>
      <c r="S158" s="134"/>
      <c r="T158" s="134"/>
      <c r="U158" s="134"/>
      <c r="V158" s="134"/>
      <c r="W158" s="135"/>
      <c r="X158" s="106"/>
      <c r="Y158" s="154">
        <f t="shared" ref="Y158:Y169" si="164">Y157+H158-L158+P158+R158</f>
        <v>0</v>
      </c>
      <c r="Z158" s="155">
        <f t="shared" ref="Z158:AB158" si="165">Z157+I158-M158+S158</f>
        <v>0</v>
      </c>
      <c r="AA158" s="155">
        <f t="shared" si="165"/>
        <v>0</v>
      </c>
      <c r="AB158" s="155">
        <f t="shared" si="165"/>
        <v>0</v>
      </c>
      <c r="AC158" s="156">
        <f t="shared" ref="AC158:AC169" si="166">AC157+Q158+V158</f>
        <v>0</v>
      </c>
      <c r="AD158" s="93">
        <f t="shared" ref="AD158:AD169" si="167">AE157-AE158</f>
        <v>0</v>
      </c>
      <c r="AE158" s="157">
        <f>AE157-H158*$AK$5-I158*$AK$6-J158*$AK$7-K158*$AK$8</f>
        <v>1000</v>
      </c>
      <c r="AF158" s="94">
        <f t="shared" ref="AF158:AF169" si="168">AG157-AG158</f>
        <v>0</v>
      </c>
      <c r="AG158" s="166">
        <f t="shared" si="163"/>
        <v>1000</v>
      </c>
      <c r="AI158" s="165" t="s">
        <v>14</v>
      </c>
      <c r="AJ158" s="165">
        <v>25</v>
      </c>
      <c r="AK158" s="165">
        <v>15</v>
      </c>
      <c r="AL158" s="165">
        <v>0</v>
      </c>
    </row>
    <row r="159" spans="1:38">
      <c r="A159" s="92">
        <v>2</v>
      </c>
      <c r="B159" s="93" t="s">
        <v>32</v>
      </c>
      <c r="C159" s="94" t="s">
        <v>30</v>
      </c>
      <c r="D159" s="94" t="s">
        <v>32</v>
      </c>
      <c r="E159" s="94" t="s">
        <v>30</v>
      </c>
      <c r="F159" s="95" t="s">
        <v>30</v>
      </c>
      <c r="G159" s="106"/>
      <c r="H159" s="107"/>
      <c r="I159" s="134"/>
      <c r="J159" s="134"/>
      <c r="K159" s="135"/>
      <c r="L159" s="136"/>
      <c r="M159" s="137"/>
      <c r="N159" s="137"/>
      <c r="O159" s="138"/>
      <c r="P159" s="139"/>
      <c r="Q159" s="139"/>
      <c r="R159" s="107"/>
      <c r="S159" s="134"/>
      <c r="T159" s="134"/>
      <c r="U159" s="134"/>
      <c r="V159" s="134"/>
      <c r="W159" s="135"/>
      <c r="X159" s="106"/>
      <c r="Y159" s="154">
        <f t="shared" si="164"/>
        <v>0</v>
      </c>
      <c r="Z159" s="155">
        <f t="shared" ref="Z159:AB159" si="169">Z158+I159-M159+S159</f>
        <v>0</v>
      </c>
      <c r="AA159" s="155">
        <f t="shared" si="169"/>
        <v>0</v>
      </c>
      <c r="AB159" s="155">
        <f t="shared" si="169"/>
        <v>0</v>
      </c>
      <c r="AC159" s="156">
        <f t="shared" si="166"/>
        <v>0</v>
      </c>
      <c r="AD159" s="93">
        <f t="shared" si="167"/>
        <v>0</v>
      </c>
      <c r="AE159" s="157">
        <f>AE158-H159*$AK$5-I159*$AK$6-J159*$AK$7-K159*$AK$8</f>
        <v>1000</v>
      </c>
      <c r="AF159" s="94">
        <f t="shared" si="168"/>
        <v>0</v>
      </c>
      <c r="AG159" s="166">
        <f t="shared" si="163"/>
        <v>1000</v>
      </c>
      <c r="AI159" s="165" t="s">
        <v>15</v>
      </c>
      <c r="AJ159" s="165">
        <v>10</v>
      </c>
      <c r="AK159" s="165">
        <v>5</v>
      </c>
      <c r="AL159" s="165">
        <v>0</v>
      </c>
    </row>
    <row r="160" spans="1:38">
      <c r="A160" s="92">
        <v>3</v>
      </c>
      <c r="B160" s="93" t="s">
        <v>31</v>
      </c>
      <c r="C160" s="94" t="s">
        <v>31</v>
      </c>
      <c r="D160" s="94" t="s">
        <v>30</v>
      </c>
      <c r="E160" s="94" t="s">
        <v>32</v>
      </c>
      <c r="F160" s="95" t="s">
        <v>30</v>
      </c>
      <c r="G160" s="106"/>
      <c r="H160" s="107"/>
      <c r="I160" s="134"/>
      <c r="J160" s="134"/>
      <c r="K160" s="135"/>
      <c r="L160" s="136"/>
      <c r="M160" s="137"/>
      <c r="N160" s="137"/>
      <c r="O160" s="138"/>
      <c r="P160" s="139"/>
      <c r="Q160" s="139"/>
      <c r="R160" s="107"/>
      <c r="S160" s="134"/>
      <c r="T160" s="134"/>
      <c r="U160" s="134"/>
      <c r="V160" s="134"/>
      <c r="W160" s="135"/>
      <c r="X160" s="106"/>
      <c r="Y160" s="154">
        <f t="shared" si="164"/>
        <v>0</v>
      </c>
      <c r="Z160" s="155">
        <f t="shared" ref="Z160:AB160" si="170">Z159+I160-M160+S160</f>
        <v>0</v>
      </c>
      <c r="AA160" s="155">
        <f t="shared" si="170"/>
        <v>0</v>
      </c>
      <c r="AB160" s="155">
        <f t="shared" si="170"/>
        <v>0</v>
      </c>
      <c r="AC160" s="156">
        <f t="shared" si="166"/>
        <v>0</v>
      </c>
      <c r="AD160" s="93">
        <f t="shared" si="167"/>
        <v>0</v>
      </c>
      <c r="AE160" s="157">
        <f>AE159-H160*$AK$5-I160*$AK$6-J160*$AK$7-K160*$AK$8</f>
        <v>1000</v>
      </c>
      <c r="AF160" s="94">
        <f t="shared" si="168"/>
        <v>0</v>
      </c>
      <c r="AG160" s="166">
        <f t="shared" si="163"/>
        <v>1000</v>
      </c>
      <c r="AI160" s="165" t="s">
        <v>16</v>
      </c>
      <c r="AJ160" s="165">
        <v>100</v>
      </c>
      <c r="AK160" s="165">
        <v>50</v>
      </c>
      <c r="AL160" s="165">
        <v>0</v>
      </c>
    </row>
    <row r="161" spans="1:38">
      <c r="A161" s="92">
        <v>4</v>
      </c>
      <c r="B161" s="93" t="s">
        <v>30</v>
      </c>
      <c r="C161" s="94" t="s">
        <v>30</v>
      </c>
      <c r="D161" s="94" t="s">
        <v>30</v>
      </c>
      <c r="E161" s="94" t="s">
        <v>30</v>
      </c>
      <c r="F161" s="95" t="s">
        <v>30</v>
      </c>
      <c r="G161" s="106"/>
      <c r="H161" s="107"/>
      <c r="I161" s="134"/>
      <c r="J161" s="134"/>
      <c r="K161" s="135"/>
      <c r="L161" s="136"/>
      <c r="M161" s="137"/>
      <c r="N161" s="137"/>
      <c r="O161" s="138"/>
      <c r="P161" s="139"/>
      <c r="Q161" s="139"/>
      <c r="R161" s="107"/>
      <c r="S161" s="134"/>
      <c r="T161" s="134"/>
      <c r="U161" s="134"/>
      <c r="V161" s="134"/>
      <c r="W161" s="135"/>
      <c r="X161" s="106"/>
      <c r="Y161" s="154">
        <f t="shared" si="164"/>
        <v>0</v>
      </c>
      <c r="Z161" s="155">
        <f t="shared" ref="Z161:AB161" si="171">Z160+I161-M161+S161</f>
        <v>0</v>
      </c>
      <c r="AA161" s="155">
        <f t="shared" si="171"/>
        <v>0</v>
      </c>
      <c r="AB161" s="155">
        <f t="shared" si="171"/>
        <v>0</v>
      </c>
      <c r="AC161" s="156">
        <f t="shared" si="166"/>
        <v>0</v>
      </c>
      <c r="AD161" s="93">
        <f t="shared" si="167"/>
        <v>0</v>
      </c>
      <c r="AE161" s="157">
        <f>AE160-H161*$AK$5-I161*$AK$6-J161*$AK$7-K161*$AK$8</f>
        <v>1000</v>
      </c>
      <c r="AF161" s="94">
        <f t="shared" si="168"/>
        <v>0</v>
      </c>
      <c r="AG161" s="166">
        <f t="shared" si="163"/>
        <v>1000</v>
      </c>
      <c r="AI161" s="165" t="s">
        <v>17</v>
      </c>
      <c r="AJ161" s="165">
        <v>400</v>
      </c>
      <c r="AK161" s="165">
        <v>100</v>
      </c>
      <c r="AL161" s="165">
        <v>0</v>
      </c>
    </row>
    <row r="162" spans="1:33">
      <c r="A162" s="92">
        <v>5</v>
      </c>
      <c r="B162" s="93" t="s">
        <v>32</v>
      </c>
      <c r="C162" s="94" t="s">
        <v>36</v>
      </c>
      <c r="D162" s="94" t="s">
        <v>32</v>
      </c>
      <c r="E162" s="94" t="s">
        <v>30</v>
      </c>
      <c r="F162" s="95" t="s">
        <v>30</v>
      </c>
      <c r="G162" s="106"/>
      <c r="H162" s="107"/>
      <c r="I162" s="134"/>
      <c r="J162" s="134"/>
      <c r="K162" s="135"/>
      <c r="L162" s="136"/>
      <c r="M162" s="137"/>
      <c r="N162" s="137"/>
      <c r="O162" s="138"/>
      <c r="P162" s="139"/>
      <c r="Q162" s="139"/>
      <c r="R162" s="107"/>
      <c r="S162" s="134"/>
      <c r="T162" s="134"/>
      <c r="U162" s="134"/>
      <c r="V162" s="134"/>
      <c r="W162" s="135"/>
      <c r="X162" s="106"/>
      <c r="Y162" s="154">
        <f t="shared" si="164"/>
        <v>0</v>
      </c>
      <c r="Z162" s="155">
        <f t="shared" ref="Z162:AB162" si="172">Z161+I162-M162+S162</f>
        <v>0</v>
      </c>
      <c r="AA162" s="155">
        <f t="shared" si="172"/>
        <v>0</v>
      </c>
      <c r="AB162" s="155">
        <f t="shared" si="172"/>
        <v>0</v>
      </c>
      <c r="AC162" s="156">
        <f t="shared" si="166"/>
        <v>0</v>
      </c>
      <c r="AD162" s="93">
        <f t="shared" si="167"/>
        <v>0</v>
      </c>
      <c r="AE162" s="157">
        <f>AE161-H162*$AK$5-I162*$AK$6-J162*$AK$7-K162*$AK$8</f>
        <v>1000</v>
      </c>
      <c r="AF162" s="94">
        <f t="shared" si="168"/>
        <v>0</v>
      </c>
      <c r="AG162" s="166">
        <f t="shared" si="163"/>
        <v>1000</v>
      </c>
    </row>
    <row r="163" spans="1:33">
      <c r="A163" s="92">
        <v>6</v>
      </c>
      <c r="B163" s="93" t="s">
        <v>30</v>
      </c>
      <c r="C163" s="94" t="s">
        <v>31</v>
      </c>
      <c r="D163" s="94" t="s">
        <v>30</v>
      </c>
      <c r="E163" s="94" t="s">
        <v>32</v>
      </c>
      <c r="F163" s="95" t="s">
        <v>32</v>
      </c>
      <c r="G163" s="106"/>
      <c r="H163" s="107"/>
      <c r="I163" s="134"/>
      <c r="J163" s="134"/>
      <c r="K163" s="135"/>
      <c r="L163" s="136"/>
      <c r="M163" s="137"/>
      <c r="N163" s="137"/>
      <c r="O163" s="138"/>
      <c r="P163" s="139"/>
      <c r="Q163" s="139"/>
      <c r="R163" s="107"/>
      <c r="S163" s="134"/>
      <c r="T163" s="134"/>
      <c r="U163" s="134"/>
      <c r="V163" s="134"/>
      <c r="W163" s="135"/>
      <c r="X163" s="106"/>
      <c r="Y163" s="154">
        <f t="shared" si="164"/>
        <v>0</v>
      </c>
      <c r="Z163" s="155">
        <f t="shared" ref="Z163:AB163" si="173">Z162+I163-M163+S163</f>
        <v>0</v>
      </c>
      <c r="AA163" s="155">
        <f t="shared" si="173"/>
        <v>0</v>
      </c>
      <c r="AB163" s="155">
        <f t="shared" si="173"/>
        <v>0</v>
      </c>
      <c r="AC163" s="156">
        <f t="shared" si="166"/>
        <v>0</v>
      </c>
      <c r="AD163" s="93">
        <f t="shared" si="167"/>
        <v>0</v>
      </c>
      <c r="AE163" s="157">
        <f>AE162-H163*$AK$5-I163*$AK$6-J163*$AK$7-K163*$AK$8</f>
        <v>1000</v>
      </c>
      <c r="AF163" s="94">
        <f t="shared" si="168"/>
        <v>0</v>
      </c>
      <c r="AG163" s="166">
        <f t="shared" si="163"/>
        <v>1000</v>
      </c>
    </row>
    <row r="164" spans="1:33">
      <c r="A164" s="92">
        <v>7</v>
      </c>
      <c r="B164" s="93" t="s">
        <v>30</v>
      </c>
      <c r="C164" s="94" t="s">
        <v>31</v>
      </c>
      <c r="D164" s="94" t="s">
        <v>30</v>
      </c>
      <c r="E164" s="94" t="s">
        <v>32</v>
      </c>
      <c r="F164" s="95" t="s">
        <v>30</v>
      </c>
      <c r="G164" s="106"/>
      <c r="H164" s="107"/>
      <c r="I164" s="134"/>
      <c r="J164" s="134"/>
      <c r="K164" s="135"/>
      <c r="L164" s="136"/>
      <c r="M164" s="137"/>
      <c r="N164" s="137"/>
      <c r="O164" s="138"/>
      <c r="P164" s="139"/>
      <c r="Q164" s="139"/>
      <c r="R164" s="107"/>
      <c r="S164" s="134"/>
      <c r="T164" s="134"/>
      <c r="U164" s="134"/>
      <c r="V164" s="134"/>
      <c r="W164" s="135"/>
      <c r="X164" s="106"/>
      <c r="Y164" s="154">
        <f t="shared" si="164"/>
        <v>0</v>
      </c>
      <c r="Z164" s="155">
        <f t="shared" ref="Z164:AB164" si="174">Z163+I164-M164+S164</f>
        <v>0</v>
      </c>
      <c r="AA164" s="155">
        <f t="shared" si="174"/>
        <v>0</v>
      </c>
      <c r="AB164" s="155">
        <f t="shared" si="174"/>
        <v>0</v>
      </c>
      <c r="AC164" s="156">
        <f t="shared" si="166"/>
        <v>0</v>
      </c>
      <c r="AD164" s="93">
        <f t="shared" si="167"/>
        <v>0</v>
      </c>
      <c r="AE164" s="157">
        <f>AE163-H164*$AK$5-I164*$AK$6-J164*$AK$7-K164*$AK$8</f>
        <v>1000</v>
      </c>
      <c r="AF164" s="94">
        <f t="shared" si="168"/>
        <v>0</v>
      </c>
      <c r="AG164" s="166">
        <f t="shared" si="163"/>
        <v>1000</v>
      </c>
    </row>
    <row r="165" spans="1:33">
      <c r="A165" s="92">
        <v>8</v>
      </c>
      <c r="B165" s="93" t="s">
        <v>36</v>
      </c>
      <c r="C165" s="94" t="s">
        <v>30</v>
      </c>
      <c r="D165" s="94" t="s">
        <v>32</v>
      </c>
      <c r="E165" s="94" t="s">
        <v>30</v>
      </c>
      <c r="F165" s="95" t="s">
        <v>32</v>
      </c>
      <c r="G165" s="106"/>
      <c r="H165" s="107"/>
      <c r="I165" s="134"/>
      <c r="J165" s="134"/>
      <c r="K165" s="135"/>
      <c r="L165" s="136"/>
      <c r="M165" s="137"/>
      <c r="N165" s="137"/>
      <c r="O165" s="138"/>
      <c r="P165" s="139"/>
      <c r="Q165" s="139"/>
      <c r="R165" s="107"/>
      <c r="S165" s="134"/>
      <c r="T165" s="134"/>
      <c r="U165" s="134"/>
      <c r="V165" s="134"/>
      <c r="W165" s="135"/>
      <c r="X165" s="106"/>
      <c r="Y165" s="154">
        <f t="shared" si="164"/>
        <v>0</v>
      </c>
      <c r="Z165" s="155">
        <f t="shared" ref="Z165:AB165" si="175">Z164+I165-M165+S165</f>
        <v>0</v>
      </c>
      <c r="AA165" s="155">
        <f t="shared" si="175"/>
        <v>0</v>
      </c>
      <c r="AB165" s="155">
        <f t="shared" si="175"/>
        <v>0</v>
      </c>
      <c r="AC165" s="156">
        <f t="shared" si="166"/>
        <v>0</v>
      </c>
      <c r="AD165" s="93">
        <f t="shared" si="167"/>
        <v>0</v>
      </c>
      <c r="AE165" s="157">
        <f>AE164-H165*$AK$5-I165*$AK$6-J165*$AK$7-K165*$AK$8</f>
        <v>1000</v>
      </c>
      <c r="AF165" s="94">
        <f t="shared" si="168"/>
        <v>0</v>
      </c>
      <c r="AG165" s="166">
        <f t="shared" si="163"/>
        <v>1000</v>
      </c>
    </row>
    <row r="166" spans="1:33">
      <c r="A166" s="92">
        <v>9</v>
      </c>
      <c r="B166" s="93" t="s">
        <v>31</v>
      </c>
      <c r="C166" s="94" t="s">
        <v>32</v>
      </c>
      <c r="D166" s="94" t="s">
        <v>30</v>
      </c>
      <c r="E166" s="94" t="s">
        <v>30</v>
      </c>
      <c r="F166" s="95" t="s">
        <v>30</v>
      </c>
      <c r="G166" s="106"/>
      <c r="H166" s="107"/>
      <c r="I166" s="134"/>
      <c r="J166" s="134"/>
      <c r="K166" s="135"/>
      <c r="L166" s="136"/>
      <c r="M166" s="137"/>
      <c r="N166" s="137"/>
      <c r="O166" s="138"/>
      <c r="P166" s="139"/>
      <c r="Q166" s="139"/>
      <c r="R166" s="107"/>
      <c r="S166" s="134"/>
      <c r="T166" s="134"/>
      <c r="U166" s="134"/>
      <c r="V166" s="134"/>
      <c r="W166" s="135"/>
      <c r="X166" s="106"/>
      <c r="Y166" s="154">
        <f t="shared" si="164"/>
        <v>0</v>
      </c>
      <c r="Z166" s="155">
        <f t="shared" ref="Z166:AB166" si="176">Z165+I166-M166+S166</f>
        <v>0</v>
      </c>
      <c r="AA166" s="155">
        <f t="shared" si="176"/>
        <v>0</v>
      </c>
      <c r="AB166" s="155">
        <f t="shared" si="176"/>
        <v>0</v>
      </c>
      <c r="AC166" s="156">
        <f t="shared" si="166"/>
        <v>0</v>
      </c>
      <c r="AD166" s="93">
        <f t="shared" si="167"/>
        <v>0</v>
      </c>
      <c r="AE166" s="157">
        <f>AE165-H166*$AK$5-I166*$AK$6-J166*$AK$7-K166*$AK$8</f>
        <v>1000</v>
      </c>
      <c r="AF166" s="94">
        <f t="shared" si="168"/>
        <v>0</v>
      </c>
      <c r="AG166" s="166">
        <f t="shared" si="163"/>
        <v>1000</v>
      </c>
    </row>
    <row r="167" spans="1:33">
      <c r="A167" s="92">
        <v>10</v>
      </c>
      <c r="B167" s="93" t="s">
        <v>30</v>
      </c>
      <c r="C167" s="94" t="s">
        <v>30</v>
      </c>
      <c r="D167" s="94" t="s">
        <v>30</v>
      </c>
      <c r="E167" s="94" t="s">
        <v>30</v>
      </c>
      <c r="F167" s="95" t="s">
        <v>30</v>
      </c>
      <c r="G167" s="106"/>
      <c r="H167" s="107"/>
      <c r="I167" s="134"/>
      <c r="J167" s="134"/>
      <c r="K167" s="135"/>
      <c r="L167" s="136"/>
      <c r="M167" s="137"/>
      <c r="N167" s="137"/>
      <c r="O167" s="138"/>
      <c r="P167" s="139"/>
      <c r="Q167" s="139"/>
      <c r="R167" s="107"/>
      <c r="S167" s="134"/>
      <c r="T167" s="134"/>
      <c r="U167" s="134"/>
      <c r="V167" s="134"/>
      <c r="W167" s="135"/>
      <c r="X167" s="106"/>
      <c r="Y167" s="154">
        <f t="shared" si="164"/>
        <v>0</v>
      </c>
      <c r="Z167" s="155">
        <f t="shared" ref="Z167:AB167" si="177">Z166+I167-M167+S167</f>
        <v>0</v>
      </c>
      <c r="AA167" s="155">
        <f t="shared" si="177"/>
        <v>0</v>
      </c>
      <c r="AB167" s="155">
        <f t="shared" si="177"/>
        <v>0</v>
      </c>
      <c r="AC167" s="156">
        <f t="shared" si="166"/>
        <v>0</v>
      </c>
      <c r="AD167" s="93">
        <f t="shared" si="167"/>
        <v>0</v>
      </c>
      <c r="AE167" s="157">
        <f>AE166-H167*$AK$5-I167*$AK$6-J167*$AK$7-K167*$AK$8</f>
        <v>1000</v>
      </c>
      <c r="AF167" s="94">
        <f t="shared" si="168"/>
        <v>0</v>
      </c>
      <c r="AG167" s="166">
        <f t="shared" si="163"/>
        <v>1000</v>
      </c>
    </row>
    <row r="168" spans="1:33">
      <c r="A168" s="92">
        <v>11</v>
      </c>
      <c r="B168" s="93" t="s">
        <v>31</v>
      </c>
      <c r="C168" s="94" t="s">
        <v>32</v>
      </c>
      <c r="D168" s="94" t="s">
        <v>32</v>
      </c>
      <c r="E168" s="94" t="s">
        <v>30</v>
      </c>
      <c r="F168" s="95" t="s">
        <v>30</v>
      </c>
      <c r="G168" s="106"/>
      <c r="H168" s="107"/>
      <c r="I168" s="134"/>
      <c r="J168" s="134"/>
      <c r="K168" s="135"/>
      <c r="L168" s="136"/>
      <c r="M168" s="137"/>
      <c r="N168" s="137"/>
      <c r="O168" s="138"/>
      <c r="P168" s="139"/>
      <c r="Q168" s="139"/>
      <c r="R168" s="107"/>
      <c r="S168" s="134"/>
      <c r="T168" s="134"/>
      <c r="U168" s="134"/>
      <c r="V168" s="134"/>
      <c r="W168" s="135"/>
      <c r="X168" s="106"/>
      <c r="Y168" s="154">
        <f t="shared" si="164"/>
        <v>0</v>
      </c>
      <c r="Z168" s="155">
        <f t="shared" ref="Z168:AB168" si="178">Z167+I168-M168+S168</f>
        <v>0</v>
      </c>
      <c r="AA168" s="155">
        <f t="shared" si="178"/>
        <v>0</v>
      </c>
      <c r="AB168" s="155">
        <f t="shared" si="178"/>
        <v>0</v>
      </c>
      <c r="AC168" s="156">
        <f t="shared" si="166"/>
        <v>0</v>
      </c>
      <c r="AD168" s="93">
        <f t="shared" si="167"/>
        <v>0</v>
      </c>
      <c r="AE168" s="157">
        <f>AE167-H168*$AK$5-I168*$AK$6-J168*$AK$7-K168*$AK$8</f>
        <v>1000</v>
      </c>
      <c r="AF168" s="94">
        <f t="shared" si="168"/>
        <v>0</v>
      </c>
      <c r="AG168" s="166">
        <f t="shared" si="163"/>
        <v>1000</v>
      </c>
    </row>
    <row r="169" ht="14.25" spans="1:33">
      <c r="A169" s="98">
        <v>12</v>
      </c>
      <c r="B169" s="99" t="s">
        <v>30</v>
      </c>
      <c r="C169" s="100" t="s">
        <v>32</v>
      </c>
      <c r="D169" s="100" t="s">
        <v>30</v>
      </c>
      <c r="E169" s="100" t="s">
        <v>30</v>
      </c>
      <c r="F169" s="101" t="s">
        <v>36</v>
      </c>
      <c r="G169" s="108"/>
      <c r="H169" s="109"/>
      <c r="I169" s="140"/>
      <c r="J169" s="140"/>
      <c r="K169" s="141"/>
      <c r="L169" s="142"/>
      <c r="M169" s="143"/>
      <c r="N169" s="143"/>
      <c r="O169" s="144"/>
      <c r="P169" s="145"/>
      <c r="Q169" s="145"/>
      <c r="R169" s="109"/>
      <c r="S169" s="140"/>
      <c r="T169" s="140"/>
      <c r="U169" s="140"/>
      <c r="V169" s="140"/>
      <c r="W169" s="141"/>
      <c r="X169" s="108"/>
      <c r="Y169" s="158">
        <f t="shared" si="164"/>
        <v>0</v>
      </c>
      <c r="Z169" s="159">
        <f t="shared" ref="Z169:AB169" si="179">Z168+I169-M169+S169</f>
        <v>0</v>
      </c>
      <c r="AA169" s="159">
        <f t="shared" si="179"/>
        <v>0</v>
      </c>
      <c r="AB169" s="159">
        <f t="shared" si="179"/>
        <v>0</v>
      </c>
      <c r="AC169" s="160">
        <f t="shared" si="166"/>
        <v>0</v>
      </c>
      <c r="AD169" s="99">
        <f t="shared" si="167"/>
        <v>0</v>
      </c>
      <c r="AE169" s="161">
        <f>AE168-H169*$AK$5-I169*$AK$6-J169*$AK$7-K169*$AK$8</f>
        <v>1000</v>
      </c>
      <c r="AF169" s="100">
        <f t="shared" si="168"/>
        <v>0</v>
      </c>
      <c r="AG169" s="167">
        <f t="shared" si="163"/>
        <v>1000</v>
      </c>
    </row>
    <row r="170" ht="14.25"/>
  </sheetData>
  <mergeCells count="90">
    <mergeCell ref="A1:AG1"/>
    <mergeCell ref="B2:F2"/>
    <mergeCell ref="H2:K2"/>
    <mergeCell ref="L2:O2"/>
    <mergeCell ref="R2:W2"/>
    <mergeCell ref="Y2:AG2"/>
    <mergeCell ref="A18:AG18"/>
    <mergeCell ref="B19:F19"/>
    <mergeCell ref="H19:K19"/>
    <mergeCell ref="L19:O19"/>
    <mergeCell ref="R19:W19"/>
    <mergeCell ref="Y19:AG19"/>
    <mergeCell ref="A35:AG35"/>
    <mergeCell ref="B36:F36"/>
    <mergeCell ref="H36:K36"/>
    <mergeCell ref="L36:O36"/>
    <mergeCell ref="R36:W36"/>
    <mergeCell ref="Y36:AG36"/>
    <mergeCell ref="A52:AG52"/>
    <mergeCell ref="B53:F53"/>
    <mergeCell ref="H53:K53"/>
    <mergeCell ref="L53:O53"/>
    <mergeCell ref="R53:W53"/>
    <mergeCell ref="Y53:AG53"/>
    <mergeCell ref="A69:AG69"/>
    <mergeCell ref="B70:F70"/>
    <mergeCell ref="H70:K70"/>
    <mergeCell ref="L70:O70"/>
    <mergeCell ref="R70:W70"/>
    <mergeCell ref="Y70:AG70"/>
    <mergeCell ref="A86:AG86"/>
    <mergeCell ref="B87:F87"/>
    <mergeCell ref="H87:K87"/>
    <mergeCell ref="L87:O87"/>
    <mergeCell ref="R87:W87"/>
    <mergeCell ref="Y87:AG87"/>
    <mergeCell ref="A103:AG103"/>
    <mergeCell ref="B104:F104"/>
    <mergeCell ref="H104:K104"/>
    <mergeCell ref="L104:O104"/>
    <mergeCell ref="R104:W104"/>
    <mergeCell ref="Y104:AG104"/>
    <mergeCell ref="A120:AG120"/>
    <mergeCell ref="B121:F121"/>
    <mergeCell ref="H121:K121"/>
    <mergeCell ref="L121:O121"/>
    <mergeCell ref="R121:W121"/>
    <mergeCell ref="Y121:AG121"/>
    <mergeCell ref="A137:AG137"/>
    <mergeCell ref="B138:F138"/>
    <mergeCell ref="H138:K138"/>
    <mergeCell ref="L138:O138"/>
    <mergeCell ref="R138:W138"/>
    <mergeCell ref="Y138:AG138"/>
    <mergeCell ref="A154:AG154"/>
    <mergeCell ref="B155:F155"/>
    <mergeCell ref="H155:K155"/>
    <mergeCell ref="L155:O155"/>
    <mergeCell ref="R155:W155"/>
    <mergeCell ref="Y155:AG155"/>
    <mergeCell ref="A2:A3"/>
    <mergeCell ref="A19:A20"/>
    <mergeCell ref="A36:A37"/>
    <mergeCell ref="A53:A54"/>
    <mergeCell ref="A70:A71"/>
    <mergeCell ref="A87:A88"/>
    <mergeCell ref="A104:A105"/>
    <mergeCell ref="A121:A122"/>
    <mergeCell ref="A138:A139"/>
    <mergeCell ref="A155:A156"/>
    <mergeCell ref="G2:G3"/>
    <mergeCell ref="G19:G20"/>
    <mergeCell ref="G36:G37"/>
    <mergeCell ref="G53:G54"/>
    <mergeCell ref="G70:G71"/>
    <mergeCell ref="G87:G88"/>
    <mergeCell ref="G104:G105"/>
    <mergeCell ref="G121:G122"/>
    <mergeCell ref="G138:G139"/>
    <mergeCell ref="G155:G156"/>
    <mergeCell ref="X2:X3"/>
    <mergeCell ref="X19:X20"/>
    <mergeCell ref="X36:X37"/>
    <mergeCell ref="X53:X54"/>
    <mergeCell ref="X70:X71"/>
    <mergeCell ref="X87:X88"/>
    <mergeCell ref="X104:X105"/>
    <mergeCell ref="X121:X122"/>
    <mergeCell ref="X138:X139"/>
    <mergeCell ref="X155:X156"/>
  </mergeCells>
  <pageMargins left="0.75" right="0.75" top="1" bottom="1" header="0.5" footer="0.5"/>
  <headerFooter/>
  <ignoredErrors>
    <ignoredError sqref="A5:AG169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6"/>
  <sheetViews>
    <sheetView zoomScale="265" zoomScaleNormal="265" workbookViewId="0">
      <selection activeCell="A1" sqref="A1:D6"/>
    </sheetView>
  </sheetViews>
  <sheetFormatPr defaultColWidth="9" defaultRowHeight="13.5" outlineLevelRow="5" outlineLevelCol="3"/>
  <cols>
    <col min="1" max="16384" width="9" style="71"/>
  </cols>
  <sheetData>
    <row r="1" spans="1:4">
      <c r="A1" s="71" t="s">
        <v>24</v>
      </c>
      <c r="B1" s="71">
        <v>1000</v>
      </c>
      <c r="C1" s="71" t="s">
        <v>25</v>
      </c>
      <c r="D1" s="71">
        <v>1000</v>
      </c>
    </row>
    <row r="2" spans="1:4">
      <c r="A2" s="71" t="s">
        <v>28</v>
      </c>
      <c r="B2" s="71" t="s">
        <v>26</v>
      </c>
      <c r="C2" s="71" t="s">
        <v>13</v>
      </c>
      <c r="D2" s="71" t="s">
        <v>6</v>
      </c>
    </row>
    <row r="3" spans="1:4">
      <c r="A3" s="71" t="s">
        <v>14</v>
      </c>
      <c r="B3" s="71">
        <v>25</v>
      </c>
      <c r="C3" s="71">
        <v>15</v>
      </c>
      <c r="D3" s="71">
        <v>0</v>
      </c>
    </row>
    <row r="4" spans="1:4">
      <c r="A4" s="71" t="s">
        <v>15</v>
      </c>
      <c r="B4" s="71">
        <v>10</v>
      </c>
      <c r="C4" s="71">
        <v>5</v>
      </c>
      <c r="D4" s="71">
        <v>0</v>
      </c>
    </row>
    <row r="5" spans="1:4">
      <c r="A5" s="71" t="s">
        <v>16</v>
      </c>
      <c r="B5" s="71">
        <v>100</v>
      </c>
      <c r="C5" s="71">
        <v>50</v>
      </c>
      <c r="D5" s="71">
        <v>0</v>
      </c>
    </row>
    <row r="6" spans="1:4">
      <c r="A6" s="71" t="s">
        <v>17</v>
      </c>
      <c r="B6" s="71">
        <v>400</v>
      </c>
      <c r="C6" s="71">
        <v>100</v>
      </c>
      <c r="D6" s="71"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140"/>
  <sheetViews>
    <sheetView zoomScale="115" zoomScaleNormal="115" workbookViewId="0">
      <selection activeCell="J13" sqref="J13"/>
    </sheetView>
  </sheetViews>
  <sheetFormatPr defaultColWidth="7.30833333333333" defaultRowHeight="13.5"/>
  <cols>
    <col min="1" max="1" width="7" style="70" customWidth="1"/>
    <col min="2" max="2" width="11" style="72" hidden="1" customWidth="1"/>
    <col min="3" max="6" width="11" style="70" hidden="1" customWidth="1"/>
    <col min="7" max="7" width="5.125" style="70" customWidth="1"/>
    <col min="8" max="8" width="6.875" style="72" customWidth="1"/>
    <col min="9" max="10" width="6.875" style="70" customWidth="1"/>
    <col min="11" max="12" width="6.875" style="72" customWidth="1"/>
    <col min="13" max="14" width="6.875" style="70" customWidth="1"/>
    <col min="15" max="16" width="6.875" style="72" customWidth="1"/>
    <col min="17" max="23" width="6.875" style="70" customWidth="1"/>
    <col min="24" max="24" width="5.125" style="70" customWidth="1"/>
    <col min="25" max="29" width="6.75" style="70" customWidth="1"/>
    <col min="30" max="30" width="8.875" style="70" customWidth="1"/>
    <col min="31" max="31" width="5.375" style="70" customWidth="1"/>
    <col min="32" max="32" width="8.875" style="70" customWidth="1"/>
    <col min="33" max="33" width="5.375" style="70" customWidth="1"/>
    <col min="34" max="16383" width="7.30833333333333" style="70" customWidth="1"/>
    <col min="16384" max="16384" width="7.30833333333333" style="70"/>
  </cols>
  <sheetData>
    <row r="1" s="70" customFormat="1" ht="36.75" spans="1:33">
      <c r="A1" s="1" t="s">
        <v>46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65"/>
    </row>
    <row r="2" s="70" customFormat="1" ht="14.25" spans="1:33">
      <c r="A2" s="3" t="s">
        <v>1</v>
      </c>
      <c r="B2" s="4" t="s">
        <v>2</v>
      </c>
      <c r="C2" s="5"/>
      <c r="D2" s="5"/>
      <c r="E2" s="5"/>
      <c r="F2" s="6"/>
      <c r="G2" s="7" t="s">
        <v>3</v>
      </c>
      <c r="H2" s="4" t="s">
        <v>4</v>
      </c>
      <c r="I2" s="5"/>
      <c r="J2" s="5"/>
      <c r="K2" s="6"/>
      <c r="L2" s="4" t="s">
        <v>5</v>
      </c>
      <c r="M2" s="5"/>
      <c r="N2" s="5"/>
      <c r="O2" s="6"/>
      <c r="P2" s="7" t="s">
        <v>6</v>
      </c>
      <c r="Q2" s="7" t="s">
        <v>7</v>
      </c>
      <c r="R2" s="4" t="s">
        <v>8</v>
      </c>
      <c r="S2" s="5"/>
      <c r="T2" s="5"/>
      <c r="U2" s="5"/>
      <c r="V2" s="49"/>
      <c r="W2" s="6"/>
      <c r="X2" s="50" t="s">
        <v>9</v>
      </c>
      <c r="Y2" s="4" t="s">
        <v>10</v>
      </c>
      <c r="Z2" s="5"/>
      <c r="AA2" s="5"/>
      <c r="AB2" s="5"/>
      <c r="AC2" s="5"/>
      <c r="AD2" s="5"/>
      <c r="AE2" s="5"/>
      <c r="AF2" s="5"/>
      <c r="AG2" s="66"/>
    </row>
    <row r="3" s="70" customFormat="1" ht="14.25" spans="1:33">
      <c r="A3" s="8"/>
      <c r="B3" s="9" t="s">
        <v>11</v>
      </c>
      <c r="C3" s="10" t="s">
        <v>12</v>
      </c>
      <c r="D3" s="10" t="s">
        <v>6</v>
      </c>
      <c r="E3" s="10" t="s">
        <v>13</v>
      </c>
      <c r="F3" s="11" t="s">
        <v>7</v>
      </c>
      <c r="G3" s="12"/>
      <c r="H3" s="9" t="s">
        <v>14</v>
      </c>
      <c r="I3" s="10" t="s">
        <v>15</v>
      </c>
      <c r="J3" s="10" t="s">
        <v>16</v>
      </c>
      <c r="K3" s="11" t="s">
        <v>17</v>
      </c>
      <c r="L3" s="9" t="s">
        <v>14</v>
      </c>
      <c r="M3" s="10" t="s">
        <v>15</v>
      </c>
      <c r="N3" s="10" t="s">
        <v>16</v>
      </c>
      <c r="O3" s="11" t="s">
        <v>17</v>
      </c>
      <c r="P3" s="12" t="s">
        <v>14</v>
      </c>
      <c r="Q3" s="12" t="s">
        <v>18</v>
      </c>
      <c r="R3" s="9" t="s">
        <v>14</v>
      </c>
      <c r="S3" s="10" t="s">
        <v>15</v>
      </c>
      <c r="T3" s="10" t="s">
        <v>16</v>
      </c>
      <c r="U3" s="10" t="s">
        <v>17</v>
      </c>
      <c r="V3" s="51" t="s">
        <v>18</v>
      </c>
      <c r="W3" s="11" t="s">
        <v>19</v>
      </c>
      <c r="X3" s="52"/>
      <c r="Y3" s="9" t="s">
        <v>14</v>
      </c>
      <c r="Z3" s="10" t="s">
        <v>15</v>
      </c>
      <c r="AA3" s="10" t="s">
        <v>16</v>
      </c>
      <c r="AB3" s="10" t="s">
        <v>17</v>
      </c>
      <c r="AC3" s="10" t="s">
        <v>18</v>
      </c>
      <c r="AD3" s="10" t="s">
        <v>20</v>
      </c>
      <c r="AE3" s="10" t="s">
        <v>21</v>
      </c>
      <c r="AF3" s="10" t="s">
        <v>22</v>
      </c>
      <c r="AG3" s="67" t="s">
        <v>23</v>
      </c>
    </row>
    <row r="4" s="70" customFormat="1" ht="14.25" spans="1:33">
      <c r="A4" s="13" t="s">
        <v>26</v>
      </c>
      <c r="B4" s="14" t="s">
        <v>27</v>
      </c>
      <c r="C4" s="15" t="s">
        <v>27</v>
      </c>
      <c r="D4" s="15" t="s">
        <v>27</v>
      </c>
      <c r="E4" s="15" t="s">
        <v>27</v>
      </c>
      <c r="F4" s="16" t="s">
        <v>27</v>
      </c>
      <c r="G4" s="17"/>
      <c r="H4" s="18"/>
      <c r="I4" s="31"/>
      <c r="J4" s="31"/>
      <c r="K4" s="32"/>
      <c r="L4" s="33"/>
      <c r="M4" s="34"/>
      <c r="N4" s="34"/>
      <c r="O4" s="35"/>
      <c r="P4" s="36"/>
      <c r="Q4" s="36"/>
      <c r="R4" s="18"/>
      <c r="S4" s="31"/>
      <c r="T4" s="31"/>
      <c r="U4" s="31"/>
      <c r="V4" s="31"/>
      <c r="W4" s="32"/>
      <c r="X4" s="17"/>
      <c r="Y4" s="53">
        <f>H4-L4+P4+R4</f>
        <v>0</v>
      </c>
      <c r="Z4" s="54">
        <f>I4-M4+S4</f>
        <v>0</v>
      </c>
      <c r="AA4" s="54">
        <f>J4-N4+T4</f>
        <v>0</v>
      </c>
      <c r="AB4" s="54">
        <f>K4-O4+U4</f>
        <v>0</v>
      </c>
      <c r="AC4" s="55">
        <f>Q4+V4</f>
        <v>0</v>
      </c>
      <c r="AD4" s="14"/>
      <c r="AE4" s="56">
        <f>1000-H4*25-I4*10-J4*100-K4/3*400+W4</f>
        <v>1000</v>
      </c>
      <c r="AF4" s="15"/>
      <c r="AG4" s="68">
        <f>1000-Y4*50-Z4*10-AA4*10-AB4*20-AC4*50</f>
        <v>1000</v>
      </c>
    </row>
    <row r="5" s="70" customFormat="1" spans="1:33">
      <c r="A5" s="19">
        <v>1</v>
      </c>
      <c r="B5" s="20" t="s">
        <v>30</v>
      </c>
      <c r="C5" s="21" t="s">
        <v>31</v>
      </c>
      <c r="D5" s="21" t="s">
        <v>30</v>
      </c>
      <c r="E5" s="21" t="s">
        <v>32</v>
      </c>
      <c r="F5" s="22" t="s">
        <v>30</v>
      </c>
      <c r="G5" s="23"/>
      <c r="H5" s="24"/>
      <c r="I5" s="37"/>
      <c r="J5" s="37"/>
      <c r="K5" s="38"/>
      <c r="L5" s="39"/>
      <c r="M5" s="40"/>
      <c r="N5" s="40"/>
      <c r="O5" s="41"/>
      <c r="P5" s="42"/>
      <c r="Q5" s="42"/>
      <c r="R5" s="24"/>
      <c r="S5" s="37"/>
      <c r="T5" s="37"/>
      <c r="U5" s="37"/>
      <c r="V5" s="37"/>
      <c r="W5" s="38"/>
      <c r="X5" s="23"/>
      <c r="Y5" s="57">
        <f>Y4+H5-L5+P5+R5</f>
        <v>0</v>
      </c>
      <c r="Z5" s="58">
        <f>Z4+I5-M5+S5</f>
        <v>0</v>
      </c>
      <c r="AA5" s="58">
        <f>AA4+J5-N5+T5</f>
        <v>0</v>
      </c>
      <c r="AB5" s="58">
        <f>AB4+K5-O5+U5</f>
        <v>0</v>
      </c>
      <c r="AC5" s="59">
        <f>AC4+Q5+V5</f>
        <v>0</v>
      </c>
      <c r="AD5" s="20">
        <f>AE5-AE4</f>
        <v>0</v>
      </c>
      <c r="AE5" s="60">
        <f>AE4-H5*50-I5*20+W5</f>
        <v>1000</v>
      </c>
      <c r="AF5" s="21">
        <f>AG5-AG4</f>
        <v>0</v>
      </c>
      <c r="AG5" s="68">
        <f t="shared" ref="AG5:AG19" si="0">1000-Y5*50-Z5*10-AA5*10-AB5*20-AC5*50</f>
        <v>1000</v>
      </c>
    </row>
    <row r="6" s="70" customFormat="1" spans="1:33">
      <c r="A6" s="19">
        <v>2</v>
      </c>
      <c r="B6" s="20" t="s">
        <v>32</v>
      </c>
      <c r="C6" s="21" t="s">
        <v>30</v>
      </c>
      <c r="D6" s="21" t="s">
        <v>32</v>
      </c>
      <c r="E6" s="21" t="s">
        <v>30</v>
      </c>
      <c r="F6" s="22" t="s">
        <v>30</v>
      </c>
      <c r="G6" s="23"/>
      <c r="H6" s="24"/>
      <c r="I6" s="37"/>
      <c r="J6" s="37"/>
      <c r="K6" s="38"/>
      <c r="L6" s="39"/>
      <c r="M6" s="40"/>
      <c r="N6" s="40"/>
      <c r="O6" s="41"/>
      <c r="P6" s="42"/>
      <c r="Q6" s="42"/>
      <c r="R6" s="24"/>
      <c r="S6" s="37"/>
      <c r="T6" s="37"/>
      <c r="U6" s="37"/>
      <c r="V6" s="37"/>
      <c r="W6" s="38"/>
      <c r="X6" s="23"/>
      <c r="Y6" s="57">
        <f>Y5+H6-L6+P6+R6</f>
        <v>0</v>
      </c>
      <c r="Z6" s="58">
        <f t="shared" ref="Z6:Z19" si="1">Z5+I6-M6+S6</f>
        <v>0</v>
      </c>
      <c r="AA6" s="58">
        <f t="shared" ref="AA6:AA19" si="2">AA5+J6-N6+T6</f>
        <v>0</v>
      </c>
      <c r="AB6" s="58">
        <f t="shared" ref="AB6:AB19" si="3">AB5+K6-O6+U6</f>
        <v>0</v>
      </c>
      <c r="AC6" s="59">
        <f t="shared" ref="AC6:AC19" si="4">AC5+Q6+V6</f>
        <v>0</v>
      </c>
      <c r="AD6" s="20">
        <f t="shared" ref="AD6:AD19" si="5">AE6-AE5</f>
        <v>0</v>
      </c>
      <c r="AE6" s="60">
        <f>AE5-H6*50-I6*20+W6</f>
        <v>1000</v>
      </c>
      <c r="AF6" s="21">
        <f t="shared" ref="AF6:AF19" si="6">AG6-AG5</f>
        <v>0</v>
      </c>
      <c r="AG6" s="68">
        <f t="shared" si="0"/>
        <v>1000</v>
      </c>
    </row>
    <row r="7" s="70" customFormat="1" spans="1:33">
      <c r="A7" s="19">
        <v>3</v>
      </c>
      <c r="B7" s="20" t="s">
        <v>31</v>
      </c>
      <c r="C7" s="21" t="s">
        <v>31</v>
      </c>
      <c r="D7" s="21" t="s">
        <v>30</v>
      </c>
      <c r="E7" s="21" t="s">
        <v>32</v>
      </c>
      <c r="F7" s="22" t="s">
        <v>30</v>
      </c>
      <c r="G7" s="23"/>
      <c r="H7" s="24"/>
      <c r="I7" s="37"/>
      <c r="J7" s="37"/>
      <c r="K7" s="38"/>
      <c r="L7" s="39"/>
      <c r="M7" s="40"/>
      <c r="N7" s="40"/>
      <c r="O7" s="41"/>
      <c r="P7" s="42"/>
      <c r="Q7" s="42"/>
      <c r="R7" s="24"/>
      <c r="S7" s="37"/>
      <c r="T7" s="37"/>
      <c r="U7" s="37"/>
      <c r="V7" s="37"/>
      <c r="W7" s="38"/>
      <c r="X7" s="23"/>
      <c r="Y7" s="57">
        <f t="shared" ref="Y6:Y19" si="7">Y6+H7-L7+P7+R7</f>
        <v>0</v>
      </c>
      <c r="Z7" s="58">
        <f t="shared" si="1"/>
        <v>0</v>
      </c>
      <c r="AA7" s="58">
        <f t="shared" si="2"/>
        <v>0</v>
      </c>
      <c r="AB7" s="58">
        <f t="shared" si="3"/>
        <v>0</v>
      </c>
      <c r="AC7" s="59">
        <f t="shared" si="4"/>
        <v>0</v>
      </c>
      <c r="AD7" s="20">
        <f t="shared" si="5"/>
        <v>0</v>
      </c>
      <c r="AE7" s="60">
        <f t="shared" ref="AE6:AE19" si="8">AE6-H7*50-I7*20+W7</f>
        <v>1000</v>
      </c>
      <c r="AF7" s="21">
        <f t="shared" si="6"/>
        <v>0</v>
      </c>
      <c r="AG7" s="68">
        <f t="shared" si="0"/>
        <v>1000</v>
      </c>
    </row>
    <row r="8" s="70" customFormat="1" spans="1:33">
      <c r="A8" s="19">
        <v>4</v>
      </c>
      <c r="B8" s="20" t="s">
        <v>30</v>
      </c>
      <c r="C8" s="21" t="s">
        <v>30</v>
      </c>
      <c r="D8" s="21" t="s">
        <v>30</v>
      </c>
      <c r="E8" s="21" t="s">
        <v>30</v>
      </c>
      <c r="F8" s="22" t="s">
        <v>30</v>
      </c>
      <c r="G8" s="23"/>
      <c r="H8" s="24"/>
      <c r="I8" s="37"/>
      <c r="J8" s="37"/>
      <c r="K8" s="38"/>
      <c r="L8" s="39"/>
      <c r="M8" s="40"/>
      <c r="N8" s="40"/>
      <c r="O8" s="41"/>
      <c r="P8" s="42"/>
      <c r="Q8" s="42"/>
      <c r="R8" s="24"/>
      <c r="S8" s="37"/>
      <c r="T8" s="37"/>
      <c r="U8" s="37"/>
      <c r="V8" s="37"/>
      <c r="W8" s="38"/>
      <c r="X8" s="23"/>
      <c r="Y8" s="57">
        <f t="shared" si="7"/>
        <v>0</v>
      </c>
      <c r="Z8" s="58">
        <f t="shared" si="1"/>
        <v>0</v>
      </c>
      <c r="AA8" s="58">
        <f t="shared" si="2"/>
        <v>0</v>
      </c>
      <c r="AB8" s="58">
        <f t="shared" si="3"/>
        <v>0</v>
      </c>
      <c r="AC8" s="59">
        <f t="shared" si="4"/>
        <v>0</v>
      </c>
      <c r="AD8" s="20">
        <f t="shared" si="5"/>
        <v>0</v>
      </c>
      <c r="AE8" s="60">
        <f t="shared" si="8"/>
        <v>1000</v>
      </c>
      <c r="AF8" s="21">
        <f t="shared" si="6"/>
        <v>0</v>
      </c>
      <c r="AG8" s="68">
        <f t="shared" si="0"/>
        <v>1000</v>
      </c>
    </row>
    <row r="9" s="70" customFormat="1" spans="1:33">
      <c r="A9" s="19">
        <v>5</v>
      </c>
      <c r="B9" s="20" t="s">
        <v>32</v>
      </c>
      <c r="C9" s="21" t="s">
        <v>36</v>
      </c>
      <c r="D9" s="21" t="s">
        <v>32</v>
      </c>
      <c r="E9" s="21" t="s">
        <v>30</v>
      </c>
      <c r="F9" s="22" t="s">
        <v>30</v>
      </c>
      <c r="G9" s="23"/>
      <c r="H9" s="24"/>
      <c r="I9" s="37"/>
      <c r="J9" s="37"/>
      <c r="K9" s="38"/>
      <c r="L9" s="39"/>
      <c r="M9" s="40"/>
      <c r="N9" s="40"/>
      <c r="O9" s="41"/>
      <c r="P9" s="42"/>
      <c r="Q9" s="42"/>
      <c r="R9" s="24"/>
      <c r="S9" s="37"/>
      <c r="T9" s="37"/>
      <c r="U9" s="37"/>
      <c r="V9" s="37"/>
      <c r="W9" s="38"/>
      <c r="X9" s="23"/>
      <c r="Y9" s="57">
        <f t="shared" si="7"/>
        <v>0</v>
      </c>
      <c r="Z9" s="58">
        <f t="shared" si="1"/>
        <v>0</v>
      </c>
      <c r="AA9" s="58">
        <f t="shared" si="2"/>
        <v>0</v>
      </c>
      <c r="AB9" s="58">
        <f t="shared" si="3"/>
        <v>0</v>
      </c>
      <c r="AC9" s="59">
        <f t="shared" si="4"/>
        <v>0</v>
      </c>
      <c r="AD9" s="20">
        <f t="shared" si="5"/>
        <v>0</v>
      </c>
      <c r="AE9" s="60">
        <f t="shared" si="8"/>
        <v>1000</v>
      </c>
      <c r="AF9" s="21">
        <f t="shared" si="6"/>
        <v>0</v>
      </c>
      <c r="AG9" s="68">
        <f t="shared" si="0"/>
        <v>1000</v>
      </c>
    </row>
    <row r="10" s="70" customFormat="1" spans="1:33">
      <c r="A10" s="19">
        <v>6</v>
      </c>
      <c r="B10" s="20" t="s">
        <v>30</v>
      </c>
      <c r="C10" s="21" t="s">
        <v>31</v>
      </c>
      <c r="D10" s="21" t="s">
        <v>30</v>
      </c>
      <c r="E10" s="21" t="s">
        <v>32</v>
      </c>
      <c r="F10" s="22" t="s">
        <v>32</v>
      </c>
      <c r="G10" s="23"/>
      <c r="H10" s="24"/>
      <c r="I10" s="37"/>
      <c r="J10" s="37"/>
      <c r="K10" s="38"/>
      <c r="L10" s="39"/>
      <c r="M10" s="40"/>
      <c r="N10" s="40"/>
      <c r="O10" s="41"/>
      <c r="P10" s="42"/>
      <c r="Q10" s="42"/>
      <c r="R10" s="24"/>
      <c r="S10" s="37"/>
      <c r="T10" s="37"/>
      <c r="U10" s="37"/>
      <c r="V10" s="37"/>
      <c r="W10" s="38"/>
      <c r="X10" s="23"/>
      <c r="Y10" s="57">
        <f t="shared" si="7"/>
        <v>0</v>
      </c>
      <c r="Z10" s="58">
        <f t="shared" si="1"/>
        <v>0</v>
      </c>
      <c r="AA10" s="58">
        <f t="shared" si="2"/>
        <v>0</v>
      </c>
      <c r="AB10" s="58">
        <f t="shared" si="3"/>
        <v>0</v>
      </c>
      <c r="AC10" s="59">
        <f t="shared" si="4"/>
        <v>0</v>
      </c>
      <c r="AD10" s="20">
        <f t="shared" si="5"/>
        <v>0</v>
      </c>
      <c r="AE10" s="60">
        <f t="shared" si="8"/>
        <v>1000</v>
      </c>
      <c r="AF10" s="21">
        <f t="shared" si="6"/>
        <v>0</v>
      </c>
      <c r="AG10" s="68">
        <f t="shared" si="0"/>
        <v>1000</v>
      </c>
    </row>
    <row r="11" s="70" customFormat="1" spans="1:33">
      <c r="A11" s="19">
        <v>7</v>
      </c>
      <c r="B11" s="20" t="s">
        <v>30</v>
      </c>
      <c r="C11" s="21" t="s">
        <v>31</v>
      </c>
      <c r="D11" s="21" t="s">
        <v>30</v>
      </c>
      <c r="E11" s="21" t="s">
        <v>32</v>
      </c>
      <c r="F11" s="22" t="s">
        <v>30</v>
      </c>
      <c r="G11" s="23"/>
      <c r="H11" s="24"/>
      <c r="I11" s="37"/>
      <c r="J11" s="37"/>
      <c r="K11" s="38"/>
      <c r="L11" s="39"/>
      <c r="M11" s="40"/>
      <c r="N11" s="40"/>
      <c r="O11" s="41"/>
      <c r="P11" s="42"/>
      <c r="Q11" s="42"/>
      <c r="R11" s="24"/>
      <c r="S11" s="37"/>
      <c r="T11" s="37"/>
      <c r="U11" s="37"/>
      <c r="V11" s="37"/>
      <c r="W11" s="38"/>
      <c r="X11" s="23"/>
      <c r="Y11" s="57">
        <f t="shared" si="7"/>
        <v>0</v>
      </c>
      <c r="Z11" s="58">
        <f t="shared" si="1"/>
        <v>0</v>
      </c>
      <c r="AA11" s="58">
        <f t="shared" si="2"/>
        <v>0</v>
      </c>
      <c r="AB11" s="58">
        <f t="shared" si="3"/>
        <v>0</v>
      </c>
      <c r="AC11" s="59">
        <f t="shared" si="4"/>
        <v>0</v>
      </c>
      <c r="AD11" s="20">
        <f t="shared" si="5"/>
        <v>0</v>
      </c>
      <c r="AE11" s="60">
        <f t="shared" si="8"/>
        <v>1000</v>
      </c>
      <c r="AF11" s="21">
        <f t="shared" si="6"/>
        <v>0</v>
      </c>
      <c r="AG11" s="68">
        <f t="shared" si="0"/>
        <v>1000</v>
      </c>
    </row>
    <row r="12" s="70" customFormat="1" spans="1:33">
      <c r="A12" s="19">
        <v>8</v>
      </c>
      <c r="B12" s="20" t="s">
        <v>36</v>
      </c>
      <c r="C12" s="21" t="s">
        <v>30</v>
      </c>
      <c r="D12" s="21" t="s">
        <v>32</v>
      </c>
      <c r="E12" s="21" t="s">
        <v>30</v>
      </c>
      <c r="F12" s="22" t="s">
        <v>32</v>
      </c>
      <c r="G12" s="23"/>
      <c r="H12" s="24"/>
      <c r="I12" s="37"/>
      <c r="J12" s="37"/>
      <c r="K12" s="38"/>
      <c r="L12" s="39"/>
      <c r="M12" s="40"/>
      <c r="N12" s="40"/>
      <c r="O12" s="41"/>
      <c r="P12" s="42"/>
      <c r="Q12" s="42"/>
      <c r="R12" s="24"/>
      <c r="S12" s="37"/>
      <c r="T12" s="37"/>
      <c r="U12" s="37"/>
      <c r="V12" s="37"/>
      <c r="W12" s="38"/>
      <c r="X12" s="23"/>
      <c r="Y12" s="57">
        <f t="shared" si="7"/>
        <v>0</v>
      </c>
      <c r="Z12" s="58">
        <f t="shared" si="1"/>
        <v>0</v>
      </c>
      <c r="AA12" s="58">
        <f t="shared" si="2"/>
        <v>0</v>
      </c>
      <c r="AB12" s="58">
        <f t="shared" si="3"/>
        <v>0</v>
      </c>
      <c r="AC12" s="59">
        <f t="shared" si="4"/>
        <v>0</v>
      </c>
      <c r="AD12" s="20">
        <f t="shared" si="5"/>
        <v>0</v>
      </c>
      <c r="AE12" s="60">
        <f t="shared" si="8"/>
        <v>1000</v>
      </c>
      <c r="AF12" s="21">
        <f t="shared" si="6"/>
        <v>0</v>
      </c>
      <c r="AG12" s="68">
        <f t="shared" si="0"/>
        <v>1000</v>
      </c>
    </row>
    <row r="13" s="70" customFormat="1" spans="1:33">
      <c r="A13" s="19">
        <v>9</v>
      </c>
      <c r="B13" s="20" t="s">
        <v>31</v>
      </c>
      <c r="C13" s="21" t="s">
        <v>32</v>
      </c>
      <c r="D13" s="21" t="s">
        <v>30</v>
      </c>
      <c r="E13" s="21" t="s">
        <v>30</v>
      </c>
      <c r="F13" s="22" t="s">
        <v>30</v>
      </c>
      <c r="G13" s="23"/>
      <c r="H13" s="24"/>
      <c r="I13" s="37"/>
      <c r="J13" s="37"/>
      <c r="K13" s="38"/>
      <c r="L13" s="39"/>
      <c r="M13" s="40"/>
      <c r="N13" s="40"/>
      <c r="O13" s="41"/>
      <c r="P13" s="42"/>
      <c r="Q13" s="42"/>
      <c r="R13" s="24"/>
      <c r="S13" s="37"/>
      <c r="T13" s="37"/>
      <c r="U13" s="37"/>
      <c r="V13" s="37"/>
      <c r="W13" s="38"/>
      <c r="X13" s="23"/>
      <c r="Y13" s="57">
        <f t="shared" si="7"/>
        <v>0</v>
      </c>
      <c r="Z13" s="58">
        <f t="shared" si="1"/>
        <v>0</v>
      </c>
      <c r="AA13" s="58">
        <f t="shared" si="2"/>
        <v>0</v>
      </c>
      <c r="AB13" s="58">
        <f t="shared" si="3"/>
        <v>0</v>
      </c>
      <c r="AC13" s="59">
        <f t="shared" si="4"/>
        <v>0</v>
      </c>
      <c r="AD13" s="20">
        <f t="shared" si="5"/>
        <v>0</v>
      </c>
      <c r="AE13" s="60">
        <f t="shared" si="8"/>
        <v>1000</v>
      </c>
      <c r="AF13" s="21">
        <f t="shared" si="6"/>
        <v>0</v>
      </c>
      <c r="AG13" s="68">
        <f t="shared" si="0"/>
        <v>1000</v>
      </c>
    </row>
    <row r="14" s="70" customFormat="1" spans="1:33">
      <c r="A14" s="19">
        <v>10</v>
      </c>
      <c r="B14" s="20" t="s">
        <v>30</v>
      </c>
      <c r="C14" s="21" t="s">
        <v>30</v>
      </c>
      <c r="D14" s="21" t="s">
        <v>30</v>
      </c>
      <c r="E14" s="21" t="s">
        <v>30</v>
      </c>
      <c r="F14" s="22" t="s">
        <v>30</v>
      </c>
      <c r="G14" s="23"/>
      <c r="H14" s="24"/>
      <c r="I14" s="37"/>
      <c r="J14" s="37"/>
      <c r="K14" s="38"/>
      <c r="L14" s="39"/>
      <c r="M14" s="40"/>
      <c r="N14" s="40"/>
      <c r="O14" s="41"/>
      <c r="P14" s="42"/>
      <c r="Q14" s="42"/>
      <c r="R14" s="24"/>
      <c r="S14" s="37"/>
      <c r="T14" s="37"/>
      <c r="U14" s="37"/>
      <c r="V14" s="37"/>
      <c r="W14" s="38"/>
      <c r="X14" s="23"/>
      <c r="Y14" s="57">
        <f t="shared" si="7"/>
        <v>0</v>
      </c>
      <c r="Z14" s="58">
        <f t="shared" si="1"/>
        <v>0</v>
      </c>
      <c r="AA14" s="58">
        <f t="shared" si="2"/>
        <v>0</v>
      </c>
      <c r="AB14" s="58">
        <f t="shared" si="3"/>
        <v>0</v>
      </c>
      <c r="AC14" s="59">
        <f t="shared" si="4"/>
        <v>0</v>
      </c>
      <c r="AD14" s="20">
        <f t="shared" si="5"/>
        <v>0</v>
      </c>
      <c r="AE14" s="60">
        <f t="shared" si="8"/>
        <v>1000</v>
      </c>
      <c r="AF14" s="21">
        <f t="shared" si="6"/>
        <v>0</v>
      </c>
      <c r="AG14" s="68">
        <f t="shared" si="0"/>
        <v>1000</v>
      </c>
    </row>
    <row r="15" s="70" customFormat="1" spans="1:33">
      <c r="A15" s="19">
        <v>11</v>
      </c>
      <c r="B15" s="20" t="s">
        <v>31</v>
      </c>
      <c r="C15" s="21" t="s">
        <v>32</v>
      </c>
      <c r="D15" s="21" t="s">
        <v>32</v>
      </c>
      <c r="E15" s="21" t="s">
        <v>30</v>
      </c>
      <c r="F15" s="22" t="s">
        <v>30</v>
      </c>
      <c r="G15" s="23"/>
      <c r="H15" s="24"/>
      <c r="I15" s="37"/>
      <c r="J15" s="37"/>
      <c r="K15" s="38"/>
      <c r="L15" s="39"/>
      <c r="M15" s="40"/>
      <c r="N15" s="40"/>
      <c r="O15" s="41"/>
      <c r="P15" s="42"/>
      <c r="Q15" s="42"/>
      <c r="R15" s="24"/>
      <c r="S15" s="37"/>
      <c r="T15" s="37"/>
      <c r="U15" s="37"/>
      <c r="V15" s="37"/>
      <c r="W15" s="38"/>
      <c r="X15" s="23"/>
      <c r="Y15" s="57">
        <f t="shared" si="7"/>
        <v>0</v>
      </c>
      <c r="Z15" s="58">
        <f t="shared" si="1"/>
        <v>0</v>
      </c>
      <c r="AA15" s="58">
        <f t="shared" si="2"/>
        <v>0</v>
      </c>
      <c r="AB15" s="58">
        <f t="shared" si="3"/>
        <v>0</v>
      </c>
      <c r="AC15" s="59">
        <f t="shared" si="4"/>
        <v>0</v>
      </c>
      <c r="AD15" s="20">
        <f t="shared" si="5"/>
        <v>0</v>
      </c>
      <c r="AE15" s="60">
        <f t="shared" si="8"/>
        <v>1000</v>
      </c>
      <c r="AF15" s="21">
        <f t="shared" si="6"/>
        <v>0</v>
      </c>
      <c r="AG15" s="68">
        <f t="shared" si="0"/>
        <v>1000</v>
      </c>
    </row>
    <row r="16" s="70" customFormat="1" spans="1:33">
      <c r="A16" s="19">
        <v>12</v>
      </c>
      <c r="B16" s="20" t="s">
        <v>30</v>
      </c>
      <c r="C16" s="21" t="s">
        <v>32</v>
      </c>
      <c r="D16" s="21" t="s">
        <v>30</v>
      </c>
      <c r="E16" s="21" t="s">
        <v>30</v>
      </c>
      <c r="F16" s="22" t="s">
        <v>36</v>
      </c>
      <c r="G16" s="23"/>
      <c r="H16" s="24"/>
      <c r="I16" s="37"/>
      <c r="J16" s="37"/>
      <c r="K16" s="38"/>
      <c r="L16" s="39"/>
      <c r="M16" s="40"/>
      <c r="N16" s="40"/>
      <c r="O16" s="41"/>
      <c r="P16" s="42"/>
      <c r="Q16" s="42"/>
      <c r="R16" s="24"/>
      <c r="S16" s="37"/>
      <c r="T16" s="37"/>
      <c r="U16" s="37"/>
      <c r="V16" s="37"/>
      <c r="W16" s="38"/>
      <c r="X16" s="23"/>
      <c r="Y16" s="57">
        <f t="shared" si="7"/>
        <v>0</v>
      </c>
      <c r="Z16" s="58">
        <f t="shared" si="1"/>
        <v>0</v>
      </c>
      <c r="AA16" s="58">
        <f t="shared" si="2"/>
        <v>0</v>
      </c>
      <c r="AB16" s="58">
        <f t="shared" si="3"/>
        <v>0</v>
      </c>
      <c r="AC16" s="59">
        <f t="shared" si="4"/>
        <v>0</v>
      </c>
      <c r="AD16" s="20">
        <f t="shared" si="5"/>
        <v>0</v>
      </c>
      <c r="AE16" s="60">
        <f t="shared" si="8"/>
        <v>1000</v>
      </c>
      <c r="AF16" s="21">
        <f t="shared" si="6"/>
        <v>0</v>
      </c>
      <c r="AG16" s="68">
        <f t="shared" si="0"/>
        <v>1000</v>
      </c>
    </row>
    <row r="17" s="70" customFormat="1" spans="1:33">
      <c r="A17" s="19">
        <v>13</v>
      </c>
      <c r="B17" s="20" t="s">
        <v>30</v>
      </c>
      <c r="C17" s="21" t="s">
        <v>31</v>
      </c>
      <c r="D17" s="21" t="s">
        <v>30</v>
      </c>
      <c r="E17" s="21" t="s">
        <v>30</v>
      </c>
      <c r="F17" s="22" t="s">
        <v>30</v>
      </c>
      <c r="G17" s="23"/>
      <c r="H17" s="24"/>
      <c r="I17" s="37"/>
      <c r="J17" s="37"/>
      <c r="K17" s="38"/>
      <c r="L17" s="39"/>
      <c r="M17" s="40"/>
      <c r="N17" s="40"/>
      <c r="O17" s="41"/>
      <c r="P17" s="42"/>
      <c r="Q17" s="42"/>
      <c r="R17" s="24"/>
      <c r="S17" s="37"/>
      <c r="T17" s="37"/>
      <c r="U17" s="37"/>
      <c r="V17" s="37"/>
      <c r="W17" s="38"/>
      <c r="X17" s="23"/>
      <c r="Y17" s="57">
        <f t="shared" si="7"/>
        <v>0</v>
      </c>
      <c r="Z17" s="58">
        <f t="shared" si="1"/>
        <v>0</v>
      </c>
      <c r="AA17" s="58">
        <f t="shared" si="2"/>
        <v>0</v>
      </c>
      <c r="AB17" s="58">
        <f t="shared" si="3"/>
        <v>0</v>
      </c>
      <c r="AC17" s="59">
        <f t="shared" si="4"/>
        <v>0</v>
      </c>
      <c r="AD17" s="20">
        <f t="shared" si="5"/>
        <v>0</v>
      </c>
      <c r="AE17" s="60">
        <f t="shared" si="8"/>
        <v>1000</v>
      </c>
      <c r="AF17" s="21">
        <f t="shared" si="6"/>
        <v>0</v>
      </c>
      <c r="AG17" s="68">
        <f t="shared" si="0"/>
        <v>1000</v>
      </c>
    </row>
    <row r="18" s="70" customFormat="1" spans="1:33">
      <c r="A18" s="19">
        <v>14</v>
      </c>
      <c r="B18" s="20" t="s">
        <v>31</v>
      </c>
      <c r="C18" s="21" t="s">
        <v>30</v>
      </c>
      <c r="D18" s="21" t="s">
        <v>32</v>
      </c>
      <c r="E18" s="21" t="s">
        <v>30</v>
      </c>
      <c r="F18" s="22" t="s">
        <v>30</v>
      </c>
      <c r="G18" s="23"/>
      <c r="H18" s="24"/>
      <c r="I18" s="37"/>
      <c r="J18" s="37"/>
      <c r="K18" s="38"/>
      <c r="L18" s="39"/>
      <c r="M18" s="40"/>
      <c r="N18" s="40"/>
      <c r="O18" s="41"/>
      <c r="P18" s="42"/>
      <c r="Q18" s="42"/>
      <c r="R18" s="24"/>
      <c r="S18" s="37"/>
      <c r="T18" s="37"/>
      <c r="U18" s="37"/>
      <c r="V18" s="37"/>
      <c r="W18" s="38"/>
      <c r="X18" s="23"/>
      <c r="Y18" s="57">
        <f t="shared" si="7"/>
        <v>0</v>
      </c>
      <c r="Z18" s="58">
        <f t="shared" si="1"/>
        <v>0</v>
      </c>
      <c r="AA18" s="58">
        <f t="shared" si="2"/>
        <v>0</v>
      </c>
      <c r="AB18" s="58">
        <f t="shared" si="3"/>
        <v>0</v>
      </c>
      <c r="AC18" s="59">
        <f t="shared" si="4"/>
        <v>0</v>
      </c>
      <c r="AD18" s="20">
        <f t="shared" si="5"/>
        <v>0</v>
      </c>
      <c r="AE18" s="60">
        <f t="shared" si="8"/>
        <v>1000</v>
      </c>
      <c r="AF18" s="21">
        <f t="shared" si="6"/>
        <v>0</v>
      </c>
      <c r="AG18" s="68">
        <f t="shared" si="0"/>
        <v>1000</v>
      </c>
    </row>
    <row r="19" s="70" customFormat="1" ht="14.25" spans="1:33">
      <c r="A19" s="25">
        <v>15</v>
      </c>
      <c r="B19" s="26" t="s">
        <v>31</v>
      </c>
      <c r="C19" s="27" t="s">
        <v>31</v>
      </c>
      <c r="D19" s="27" t="s">
        <v>30</v>
      </c>
      <c r="E19" s="27" t="s">
        <v>30</v>
      </c>
      <c r="F19" s="28" t="s">
        <v>30</v>
      </c>
      <c r="G19" s="29"/>
      <c r="H19" s="30"/>
      <c r="I19" s="43"/>
      <c r="J19" s="43"/>
      <c r="K19" s="44"/>
      <c r="L19" s="45"/>
      <c r="M19" s="46"/>
      <c r="N19" s="46"/>
      <c r="O19" s="47"/>
      <c r="P19" s="48"/>
      <c r="Q19" s="48"/>
      <c r="R19" s="30"/>
      <c r="S19" s="43"/>
      <c r="T19" s="43"/>
      <c r="U19" s="43"/>
      <c r="V19" s="43"/>
      <c r="W19" s="44"/>
      <c r="X19" s="29"/>
      <c r="Y19" s="61">
        <f t="shared" si="7"/>
        <v>0</v>
      </c>
      <c r="Z19" s="62">
        <f t="shared" si="1"/>
        <v>0</v>
      </c>
      <c r="AA19" s="62">
        <f t="shared" si="2"/>
        <v>0</v>
      </c>
      <c r="AB19" s="62">
        <f t="shared" si="3"/>
        <v>0</v>
      </c>
      <c r="AC19" s="63">
        <f t="shared" si="4"/>
        <v>0</v>
      </c>
      <c r="AD19" s="26">
        <f t="shared" si="5"/>
        <v>0</v>
      </c>
      <c r="AE19" s="64">
        <f t="shared" si="8"/>
        <v>1000</v>
      </c>
      <c r="AF19" s="27">
        <f t="shared" si="6"/>
        <v>0</v>
      </c>
      <c r="AG19" s="69">
        <f t="shared" si="0"/>
        <v>1000</v>
      </c>
    </row>
    <row r="20" s="70" customFormat="1" ht="15"/>
    <row r="21" ht="36.75" spans="1:33">
      <c r="A21" s="1" t="s">
        <v>47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65"/>
    </row>
    <row r="22" ht="14.25" spans="1:33">
      <c r="A22" s="3" t="s">
        <v>1</v>
      </c>
      <c r="B22" s="4" t="s">
        <v>2</v>
      </c>
      <c r="C22" s="5"/>
      <c r="D22" s="5"/>
      <c r="E22" s="5"/>
      <c r="F22" s="6"/>
      <c r="G22" s="7" t="s">
        <v>3</v>
      </c>
      <c r="H22" s="4" t="s">
        <v>4</v>
      </c>
      <c r="I22" s="5"/>
      <c r="J22" s="5"/>
      <c r="K22" s="6"/>
      <c r="L22" s="4" t="s">
        <v>5</v>
      </c>
      <c r="M22" s="5"/>
      <c r="N22" s="5"/>
      <c r="O22" s="6"/>
      <c r="P22" s="7" t="s">
        <v>6</v>
      </c>
      <c r="Q22" s="7" t="s">
        <v>7</v>
      </c>
      <c r="R22" s="4" t="s">
        <v>8</v>
      </c>
      <c r="S22" s="5"/>
      <c r="T22" s="5"/>
      <c r="U22" s="5"/>
      <c r="V22" s="49"/>
      <c r="W22" s="6"/>
      <c r="X22" s="50" t="s">
        <v>9</v>
      </c>
      <c r="Y22" s="4" t="s">
        <v>10</v>
      </c>
      <c r="Z22" s="5"/>
      <c r="AA22" s="5"/>
      <c r="AB22" s="5"/>
      <c r="AC22" s="5"/>
      <c r="AD22" s="5"/>
      <c r="AE22" s="5"/>
      <c r="AF22" s="5"/>
      <c r="AG22" s="66"/>
    </row>
    <row r="23" ht="14.25" spans="1:33">
      <c r="A23" s="8"/>
      <c r="B23" s="9" t="s">
        <v>11</v>
      </c>
      <c r="C23" s="10" t="s">
        <v>12</v>
      </c>
      <c r="D23" s="10" t="s">
        <v>6</v>
      </c>
      <c r="E23" s="10" t="s">
        <v>13</v>
      </c>
      <c r="F23" s="11" t="s">
        <v>7</v>
      </c>
      <c r="G23" s="12"/>
      <c r="H23" s="9" t="s">
        <v>14</v>
      </c>
      <c r="I23" s="10" t="s">
        <v>15</v>
      </c>
      <c r="J23" s="10" t="s">
        <v>16</v>
      </c>
      <c r="K23" s="11" t="s">
        <v>17</v>
      </c>
      <c r="L23" s="9" t="s">
        <v>14</v>
      </c>
      <c r="M23" s="10" t="s">
        <v>15</v>
      </c>
      <c r="N23" s="10" t="s">
        <v>16</v>
      </c>
      <c r="O23" s="11" t="s">
        <v>17</v>
      </c>
      <c r="P23" s="12" t="s">
        <v>14</v>
      </c>
      <c r="Q23" s="12" t="s">
        <v>18</v>
      </c>
      <c r="R23" s="9" t="s">
        <v>14</v>
      </c>
      <c r="S23" s="10" t="s">
        <v>15</v>
      </c>
      <c r="T23" s="10" t="s">
        <v>16</v>
      </c>
      <c r="U23" s="10" t="s">
        <v>17</v>
      </c>
      <c r="V23" s="51" t="s">
        <v>18</v>
      </c>
      <c r="W23" s="11" t="s">
        <v>19</v>
      </c>
      <c r="X23" s="52"/>
      <c r="Y23" s="9" t="s">
        <v>14</v>
      </c>
      <c r="Z23" s="10" t="s">
        <v>15</v>
      </c>
      <c r="AA23" s="10" t="s">
        <v>16</v>
      </c>
      <c r="AB23" s="10" t="s">
        <v>17</v>
      </c>
      <c r="AC23" s="10" t="s">
        <v>18</v>
      </c>
      <c r="AD23" s="10" t="s">
        <v>20</v>
      </c>
      <c r="AE23" s="10" t="s">
        <v>21</v>
      </c>
      <c r="AF23" s="10" t="s">
        <v>22</v>
      </c>
      <c r="AG23" s="67" t="s">
        <v>23</v>
      </c>
    </row>
    <row r="24" ht="14.25" spans="1:33">
      <c r="A24" s="13" t="s">
        <v>26</v>
      </c>
      <c r="B24" s="14" t="s">
        <v>27</v>
      </c>
      <c r="C24" s="15" t="s">
        <v>27</v>
      </c>
      <c r="D24" s="15" t="s">
        <v>27</v>
      </c>
      <c r="E24" s="15" t="s">
        <v>27</v>
      </c>
      <c r="F24" s="16" t="s">
        <v>27</v>
      </c>
      <c r="G24" s="17"/>
      <c r="H24" s="18"/>
      <c r="I24" s="31"/>
      <c r="J24" s="31"/>
      <c r="K24" s="32"/>
      <c r="L24" s="33"/>
      <c r="M24" s="34"/>
      <c r="N24" s="34"/>
      <c r="O24" s="35"/>
      <c r="P24" s="36"/>
      <c r="Q24" s="36"/>
      <c r="R24" s="18"/>
      <c r="S24" s="31"/>
      <c r="T24" s="31"/>
      <c r="U24" s="31"/>
      <c r="V24" s="31"/>
      <c r="W24" s="32"/>
      <c r="X24" s="17"/>
      <c r="Y24" s="53">
        <f>H24-L24+P24+R24</f>
        <v>0</v>
      </c>
      <c r="Z24" s="54">
        <f t="shared" ref="Z24:AB24" si="9">I24-M24+S24</f>
        <v>0</v>
      </c>
      <c r="AA24" s="54">
        <f t="shared" si="9"/>
        <v>0</v>
      </c>
      <c r="AB24" s="54">
        <f t="shared" si="9"/>
        <v>0</v>
      </c>
      <c r="AC24" s="55">
        <f>Q24+V24</f>
        <v>0</v>
      </c>
      <c r="AD24" s="14"/>
      <c r="AE24" s="56">
        <f>1000-H24*25-I24*10-J24*100-K24/3*400+W24</f>
        <v>1000</v>
      </c>
      <c r="AF24" s="15"/>
      <c r="AG24" s="68">
        <f t="shared" ref="AG24:AG39" si="10">1000-Y24*50-Z24*10-AA24*10-AB24*20-AC24*50</f>
        <v>1000</v>
      </c>
    </row>
    <row r="25" spans="1:33">
      <c r="A25" s="19">
        <v>1</v>
      </c>
      <c r="B25" s="20" t="s">
        <v>30</v>
      </c>
      <c r="C25" s="21" t="s">
        <v>31</v>
      </c>
      <c r="D25" s="21" t="s">
        <v>30</v>
      </c>
      <c r="E25" s="21" t="s">
        <v>32</v>
      </c>
      <c r="F25" s="22" t="s">
        <v>30</v>
      </c>
      <c r="G25" s="23"/>
      <c r="H25" s="24"/>
      <c r="I25" s="37"/>
      <c r="J25" s="37"/>
      <c r="K25" s="38"/>
      <c r="L25" s="39"/>
      <c r="M25" s="40"/>
      <c r="N25" s="40"/>
      <c r="O25" s="41"/>
      <c r="P25" s="42"/>
      <c r="Q25" s="42"/>
      <c r="R25" s="24"/>
      <c r="S25" s="37"/>
      <c r="T25" s="37"/>
      <c r="U25" s="37"/>
      <c r="V25" s="37"/>
      <c r="W25" s="38"/>
      <c r="X25" s="23"/>
      <c r="Y25" s="57">
        <f t="shared" ref="Y25:Y39" si="11">Y24+H25-L25+P25+R25</f>
        <v>0</v>
      </c>
      <c r="Z25" s="58">
        <f t="shared" ref="Z25:AB25" si="12">Z24+I25-M25+S25</f>
        <v>0</v>
      </c>
      <c r="AA25" s="58">
        <f t="shared" si="12"/>
        <v>0</v>
      </c>
      <c r="AB25" s="58">
        <f t="shared" si="12"/>
        <v>0</v>
      </c>
      <c r="AC25" s="59">
        <f t="shared" ref="AC25:AC39" si="13">AC24+Q25+V25</f>
        <v>0</v>
      </c>
      <c r="AD25" s="20">
        <f t="shared" ref="AD25:AD39" si="14">AE25-AE24</f>
        <v>0</v>
      </c>
      <c r="AE25" s="60">
        <f t="shared" ref="AE25:AE39" si="15">AE24-H25*50-I25*20+W25</f>
        <v>1000</v>
      </c>
      <c r="AF25" s="21">
        <f t="shared" ref="AF25:AF39" si="16">AG25-AG24</f>
        <v>0</v>
      </c>
      <c r="AG25" s="68">
        <f t="shared" si="10"/>
        <v>1000</v>
      </c>
    </row>
    <row r="26" spans="1:33">
      <c r="A26" s="19">
        <v>2</v>
      </c>
      <c r="B26" s="20" t="s">
        <v>32</v>
      </c>
      <c r="C26" s="21" t="s">
        <v>30</v>
      </c>
      <c r="D26" s="21" t="s">
        <v>32</v>
      </c>
      <c r="E26" s="21" t="s">
        <v>30</v>
      </c>
      <c r="F26" s="22" t="s">
        <v>30</v>
      </c>
      <c r="G26" s="23"/>
      <c r="H26" s="24"/>
      <c r="I26" s="37"/>
      <c r="J26" s="37"/>
      <c r="K26" s="38"/>
      <c r="L26" s="39"/>
      <c r="M26" s="40"/>
      <c r="N26" s="40"/>
      <c r="O26" s="41"/>
      <c r="P26" s="42"/>
      <c r="Q26" s="42"/>
      <c r="R26" s="24"/>
      <c r="S26" s="37"/>
      <c r="T26" s="37"/>
      <c r="U26" s="37"/>
      <c r="V26" s="37"/>
      <c r="W26" s="38"/>
      <c r="X26" s="23"/>
      <c r="Y26" s="57">
        <f t="shared" si="11"/>
        <v>0</v>
      </c>
      <c r="Z26" s="58">
        <f t="shared" ref="Z26:AB26" si="17">Z25+I26-M26+S26</f>
        <v>0</v>
      </c>
      <c r="AA26" s="58">
        <f t="shared" si="17"/>
        <v>0</v>
      </c>
      <c r="AB26" s="58">
        <f t="shared" si="17"/>
        <v>0</v>
      </c>
      <c r="AC26" s="59">
        <f t="shared" si="13"/>
        <v>0</v>
      </c>
      <c r="AD26" s="20">
        <f t="shared" si="14"/>
        <v>0</v>
      </c>
      <c r="AE26" s="60">
        <f t="shared" si="15"/>
        <v>1000</v>
      </c>
      <c r="AF26" s="21">
        <f t="shared" si="16"/>
        <v>0</v>
      </c>
      <c r="AG26" s="68">
        <f t="shared" si="10"/>
        <v>1000</v>
      </c>
    </row>
    <row r="27" spans="1:33">
      <c r="A27" s="19">
        <v>3</v>
      </c>
      <c r="B27" s="20" t="s">
        <v>31</v>
      </c>
      <c r="C27" s="21" t="s">
        <v>31</v>
      </c>
      <c r="D27" s="21" t="s">
        <v>30</v>
      </c>
      <c r="E27" s="21" t="s">
        <v>32</v>
      </c>
      <c r="F27" s="22" t="s">
        <v>30</v>
      </c>
      <c r="G27" s="23"/>
      <c r="H27" s="24"/>
      <c r="I27" s="37"/>
      <c r="J27" s="37"/>
      <c r="K27" s="38"/>
      <c r="L27" s="39"/>
      <c r="M27" s="40"/>
      <c r="N27" s="40"/>
      <c r="O27" s="41"/>
      <c r="P27" s="42"/>
      <c r="Q27" s="42"/>
      <c r="R27" s="24"/>
      <c r="S27" s="37"/>
      <c r="T27" s="37"/>
      <c r="U27" s="37"/>
      <c r="V27" s="37"/>
      <c r="W27" s="38"/>
      <c r="X27" s="23"/>
      <c r="Y27" s="57">
        <f t="shared" si="11"/>
        <v>0</v>
      </c>
      <c r="Z27" s="58">
        <f t="shared" ref="Z27:AB27" si="18">Z26+I27-M27+S27</f>
        <v>0</v>
      </c>
      <c r="AA27" s="58">
        <f t="shared" si="18"/>
        <v>0</v>
      </c>
      <c r="AB27" s="58">
        <f t="shared" si="18"/>
        <v>0</v>
      </c>
      <c r="AC27" s="59">
        <f t="shared" si="13"/>
        <v>0</v>
      </c>
      <c r="AD27" s="20">
        <f t="shared" si="14"/>
        <v>0</v>
      </c>
      <c r="AE27" s="60">
        <f t="shared" si="15"/>
        <v>1000</v>
      </c>
      <c r="AF27" s="21">
        <f t="shared" si="16"/>
        <v>0</v>
      </c>
      <c r="AG27" s="68">
        <f t="shared" si="10"/>
        <v>1000</v>
      </c>
    </row>
    <row r="28" spans="1:33">
      <c r="A28" s="19">
        <v>4</v>
      </c>
      <c r="B28" s="20" t="s">
        <v>30</v>
      </c>
      <c r="C28" s="21" t="s">
        <v>30</v>
      </c>
      <c r="D28" s="21" t="s">
        <v>30</v>
      </c>
      <c r="E28" s="21" t="s">
        <v>30</v>
      </c>
      <c r="F28" s="22" t="s">
        <v>30</v>
      </c>
      <c r="G28" s="23"/>
      <c r="H28" s="24"/>
      <c r="I28" s="37"/>
      <c r="J28" s="37"/>
      <c r="K28" s="38"/>
      <c r="L28" s="39"/>
      <c r="M28" s="40"/>
      <c r="N28" s="40"/>
      <c r="O28" s="41"/>
      <c r="P28" s="42"/>
      <c r="Q28" s="42"/>
      <c r="R28" s="24"/>
      <c r="S28" s="37"/>
      <c r="T28" s="37"/>
      <c r="U28" s="37"/>
      <c r="V28" s="37"/>
      <c r="W28" s="38"/>
      <c r="X28" s="23"/>
      <c r="Y28" s="57">
        <f t="shared" si="11"/>
        <v>0</v>
      </c>
      <c r="Z28" s="58">
        <f t="shared" ref="Z28:AB28" si="19">Z27+I28-M28+S28</f>
        <v>0</v>
      </c>
      <c r="AA28" s="58">
        <f t="shared" si="19"/>
        <v>0</v>
      </c>
      <c r="AB28" s="58">
        <f t="shared" si="19"/>
        <v>0</v>
      </c>
      <c r="AC28" s="59">
        <f t="shared" si="13"/>
        <v>0</v>
      </c>
      <c r="AD28" s="20">
        <f t="shared" si="14"/>
        <v>0</v>
      </c>
      <c r="AE28" s="60">
        <f t="shared" si="15"/>
        <v>1000</v>
      </c>
      <c r="AF28" s="21">
        <f t="shared" si="16"/>
        <v>0</v>
      </c>
      <c r="AG28" s="68">
        <f t="shared" si="10"/>
        <v>1000</v>
      </c>
    </row>
    <row r="29" spans="1:33">
      <c r="A29" s="19">
        <v>5</v>
      </c>
      <c r="B29" s="20" t="s">
        <v>32</v>
      </c>
      <c r="C29" s="21" t="s">
        <v>36</v>
      </c>
      <c r="D29" s="21" t="s">
        <v>32</v>
      </c>
      <c r="E29" s="21" t="s">
        <v>30</v>
      </c>
      <c r="F29" s="22" t="s">
        <v>30</v>
      </c>
      <c r="G29" s="23"/>
      <c r="H29" s="24"/>
      <c r="I29" s="37"/>
      <c r="J29" s="37"/>
      <c r="K29" s="38"/>
      <c r="L29" s="39"/>
      <c r="M29" s="40"/>
      <c r="N29" s="40"/>
      <c r="O29" s="41"/>
      <c r="P29" s="42"/>
      <c r="Q29" s="42"/>
      <c r="R29" s="24"/>
      <c r="S29" s="37"/>
      <c r="T29" s="37"/>
      <c r="U29" s="37"/>
      <c r="V29" s="37"/>
      <c r="W29" s="38"/>
      <c r="X29" s="23"/>
      <c r="Y29" s="57">
        <f t="shared" si="11"/>
        <v>0</v>
      </c>
      <c r="Z29" s="58">
        <f t="shared" ref="Z29:AB29" si="20">Z28+I29-M29+S29</f>
        <v>0</v>
      </c>
      <c r="AA29" s="58">
        <f t="shared" si="20"/>
        <v>0</v>
      </c>
      <c r="AB29" s="58">
        <f t="shared" si="20"/>
        <v>0</v>
      </c>
      <c r="AC29" s="59">
        <f t="shared" si="13"/>
        <v>0</v>
      </c>
      <c r="AD29" s="20">
        <f t="shared" si="14"/>
        <v>0</v>
      </c>
      <c r="AE29" s="60">
        <f t="shared" si="15"/>
        <v>1000</v>
      </c>
      <c r="AF29" s="21">
        <f t="shared" si="16"/>
        <v>0</v>
      </c>
      <c r="AG29" s="68">
        <f t="shared" si="10"/>
        <v>1000</v>
      </c>
    </row>
    <row r="30" spans="1:33">
      <c r="A30" s="19">
        <v>6</v>
      </c>
      <c r="B30" s="20" t="s">
        <v>30</v>
      </c>
      <c r="C30" s="21" t="s">
        <v>31</v>
      </c>
      <c r="D30" s="21" t="s">
        <v>30</v>
      </c>
      <c r="E30" s="21" t="s">
        <v>32</v>
      </c>
      <c r="F30" s="22" t="s">
        <v>32</v>
      </c>
      <c r="G30" s="23"/>
      <c r="H30" s="24"/>
      <c r="I30" s="37"/>
      <c r="J30" s="37"/>
      <c r="K30" s="38"/>
      <c r="L30" s="39"/>
      <c r="M30" s="40"/>
      <c r="N30" s="40"/>
      <c r="O30" s="41"/>
      <c r="P30" s="42"/>
      <c r="Q30" s="42"/>
      <c r="R30" s="24"/>
      <c r="S30" s="37"/>
      <c r="T30" s="37"/>
      <c r="U30" s="37"/>
      <c r="V30" s="37"/>
      <c r="W30" s="38"/>
      <c r="X30" s="23"/>
      <c r="Y30" s="57">
        <f t="shared" si="11"/>
        <v>0</v>
      </c>
      <c r="Z30" s="58">
        <f t="shared" ref="Z30:AB30" si="21">Z29+I30-M30+S30</f>
        <v>0</v>
      </c>
      <c r="AA30" s="58">
        <f t="shared" si="21"/>
        <v>0</v>
      </c>
      <c r="AB30" s="58">
        <f t="shared" si="21"/>
        <v>0</v>
      </c>
      <c r="AC30" s="59">
        <f t="shared" si="13"/>
        <v>0</v>
      </c>
      <c r="AD30" s="20">
        <f t="shared" si="14"/>
        <v>0</v>
      </c>
      <c r="AE30" s="60">
        <f t="shared" si="15"/>
        <v>1000</v>
      </c>
      <c r="AF30" s="21">
        <f t="shared" si="16"/>
        <v>0</v>
      </c>
      <c r="AG30" s="68">
        <f t="shared" si="10"/>
        <v>1000</v>
      </c>
    </row>
    <row r="31" spans="1:33">
      <c r="A31" s="19">
        <v>7</v>
      </c>
      <c r="B31" s="20" t="s">
        <v>30</v>
      </c>
      <c r="C31" s="21" t="s">
        <v>31</v>
      </c>
      <c r="D31" s="21" t="s">
        <v>30</v>
      </c>
      <c r="E31" s="21" t="s">
        <v>32</v>
      </c>
      <c r="F31" s="22" t="s">
        <v>30</v>
      </c>
      <c r="G31" s="23"/>
      <c r="H31" s="24"/>
      <c r="I31" s="37"/>
      <c r="J31" s="37"/>
      <c r="K31" s="38"/>
      <c r="L31" s="39"/>
      <c r="M31" s="40"/>
      <c r="N31" s="40"/>
      <c r="O31" s="41"/>
      <c r="P31" s="42"/>
      <c r="Q31" s="42"/>
      <c r="R31" s="24"/>
      <c r="S31" s="37"/>
      <c r="T31" s="37"/>
      <c r="U31" s="37"/>
      <c r="V31" s="37"/>
      <c r="W31" s="38"/>
      <c r="X31" s="23"/>
      <c r="Y31" s="57">
        <f t="shared" si="11"/>
        <v>0</v>
      </c>
      <c r="Z31" s="58">
        <f t="shared" ref="Z31:AB31" si="22">Z30+I31-M31+S31</f>
        <v>0</v>
      </c>
      <c r="AA31" s="58">
        <f t="shared" si="22"/>
        <v>0</v>
      </c>
      <c r="AB31" s="58">
        <f t="shared" si="22"/>
        <v>0</v>
      </c>
      <c r="AC31" s="59">
        <f t="shared" si="13"/>
        <v>0</v>
      </c>
      <c r="AD31" s="20">
        <f t="shared" si="14"/>
        <v>0</v>
      </c>
      <c r="AE31" s="60">
        <f t="shared" si="15"/>
        <v>1000</v>
      </c>
      <c r="AF31" s="21">
        <f t="shared" si="16"/>
        <v>0</v>
      </c>
      <c r="AG31" s="68">
        <f t="shared" si="10"/>
        <v>1000</v>
      </c>
    </row>
    <row r="32" spans="1:33">
      <c r="A32" s="19">
        <v>8</v>
      </c>
      <c r="B32" s="20" t="s">
        <v>36</v>
      </c>
      <c r="C32" s="21" t="s">
        <v>30</v>
      </c>
      <c r="D32" s="21" t="s">
        <v>32</v>
      </c>
      <c r="E32" s="21" t="s">
        <v>30</v>
      </c>
      <c r="F32" s="22" t="s">
        <v>32</v>
      </c>
      <c r="G32" s="23"/>
      <c r="H32" s="24"/>
      <c r="I32" s="37"/>
      <c r="J32" s="37"/>
      <c r="K32" s="38"/>
      <c r="L32" s="39"/>
      <c r="M32" s="40"/>
      <c r="N32" s="40"/>
      <c r="O32" s="41"/>
      <c r="P32" s="42"/>
      <c r="Q32" s="42"/>
      <c r="R32" s="24"/>
      <c r="S32" s="37"/>
      <c r="T32" s="37"/>
      <c r="U32" s="37"/>
      <c r="V32" s="37"/>
      <c r="W32" s="38"/>
      <c r="X32" s="23"/>
      <c r="Y32" s="57">
        <f t="shared" si="11"/>
        <v>0</v>
      </c>
      <c r="Z32" s="58">
        <f t="shared" ref="Z32:AB32" si="23">Z31+I32-M32+S32</f>
        <v>0</v>
      </c>
      <c r="AA32" s="58">
        <f t="shared" si="23"/>
        <v>0</v>
      </c>
      <c r="AB32" s="58">
        <f t="shared" si="23"/>
        <v>0</v>
      </c>
      <c r="AC32" s="59">
        <f t="shared" si="13"/>
        <v>0</v>
      </c>
      <c r="AD32" s="20">
        <f t="shared" si="14"/>
        <v>0</v>
      </c>
      <c r="AE32" s="60">
        <f t="shared" si="15"/>
        <v>1000</v>
      </c>
      <c r="AF32" s="21">
        <f t="shared" si="16"/>
        <v>0</v>
      </c>
      <c r="AG32" s="68">
        <f t="shared" si="10"/>
        <v>1000</v>
      </c>
    </row>
    <row r="33" spans="1:33">
      <c r="A33" s="19">
        <v>9</v>
      </c>
      <c r="B33" s="20" t="s">
        <v>31</v>
      </c>
      <c r="C33" s="21" t="s">
        <v>32</v>
      </c>
      <c r="D33" s="21" t="s">
        <v>30</v>
      </c>
      <c r="E33" s="21" t="s">
        <v>30</v>
      </c>
      <c r="F33" s="22" t="s">
        <v>30</v>
      </c>
      <c r="G33" s="23"/>
      <c r="H33" s="24"/>
      <c r="I33" s="37"/>
      <c r="J33" s="37"/>
      <c r="K33" s="38"/>
      <c r="L33" s="39"/>
      <c r="M33" s="40"/>
      <c r="N33" s="40"/>
      <c r="O33" s="41"/>
      <c r="P33" s="42"/>
      <c r="Q33" s="42"/>
      <c r="R33" s="24"/>
      <c r="S33" s="37"/>
      <c r="T33" s="37"/>
      <c r="U33" s="37"/>
      <c r="V33" s="37"/>
      <c r="W33" s="38"/>
      <c r="X33" s="23"/>
      <c r="Y33" s="57">
        <f t="shared" si="11"/>
        <v>0</v>
      </c>
      <c r="Z33" s="58">
        <f t="shared" ref="Z33:AB33" si="24">Z32+I33-M33+S33</f>
        <v>0</v>
      </c>
      <c r="AA33" s="58">
        <f t="shared" si="24"/>
        <v>0</v>
      </c>
      <c r="AB33" s="58">
        <f t="shared" si="24"/>
        <v>0</v>
      </c>
      <c r="AC33" s="59">
        <f t="shared" si="13"/>
        <v>0</v>
      </c>
      <c r="AD33" s="20">
        <f t="shared" si="14"/>
        <v>0</v>
      </c>
      <c r="AE33" s="60">
        <f t="shared" si="15"/>
        <v>1000</v>
      </c>
      <c r="AF33" s="21">
        <f t="shared" si="16"/>
        <v>0</v>
      </c>
      <c r="AG33" s="68">
        <f t="shared" si="10"/>
        <v>1000</v>
      </c>
    </row>
    <row r="34" spans="1:33">
      <c r="A34" s="19">
        <v>10</v>
      </c>
      <c r="B34" s="20" t="s">
        <v>30</v>
      </c>
      <c r="C34" s="21" t="s">
        <v>30</v>
      </c>
      <c r="D34" s="21" t="s">
        <v>30</v>
      </c>
      <c r="E34" s="21" t="s">
        <v>30</v>
      </c>
      <c r="F34" s="22" t="s">
        <v>30</v>
      </c>
      <c r="G34" s="23"/>
      <c r="H34" s="24"/>
      <c r="I34" s="37"/>
      <c r="J34" s="37"/>
      <c r="K34" s="38"/>
      <c r="L34" s="39"/>
      <c r="M34" s="40"/>
      <c r="N34" s="40"/>
      <c r="O34" s="41"/>
      <c r="P34" s="42"/>
      <c r="Q34" s="42"/>
      <c r="R34" s="24"/>
      <c r="S34" s="37"/>
      <c r="T34" s="37"/>
      <c r="U34" s="37"/>
      <c r="V34" s="37"/>
      <c r="W34" s="38"/>
      <c r="X34" s="23"/>
      <c r="Y34" s="57">
        <f t="shared" si="11"/>
        <v>0</v>
      </c>
      <c r="Z34" s="58">
        <f t="shared" ref="Z34:AB34" si="25">Z33+I34-M34+S34</f>
        <v>0</v>
      </c>
      <c r="AA34" s="58">
        <f t="shared" si="25"/>
        <v>0</v>
      </c>
      <c r="AB34" s="58">
        <f t="shared" si="25"/>
        <v>0</v>
      </c>
      <c r="AC34" s="59">
        <f t="shared" si="13"/>
        <v>0</v>
      </c>
      <c r="AD34" s="20">
        <f t="shared" si="14"/>
        <v>0</v>
      </c>
      <c r="AE34" s="60">
        <f t="shared" si="15"/>
        <v>1000</v>
      </c>
      <c r="AF34" s="21">
        <f t="shared" si="16"/>
        <v>0</v>
      </c>
      <c r="AG34" s="68">
        <f t="shared" si="10"/>
        <v>1000</v>
      </c>
    </row>
    <row r="35" spans="1:33">
      <c r="A35" s="19">
        <v>11</v>
      </c>
      <c r="B35" s="20" t="s">
        <v>31</v>
      </c>
      <c r="C35" s="21" t="s">
        <v>32</v>
      </c>
      <c r="D35" s="21" t="s">
        <v>32</v>
      </c>
      <c r="E35" s="21" t="s">
        <v>30</v>
      </c>
      <c r="F35" s="22" t="s">
        <v>30</v>
      </c>
      <c r="G35" s="23"/>
      <c r="H35" s="24"/>
      <c r="I35" s="37"/>
      <c r="J35" s="37"/>
      <c r="K35" s="38"/>
      <c r="L35" s="39"/>
      <c r="M35" s="40"/>
      <c r="N35" s="40"/>
      <c r="O35" s="41"/>
      <c r="P35" s="42"/>
      <c r="Q35" s="42"/>
      <c r="R35" s="24"/>
      <c r="S35" s="37"/>
      <c r="T35" s="37"/>
      <c r="U35" s="37"/>
      <c r="V35" s="37"/>
      <c r="W35" s="38"/>
      <c r="X35" s="23"/>
      <c r="Y35" s="57">
        <f t="shared" si="11"/>
        <v>0</v>
      </c>
      <c r="Z35" s="58">
        <f t="shared" ref="Z35:AB35" si="26">Z34+I35-M35+S35</f>
        <v>0</v>
      </c>
      <c r="AA35" s="58">
        <f t="shared" si="26"/>
        <v>0</v>
      </c>
      <c r="AB35" s="58">
        <f t="shared" si="26"/>
        <v>0</v>
      </c>
      <c r="AC35" s="59">
        <f t="shared" si="13"/>
        <v>0</v>
      </c>
      <c r="AD35" s="20">
        <f t="shared" si="14"/>
        <v>0</v>
      </c>
      <c r="AE35" s="60">
        <f t="shared" si="15"/>
        <v>1000</v>
      </c>
      <c r="AF35" s="21">
        <f t="shared" si="16"/>
        <v>0</v>
      </c>
      <c r="AG35" s="68">
        <f t="shared" si="10"/>
        <v>1000</v>
      </c>
    </row>
    <row r="36" spans="1:33">
      <c r="A36" s="19">
        <v>12</v>
      </c>
      <c r="B36" s="20" t="s">
        <v>30</v>
      </c>
      <c r="C36" s="21" t="s">
        <v>32</v>
      </c>
      <c r="D36" s="21" t="s">
        <v>30</v>
      </c>
      <c r="E36" s="21" t="s">
        <v>30</v>
      </c>
      <c r="F36" s="22" t="s">
        <v>36</v>
      </c>
      <c r="G36" s="23"/>
      <c r="H36" s="24"/>
      <c r="I36" s="37"/>
      <c r="J36" s="37"/>
      <c r="K36" s="38"/>
      <c r="L36" s="39"/>
      <c r="M36" s="40"/>
      <c r="N36" s="40"/>
      <c r="O36" s="41"/>
      <c r="P36" s="42"/>
      <c r="Q36" s="42"/>
      <c r="R36" s="24"/>
      <c r="S36" s="37"/>
      <c r="T36" s="37"/>
      <c r="U36" s="37"/>
      <c r="V36" s="37"/>
      <c r="W36" s="38"/>
      <c r="X36" s="23"/>
      <c r="Y36" s="57">
        <f t="shared" si="11"/>
        <v>0</v>
      </c>
      <c r="Z36" s="58">
        <f t="shared" ref="Z36:AB36" si="27">Z35+I36-M36+S36</f>
        <v>0</v>
      </c>
      <c r="AA36" s="58">
        <f t="shared" si="27"/>
        <v>0</v>
      </c>
      <c r="AB36" s="58">
        <f t="shared" si="27"/>
        <v>0</v>
      </c>
      <c r="AC36" s="59">
        <f t="shared" si="13"/>
        <v>0</v>
      </c>
      <c r="AD36" s="20">
        <f t="shared" si="14"/>
        <v>0</v>
      </c>
      <c r="AE36" s="60">
        <f t="shared" si="15"/>
        <v>1000</v>
      </c>
      <c r="AF36" s="21">
        <f t="shared" si="16"/>
        <v>0</v>
      </c>
      <c r="AG36" s="68">
        <f t="shared" si="10"/>
        <v>1000</v>
      </c>
    </row>
    <row r="37" spans="1:33">
      <c r="A37" s="19">
        <v>13</v>
      </c>
      <c r="B37" s="20" t="s">
        <v>30</v>
      </c>
      <c r="C37" s="21" t="s">
        <v>31</v>
      </c>
      <c r="D37" s="21" t="s">
        <v>30</v>
      </c>
      <c r="E37" s="21" t="s">
        <v>30</v>
      </c>
      <c r="F37" s="22" t="s">
        <v>30</v>
      </c>
      <c r="G37" s="23"/>
      <c r="H37" s="24"/>
      <c r="I37" s="37"/>
      <c r="J37" s="37"/>
      <c r="K37" s="38"/>
      <c r="L37" s="39"/>
      <c r="M37" s="40"/>
      <c r="N37" s="40"/>
      <c r="O37" s="41"/>
      <c r="P37" s="42"/>
      <c r="Q37" s="42"/>
      <c r="R37" s="24"/>
      <c r="S37" s="37"/>
      <c r="T37" s="37"/>
      <c r="U37" s="37"/>
      <c r="V37" s="37"/>
      <c r="W37" s="38"/>
      <c r="X37" s="23"/>
      <c r="Y37" s="57">
        <f t="shared" si="11"/>
        <v>0</v>
      </c>
      <c r="Z37" s="58">
        <f t="shared" ref="Z37:AB37" si="28">Z36+I37-M37+S37</f>
        <v>0</v>
      </c>
      <c r="AA37" s="58">
        <f t="shared" si="28"/>
        <v>0</v>
      </c>
      <c r="AB37" s="58">
        <f t="shared" si="28"/>
        <v>0</v>
      </c>
      <c r="AC37" s="59">
        <f t="shared" si="13"/>
        <v>0</v>
      </c>
      <c r="AD37" s="20">
        <f t="shared" si="14"/>
        <v>0</v>
      </c>
      <c r="AE37" s="60">
        <f t="shared" si="15"/>
        <v>1000</v>
      </c>
      <c r="AF37" s="21">
        <f t="shared" si="16"/>
        <v>0</v>
      </c>
      <c r="AG37" s="68">
        <f t="shared" si="10"/>
        <v>1000</v>
      </c>
    </row>
    <row r="38" spans="1:33">
      <c r="A38" s="19">
        <v>14</v>
      </c>
      <c r="B38" s="20" t="s">
        <v>31</v>
      </c>
      <c r="C38" s="21" t="s">
        <v>30</v>
      </c>
      <c r="D38" s="21" t="s">
        <v>32</v>
      </c>
      <c r="E38" s="21" t="s">
        <v>30</v>
      </c>
      <c r="F38" s="22" t="s">
        <v>30</v>
      </c>
      <c r="G38" s="23"/>
      <c r="H38" s="24"/>
      <c r="I38" s="37"/>
      <c r="J38" s="37"/>
      <c r="K38" s="38"/>
      <c r="L38" s="39"/>
      <c r="M38" s="40"/>
      <c r="N38" s="40"/>
      <c r="O38" s="41"/>
      <c r="P38" s="42"/>
      <c r="Q38" s="42"/>
      <c r="R38" s="24"/>
      <c r="S38" s="37"/>
      <c r="T38" s="37"/>
      <c r="U38" s="37"/>
      <c r="V38" s="37"/>
      <c r="W38" s="38"/>
      <c r="X38" s="23"/>
      <c r="Y38" s="57">
        <f t="shared" si="11"/>
        <v>0</v>
      </c>
      <c r="Z38" s="58">
        <f t="shared" ref="Z38:AB38" si="29">Z37+I38-M38+S38</f>
        <v>0</v>
      </c>
      <c r="AA38" s="58">
        <f t="shared" si="29"/>
        <v>0</v>
      </c>
      <c r="AB38" s="58">
        <f t="shared" si="29"/>
        <v>0</v>
      </c>
      <c r="AC38" s="59">
        <f t="shared" si="13"/>
        <v>0</v>
      </c>
      <c r="AD38" s="20">
        <f t="shared" si="14"/>
        <v>0</v>
      </c>
      <c r="AE38" s="60">
        <f t="shared" si="15"/>
        <v>1000</v>
      </c>
      <c r="AF38" s="21">
        <f t="shared" si="16"/>
        <v>0</v>
      </c>
      <c r="AG38" s="68">
        <f t="shared" si="10"/>
        <v>1000</v>
      </c>
    </row>
    <row r="39" ht="14.25" spans="1:33">
      <c r="A39" s="25">
        <v>15</v>
      </c>
      <c r="B39" s="26" t="s">
        <v>31</v>
      </c>
      <c r="C39" s="27" t="s">
        <v>31</v>
      </c>
      <c r="D39" s="27" t="s">
        <v>30</v>
      </c>
      <c r="E39" s="27" t="s">
        <v>30</v>
      </c>
      <c r="F39" s="28" t="s">
        <v>30</v>
      </c>
      <c r="G39" s="29"/>
      <c r="H39" s="30"/>
      <c r="I39" s="43"/>
      <c r="J39" s="43"/>
      <c r="K39" s="44"/>
      <c r="L39" s="45"/>
      <c r="M39" s="46"/>
      <c r="N39" s="46"/>
      <c r="O39" s="47"/>
      <c r="P39" s="48"/>
      <c r="Q39" s="48"/>
      <c r="R39" s="30"/>
      <c r="S39" s="43"/>
      <c r="T39" s="43"/>
      <c r="U39" s="43"/>
      <c r="V39" s="43"/>
      <c r="W39" s="44"/>
      <c r="X39" s="29"/>
      <c r="Y39" s="61">
        <f t="shared" si="11"/>
        <v>0</v>
      </c>
      <c r="Z39" s="62">
        <f t="shared" ref="Z39:AB39" si="30">Z38+I39-M39+S39</f>
        <v>0</v>
      </c>
      <c r="AA39" s="62">
        <f t="shared" si="30"/>
        <v>0</v>
      </c>
      <c r="AB39" s="62">
        <f t="shared" si="30"/>
        <v>0</v>
      </c>
      <c r="AC39" s="63">
        <f t="shared" si="13"/>
        <v>0</v>
      </c>
      <c r="AD39" s="26">
        <f t="shared" si="14"/>
        <v>0</v>
      </c>
      <c r="AE39" s="64">
        <f t="shared" si="15"/>
        <v>1000</v>
      </c>
      <c r="AF39" s="27">
        <f t="shared" si="16"/>
        <v>0</v>
      </c>
      <c r="AG39" s="69">
        <f t="shared" si="10"/>
        <v>1000</v>
      </c>
    </row>
    <row r="40" ht="15"/>
    <row r="41" ht="36.75" spans="1:33">
      <c r="A41" s="1" t="s">
        <v>48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65"/>
    </row>
    <row r="42" ht="14.25" spans="1:33">
      <c r="A42" s="3" t="s">
        <v>1</v>
      </c>
      <c r="B42" s="4" t="s">
        <v>2</v>
      </c>
      <c r="C42" s="5"/>
      <c r="D42" s="5"/>
      <c r="E42" s="5"/>
      <c r="F42" s="6"/>
      <c r="G42" s="7" t="s">
        <v>3</v>
      </c>
      <c r="H42" s="4" t="s">
        <v>4</v>
      </c>
      <c r="I42" s="5"/>
      <c r="J42" s="5"/>
      <c r="K42" s="6"/>
      <c r="L42" s="4" t="s">
        <v>5</v>
      </c>
      <c r="M42" s="5"/>
      <c r="N42" s="5"/>
      <c r="O42" s="6"/>
      <c r="P42" s="7" t="s">
        <v>6</v>
      </c>
      <c r="Q42" s="7" t="s">
        <v>7</v>
      </c>
      <c r="R42" s="4" t="s">
        <v>8</v>
      </c>
      <c r="S42" s="5"/>
      <c r="T42" s="5"/>
      <c r="U42" s="5"/>
      <c r="V42" s="49"/>
      <c r="W42" s="6"/>
      <c r="X42" s="50" t="s">
        <v>9</v>
      </c>
      <c r="Y42" s="4" t="s">
        <v>10</v>
      </c>
      <c r="Z42" s="5"/>
      <c r="AA42" s="5"/>
      <c r="AB42" s="5"/>
      <c r="AC42" s="5"/>
      <c r="AD42" s="5"/>
      <c r="AE42" s="5"/>
      <c r="AF42" s="5"/>
      <c r="AG42" s="66"/>
    </row>
    <row r="43" ht="14.25" spans="1:33">
      <c r="A43" s="8"/>
      <c r="B43" s="9" t="s">
        <v>11</v>
      </c>
      <c r="C43" s="10" t="s">
        <v>12</v>
      </c>
      <c r="D43" s="10" t="s">
        <v>6</v>
      </c>
      <c r="E43" s="10" t="s">
        <v>13</v>
      </c>
      <c r="F43" s="11" t="s">
        <v>7</v>
      </c>
      <c r="G43" s="12"/>
      <c r="H43" s="9" t="s">
        <v>14</v>
      </c>
      <c r="I43" s="10" t="s">
        <v>15</v>
      </c>
      <c r="J43" s="10" t="s">
        <v>16</v>
      </c>
      <c r="K43" s="11" t="s">
        <v>17</v>
      </c>
      <c r="L43" s="9" t="s">
        <v>14</v>
      </c>
      <c r="M43" s="10" t="s">
        <v>15</v>
      </c>
      <c r="N43" s="10" t="s">
        <v>16</v>
      </c>
      <c r="O43" s="11" t="s">
        <v>17</v>
      </c>
      <c r="P43" s="12" t="s">
        <v>14</v>
      </c>
      <c r="Q43" s="12" t="s">
        <v>18</v>
      </c>
      <c r="R43" s="9" t="s">
        <v>14</v>
      </c>
      <c r="S43" s="10" t="s">
        <v>15</v>
      </c>
      <c r="T43" s="10" t="s">
        <v>16</v>
      </c>
      <c r="U43" s="10" t="s">
        <v>17</v>
      </c>
      <c r="V43" s="51" t="s">
        <v>18</v>
      </c>
      <c r="W43" s="11" t="s">
        <v>19</v>
      </c>
      <c r="X43" s="52"/>
      <c r="Y43" s="9" t="s">
        <v>14</v>
      </c>
      <c r="Z43" s="10" t="s">
        <v>15</v>
      </c>
      <c r="AA43" s="10" t="s">
        <v>16</v>
      </c>
      <c r="AB43" s="10" t="s">
        <v>17</v>
      </c>
      <c r="AC43" s="10" t="s">
        <v>18</v>
      </c>
      <c r="AD43" s="10" t="s">
        <v>20</v>
      </c>
      <c r="AE43" s="10" t="s">
        <v>21</v>
      </c>
      <c r="AF43" s="10" t="s">
        <v>22</v>
      </c>
      <c r="AG43" s="67" t="s">
        <v>23</v>
      </c>
    </row>
    <row r="44" ht="14.25" spans="1:33">
      <c r="A44" s="13" t="s">
        <v>26</v>
      </c>
      <c r="B44" s="14" t="s">
        <v>27</v>
      </c>
      <c r="C44" s="15" t="s">
        <v>27</v>
      </c>
      <c r="D44" s="15" t="s">
        <v>27</v>
      </c>
      <c r="E44" s="15" t="s">
        <v>27</v>
      </c>
      <c r="F44" s="16" t="s">
        <v>27</v>
      </c>
      <c r="G44" s="17"/>
      <c r="H44" s="18"/>
      <c r="I44" s="31"/>
      <c r="J44" s="31"/>
      <c r="K44" s="32"/>
      <c r="L44" s="33"/>
      <c r="M44" s="34"/>
      <c r="N44" s="34"/>
      <c r="O44" s="35"/>
      <c r="P44" s="36"/>
      <c r="Q44" s="36"/>
      <c r="R44" s="18"/>
      <c r="S44" s="31"/>
      <c r="T44" s="31"/>
      <c r="U44" s="31"/>
      <c r="V44" s="31"/>
      <c r="W44" s="32"/>
      <c r="X44" s="17"/>
      <c r="Y44" s="53">
        <f>H44-L44+P44+R44</f>
        <v>0</v>
      </c>
      <c r="Z44" s="54">
        <f t="shared" ref="Z44:AB44" si="31">I44-M44+S44</f>
        <v>0</v>
      </c>
      <c r="AA44" s="54">
        <f t="shared" si="31"/>
        <v>0</v>
      </c>
      <c r="AB44" s="54">
        <f t="shared" si="31"/>
        <v>0</v>
      </c>
      <c r="AC44" s="55">
        <f>Q44+V44</f>
        <v>0</v>
      </c>
      <c r="AD44" s="14"/>
      <c r="AE44" s="56">
        <f>1000-H44*25-I44*10-J44*100-K44/3*400+W44</f>
        <v>1000</v>
      </c>
      <c r="AF44" s="15"/>
      <c r="AG44" s="68">
        <f t="shared" ref="AG44:AG59" si="32">1000-Y44*50-Z44*10-AA44*10-AB44*20-AC44*50</f>
        <v>1000</v>
      </c>
    </row>
    <row r="45" spans="1:33">
      <c r="A45" s="19">
        <v>1</v>
      </c>
      <c r="B45" s="20" t="s">
        <v>30</v>
      </c>
      <c r="C45" s="21" t="s">
        <v>31</v>
      </c>
      <c r="D45" s="21" t="s">
        <v>30</v>
      </c>
      <c r="E45" s="21" t="s">
        <v>32</v>
      </c>
      <c r="F45" s="22" t="s">
        <v>30</v>
      </c>
      <c r="G45" s="23"/>
      <c r="H45" s="24"/>
      <c r="I45" s="37"/>
      <c r="J45" s="37"/>
      <c r="K45" s="38"/>
      <c r="L45" s="39"/>
      <c r="M45" s="40"/>
      <c r="N45" s="40"/>
      <c r="O45" s="41"/>
      <c r="P45" s="42"/>
      <c r="Q45" s="42"/>
      <c r="R45" s="24"/>
      <c r="S45" s="37"/>
      <c r="T45" s="37"/>
      <c r="U45" s="37"/>
      <c r="V45" s="37"/>
      <c r="W45" s="38"/>
      <c r="X45" s="23"/>
      <c r="Y45" s="57">
        <f t="shared" ref="Y45:Y59" si="33">Y44+H45-L45+P45+R45</f>
        <v>0</v>
      </c>
      <c r="Z45" s="58">
        <f t="shared" ref="Z45:AB45" si="34">Z44+I45-M45+S45</f>
        <v>0</v>
      </c>
      <c r="AA45" s="58">
        <f t="shared" si="34"/>
        <v>0</v>
      </c>
      <c r="AB45" s="58">
        <f t="shared" si="34"/>
        <v>0</v>
      </c>
      <c r="AC45" s="59">
        <f t="shared" ref="AC45:AC59" si="35">AC44+Q45+V45</f>
        <v>0</v>
      </c>
      <c r="AD45" s="20">
        <f t="shared" ref="AD45:AD59" si="36">AE45-AE44</f>
        <v>0</v>
      </c>
      <c r="AE45" s="60">
        <f t="shared" ref="AE45:AE59" si="37">AE44-H45*50-I45*20+W45</f>
        <v>1000</v>
      </c>
      <c r="AF45" s="21">
        <f t="shared" ref="AF45:AF59" si="38">AG45-AG44</f>
        <v>0</v>
      </c>
      <c r="AG45" s="68">
        <f t="shared" si="32"/>
        <v>1000</v>
      </c>
    </row>
    <row r="46" spans="1:33">
      <c r="A46" s="19">
        <v>2</v>
      </c>
      <c r="B46" s="20" t="s">
        <v>32</v>
      </c>
      <c r="C46" s="21" t="s">
        <v>30</v>
      </c>
      <c r="D46" s="21" t="s">
        <v>32</v>
      </c>
      <c r="E46" s="21" t="s">
        <v>30</v>
      </c>
      <c r="F46" s="22" t="s">
        <v>30</v>
      </c>
      <c r="G46" s="23"/>
      <c r="H46" s="24"/>
      <c r="I46" s="37"/>
      <c r="J46" s="37"/>
      <c r="K46" s="38"/>
      <c r="L46" s="39"/>
      <c r="M46" s="40"/>
      <c r="N46" s="40"/>
      <c r="O46" s="41"/>
      <c r="P46" s="42"/>
      <c r="Q46" s="42"/>
      <c r="R46" s="24"/>
      <c r="S46" s="37"/>
      <c r="T46" s="37"/>
      <c r="U46" s="37"/>
      <c r="V46" s="37"/>
      <c r="W46" s="38"/>
      <c r="X46" s="23"/>
      <c r="Y46" s="57">
        <f t="shared" si="33"/>
        <v>0</v>
      </c>
      <c r="Z46" s="58">
        <f t="shared" ref="Z46:AB46" si="39">Z45+I46-M46+S46</f>
        <v>0</v>
      </c>
      <c r="AA46" s="58">
        <f t="shared" si="39"/>
        <v>0</v>
      </c>
      <c r="AB46" s="58">
        <f t="shared" si="39"/>
        <v>0</v>
      </c>
      <c r="AC46" s="59">
        <f t="shared" si="35"/>
        <v>0</v>
      </c>
      <c r="AD46" s="20">
        <f t="shared" si="36"/>
        <v>0</v>
      </c>
      <c r="AE46" s="60">
        <f t="shared" si="37"/>
        <v>1000</v>
      </c>
      <c r="AF46" s="21">
        <f t="shared" si="38"/>
        <v>0</v>
      </c>
      <c r="AG46" s="68">
        <f t="shared" si="32"/>
        <v>1000</v>
      </c>
    </row>
    <row r="47" spans="1:33">
      <c r="A47" s="19">
        <v>3</v>
      </c>
      <c r="B47" s="20" t="s">
        <v>31</v>
      </c>
      <c r="C47" s="21" t="s">
        <v>31</v>
      </c>
      <c r="D47" s="21" t="s">
        <v>30</v>
      </c>
      <c r="E47" s="21" t="s">
        <v>32</v>
      </c>
      <c r="F47" s="22" t="s">
        <v>30</v>
      </c>
      <c r="G47" s="23"/>
      <c r="H47" s="24"/>
      <c r="I47" s="37"/>
      <c r="J47" s="37"/>
      <c r="K47" s="38"/>
      <c r="L47" s="39"/>
      <c r="M47" s="40"/>
      <c r="N47" s="40"/>
      <c r="O47" s="41"/>
      <c r="P47" s="42"/>
      <c r="Q47" s="42"/>
      <c r="R47" s="24"/>
      <c r="S47" s="37"/>
      <c r="T47" s="37"/>
      <c r="U47" s="37"/>
      <c r="V47" s="37"/>
      <c r="W47" s="38"/>
      <c r="X47" s="23"/>
      <c r="Y47" s="57">
        <f t="shared" si="33"/>
        <v>0</v>
      </c>
      <c r="Z47" s="58">
        <f t="shared" ref="Z47:AB47" si="40">Z46+I47-M47+S47</f>
        <v>0</v>
      </c>
      <c r="AA47" s="58">
        <f t="shared" si="40"/>
        <v>0</v>
      </c>
      <c r="AB47" s="58">
        <f t="shared" si="40"/>
        <v>0</v>
      </c>
      <c r="AC47" s="59">
        <f t="shared" si="35"/>
        <v>0</v>
      </c>
      <c r="AD47" s="20">
        <f t="shared" si="36"/>
        <v>0</v>
      </c>
      <c r="AE47" s="60">
        <f t="shared" si="37"/>
        <v>1000</v>
      </c>
      <c r="AF47" s="21">
        <f t="shared" si="38"/>
        <v>0</v>
      </c>
      <c r="AG47" s="68">
        <f t="shared" si="32"/>
        <v>1000</v>
      </c>
    </row>
    <row r="48" spans="1:33">
      <c r="A48" s="19">
        <v>4</v>
      </c>
      <c r="B48" s="20" t="s">
        <v>30</v>
      </c>
      <c r="C48" s="21" t="s">
        <v>30</v>
      </c>
      <c r="D48" s="21" t="s">
        <v>30</v>
      </c>
      <c r="E48" s="21" t="s">
        <v>30</v>
      </c>
      <c r="F48" s="22" t="s">
        <v>30</v>
      </c>
      <c r="G48" s="23"/>
      <c r="H48" s="24"/>
      <c r="I48" s="37"/>
      <c r="J48" s="37"/>
      <c r="K48" s="38"/>
      <c r="L48" s="39"/>
      <c r="M48" s="40"/>
      <c r="N48" s="40"/>
      <c r="O48" s="41"/>
      <c r="P48" s="42"/>
      <c r="Q48" s="42"/>
      <c r="R48" s="24"/>
      <c r="S48" s="37"/>
      <c r="T48" s="37"/>
      <c r="U48" s="37"/>
      <c r="V48" s="37"/>
      <c r="W48" s="38"/>
      <c r="X48" s="23"/>
      <c r="Y48" s="57">
        <f t="shared" si="33"/>
        <v>0</v>
      </c>
      <c r="Z48" s="58">
        <f t="shared" ref="Z48:AB48" si="41">Z47+I48-M48+S48</f>
        <v>0</v>
      </c>
      <c r="AA48" s="58">
        <f t="shared" si="41"/>
        <v>0</v>
      </c>
      <c r="AB48" s="58">
        <f t="shared" si="41"/>
        <v>0</v>
      </c>
      <c r="AC48" s="59">
        <f t="shared" si="35"/>
        <v>0</v>
      </c>
      <c r="AD48" s="20">
        <f t="shared" si="36"/>
        <v>0</v>
      </c>
      <c r="AE48" s="60">
        <f t="shared" si="37"/>
        <v>1000</v>
      </c>
      <c r="AF48" s="21">
        <f t="shared" si="38"/>
        <v>0</v>
      </c>
      <c r="AG48" s="68">
        <f t="shared" si="32"/>
        <v>1000</v>
      </c>
    </row>
    <row r="49" spans="1:33">
      <c r="A49" s="19">
        <v>5</v>
      </c>
      <c r="B49" s="20" t="s">
        <v>32</v>
      </c>
      <c r="C49" s="21" t="s">
        <v>36</v>
      </c>
      <c r="D49" s="21" t="s">
        <v>32</v>
      </c>
      <c r="E49" s="21" t="s">
        <v>30</v>
      </c>
      <c r="F49" s="22" t="s">
        <v>30</v>
      </c>
      <c r="G49" s="23"/>
      <c r="H49" s="24"/>
      <c r="I49" s="37"/>
      <c r="J49" s="37"/>
      <c r="K49" s="38"/>
      <c r="L49" s="39"/>
      <c r="M49" s="40"/>
      <c r="N49" s="40"/>
      <c r="O49" s="41"/>
      <c r="P49" s="42"/>
      <c r="Q49" s="42"/>
      <c r="R49" s="24"/>
      <c r="S49" s="37"/>
      <c r="T49" s="37"/>
      <c r="U49" s="37"/>
      <c r="V49" s="37"/>
      <c r="W49" s="38"/>
      <c r="X49" s="23"/>
      <c r="Y49" s="57">
        <f t="shared" si="33"/>
        <v>0</v>
      </c>
      <c r="Z49" s="58">
        <f t="shared" ref="Z49:AB49" si="42">Z48+I49-M49+S49</f>
        <v>0</v>
      </c>
      <c r="AA49" s="58">
        <f t="shared" si="42"/>
        <v>0</v>
      </c>
      <c r="AB49" s="58">
        <f t="shared" si="42"/>
        <v>0</v>
      </c>
      <c r="AC49" s="59">
        <f t="shared" si="35"/>
        <v>0</v>
      </c>
      <c r="AD49" s="20">
        <f t="shared" si="36"/>
        <v>0</v>
      </c>
      <c r="AE49" s="60">
        <f t="shared" si="37"/>
        <v>1000</v>
      </c>
      <c r="AF49" s="21">
        <f t="shared" si="38"/>
        <v>0</v>
      </c>
      <c r="AG49" s="68">
        <f t="shared" si="32"/>
        <v>1000</v>
      </c>
    </row>
    <row r="50" spans="1:33">
      <c r="A50" s="19">
        <v>6</v>
      </c>
      <c r="B50" s="20" t="s">
        <v>30</v>
      </c>
      <c r="C50" s="21" t="s">
        <v>31</v>
      </c>
      <c r="D50" s="21" t="s">
        <v>30</v>
      </c>
      <c r="E50" s="21" t="s">
        <v>32</v>
      </c>
      <c r="F50" s="22" t="s">
        <v>32</v>
      </c>
      <c r="G50" s="23"/>
      <c r="H50" s="24"/>
      <c r="I50" s="37"/>
      <c r="J50" s="37"/>
      <c r="K50" s="38"/>
      <c r="L50" s="39"/>
      <c r="M50" s="40"/>
      <c r="N50" s="40"/>
      <c r="O50" s="41"/>
      <c r="P50" s="42"/>
      <c r="Q50" s="42"/>
      <c r="R50" s="24"/>
      <c r="S50" s="37"/>
      <c r="T50" s="37"/>
      <c r="U50" s="37"/>
      <c r="V50" s="37"/>
      <c r="W50" s="38"/>
      <c r="X50" s="23"/>
      <c r="Y50" s="57">
        <f t="shared" si="33"/>
        <v>0</v>
      </c>
      <c r="Z50" s="58">
        <f t="shared" ref="Z50:AB50" si="43">Z49+I50-M50+S50</f>
        <v>0</v>
      </c>
      <c r="AA50" s="58">
        <f t="shared" si="43"/>
        <v>0</v>
      </c>
      <c r="AB50" s="58">
        <f t="shared" si="43"/>
        <v>0</v>
      </c>
      <c r="AC50" s="59">
        <f t="shared" si="35"/>
        <v>0</v>
      </c>
      <c r="AD50" s="20">
        <f t="shared" si="36"/>
        <v>0</v>
      </c>
      <c r="AE50" s="60">
        <f t="shared" si="37"/>
        <v>1000</v>
      </c>
      <c r="AF50" s="21">
        <f t="shared" si="38"/>
        <v>0</v>
      </c>
      <c r="AG50" s="68">
        <f t="shared" si="32"/>
        <v>1000</v>
      </c>
    </row>
    <row r="51" spans="1:33">
      <c r="A51" s="19">
        <v>7</v>
      </c>
      <c r="B51" s="20" t="s">
        <v>30</v>
      </c>
      <c r="C51" s="21" t="s">
        <v>31</v>
      </c>
      <c r="D51" s="21" t="s">
        <v>30</v>
      </c>
      <c r="E51" s="21" t="s">
        <v>32</v>
      </c>
      <c r="F51" s="22" t="s">
        <v>30</v>
      </c>
      <c r="G51" s="23"/>
      <c r="H51" s="24"/>
      <c r="I51" s="37"/>
      <c r="J51" s="37"/>
      <c r="K51" s="38"/>
      <c r="L51" s="39"/>
      <c r="M51" s="40"/>
      <c r="N51" s="40"/>
      <c r="O51" s="41"/>
      <c r="P51" s="42"/>
      <c r="Q51" s="42"/>
      <c r="R51" s="24"/>
      <c r="S51" s="37"/>
      <c r="T51" s="37"/>
      <c r="U51" s="37"/>
      <c r="V51" s="37"/>
      <c r="W51" s="38"/>
      <c r="X51" s="23"/>
      <c r="Y51" s="57">
        <f t="shared" si="33"/>
        <v>0</v>
      </c>
      <c r="Z51" s="58">
        <f t="shared" ref="Z51:AB51" si="44">Z50+I51-M51+S51</f>
        <v>0</v>
      </c>
      <c r="AA51" s="58">
        <f t="shared" si="44"/>
        <v>0</v>
      </c>
      <c r="AB51" s="58">
        <f t="shared" si="44"/>
        <v>0</v>
      </c>
      <c r="AC51" s="59">
        <f t="shared" si="35"/>
        <v>0</v>
      </c>
      <c r="AD51" s="20">
        <f t="shared" si="36"/>
        <v>0</v>
      </c>
      <c r="AE51" s="60">
        <f t="shared" si="37"/>
        <v>1000</v>
      </c>
      <c r="AF51" s="21">
        <f t="shared" si="38"/>
        <v>0</v>
      </c>
      <c r="AG51" s="68">
        <f t="shared" si="32"/>
        <v>1000</v>
      </c>
    </row>
    <row r="52" spans="1:33">
      <c r="A52" s="19">
        <v>8</v>
      </c>
      <c r="B52" s="20" t="s">
        <v>36</v>
      </c>
      <c r="C52" s="21" t="s">
        <v>30</v>
      </c>
      <c r="D52" s="21" t="s">
        <v>32</v>
      </c>
      <c r="E52" s="21" t="s">
        <v>30</v>
      </c>
      <c r="F52" s="22" t="s">
        <v>32</v>
      </c>
      <c r="G52" s="23"/>
      <c r="H52" s="24"/>
      <c r="I52" s="37"/>
      <c r="J52" s="37"/>
      <c r="K52" s="38"/>
      <c r="L52" s="39"/>
      <c r="M52" s="40"/>
      <c r="N52" s="40"/>
      <c r="O52" s="41"/>
      <c r="P52" s="42"/>
      <c r="Q52" s="42"/>
      <c r="R52" s="24"/>
      <c r="S52" s="37"/>
      <c r="T52" s="37"/>
      <c r="U52" s="37"/>
      <c r="V52" s="37"/>
      <c r="W52" s="38"/>
      <c r="X52" s="23"/>
      <c r="Y52" s="57">
        <f t="shared" si="33"/>
        <v>0</v>
      </c>
      <c r="Z52" s="58">
        <f t="shared" ref="Z52:AB52" si="45">Z51+I52-M52+S52</f>
        <v>0</v>
      </c>
      <c r="AA52" s="58">
        <f t="shared" si="45"/>
        <v>0</v>
      </c>
      <c r="AB52" s="58">
        <f t="shared" si="45"/>
        <v>0</v>
      </c>
      <c r="AC52" s="59">
        <f t="shared" si="35"/>
        <v>0</v>
      </c>
      <c r="AD52" s="20">
        <f t="shared" si="36"/>
        <v>0</v>
      </c>
      <c r="AE52" s="60">
        <f t="shared" si="37"/>
        <v>1000</v>
      </c>
      <c r="AF52" s="21">
        <f t="shared" si="38"/>
        <v>0</v>
      </c>
      <c r="AG52" s="68">
        <f t="shared" si="32"/>
        <v>1000</v>
      </c>
    </row>
    <row r="53" spans="1:33">
      <c r="A53" s="19">
        <v>9</v>
      </c>
      <c r="B53" s="20" t="s">
        <v>31</v>
      </c>
      <c r="C53" s="21" t="s">
        <v>32</v>
      </c>
      <c r="D53" s="21" t="s">
        <v>30</v>
      </c>
      <c r="E53" s="21" t="s">
        <v>30</v>
      </c>
      <c r="F53" s="22" t="s">
        <v>30</v>
      </c>
      <c r="G53" s="23"/>
      <c r="H53" s="24"/>
      <c r="I53" s="37"/>
      <c r="J53" s="37"/>
      <c r="K53" s="38"/>
      <c r="L53" s="39"/>
      <c r="M53" s="40"/>
      <c r="N53" s="40"/>
      <c r="O53" s="41"/>
      <c r="P53" s="42"/>
      <c r="Q53" s="42"/>
      <c r="R53" s="24"/>
      <c r="S53" s="37"/>
      <c r="T53" s="37"/>
      <c r="U53" s="37"/>
      <c r="V53" s="37"/>
      <c r="W53" s="38"/>
      <c r="X53" s="23"/>
      <c r="Y53" s="57">
        <f t="shared" si="33"/>
        <v>0</v>
      </c>
      <c r="Z53" s="58">
        <f t="shared" ref="Z53:AB53" si="46">Z52+I53-M53+S53</f>
        <v>0</v>
      </c>
      <c r="AA53" s="58">
        <f t="shared" si="46"/>
        <v>0</v>
      </c>
      <c r="AB53" s="58">
        <f t="shared" si="46"/>
        <v>0</v>
      </c>
      <c r="AC53" s="59">
        <f t="shared" si="35"/>
        <v>0</v>
      </c>
      <c r="AD53" s="20">
        <f t="shared" si="36"/>
        <v>0</v>
      </c>
      <c r="AE53" s="60">
        <f t="shared" si="37"/>
        <v>1000</v>
      </c>
      <c r="AF53" s="21">
        <f t="shared" si="38"/>
        <v>0</v>
      </c>
      <c r="AG53" s="68">
        <f t="shared" si="32"/>
        <v>1000</v>
      </c>
    </row>
    <row r="54" spans="1:33">
      <c r="A54" s="19">
        <v>10</v>
      </c>
      <c r="B54" s="20" t="s">
        <v>30</v>
      </c>
      <c r="C54" s="21" t="s">
        <v>30</v>
      </c>
      <c r="D54" s="21" t="s">
        <v>30</v>
      </c>
      <c r="E54" s="21" t="s">
        <v>30</v>
      </c>
      <c r="F54" s="22" t="s">
        <v>30</v>
      </c>
      <c r="G54" s="23"/>
      <c r="H54" s="24"/>
      <c r="I54" s="37"/>
      <c r="J54" s="37"/>
      <c r="K54" s="38"/>
      <c r="L54" s="39"/>
      <c r="M54" s="40"/>
      <c r="N54" s="40"/>
      <c r="O54" s="41"/>
      <c r="P54" s="42"/>
      <c r="Q54" s="42"/>
      <c r="R54" s="24"/>
      <c r="S54" s="37"/>
      <c r="T54" s="37"/>
      <c r="U54" s="37"/>
      <c r="V54" s="37"/>
      <c r="W54" s="38"/>
      <c r="X54" s="23"/>
      <c r="Y54" s="57">
        <f t="shared" si="33"/>
        <v>0</v>
      </c>
      <c r="Z54" s="58">
        <f t="shared" ref="Z54:AB54" si="47">Z53+I54-M54+S54</f>
        <v>0</v>
      </c>
      <c r="AA54" s="58">
        <f t="shared" si="47"/>
        <v>0</v>
      </c>
      <c r="AB54" s="58">
        <f t="shared" si="47"/>
        <v>0</v>
      </c>
      <c r="AC54" s="59">
        <f t="shared" si="35"/>
        <v>0</v>
      </c>
      <c r="AD54" s="20">
        <f t="shared" si="36"/>
        <v>0</v>
      </c>
      <c r="AE54" s="60">
        <f t="shared" si="37"/>
        <v>1000</v>
      </c>
      <c r="AF54" s="21">
        <f t="shared" si="38"/>
        <v>0</v>
      </c>
      <c r="AG54" s="68">
        <f t="shared" si="32"/>
        <v>1000</v>
      </c>
    </row>
    <row r="55" spans="1:33">
      <c r="A55" s="19">
        <v>11</v>
      </c>
      <c r="B55" s="20" t="s">
        <v>31</v>
      </c>
      <c r="C55" s="21" t="s">
        <v>32</v>
      </c>
      <c r="D55" s="21" t="s">
        <v>32</v>
      </c>
      <c r="E55" s="21" t="s">
        <v>30</v>
      </c>
      <c r="F55" s="22" t="s">
        <v>30</v>
      </c>
      <c r="G55" s="23"/>
      <c r="H55" s="24"/>
      <c r="I55" s="37"/>
      <c r="J55" s="37"/>
      <c r="K55" s="38"/>
      <c r="L55" s="39"/>
      <c r="M55" s="40"/>
      <c r="N55" s="40"/>
      <c r="O55" s="41"/>
      <c r="P55" s="42"/>
      <c r="Q55" s="42"/>
      <c r="R55" s="24"/>
      <c r="S55" s="37"/>
      <c r="T55" s="37"/>
      <c r="U55" s="37"/>
      <c r="V55" s="37"/>
      <c r="W55" s="38"/>
      <c r="X55" s="23"/>
      <c r="Y55" s="57">
        <f t="shared" si="33"/>
        <v>0</v>
      </c>
      <c r="Z55" s="58">
        <f t="shared" ref="Z55:AB55" si="48">Z54+I55-M55+S55</f>
        <v>0</v>
      </c>
      <c r="AA55" s="58">
        <f t="shared" si="48"/>
        <v>0</v>
      </c>
      <c r="AB55" s="58">
        <f t="shared" si="48"/>
        <v>0</v>
      </c>
      <c r="AC55" s="59">
        <f t="shared" si="35"/>
        <v>0</v>
      </c>
      <c r="AD55" s="20">
        <f t="shared" si="36"/>
        <v>0</v>
      </c>
      <c r="AE55" s="60">
        <f t="shared" si="37"/>
        <v>1000</v>
      </c>
      <c r="AF55" s="21">
        <f t="shared" si="38"/>
        <v>0</v>
      </c>
      <c r="AG55" s="68">
        <f t="shared" si="32"/>
        <v>1000</v>
      </c>
    </row>
    <row r="56" spans="1:33">
      <c r="A56" s="19">
        <v>12</v>
      </c>
      <c r="B56" s="20" t="s">
        <v>30</v>
      </c>
      <c r="C56" s="21" t="s">
        <v>32</v>
      </c>
      <c r="D56" s="21" t="s">
        <v>30</v>
      </c>
      <c r="E56" s="21" t="s">
        <v>30</v>
      </c>
      <c r="F56" s="22" t="s">
        <v>36</v>
      </c>
      <c r="G56" s="23"/>
      <c r="H56" s="24"/>
      <c r="I56" s="37"/>
      <c r="J56" s="37"/>
      <c r="K56" s="38"/>
      <c r="L56" s="39"/>
      <c r="M56" s="40"/>
      <c r="N56" s="40"/>
      <c r="O56" s="41"/>
      <c r="P56" s="42"/>
      <c r="Q56" s="42"/>
      <c r="R56" s="24"/>
      <c r="S56" s="37"/>
      <c r="T56" s="37"/>
      <c r="U56" s="37"/>
      <c r="V56" s="37"/>
      <c r="W56" s="38"/>
      <c r="X56" s="23"/>
      <c r="Y56" s="57">
        <f t="shared" si="33"/>
        <v>0</v>
      </c>
      <c r="Z56" s="58">
        <f t="shared" ref="Z56:AB56" si="49">Z55+I56-M56+S56</f>
        <v>0</v>
      </c>
      <c r="AA56" s="58">
        <f t="shared" si="49"/>
        <v>0</v>
      </c>
      <c r="AB56" s="58">
        <f t="shared" si="49"/>
        <v>0</v>
      </c>
      <c r="AC56" s="59">
        <f t="shared" si="35"/>
        <v>0</v>
      </c>
      <c r="AD56" s="20">
        <f t="shared" si="36"/>
        <v>0</v>
      </c>
      <c r="AE56" s="60">
        <f t="shared" si="37"/>
        <v>1000</v>
      </c>
      <c r="AF56" s="21">
        <f t="shared" si="38"/>
        <v>0</v>
      </c>
      <c r="AG56" s="68">
        <f t="shared" si="32"/>
        <v>1000</v>
      </c>
    </row>
    <row r="57" spans="1:33">
      <c r="A57" s="19">
        <v>13</v>
      </c>
      <c r="B57" s="20" t="s">
        <v>30</v>
      </c>
      <c r="C57" s="21" t="s">
        <v>31</v>
      </c>
      <c r="D57" s="21" t="s">
        <v>30</v>
      </c>
      <c r="E57" s="21" t="s">
        <v>30</v>
      </c>
      <c r="F57" s="22" t="s">
        <v>30</v>
      </c>
      <c r="G57" s="23"/>
      <c r="H57" s="24"/>
      <c r="I57" s="37"/>
      <c r="J57" s="37"/>
      <c r="K57" s="38"/>
      <c r="L57" s="39"/>
      <c r="M57" s="40"/>
      <c r="N57" s="40"/>
      <c r="O57" s="41"/>
      <c r="P57" s="42"/>
      <c r="Q57" s="42"/>
      <c r="R57" s="24"/>
      <c r="S57" s="37"/>
      <c r="T57" s="37"/>
      <c r="U57" s="37"/>
      <c r="V57" s="37"/>
      <c r="W57" s="38"/>
      <c r="X57" s="23"/>
      <c r="Y57" s="57">
        <f t="shared" si="33"/>
        <v>0</v>
      </c>
      <c r="Z57" s="58">
        <f t="shared" ref="Z57:AB57" si="50">Z56+I57-M57+S57</f>
        <v>0</v>
      </c>
      <c r="AA57" s="58">
        <f t="shared" si="50"/>
        <v>0</v>
      </c>
      <c r="AB57" s="58">
        <f t="shared" si="50"/>
        <v>0</v>
      </c>
      <c r="AC57" s="59">
        <f t="shared" si="35"/>
        <v>0</v>
      </c>
      <c r="AD57" s="20">
        <f t="shared" si="36"/>
        <v>0</v>
      </c>
      <c r="AE57" s="60">
        <f t="shared" si="37"/>
        <v>1000</v>
      </c>
      <c r="AF57" s="21">
        <f t="shared" si="38"/>
        <v>0</v>
      </c>
      <c r="AG57" s="68">
        <f t="shared" si="32"/>
        <v>1000</v>
      </c>
    </row>
    <row r="58" spans="1:33">
      <c r="A58" s="19">
        <v>14</v>
      </c>
      <c r="B58" s="20" t="s">
        <v>31</v>
      </c>
      <c r="C58" s="21" t="s">
        <v>30</v>
      </c>
      <c r="D58" s="21" t="s">
        <v>32</v>
      </c>
      <c r="E58" s="21" t="s">
        <v>30</v>
      </c>
      <c r="F58" s="22" t="s">
        <v>30</v>
      </c>
      <c r="G58" s="23"/>
      <c r="H58" s="24"/>
      <c r="I58" s="37"/>
      <c r="J58" s="37"/>
      <c r="K58" s="38"/>
      <c r="L58" s="39"/>
      <c r="M58" s="40"/>
      <c r="N58" s="40"/>
      <c r="O58" s="41"/>
      <c r="P58" s="42"/>
      <c r="Q58" s="42"/>
      <c r="R58" s="24"/>
      <c r="S58" s="37"/>
      <c r="T58" s="37"/>
      <c r="U58" s="37"/>
      <c r="V58" s="37"/>
      <c r="W58" s="38"/>
      <c r="X58" s="23"/>
      <c r="Y58" s="57">
        <f t="shared" si="33"/>
        <v>0</v>
      </c>
      <c r="Z58" s="58">
        <f t="shared" ref="Z58:AB58" si="51">Z57+I58-M58+S58</f>
        <v>0</v>
      </c>
      <c r="AA58" s="58">
        <f t="shared" si="51"/>
        <v>0</v>
      </c>
      <c r="AB58" s="58">
        <f t="shared" si="51"/>
        <v>0</v>
      </c>
      <c r="AC58" s="59">
        <f t="shared" si="35"/>
        <v>0</v>
      </c>
      <c r="AD58" s="20">
        <f t="shared" si="36"/>
        <v>0</v>
      </c>
      <c r="AE58" s="60">
        <f t="shared" si="37"/>
        <v>1000</v>
      </c>
      <c r="AF58" s="21">
        <f t="shared" si="38"/>
        <v>0</v>
      </c>
      <c r="AG58" s="68">
        <f t="shared" si="32"/>
        <v>1000</v>
      </c>
    </row>
    <row r="59" ht="14.25" spans="1:33">
      <c r="A59" s="25">
        <v>15</v>
      </c>
      <c r="B59" s="26" t="s">
        <v>31</v>
      </c>
      <c r="C59" s="27" t="s">
        <v>31</v>
      </c>
      <c r="D59" s="27" t="s">
        <v>30</v>
      </c>
      <c r="E59" s="27" t="s">
        <v>30</v>
      </c>
      <c r="F59" s="28" t="s">
        <v>30</v>
      </c>
      <c r="G59" s="29"/>
      <c r="H59" s="30"/>
      <c r="I59" s="43"/>
      <c r="J59" s="43"/>
      <c r="K59" s="44"/>
      <c r="L59" s="45"/>
      <c r="M59" s="46"/>
      <c r="N59" s="46"/>
      <c r="O59" s="47"/>
      <c r="P59" s="48"/>
      <c r="Q59" s="48"/>
      <c r="R59" s="30"/>
      <c r="S59" s="43"/>
      <c r="T59" s="43"/>
      <c r="U59" s="43"/>
      <c r="V59" s="43"/>
      <c r="W59" s="44"/>
      <c r="X59" s="29"/>
      <c r="Y59" s="61">
        <f t="shared" si="33"/>
        <v>0</v>
      </c>
      <c r="Z59" s="62">
        <f t="shared" ref="Z59:AB59" si="52">Z58+I59-M59+S59</f>
        <v>0</v>
      </c>
      <c r="AA59" s="62">
        <f t="shared" si="52"/>
        <v>0</v>
      </c>
      <c r="AB59" s="62">
        <f t="shared" si="52"/>
        <v>0</v>
      </c>
      <c r="AC59" s="63">
        <f t="shared" si="35"/>
        <v>0</v>
      </c>
      <c r="AD59" s="26">
        <f t="shared" si="36"/>
        <v>0</v>
      </c>
      <c r="AE59" s="64">
        <f t="shared" si="37"/>
        <v>1000</v>
      </c>
      <c r="AF59" s="27">
        <f t="shared" si="38"/>
        <v>0</v>
      </c>
      <c r="AG59" s="69">
        <f t="shared" si="32"/>
        <v>1000</v>
      </c>
    </row>
    <row r="60" ht="15"/>
    <row r="61" ht="36.75" spans="1:33">
      <c r="A61" s="1" t="s">
        <v>49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65"/>
    </row>
    <row r="62" ht="14.25" spans="1:33">
      <c r="A62" s="3" t="s">
        <v>1</v>
      </c>
      <c r="B62" s="4" t="s">
        <v>2</v>
      </c>
      <c r="C62" s="5"/>
      <c r="D62" s="5"/>
      <c r="E62" s="5"/>
      <c r="F62" s="6"/>
      <c r="G62" s="7" t="s">
        <v>3</v>
      </c>
      <c r="H62" s="4" t="s">
        <v>4</v>
      </c>
      <c r="I62" s="5"/>
      <c r="J62" s="5"/>
      <c r="K62" s="6"/>
      <c r="L62" s="4" t="s">
        <v>5</v>
      </c>
      <c r="M62" s="5"/>
      <c r="N62" s="5"/>
      <c r="O62" s="6"/>
      <c r="P62" s="7" t="s">
        <v>6</v>
      </c>
      <c r="Q62" s="7" t="s">
        <v>7</v>
      </c>
      <c r="R62" s="4" t="s">
        <v>8</v>
      </c>
      <c r="S62" s="5"/>
      <c r="T62" s="5"/>
      <c r="U62" s="5"/>
      <c r="V62" s="49"/>
      <c r="W62" s="6"/>
      <c r="X62" s="50" t="s">
        <v>9</v>
      </c>
      <c r="Y62" s="4" t="s">
        <v>10</v>
      </c>
      <c r="Z62" s="5"/>
      <c r="AA62" s="5"/>
      <c r="AB62" s="5"/>
      <c r="AC62" s="5"/>
      <c r="AD62" s="5"/>
      <c r="AE62" s="5"/>
      <c r="AF62" s="5"/>
      <c r="AG62" s="66"/>
    </row>
    <row r="63" ht="14.25" spans="1:33">
      <c r="A63" s="8"/>
      <c r="B63" s="9" t="s">
        <v>11</v>
      </c>
      <c r="C63" s="10" t="s">
        <v>12</v>
      </c>
      <c r="D63" s="10" t="s">
        <v>6</v>
      </c>
      <c r="E63" s="10" t="s">
        <v>13</v>
      </c>
      <c r="F63" s="11" t="s">
        <v>7</v>
      </c>
      <c r="G63" s="12"/>
      <c r="H63" s="9" t="s">
        <v>14</v>
      </c>
      <c r="I63" s="10" t="s">
        <v>15</v>
      </c>
      <c r="J63" s="10" t="s">
        <v>16</v>
      </c>
      <c r="K63" s="11" t="s">
        <v>17</v>
      </c>
      <c r="L63" s="9" t="s">
        <v>14</v>
      </c>
      <c r="M63" s="10" t="s">
        <v>15</v>
      </c>
      <c r="N63" s="10" t="s">
        <v>16</v>
      </c>
      <c r="O63" s="11" t="s">
        <v>17</v>
      </c>
      <c r="P63" s="12" t="s">
        <v>14</v>
      </c>
      <c r="Q63" s="12" t="s">
        <v>18</v>
      </c>
      <c r="R63" s="9" t="s">
        <v>14</v>
      </c>
      <c r="S63" s="10" t="s">
        <v>15</v>
      </c>
      <c r="T63" s="10" t="s">
        <v>16</v>
      </c>
      <c r="U63" s="10" t="s">
        <v>17</v>
      </c>
      <c r="V63" s="51" t="s">
        <v>18</v>
      </c>
      <c r="W63" s="11" t="s">
        <v>19</v>
      </c>
      <c r="X63" s="52"/>
      <c r="Y63" s="9" t="s">
        <v>14</v>
      </c>
      <c r="Z63" s="10" t="s">
        <v>15</v>
      </c>
      <c r="AA63" s="10" t="s">
        <v>16</v>
      </c>
      <c r="AB63" s="10" t="s">
        <v>17</v>
      </c>
      <c r="AC63" s="10" t="s">
        <v>18</v>
      </c>
      <c r="AD63" s="10" t="s">
        <v>20</v>
      </c>
      <c r="AE63" s="10" t="s">
        <v>21</v>
      </c>
      <c r="AF63" s="10" t="s">
        <v>22</v>
      </c>
      <c r="AG63" s="67" t="s">
        <v>23</v>
      </c>
    </row>
    <row r="64" ht="14.25" spans="1:33">
      <c r="A64" s="13" t="s">
        <v>26</v>
      </c>
      <c r="B64" s="14" t="s">
        <v>27</v>
      </c>
      <c r="C64" s="15" t="s">
        <v>27</v>
      </c>
      <c r="D64" s="15" t="s">
        <v>27</v>
      </c>
      <c r="E64" s="15" t="s">
        <v>27</v>
      </c>
      <c r="F64" s="16" t="s">
        <v>27</v>
      </c>
      <c r="G64" s="17"/>
      <c r="H64" s="18"/>
      <c r="I64" s="31"/>
      <c r="J64" s="31"/>
      <c r="K64" s="32"/>
      <c r="L64" s="33"/>
      <c r="M64" s="34"/>
      <c r="N64" s="34"/>
      <c r="O64" s="35"/>
      <c r="P64" s="36"/>
      <c r="Q64" s="36"/>
      <c r="R64" s="18"/>
      <c r="S64" s="31"/>
      <c r="T64" s="31"/>
      <c r="U64" s="31"/>
      <c r="V64" s="31"/>
      <c r="W64" s="32"/>
      <c r="X64" s="17"/>
      <c r="Y64" s="53">
        <f>H64-L64+P64+R64</f>
        <v>0</v>
      </c>
      <c r="Z64" s="54">
        <f t="shared" ref="Z64:AB64" si="53">I64-M64+S64</f>
        <v>0</v>
      </c>
      <c r="AA64" s="54">
        <f t="shared" si="53"/>
        <v>0</v>
      </c>
      <c r="AB64" s="54">
        <f t="shared" si="53"/>
        <v>0</v>
      </c>
      <c r="AC64" s="55">
        <f>Q64+V64</f>
        <v>0</v>
      </c>
      <c r="AD64" s="14"/>
      <c r="AE64" s="56">
        <f>1000-H64*25-I64*10-J64*100-K64/3*400+W64</f>
        <v>1000</v>
      </c>
      <c r="AF64" s="15"/>
      <c r="AG64" s="68">
        <f t="shared" ref="AG64:AG79" si="54">1000-Y64*50-Z64*10-AA64*10-AB64*20-AC64*50</f>
        <v>1000</v>
      </c>
    </row>
    <row r="65" spans="1:33">
      <c r="A65" s="19">
        <v>1</v>
      </c>
      <c r="B65" s="20" t="s">
        <v>30</v>
      </c>
      <c r="C65" s="21" t="s">
        <v>31</v>
      </c>
      <c r="D65" s="21" t="s">
        <v>30</v>
      </c>
      <c r="E65" s="21" t="s">
        <v>32</v>
      </c>
      <c r="F65" s="22" t="s">
        <v>30</v>
      </c>
      <c r="G65" s="23"/>
      <c r="H65" s="24"/>
      <c r="I65" s="37"/>
      <c r="J65" s="37"/>
      <c r="K65" s="38"/>
      <c r="L65" s="39"/>
      <c r="M65" s="40"/>
      <c r="N65" s="40"/>
      <c r="O65" s="41"/>
      <c r="P65" s="42"/>
      <c r="Q65" s="42"/>
      <c r="R65" s="24"/>
      <c r="S65" s="37"/>
      <c r="T65" s="37"/>
      <c r="U65" s="37"/>
      <c r="V65" s="37"/>
      <c r="W65" s="38"/>
      <c r="X65" s="23"/>
      <c r="Y65" s="57">
        <f t="shared" ref="Y65:Y79" si="55">Y64+H65-L65+P65+R65</f>
        <v>0</v>
      </c>
      <c r="Z65" s="58">
        <f t="shared" ref="Z65:AB65" si="56">Z64+I65-M65+S65</f>
        <v>0</v>
      </c>
      <c r="AA65" s="58">
        <f t="shared" si="56"/>
        <v>0</v>
      </c>
      <c r="AB65" s="58">
        <f t="shared" si="56"/>
        <v>0</v>
      </c>
      <c r="AC65" s="59">
        <f t="shared" ref="AC65:AC79" si="57">AC64+Q65+V65</f>
        <v>0</v>
      </c>
      <c r="AD65" s="20">
        <f t="shared" ref="AD65:AD79" si="58">AE65-AE64</f>
        <v>0</v>
      </c>
      <c r="AE65" s="60">
        <f t="shared" ref="AE65:AE79" si="59">AE64-H65*50-I65*20+W65</f>
        <v>1000</v>
      </c>
      <c r="AF65" s="21">
        <f t="shared" ref="AF65:AF79" si="60">AG65-AG64</f>
        <v>0</v>
      </c>
      <c r="AG65" s="68">
        <f t="shared" si="54"/>
        <v>1000</v>
      </c>
    </row>
    <row r="66" spans="1:33">
      <c r="A66" s="19">
        <v>2</v>
      </c>
      <c r="B66" s="20" t="s">
        <v>32</v>
      </c>
      <c r="C66" s="21" t="s">
        <v>30</v>
      </c>
      <c r="D66" s="21" t="s">
        <v>32</v>
      </c>
      <c r="E66" s="21" t="s">
        <v>30</v>
      </c>
      <c r="F66" s="22" t="s">
        <v>30</v>
      </c>
      <c r="G66" s="23"/>
      <c r="H66" s="24"/>
      <c r="I66" s="37"/>
      <c r="J66" s="37"/>
      <c r="K66" s="38"/>
      <c r="L66" s="39"/>
      <c r="M66" s="40"/>
      <c r="N66" s="40"/>
      <c r="O66" s="41"/>
      <c r="P66" s="42"/>
      <c r="Q66" s="42"/>
      <c r="R66" s="24"/>
      <c r="S66" s="37"/>
      <c r="T66" s="37"/>
      <c r="U66" s="37"/>
      <c r="V66" s="37"/>
      <c r="W66" s="38"/>
      <c r="X66" s="23"/>
      <c r="Y66" s="57">
        <f t="shared" si="55"/>
        <v>0</v>
      </c>
      <c r="Z66" s="58">
        <f t="shared" ref="Z66:AB66" si="61">Z65+I66-M66+S66</f>
        <v>0</v>
      </c>
      <c r="AA66" s="58">
        <f t="shared" si="61"/>
        <v>0</v>
      </c>
      <c r="AB66" s="58">
        <f t="shared" si="61"/>
        <v>0</v>
      </c>
      <c r="AC66" s="59">
        <f t="shared" si="57"/>
        <v>0</v>
      </c>
      <c r="AD66" s="20">
        <f t="shared" si="58"/>
        <v>0</v>
      </c>
      <c r="AE66" s="60">
        <f t="shared" si="59"/>
        <v>1000</v>
      </c>
      <c r="AF66" s="21">
        <f t="shared" si="60"/>
        <v>0</v>
      </c>
      <c r="AG66" s="68">
        <f t="shared" si="54"/>
        <v>1000</v>
      </c>
    </row>
    <row r="67" spans="1:33">
      <c r="A67" s="19">
        <v>3</v>
      </c>
      <c r="B67" s="20" t="s">
        <v>31</v>
      </c>
      <c r="C67" s="21" t="s">
        <v>31</v>
      </c>
      <c r="D67" s="21" t="s">
        <v>30</v>
      </c>
      <c r="E67" s="21" t="s">
        <v>32</v>
      </c>
      <c r="F67" s="22" t="s">
        <v>30</v>
      </c>
      <c r="G67" s="23"/>
      <c r="H67" s="24"/>
      <c r="I67" s="37"/>
      <c r="J67" s="37"/>
      <c r="K67" s="38"/>
      <c r="L67" s="39"/>
      <c r="M67" s="40"/>
      <c r="N67" s="40"/>
      <c r="O67" s="41"/>
      <c r="P67" s="42"/>
      <c r="Q67" s="42"/>
      <c r="R67" s="24"/>
      <c r="S67" s="37"/>
      <c r="T67" s="37"/>
      <c r="U67" s="37"/>
      <c r="V67" s="37"/>
      <c r="W67" s="38"/>
      <c r="X67" s="23"/>
      <c r="Y67" s="57">
        <f t="shared" si="55"/>
        <v>0</v>
      </c>
      <c r="Z67" s="58">
        <f t="shared" ref="Z67:AB67" si="62">Z66+I67-M67+S67</f>
        <v>0</v>
      </c>
      <c r="AA67" s="58">
        <f t="shared" si="62"/>
        <v>0</v>
      </c>
      <c r="AB67" s="58">
        <f t="shared" si="62"/>
        <v>0</v>
      </c>
      <c r="AC67" s="59">
        <f t="shared" si="57"/>
        <v>0</v>
      </c>
      <c r="AD67" s="20">
        <f t="shared" si="58"/>
        <v>0</v>
      </c>
      <c r="AE67" s="60">
        <f t="shared" si="59"/>
        <v>1000</v>
      </c>
      <c r="AF67" s="21">
        <f t="shared" si="60"/>
        <v>0</v>
      </c>
      <c r="AG67" s="68">
        <f t="shared" si="54"/>
        <v>1000</v>
      </c>
    </row>
    <row r="68" spans="1:33">
      <c r="A68" s="19">
        <v>4</v>
      </c>
      <c r="B68" s="20" t="s">
        <v>30</v>
      </c>
      <c r="C68" s="21" t="s">
        <v>30</v>
      </c>
      <c r="D68" s="21" t="s">
        <v>30</v>
      </c>
      <c r="E68" s="21" t="s">
        <v>30</v>
      </c>
      <c r="F68" s="22" t="s">
        <v>30</v>
      </c>
      <c r="G68" s="23"/>
      <c r="H68" s="24"/>
      <c r="I68" s="37"/>
      <c r="J68" s="37"/>
      <c r="K68" s="38"/>
      <c r="L68" s="39"/>
      <c r="M68" s="40"/>
      <c r="N68" s="40"/>
      <c r="O68" s="41"/>
      <c r="P68" s="42"/>
      <c r="Q68" s="42"/>
      <c r="R68" s="24"/>
      <c r="S68" s="37"/>
      <c r="T68" s="37"/>
      <c r="U68" s="37"/>
      <c r="V68" s="37"/>
      <c r="W68" s="38"/>
      <c r="X68" s="23"/>
      <c r="Y68" s="57">
        <f t="shared" si="55"/>
        <v>0</v>
      </c>
      <c r="Z68" s="58">
        <f t="shared" ref="Z68:AB68" si="63">Z67+I68-M68+S68</f>
        <v>0</v>
      </c>
      <c r="AA68" s="58">
        <f t="shared" si="63"/>
        <v>0</v>
      </c>
      <c r="AB68" s="58">
        <f t="shared" si="63"/>
        <v>0</v>
      </c>
      <c r="AC68" s="59">
        <f t="shared" si="57"/>
        <v>0</v>
      </c>
      <c r="AD68" s="20">
        <f t="shared" si="58"/>
        <v>0</v>
      </c>
      <c r="AE68" s="60">
        <f t="shared" si="59"/>
        <v>1000</v>
      </c>
      <c r="AF68" s="21">
        <f t="shared" si="60"/>
        <v>0</v>
      </c>
      <c r="AG68" s="68">
        <f t="shared" si="54"/>
        <v>1000</v>
      </c>
    </row>
    <row r="69" spans="1:33">
      <c r="A69" s="19">
        <v>5</v>
      </c>
      <c r="B69" s="20" t="s">
        <v>32</v>
      </c>
      <c r="C69" s="21" t="s">
        <v>36</v>
      </c>
      <c r="D69" s="21" t="s">
        <v>32</v>
      </c>
      <c r="E69" s="21" t="s">
        <v>30</v>
      </c>
      <c r="F69" s="22" t="s">
        <v>30</v>
      </c>
      <c r="G69" s="23"/>
      <c r="H69" s="24"/>
      <c r="I69" s="37"/>
      <c r="J69" s="37"/>
      <c r="K69" s="38"/>
      <c r="L69" s="39"/>
      <c r="M69" s="40"/>
      <c r="N69" s="40"/>
      <c r="O69" s="41"/>
      <c r="P69" s="42"/>
      <c r="Q69" s="42"/>
      <c r="R69" s="24"/>
      <c r="S69" s="37"/>
      <c r="T69" s="37"/>
      <c r="U69" s="37"/>
      <c r="V69" s="37"/>
      <c r="W69" s="38"/>
      <c r="X69" s="23"/>
      <c r="Y69" s="57">
        <f t="shared" si="55"/>
        <v>0</v>
      </c>
      <c r="Z69" s="58">
        <f t="shared" ref="Z69:AB69" si="64">Z68+I69-M69+S69</f>
        <v>0</v>
      </c>
      <c r="AA69" s="58">
        <f t="shared" si="64"/>
        <v>0</v>
      </c>
      <c r="AB69" s="58">
        <f t="shared" si="64"/>
        <v>0</v>
      </c>
      <c r="AC69" s="59">
        <f t="shared" si="57"/>
        <v>0</v>
      </c>
      <c r="AD69" s="20">
        <f t="shared" si="58"/>
        <v>0</v>
      </c>
      <c r="AE69" s="60">
        <f t="shared" si="59"/>
        <v>1000</v>
      </c>
      <c r="AF69" s="21">
        <f t="shared" si="60"/>
        <v>0</v>
      </c>
      <c r="AG69" s="68">
        <f t="shared" si="54"/>
        <v>1000</v>
      </c>
    </row>
    <row r="70" spans="1:33">
      <c r="A70" s="19">
        <v>6</v>
      </c>
      <c r="B70" s="20" t="s">
        <v>30</v>
      </c>
      <c r="C70" s="21" t="s">
        <v>31</v>
      </c>
      <c r="D70" s="21" t="s">
        <v>30</v>
      </c>
      <c r="E70" s="21" t="s">
        <v>32</v>
      </c>
      <c r="F70" s="22" t="s">
        <v>32</v>
      </c>
      <c r="G70" s="23"/>
      <c r="H70" s="24"/>
      <c r="I70" s="37"/>
      <c r="J70" s="37"/>
      <c r="K70" s="38"/>
      <c r="L70" s="39"/>
      <c r="M70" s="40"/>
      <c r="N70" s="40"/>
      <c r="O70" s="41"/>
      <c r="P70" s="42"/>
      <c r="Q70" s="42"/>
      <c r="R70" s="24"/>
      <c r="S70" s="37"/>
      <c r="T70" s="37"/>
      <c r="U70" s="37"/>
      <c r="V70" s="37"/>
      <c r="W70" s="38"/>
      <c r="X70" s="23"/>
      <c r="Y70" s="57">
        <f t="shared" si="55"/>
        <v>0</v>
      </c>
      <c r="Z70" s="58">
        <f t="shared" ref="Z70:AB70" si="65">Z69+I70-M70+S70</f>
        <v>0</v>
      </c>
      <c r="AA70" s="58">
        <f t="shared" si="65"/>
        <v>0</v>
      </c>
      <c r="AB70" s="58">
        <f t="shared" si="65"/>
        <v>0</v>
      </c>
      <c r="AC70" s="59">
        <f t="shared" si="57"/>
        <v>0</v>
      </c>
      <c r="AD70" s="20">
        <f t="shared" si="58"/>
        <v>0</v>
      </c>
      <c r="AE70" s="60">
        <f t="shared" si="59"/>
        <v>1000</v>
      </c>
      <c r="AF70" s="21">
        <f t="shared" si="60"/>
        <v>0</v>
      </c>
      <c r="AG70" s="68">
        <f t="shared" si="54"/>
        <v>1000</v>
      </c>
    </row>
    <row r="71" spans="1:33">
      <c r="A71" s="19">
        <v>7</v>
      </c>
      <c r="B71" s="20" t="s">
        <v>30</v>
      </c>
      <c r="C71" s="21" t="s">
        <v>31</v>
      </c>
      <c r="D71" s="21" t="s">
        <v>30</v>
      </c>
      <c r="E71" s="21" t="s">
        <v>32</v>
      </c>
      <c r="F71" s="22" t="s">
        <v>30</v>
      </c>
      <c r="G71" s="23"/>
      <c r="H71" s="24"/>
      <c r="I71" s="37"/>
      <c r="J71" s="37"/>
      <c r="K71" s="38"/>
      <c r="L71" s="39"/>
      <c r="M71" s="40"/>
      <c r="N71" s="40"/>
      <c r="O71" s="41"/>
      <c r="P71" s="42"/>
      <c r="Q71" s="42"/>
      <c r="R71" s="24"/>
      <c r="S71" s="37"/>
      <c r="T71" s="37"/>
      <c r="U71" s="37"/>
      <c r="V71" s="37"/>
      <c r="W71" s="38"/>
      <c r="X71" s="23"/>
      <c r="Y71" s="57">
        <f t="shared" si="55"/>
        <v>0</v>
      </c>
      <c r="Z71" s="58">
        <f t="shared" ref="Z71:AB71" si="66">Z70+I71-M71+S71</f>
        <v>0</v>
      </c>
      <c r="AA71" s="58">
        <f t="shared" si="66"/>
        <v>0</v>
      </c>
      <c r="AB71" s="58">
        <f t="shared" si="66"/>
        <v>0</v>
      </c>
      <c r="AC71" s="59">
        <f t="shared" si="57"/>
        <v>0</v>
      </c>
      <c r="AD71" s="20">
        <f t="shared" si="58"/>
        <v>0</v>
      </c>
      <c r="AE71" s="60">
        <f t="shared" si="59"/>
        <v>1000</v>
      </c>
      <c r="AF71" s="21">
        <f t="shared" si="60"/>
        <v>0</v>
      </c>
      <c r="AG71" s="68">
        <f t="shared" si="54"/>
        <v>1000</v>
      </c>
    </row>
    <row r="72" spans="1:33">
      <c r="A72" s="19">
        <v>8</v>
      </c>
      <c r="B72" s="20" t="s">
        <v>36</v>
      </c>
      <c r="C72" s="21" t="s">
        <v>30</v>
      </c>
      <c r="D72" s="21" t="s">
        <v>32</v>
      </c>
      <c r="E72" s="21" t="s">
        <v>30</v>
      </c>
      <c r="F72" s="22" t="s">
        <v>32</v>
      </c>
      <c r="G72" s="23"/>
      <c r="H72" s="24"/>
      <c r="I72" s="37"/>
      <c r="J72" s="37"/>
      <c r="K72" s="38"/>
      <c r="L72" s="39"/>
      <c r="M72" s="40"/>
      <c r="N72" s="40"/>
      <c r="O72" s="41"/>
      <c r="P72" s="42"/>
      <c r="Q72" s="42"/>
      <c r="R72" s="24"/>
      <c r="S72" s="37"/>
      <c r="T72" s="37"/>
      <c r="U72" s="37"/>
      <c r="V72" s="37"/>
      <c r="W72" s="38"/>
      <c r="X72" s="23"/>
      <c r="Y72" s="57">
        <f t="shared" si="55"/>
        <v>0</v>
      </c>
      <c r="Z72" s="58">
        <f t="shared" ref="Z72:AB72" si="67">Z71+I72-M72+S72</f>
        <v>0</v>
      </c>
      <c r="AA72" s="58">
        <f t="shared" si="67"/>
        <v>0</v>
      </c>
      <c r="AB72" s="58">
        <f t="shared" si="67"/>
        <v>0</v>
      </c>
      <c r="AC72" s="59">
        <f t="shared" si="57"/>
        <v>0</v>
      </c>
      <c r="AD72" s="20">
        <f t="shared" si="58"/>
        <v>0</v>
      </c>
      <c r="AE72" s="60">
        <f t="shared" si="59"/>
        <v>1000</v>
      </c>
      <c r="AF72" s="21">
        <f t="shared" si="60"/>
        <v>0</v>
      </c>
      <c r="AG72" s="68">
        <f t="shared" si="54"/>
        <v>1000</v>
      </c>
    </row>
    <row r="73" spans="1:33">
      <c r="A73" s="19">
        <v>9</v>
      </c>
      <c r="B73" s="20" t="s">
        <v>31</v>
      </c>
      <c r="C73" s="21" t="s">
        <v>32</v>
      </c>
      <c r="D73" s="21" t="s">
        <v>30</v>
      </c>
      <c r="E73" s="21" t="s">
        <v>30</v>
      </c>
      <c r="F73" s="22" t="s">
        <v>30</v>
      </c>
      <c r="G73" s="23"/>
      <c r="H73" s="24"/>
      <c r="I73" s="37"/>
      <c r="J73" s="37"/>
      <c r="K73" s="38"/>
      <c r="L73" s="39"/>
      <c r="M73" s="40"/>
      <c r="N73" s="40"/>
      <c r="O73" s="41"/>
      <c r="P73" s="42"/>
      <c r="Q73" s="42"/>
      <c r="R73" s="24"/>
      <c r="S73" s="37"/>
      <c r="T73" s="37"/>
      <c r="U73" s="37"/>
      <c r="V73" s="37"/>
      <c r="W73" s="38"/>
      <c r="X73" s="23"/>
      <c r="Y73" s="57">
        <f t="shared" si="55"/>
        <v>0</v>
      </c>
      <c r="Z73" s="58">
        <f t="shared" ref="Z73:AB73" si="68">Z72+I73-M73+S73</f>
        <v>0</v>
      </c>
      <c r="AA73" s="58">
        <f t="shared" si="68"/>
        <v>0</v>
      </c>
      <c r="AB73" s="58">
        <f t="shared" si="68"/>
        <v>0</v>
      </c>
      <c r="AC73" s="59">
        <f t="shared" si="57"/>
        <v>0</v>
      </c>
      <c r="AD73" s="20">
        <f t="shared" si="58"/>
        <v>0</v>
      </c>
      <c r="AE73" s="60">
        <f t="shared" si="59"/>
        <v>1000</v>
      </c>
      <c r="AF73" s="21">
        <f t="shared" si="60"/>
        <v>0</v>
      </c>
      <c r="AG73" s="68">
        <f t="shared" si="54"/>
        <v>1000</v>
      </c>
    </row>
    <row r="74" spans="1:33">
      <c r="A74" s="19">
        <v>10</v>
      </c>
      <c r="B74" s="20" t="s">
        <v>30</v>
      </c>
      <c r="C74" s="21" t="s">
        <v>30</v>
      </c>
      <c r="D74" s="21" t="s">
        <v>30</v>
      </c>
      <c r="E74" s="21" t="s">
        <v>30</v>
      </c>
      <c r="F74" s="22" t="s">
        <v>30</v>
      </c>
      <c r="G74" s="23"/>
      <c r="H74" s="24"/>
      <c r="I74" s="37"/>
      <c r="J74" s="37"/>
      <c r="K74" s="38"/>
      <c r="L74" s="39"/>
      <c r="M74" s="40"/>
      <c r="N74" s="40"/>
      <c r="O74" s="41"/>
      <c r="P74" s="42"/>
      <c r="Q74" s="42"/>
      <c r="R74" s="24"/>
      <c r="S74" s="37"/>
      <c r="T74" s="37"/>
      <c r="U74" s="37"/>
      <c r="V74" s="37"/>
      <c r="W74" s="38"/>
      <c r="X74" s="23"/>
      <c r="Y74" s="57">
        <f t="shared" si="55"/>
        <v>0</v>
      </c>
      <c r="Z74" s="58">
        <f t="shared" ref="Z74:AB74" si="69">Z73+I74-M74+S74</f>
        <v>0</v>
      </c>
      <c r="AA74" s="58">
        <f t="shared" si="69"/>
        <v>0</v>
      </c>
      <c r="AB74" s="58">
        <f t="shared" si="69"/>
        <v>0</v>
      </c>
      <c r="AC74" s="59">
        <f t="shared" si="57"/>
        <v>0</v>
      </c>
      <c r="AD74" s="20">
        <f t="shared" si="58"/>
        <v>0</v>
      </c>
      <c r="AE74" s="60">
        <f t="shared" si="59"/>
        <v>1000</v>
      </c>
      <c r="AF74" s="21">
        <f t="shared" si="60"/>
        <v>0</v>
      </c>
      <c r="AG74" s="68">
        <f t="shared" si="54"/>
        <v>1000</v>
      </c>
    </row>
    <row r="75" spans="1:33">
      <c r="A75" s="19">
        <v>11</v>
      </c>
      <c r="B75" s="20" t="s">
        <v>31</v>
      </c>
      <c r="C75" s="21" t="s">
        <v>32</v>
      </c>
      <c r="D75" s="21" t="s">
        <v>32</v>
      </c>
      <c r="E75" s="21" t="s">
        <v>30</v>
      </c>
      <c r="F75" s="22" t="s">
        <v>30</v>
      </c>
      <c r="G75" s="23"/>
      <c r="H75" s="24"/>
      <c r="I75" s="37"/>
      <c r="J75" s="37"/>
      <c r="K75" s="38"/>
      <c r="L75" s="39"/>
      <c r="M75" s="40"/>
      <c r="N75" s="40"/>
      <c r="O75" s="41"/>
      <c r="P75" s="42"/>
      <c r="Q75" s="42"/>
      <c r="R75" s="24"/>
      <c r="S75" s="37"/>
      <c r="T75" s="37"/>
      <c r="U75" s="37"/>
      <c r="V75" s="37"/>
      <c r="W75" s="38"/>
      <c r="X75" s="23"/>
      <c r="Y75" s="57">
        <f t="shared" si="55"/>
        <v>0</v>
      </c>
      <c r="Z75" s="58">
        <f t="shared" ref="Z75:AB75" si="70">Z74+I75-M75+S75</f>
        <v>0</v>
      </c>
      <c r="AA75" s="58">
        <f t="shared" si="70"/>
        <v>0</v>
      </c>
      <c r="AB75" s="58">
        <f t="shared" si="70"/>
        <v>0</v>
      </c>
      <c r="AC75" s="59">
        <f t="shared" si="57"/>
        <v>0</v>
      </c>
      <c r="AD75" s="20">
        <f t="shared" si="58"/>
        <v>0</v>
      </c>
      <c r="AE75" s="60">
        <f t="shared" si="59"/>
        <v>1000</v>
      </c>
      <c r="AF75" s="21">
        <f t="shared" si="60"/>
        <v>0</v>
      </c>
      <c r="AG75" s="68">
        <f t="shared" si="54"/>
        <v>1000</v>
      </c>
    </row>
    <row r="76" spans="1:33">
      <c r="A76" s="19">
        <v>12</v>
      </c>
      <c r="B76" s="20" t="s">
        <v>30</v>
      </c>
      <c r="C76" s="21" t="s">
        <v>32</v>
      </c>
      <c r="D76" s="21" t="s">
        <v>30</v>
      </c>
      <c r="E76" s="21" t="s">
        <v>30</v>
      </c>
      <c r="F76" s="22" t="s">
        <v>36</v>
      </c>
      <c r="G76" s="23"/>
      <c r="H76" s="24"/>
      <c r="I76" s="37"/>
      <c r="J76" s="37"/>
      <c r="K76" s="38"/>
      <c r="L76" s="39"/>
      <c r="M76" s="40"/>
      <c r="N76" s="40"/>
      <c r="O76" s="41"/>
      <c r="P76" s="42"/>
      <c r="Q76" s="42"/>
      <c r="R76" s="24"/>
      <c r="S76" s="37"/>
      <c r="T76" s="37"/>
      <c r="U76" s="37"/>
      <c r="V76" s="37"/>
      <c r="W76" s="38"/>
      <c r="X76" s="23"/>
      <c r="Y76" s="57">
        <f t="shared" si="55"/>
        <v>0</v>
      </c>
      <c r="Z76" s="58">
        <f t="shared" ref="Z76:AB76" si="71">Z75+I76-M76+S76</f>
        <v>0</v>
      </c>
      <c r="AA76" s="58">
        <f t="shared" si="71"/>
        <v>0</v>
      </c>
      <c r="AB76" s="58">
        <f t="shared" si="71"/>
        <v>0</v>
      </c>
      <c r="AC76" s="59">
        <f t="shared" si="57"/>
        <v>0</v>
      </c>
      <c r="AD76" s="20">
        <f t="shared" si="58"/>
        <v>0</v>
      </c>
      <c r="AE76" s="60">
        <f t="shared" si="59"/>
        <v>1000</v>
      </c>
      <c r="AF76" s="21">
        <f t="shared" si="60"/>
        <v>0</v>
      </c>
      <c r="AG76" s="68">
        <f t="shared" si="54"/>
        <v>1000</v>
      </c>
    </row>
    <row r="77" spans="1:33">
      <c r="A77" s="19">
        <v>13</v>
      </c>
      <c r="B77" s="20" t="s">
        <v>30</v>
      </c>
      <c r="C77" s="21" t="s">
        <v>31</v>
      </c>
      <c r="D77" s="21" t="s">
        <v>30</v>
      </c>
      <c r="E77" s="21" t="s">
        <v>30</v>
      </c>
      <c r="F77" s="22" t="s">
        <v>30</v>
      </c>
      <c r="G77" s="23"/>
      <c r="H77" s="24"/>
      <c r="I77" s="37"/>
      <c r="J77" s="37"/>
      <c r="K77" s="38"/>
      <c r="L77" s="39"/>
      <c r="M77" s="40"/>
      <c r="N77" s="40"/>
      <c r="O77" s="41"/>
      <c r="P77" s="42"/>
      <c r="Q77" s="42"/>
      <c r="R77" s="24"/>
      <c r="S77" s="37"/>
      <c r="T77" s="37"/>
      <c r="U77" s="37"/>
      <c r="V77" s="37"/>
      <c r="W77" s="38"/>
      <c r="X77" s="23"/>
      <c r="Y77" s="57">
        <f t="shared" si="55"/>
        <v>0</v>
      </c>
      <c r="Z77" s="58">
        <f t="shared" ref="Z77:AB77" si="72">Z76+I77-M77+S77</f>
        <v>0</v>
      </c>
      <c r="AA77" s="58">
        <f t="shared" si="72"/>
        <v>0</v>
      </c>
      <c r="AB77" s="58">
        <f t="shared" si="72"/>
        <v>0</v>
      </c>
      <c r="AC77" s="59">
        <f t="shared" si="57"/>
        <v>0</v>
      </c>
      <c r="AD77" s="20">
        <f t="shared" si="58"/>
        <v>0</v>
      </c>
      <c r="AE77" s="60">
        <f t="shared" si="59"/>
        <v>1000</v>
      </c>
      <c r="AF77" s="21">
        <f t="shared" si="60"/>
        <v>0</v>
      </c>
      <c r="AG77" s="68">
        <f t="shared" si="54"/>
        <v>1000</v>
      </c>
    </row>
    <row r="78" spans="1:33">
      <c r="A78" s="19">
        <v>14</v>
      </c>
      <c r="B78" s="20" t="s">
        <v>31</v>
      </c>
      <c r="C78" s="21" t="s">
        <v>30</v>
      </c>
      <c r="D78" s="21" t="s">
        <v>32</v>
      </c>
      <c r="E78" s="21" t="s">
        <v>30</v>
      </c>
      <c r="F78" s="22" t="s">
        <v>30</v>
      </c>
      <c r="G78" s="23"/>
      <c r="H78" s="24"/>
      <c r="I78" s="37"/>
      <c r="J78" s="37"/>
      <c r="K78" s="38"/>
      <c r="L78" s="39"/>
      <c r="M78" s="40"/>
      <c r="N78" s="40"/>
      <c r="O78" s="41"/>
      <c r="P78" s="42"/>
      <c r="Q78" s="42"/>
      <c r="R78" s="24"/>
      <c r="S78" s="37"/>
      <c r="T78" s="37"/>
      <c r="U78" s="37"/>
      <c r="V78" s="37"/>
      <c r="W78" s="38"/>
      <c r="X78" s="23"/>
      <c r="Y78" s="57">
        <f t="shared" si="55"/>
        <v>0</v>
      </c>
      <c r="Z78" s="58">
        <f t="shared" ref="Z78:AB78" si="73">Z77+I78-M78+S78</f>
        <v>0</v>
      </c>
      <c r="AA78" s="58">
        <f t="shared" si="73"/>
        <v>0</v>
      </c>
      <c r="AB78" s="58">
        <f t="shared" si="73"/>
        <v>0</v>
      </c>
      <c r="AC78" s="59">
        <f t="shared" si="57"/>
        <v>0</v>
      </c>
      <c r="AD78" s="20">
        <f t="shared" si="58"/>
        <v>0</v>
      </c>
      <c r="AE78" s="60">
        <f t="shared" si="59"/>
        <v>1000</v>
      </c>
      <c r="AF78" s="21">
        <f t="shared" si="60"/>
        <v>0</v>
      </c>
      <c r="AG78" s="68">
        <f t="shared" si="54"/>
        <v>1000</v>
      </c>
    </row>
    <row r="79" ht="14.25" spans="1:33">
      <c r="A79" s="25">
        <v>15</v>
      </c>
      <c r="B79" s="26" t="s">
        <v>31</v>
      </c>
      <c r="C79" s="27" t="s">
        <v>31</v>
      </c>
      <c r="D79" s="27" t="s">
        <v>30</v>
      </c>
      <c r="E79" s="27" t="s">
        <v>30</v>
      </c>
      <c r="F79" s="28" t="s">
        <v>30</v>
      </c>
      <c r="G79" s="29"/>
      <c r="H79" s="30"/>
      <c r="I79" s="43"/>
      <c r="J79" s="43"/>
      <c r="K79" s="44"/>
      <c r="L79" s="45"/>
      <c r="M79" s="46"/>
      <c r="N79" s="46"/>
      <c r="O79" s="47"/>
      <c r="P79" s="48"/>
      <c r="Q79" s="48"/>
      <c r="R79" s="30"/>
      <c r="S79" s="43"/>
      <c r="T79" s="43"/>
      <c r="U79" s="43"/>
      <c r="V79" s="43"/>
      <c r="W79" s="44"/>
      <c r="X79" s="29"/>
      <c r="Y79" s="61">
        <f t="shared" si="55"/>
        <v>0</v>
      </c>
      <c r="Z79" s="62">
        <f t="shared" ref="Z79:AB79" si="74">Z78+I79-M79+S79</f>
        <v>0</v>
      </c>
      <c r="AA79" s="62">
        <f t="shared" si="74"/>
        <v>0</v>
      </c>
      <c r="AB79" s="62">
        <f t="shared" si="74"/>
        <v>0</v>
      </c>
      <c r="AC79" s="63">
        <f t="shared" si="57"/>
        <v>0</v>
      </c>
      <c r="AD79" s="26">
        <f t="shared" si="58"/>
        <v>0</v>
      </c>
      <c r="AE79" s="64">
        <f t="shared" si="59"/>
        <v>1000</v>
      </c>
      <c r="AF79" s="27">
        <f t="shared" si="60"/>
        <v>0</v>
      </c>
      <c r="AG79" s="69">
        <f t="shared" si="54"/>
        <v>1000</v>
      </c>
    </row>
    <row r="80" ht="15"/>
    <row r="81" ht="36.75" spans="1:33">
      <c r="A81" s="1" t="s">
        <v>50</v>
      </c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65"/>
    </row>
    <row r="82" ht="14.25" spans="1:33">
      <c r="A82" s="3" t="s">
        <v>1</v>
      </c>
      <c r="B82" s="4" t="s">
        <v>2</v>
      </c>
      <c r="C82" s="5"/>
      <c r="D82" s="5"/>
      <c r="E82" s="5"/>
      <c r="F82" s="6"/>
      <c r="G82" s="7" t="s">
        <v>3</v>
      </c>
      <c r="H82" s="4" t="s">
        <v>4</v>
      </c>
      <c r="I82" s="5"/>
      <c r="J82" s="5"/>
      <c r="K82" s="6"/>
      <c r="L82" s="4" t="s">
        <v>5</v>
      </c>
      <c r="M82" s="5"/>
      <c r="N82" s="5"/>
      <c r="O82" s="6"/>
      <c r="P82" s="7" t="s">
        <v>6</v>
      </c>
      <c r="Q82" s="7" t="s">
        <v>7</v>
      </c>
      <c r="R82" s="4" t="s">
        <v>8</v>
      </c>
      <c r="S82" s="5"/>
      <c r="T82" s="5"/>
      <c r="U82" s="5"/>
      <c r="V82" s="49"/>
      <c r="W82" s="6"/>
      <c r="X82" s="50" t="s">
        <v>9</v>
      </c>
      <c r="Y82" s="4" t="s">
        <v>10</v>
      </c>
      <c r="Z82" s="5"/>
      <c r="AA82" s="5"/>
      <c r="AB82" s="5"/>
      <c r="AC82" s="5"/>
      <c r="AD82" s="5"/>
      <c r="AE82" s="5"/>
      <c r="AF82" s="5"/>
      <c r="AG82" s="66"/>
    </row>
    <row r="83" ht="14.25" spans="1:33">
      <c r="A83" s="8"/>
      <c r="B83" s="9" t="s">
        <v>11</v>
      </c>
      <c r="C83" s="10" t="s">
        <v>12</v>
      </c>
      <c r="D83" s="10" t="s">
        <v>6</v>
      </c>
      <c r="E83" s="10" t="s">
        <v>13</v>
      </c>
      <c r="F83" s="11" t="s">
        <v>7</v>
      </c>
      <c r="G83" s="12"/>
      <c r="H83" s="9" t="s">
        <v>14</v>
      </c>
      <c r="I83" s="10" t="s">
        <v>15</v>
      </c>
      <c r="J83" s="10" t="s">
        <v>16</v>
      </c>
      <c r="K83" s="11" t="s">
        <v>17</v>
      </c>
      <c r="L83" s="9" t="s">
        <v>14</v>
      </c>
      <c r="M83" s="10" t="s">
        <v>15</v>
      </c>
      <c r="N83" s="10" t="s">
        <v>16</v>
      </c>
      <c r="O83" s="11" t="s">
        <v>17</v>
      </c>
      <c r="P83" s="12" t="s">
        <v>14</v>
      </c>
      <c r="Q83" s="12" t="s">
        <v>18</v>
      </c>
      <c r="R83" s="9" t="s">
        <v>14</v>
      </c>
      <c r="S83" s="10" t="s">
        <v>15</v>
      </c>
      <c r="T83" s="10" t="s">
        <v>16</v>
      </c>
      <c r="U83" s="10" t="s">
        <v>17</v>
      </c>
      <c r="V83" s="51" t="s">
        <v>18</v>
      </c>
      <c r="W83" s="11" t="s">
        <v>19</v>
      </c>
      <c r="X83" s="52"/>
      <c r="Y83" s="9" t="s">
        <v>14</v>
      </c>
      <c r="Z83" s="10" t="s">
        <v>15</v>
      </c>
      <c r="AA83" s="10" t="s">
        <v>16</v>
      </c>
      <c r="AB83" s="10" t="s">
        <v>17</v>
      </c>
      <c r="AC83" s="10" t="s">
        <v>18</v>
      </c>
      <c r="AD83" s="10" t="s">
        <v>20</v>
      </c>
      <c r="AE83" s="10" t="s">
        <v>21</v>
      </c>
      <c r="AF83" s="10" t="s">
        <v>22</v>
      </c>
      <c r="AG83" s="67" t="s">
        <v>23</v>
      </c>
    </row>
    <row r="84" ht="14.25" spans="1:33">
      <c r="A84" s="13" t="s">
        <v>26</v>
      </c>
      <c r="B84" s="14" t="s">
        <v>27</v>
      </c>
      <c r="C84" s="15" t="s">
        <v>27</v>
      </c>
      <c r="D84" s="15" t="s">
        <v>27</v>
      </c>
      <c r="E84" s="15" t="s">
        <v>27</v>
      </c>
      <c r="F84" s="16" t="s">
        <v>27</v>
      </c>
      <c r="G84" s="17"/>
      <c r="H84" s="18"/>
      <c r="I84" s="31"/>
      <c r="J84" s="31"/>
      <c r="K84" s="32"/>
      <c r="L84" s="33"/>
      <c r="M84" s="34"/>
      <c r="N84" s="34"/>
      <c r="O84" s="35"/>
      <c r="P84" s="36"/>
      <c r="Q84" s="36"/>
      <c r="R84" s="18"/>
      <c r="S84" s="31"/>
      <c r="T84" s="31"/>
      <c r="U84" s="31"/>
      <c r="V84" s="31"/>
      <c r="W84" s="32"/>
      <c r="X84" s="17"/>
      <c r="Y84" s="53">
        <f>H84-L84+P84+R84</f>
        <v>0</v>
      </c>
      <c r="Z84" s="54">
        <f t="shared" ref="Z84:AB84" si="75">I84-M84+S84</f>
        <v>0</v>
      </c>
      <c r="AA84" s="54">
        <f t="shared" si="75"/>
        <v>0</v>
      </c>
      <c r="AB84" s="54">
        <f t="shared" si="75"/>
        <v>0</v>
      </c>
      <c r="AC84" s="55">
        <f>Q84+V84</f>
        <v>0</v>
      </c>
      <c r="AD84" s="14"/>
      <c r="AE84" s="56">
        <f>1000-H84*25-I84*10-J84*100-K84/3*400+W84</f>
        <v>1000</v>
      </c>
      <c r="AF84" s="15"/>
      <c r="AG84" s="68">
        <f t="shared" ref="AG84:AG99" si="76">1000-Y84*50-Z84*10-AA84*10-AB84*20-AC84*50</f>
        <v>1000</v>
      </c>
    </row>
    <row r="85" spans="1:33">
      <c r="A85" s="19">
        <v>1</v>
      </c>
      <c r="B85" s="20" t="s">
        <v>30</v>
      </c>
      <c r="C85" s="21" t="s">
        <v>31</v>
      </c>
      <c r="D85" s="21" t="s">
        <v>30</v>
      </c>
      <c r="E85" s="21" t="s">
        <v>32</v>
      </c>
      <c r="F85" s="22" t="s">
        <v>30</v>
      </c>
      <c r="G85" s="23"/>
      <c r="H85" s="24"/>
      <c r="I85" s="37"/>
      <c r="J85" s="37"/>
      <c r="K85" s="38"/>
      <c r="L85" s="39"/>
      <c r="M85" s="40"/>
      <c r="N85" s="40"/>
      <c r="O85" s="41"/>
      <c r="P85" s="42"/>
      <c r="Q85" s="42"/>
      <c r="R85" s="24"/>
      <c r="S85" s="37"/>
      <c r="T85" s="37"/>
      <c r="U85" s="37"/>
      <c r="V85" s="37"/>
      <c r="W85" s="38"/>
      <c r="X85" s="23"/>
      <c r="Y85" s="57">
        <f t="shared" ref="Y85:Y99" si="77">Y84+H85-L85+P85+R85</f>
        <v>0</v>
      </c>
      <c r="Z85" s="58">
        <f t="shared" ref="Z85:AB85" si="78">Z84+I85-M85+S85</f>
        <v>0</v>
      </c>
      <c r="AA85" s="58">
        <f t="shared" si="78"/>
        <v>0</v>
      </c>
      <c r="AB85" s="58">
        <f t="shared" si="78"/>
        <v>0</v>
      </c>
      <c r="AC85" s="59">
        <f t="shared" ref="AC85:AC99" si="79">AC84+Q85+V85</f>
        <v>0</v>
      </c>
      <c r="AD85" s="20">
        <f t="shared" ref="AD85:AD99" si="80">AE85-AE84</f>
        <v>0</v>
      </c>
      <c r="AE85" s="60">
        <f t="shared" ref="AE85:AE99" si="81">AE84-H85*50-I85*20+W85</f>
        <v>1000</v>
      </c>
      <c r="AF85" s="21">
        <f t="shared" ref="AF85:AF99" si="82">AG85-AG84</f>
        <v>0</v>
      </c>
      <c r="AG85" s="68">
        <f t="shared" si="76"/>
        <v>1000</v>
      </c>
    </row>
    <row r="86" spans="1:33">
      <c r="A86" s="19">
        <v>2</v>
      </c>
      <c r="B86" s="20" t="s">
        <v>32</v>
      </c>
      <c r="C86" s="21" t="s">
        <v>30</v>
      </c>
      <c r="D86" s="21" t="s">
        <v>32</v>
      </c>
      <c r="E86" s="21" t="s">
        <v>30</v>
      </c>
      <c r="F86" s="22" t="s">
        <v>30</v>
      </c>
      <c r="G86" s="23"/>
      <c r="H86" s="24"/>
      <c r="I86" s="37"/>
      <c r="J86" s="37"/>
      <c r="K86" s="38"/>
      <c r="L86" s="39"/>
      <c r="M86" s="40"/>
      <c r="N86" s="40"/>
      <c r="O86" s="41"/>
      <c r="P86" s="42"/>
      <c r="Q86" s="42"/>
      <c r="R86" s="24"/>
      <c r="S86" s="37"/>
      <c r="T86" s="37"/>
      <c r="U86" s="37"/>
      <c r="V86" s="37"/>
      <c r="W86" s="38"/>
      <c r="X86" s="23"/>
      <c r="Y86" s="57">
        <f t="shared" si="77"/>
        <v>0</v>
      </c>
      <c r="Z86" s="58">
        <f t="shared" ref="Z86:AB86" si="83">Z85+I86-M86+S86</f>
        <v>0</v>
      </c>
      <c r="AA86" s="58">
        <f t="shared" si="83"/>
        <v>0</v>
      </c>
      <c r="AB86" s="58">
        <f t="shared" si="83"/>
        <v>0</v>
      </c>
      <c r="AC86" s="59">
        <f t="shared" si="79"/>
        <v>0</v>
      </c>
      <c r="AD86" s="20">
        <f t="shared" si="80"/>
        <v>0</v>
      </c>
      <c r="AE86" s="60">
        <f t="shared" si="81"/>
        <v>1000</v>
      </c>
      <c r="AF86" s="21">
        <f t="shared" si="82"/>
        <v>0</v>
      </c>
      <c r="AG86" s="68">
        <f t="shared" si="76"/>
        <v>1000</v>
      </c>
    </row>
    <row r="87" spans="1:33">
      <c r="A87" s="19">
        <v>3</v>
      </c>
      <c r="B87" s="20" t="s">
        <v>31</v>
      </c>
      <c r="C87" s="21" t="s">
        <v>31</v>
      </c>
      <c r="D87" s="21" t="s">
        <v>30</v>
      </c>
      <c r="E87" s="21" t="s">
        <v>32</v>
      </c>
      <c r="F87" s="22" t="s">
        <v>30</v>
      </c>
      <c r="G87" s="23"/>
      <c r="H87" s="24"/>
      <c r="I87" s="37"/>
      <c r="J87" s="37"/>
      <c r="K87" s="38"/>
      <c r="L87" s="39"/>
      <c r="M87" s="40"/>
      <c r="N87" s="40"/>
      <c r="O87" s="41"/>
      <c r="P87" s="42"/>
      <c r="Q87" s="42"/>
      <c r="R87" s="24"/>
      <c r="S87" s="37"/>
      <c r="T87" s="37"/>
      <c r="U87" s="37"/>
      <c r="V87" s="37"/>
      <c r="W87" s="38"/>
      <c r="X87" s="23"/>
      <c r="Y87" s="57">
        <f t="shared" si="77"/>
        <v>0</v>
      </c>
      <c r="Z87" s="58">
        <f t="shared" ref="Z87:AB87" si="84">Z86+I87-M87+S87</f>
        <v>0</v>
      </c>
      <c r="AA87" s="58">
        <f t="shared" si="84"/>
        <v>0</v>
      </c>
      <c r="AB87" s="58">
        <f t="shared" si="84"/>
        <v>0</v>
      </c>
      <c r="AC87" s="59">
        <f t="shared" si="79"/>
        <v>0</v>
      </c>
      <c r="AD87" s="20">
        <f t="shared" si="80"/>
        <v>0</v>
      </c>
      <c r="AE87" s="60">
        <f t="shared" si="81"/>
        <v>1000</v>
      </c>
      <c r="AF87" s="21">
        <f t="shared" si="82"/>
        <v>0</v>
      </c>
      <c r="AG87" s="68">
        <f t="shared" si="76"/>
        <v>1000</v>
      </c>
    </row>
    <row r="88" spans="1:33">
      <c r="A88" s="19">
        <v>4</v>
      </c>
      <c r="B88" s="20" t="s">
        <v>30</v>
      </c>
      <c r="C88" s="21" t="s">
        <v>30</v>
      </c>
      <c r="D88" s="21" t="s">
        <v>30</v>
      </c>
      <c r="E88" s="21" t="s">
        <v>30</v>
      </c>
      <c r="F88" s="22" t="s">
        <v>30</v>
      </c>
      <c r="G88" s="23"/>
      <c r="H88" s="24"/>
      <c r="I88" s="37"/>
      <c r="J88" s="37"/>
      <c r="K88" s="38"/>
      <c r="L88" s="39"/>
      <c r="M88" s="40"/>
      <c r="N88" s="40"/>
      <c r="O88" s="41"/>
      <c r="P88" s="42"/>
      <c r="Q88" s="42"/>
      <c r="R88" s="24"/>
      <c r="S88" s="37"/>
      <c r="T88" s="37"/>
      <c r="U88" s="37"/>
      <c r="V88" s="37"/>
      <c r="W88" s="38"/>
      <c r="X88" s="23"/>
      <c r="Y88" s="57">
        <f t="shared" si="77"/>
        <v>0</v>
      </c>
      <c r="Z88" s="58">
        <f t="shared" ref="Z88:AB88" si="85">Z87+I88-M88+S88</f>
        <v>0</v>
      </c>
      <c r="AA88" s="58">
        <f t="shared" si="85"/>
        <v>0</v>
      </c>
      <c r="AB88" s="58">
        <f t="shared" si="85"/>
        <v>0</v>
      </c>
      <c r="AC88" s="59">
        <f t="shared" si="79"/>
        <v>0</v>
      </c>
      <c r="AD88" s="20">
        <f t="shared" si="80"/>
        <v>0</v>
      </c>
      <c r="AE88" s="60">
        <f t="shared" si="81"/>
        <v>1000</v>
      </c>
      <c r="AF88" s="21">
        <f t="shared" si="82"/>
        <v>0</v>
      </c>
      <c r="AG88" s="68">
        <f t="shared" si="76"/>
        <v>1000</v>
      </c>
    </row>
    <row r="89" spans="1:33">
      <c r="A89" s="19">
        <v>5</v>
      </c>
      <c r="B89" s="20" t="s">
        <v>32</v>
      </c>
      <c r="C89" s="21" t="s">
        <v>36</v>
      </c>
      <c r="D89" s="21" t="s">
        <v>32</v>
      </c>
      <c r="E89" s="21" t="s">
        <v>30</v>
      </c>
      <c r="F89" s="22" t="s">
        <v>30</v>
      </c>
      <c r="G89" s="23"/>
      <c r="H89" s="24"/>
      <c r="I89" s="37"/>
      <c r="J89" s="37"/>
      <c r="K89" s="38"/>
      <c r="L89" s="39"/>
      <c r="M89" s="40"/>
      <c r="N89" s="40"/>
      <c r="O89" s="41"/>
      <c r="P89" s="42"/>
      <c r="Q89" s="42"/>
      <c r="R89" s="24"/>
      <c r="S89" s="37"/>
      <c r="T89" s="37"/>
      <c r="U89" s="37"/>
      <c r="V89" s="37"/>
      <c r="W89" s="38"/>
      <c r="X89" s="23"/>
      <c r="Y89" s="57">
        <f t="shared" si="77"/>
        <v>0</v>
      </c>
      <c r="Z89" s="58">
        <f t="shared" ref="Z89:AB89" si="86">Z88+I89-M89+S89</f>
        <v>0</v>
      </c>
      <c r="AA89" s="58">
        <f t="shared" si="86"/>
        <v>0</v>
      </c>
      <c r="AB89" s="58">
        <f t="shared" si="86"/>
        <v>0</v>
      </c>
      <c r="AC89" s="59">
        <f t="shared" si="79"/>
        <v>0</v>
      </c>
      <c r="AD89" s="20">
        <f t="shared" si="80"/>
        <v>0</v>
      </c>
      <c r="AE89" s="60">
        <f t="shared" si="81"/>
        <v>1000</v>
      </c>
      <c r="AF89" s="21">
        <f t="shared" si="82"/>
        <v>0</v>
      </c>
      <c r="AG89" s="68">
        <f t="shared" si="76"/>
        <v>1000</v>
      </c>
    </row>
    <row r="90" spans="1:33">
      <c r="A90" s="19">
        <v>6</v>
      </c>
      <c r="B90" s="20" t="s">
        <v>30</v>
      </c>
      <c r="C90" s="21" t="s">
        <v>31</v>
      </c>
      <c r="D90" s="21" t="s">
        <v>30</v>
      </c>
      <c r="E90" s="21" t="s">
        <v>32</v>
      </c>
      <c r="F90" s="22" t="s">
        <v>32</v>
      </c>
      <c r="G90" s="23"/>
      <c r="H90" s="24"/>
      <c r="I90" s="37"/>
      <c r="J90" s="37"/>
      <c r="K90" s="38"/>
      <c r="L90" s="39"/>
      <c r="M90" s="40"/>
      <c r="N90" s="40"/>
      <c r="O90" s="41"/>
      <c r="P90" s="42"/>
      <c r="Q90" s="42"/>
      <c r="R90" s="24"/>
      <c r="S90" s="37"/>
      <c r="T90" s="37"/>
      <c r="U90" s="37"/>
      <c r="V90" s="37"/>
      <c r="W90" s="38"/>
      <c r="X90" s="23"/>
      <c r="Y90" s="57">
        <f t="shared" si="77"/>
        <v>0</v>
      </c>
      <c r="Z90" s="58">
        <f t="shared" ref="Z90:AB90" si="87">Z89+I90-M90+S90</f>
        <v>0</v>
      </c>
      <c r="AA90" s="58">
        <f t="shared" si="87"/>
        <v>0</v>
      </c>
      <c r="AB90" s="58">
        <f t="shared" si="87"/>
        <v>0</v>
      </c>
      <c r="AC90" s="59">
        <f t="shared" si="79"/>
        <v>0</v>
      </c>
      <c r="AD90" s="20">
        <f t="shared" si="80"/>
        <v>0</v>
      </c>
      <c r="AE90" s="60">
        <f t="shared" si="81"/>
        <v>1000</v>
      </c>
      <c r="AF90" s="21">
        <f t="shared" si="82"/>
        <v>0</v>
      </c>
      <c r="AG90" s="68">
        <f t="shared" si="76"/>
        <v>1000</v>
      </c>
    </row>
    <row r="91" spans="1:33">
      <c r="A91" s="19">
        <v>7</v>
      </c>
      <c r="B91" s="20" t="s">
        <v>30</v>
      </c>
      <c r="C91" s="21" t="s">
        <v>31</v>
      </c>
      <c r="D91" s="21" t="s">
        <v>30</v>
      </c>
      <c r="E91" s="21" t="s">
        <v>32</v>
      </c>
      <c r="F91" s="22" t="s">
        <v>30</v>
      </c>
      <c r="G91" s="23"/>
      <c r="H91" s="24"/>
      <c r="I91" s="37"/>
      <c r="J91" s="37"/>
      <c r="K91" s="38"/>
      <c r="L91" s="39"/>
      <c r="M91" s="40"/>
      <c r="N91" s="40"/>
      <c r="O91" s="41"/>
      <c r="P91" s="42"/>
      <c r="Q91" s="42"/>
      <c r="R91" s="24"/>
      <c r="S91" s="37"/>
      <c r="T91" s="37"/>
      <c r="U91" s="37"/>
      <c r="V91" s="37"/>
      <c r="W91" s="38"/>
      <c r="X91" s="23"/>
      <c r="Y91" s="57">
        <f t="shared" si="77"/>
        <v>0</v>
      </c>
      <c r="Z91" s="58">
        <f t="shared" ref="Z91:AB91" si="88">Z90+I91-M91+S91</f>
        <v>0</v>
      </c>
      <c r="AA91" s="58">
        <f t="shared" si="88"/>
        <v>0</v>
      </c>
      <c r="AB91" s="58">
        <f t="shared" si="88"/>
        <v>0</v>
      </c>
      <c r="AC91" s="59">
        <f t="shared" si="79"/>
        <v>0</v>
      </c>
      <c r="AD91" s="20">
        <f t="shared" si="80"/>
        <v>0</v>
      </c>
      <c r="AE91" s="60">
        <f t="shared" si="81"/>
        <v>1000</v>
      </c>
      <c r="AF91" s="21">
        <f t="shared" si="82"/>
        <v>0</v>
      </c>
      <c r="AG91" s="68">
        <f t="shared" si="76"/>
        <v>1000</v>
      </c>
    </row>
    <row r="92" spans="1:33">
      <c r="A92" s="19">
        <v>8</v>
      </c>
      <c r="B92" s="20" t="s">
        <v>36</v>
      </c>
      <c r="C92" s="21" t="s">
        <v>30</v>
      </c>
      <c r="D92" s="21" t="s">
        <v>32</v>
      </c>
      <c r="E92" s="21" t="s">
        <v>30</v>
      </c>
      <c r="F92" s="22" t="s">
        <v>32</v>
      </c>
      <c r="G92" s="23"/>
      <c r="H92" s="24"/>
      <c r="I92" s="37"/>
      <c r="J92" s="37"/>
      <c r="K92" s="38"/>
      <c r="L92" s="39"/>
      <c r="M92" s="40"/>
      <c r="N92" s="40"/>
      <c r="O92" s="41"/>
      <c r="P92" s="42"/>
      <c r="Q92" s="42"/>
      <c r="R92" s="24"/>
      <c r="S92" s="37"/>
      <c r="T92" s="37"/>
      <c r="U92" s="37"/>
      <c r="V92" s="37"/>
      <c r="W92" s="38"/>
      <c r="X92" s="23"/>
      <c r="Y92" s="57">
        <f t="shared" si="77"/>
        <v>0</v>
      </c>
      <c r="Z92" s="58">
        <f t="shared" ref="Z92:AB92" si="89">Z91+I92-M92+S92</f>
        <v>0</v>
      </c>
      <c r="AA92" s="58">
        <f t="shared" si="89"/>
        <v>0</v>
      </c>
      <c r="AB92" s="58">
        <f t="shared" si="89"/>
        <v>0</v>
      </c>
      <c r="AC92" s="59">
        <f t="shared" si="79"/>
        <v>0</v>
      </c>
      <c r="AD92" s="20">
        <f t="shared" si="80"/>
        <v>0</v>
      </c>
      <c r="AE92" s="60">
        <f t="shared" si="81"/>
        <v>1000</v>
      </c>
      <c r="AF92" s="21">
        <f t="shared" si="82"/>
        <v>0</v>
      </c>
      <c r="AG92" s="68">
        <f t="shared" si="76"/>
        <v>1000</v>
      </c>
    </row>
    <row r="93" spans="1:33">
      <c r="A93" s="19">
        <v>9</v>
      </c>
      <c r="B93" s="20" t="s">
        <v>31</v>
      </c>
      <c r="C93" s="21" t="s">
        <v>32</v>
      </c>
      <c r="D93" s="21" t="s">
        <v>30</v>
      </c>
      <c r="E93" s="21" t="s">
        <v>30</v>
      </c>
      <c r="F93" s="22" t="s">
        <v>30</v>
      </c>
      <c r="G93" s="23"/>
      <c r="H93" s="24"/>
      <c r="I93" s="37"/>
      <c r="J93" s="37"/>
      <c r="K93" s="38"/>
      <c r="L93" s="39"/>
      <c r="M93" s="40"/>
      <c r="N93" s="40"/>
      <c r="O93" s="41"/>
      <c r="P93" s="42"/>
      <c r="Q93" s="42"/>
      <c r="R93" s="24"/>
      <c r="S93" s="37"/>
      <c r="T93" s="37"/>
      <c r="U93" s="37"/>
      <c r="V93" s="37"/>
      <c r="W93" s="38"/>
      <c r="X93" s="23"/>
      <c r="Y93" s="57">
        <f t="shared" si="77"/>
        <v>0</v>
      </c>
      <c r="Z93" s="58">
        <f t="shared" ref="Z93:AB93" si="90">Z92+I93-M93+S93</f>
        <v>0</v>
      </c>
      <c r="AA93" s="58">
        <f t="shared" si="90"/>
        <v>0</v>
      </c>
      <c r="AB93" s="58">
        <f t="shared" si="90"/>
        <v>0</v>
      </c>
      <c r="AC93" s="59">
        <f t="shared" si="79"/>
        <v>0</v>
      </c>
      <c r="AD93" s="20">
        <f t="shared" si="80"/>
        <v>0</v>
      </c>
      <c r="AE93" s="60">
        <f t="shared" si="81"/>
        <v>1000</v>
      </c>
      <c r="AF93" s="21">
        <f t="shared" si="82"/>
        <v>0</v>
      </c>
      <c r="AG93" s="68">
        <f t="shared" si="76"/>
        <v>1000</v>
      </c>
    </row>
    <row r="94" spans="1:33">
      <c r="A94" s="19">
        <v>10</v>
      </c>
      <c r="B94" s="20" t="s">
        <v>30</v>
      </c>
      <c r="C94" s="21" t="s">
        <v>30</v>
      </c>
      <c r="D94" s="21" t="s">
        <v>30</v>
      </c>
      <c r="E94" s="21" t="s">
        <v>30</v>
      </c>
      <c r="F94" s="22" t="s">
        <v>30</v>
      </c>
      <c r="G94" s="23"/>
      <c r="H94" s="24"/>
      <c r="I94" s="37"/>
      <c r="J94" s="37"/>
      <c r="K94" s="38"/>
      <c r="L94" s="39"/>
      <c r="M94" s="40"/>
      <c r="N94" s="40"/>
      <c r="O94" s="41"/>
      <c r="P94" s="42"/>
      <c r="Q94" s="42"/>
      <c r="R94" s="24"/>
      <c r="S94" s="37"/>
      <c r="T94" s="37"/>
      <c r="U94" s="37"/>
      <c r="V94" s="37"/>
      <c r="W94" s="38"/>
      <c r="X94" s="23"/>
      <c r="Y94" s="57">
        <f t="shared" si="77"/>
        <v>0</v>
      </c>
      <c r="Z94" s="58">
        <f t="shared" ref="Z94:AB94" si="91">Z93+I94-M94+S94</f>
        <v>0</v>
      </c>
      <c r="AA94" s="58">
        <f t="shared" si="91"/>
        <v>0</v>
      </c>
      <c r="AB94" s="58">
        <f t="shared" si="91"/>
        <v>0</v>
      </c>
      <c r="AC94" s="59">
        <f t="shared" si="79"/>
        <v>0</v>
      </c>
      <c r="AD94" s="20">
        <f t="shared" si="80"/>
        <v>0</v>
      </c>
      <c r="AE94" s="60">
        <f t="shared" si="81"/>
        <v>1000</v>
      </c>
      <c r="AF94" s="21">
        <f t="shared" si="82"/>
        <v>0</v>
      </c>
      <c r="AG94" s="68">
        <f t="shared" si="76"/>
        <v>1000</v>
      </c>
    </row>
    <row r="95" spans="1:33">
      <c r="A95" s="19">
        <v>11</v>
      </c>
      <c r="B95" s="20" t="s">
        <v>31</v>
      </c>
      <c r="C95" s="21" t="s">
        <v>32</v>
      </c>
      <c r="D95" s="21" t="s">
        <v>32</v>
      </c>
      <c r="E95" s="21" t="s">
        <v>30</v>
      </c>
      <c r="F95" s="22" t="s">
        <v>30</v>
      </c>
      <c r="G95" s="23"/>
      <c r="H95" s="24"/>
      <c r="I95" s="37"/>
      <c r="J95" s="37"/>
      <c r="K95" s="38"/>
      <c r="L95" s="39"/>
      <c r="M95" s="40"/>
      <c r="N95" s="40"/>
      <c r="O95" s="41"/>
      <c r="P95" s="42"/>
      <c r="Q95" s="42"/>
      <c r="R95" s="24"/>
      <c r="S95" s="37"/>
      <c r="T95" s="37"/>
      <c r="U95" s="37"/>
      <c r="V95" s="37"/>
      <c r="W95" s="38"/>
      <c r="X95" s="23"/>
      <c r="Y95" s="57">
        <f t="shared" si="77"/>
        <v>0</v>
      </c>
      <c r="Z95" s="58">
        <f t="shared" ref="Z95:AB95" si="92">Z94+I95-M95+S95</f>
        <v>0</v>
      </c>
      <c r="AA95" s="58">
        <f t="shared" si="92"/>
        <v>0</v>
      </c>
      <c r="AB95" s="58">
        <f t="shared" si="92"/>
        <v>0</v>
      </c>
      <c r="AC95" s="59">
        <f t="shared" si="79"/>
        <v>0</v>
      </c>
      <c r="AD95" s="20">
        <f t="shared" si="80"/>
        <v>0</v>
      </c>
      <c r="AE95" s="60">
        <f t="shared" si="81"/>
        <v>1000</v>
      </c>
      <c r="AF95" s="21">
        <f t="shared" si="82"/>
        <v>0</v>
      </c>
      <c r="AG95" s="68">
        <f t="shared" si="76"/>
        <v>1000</v>
      </c>
    </row>
    <row r="96" spans="1:33">
      <c r="A96" s="19">
        <v>12</v>
      </c>
      <c r="B96" s="20" t="s">
        <v>30</v>
      </c>
      <c r="C96" s="21" t="s">
        <v>32</v>
      </c>
      <c r="D96" s="21" t="s">
        <v>30</v>
      </c>
      <c r="E96" s="21" t="s">
        <v>30</v>
      </c>
      <c r="F96" s="22" t="s">
        <v>36</v>
      </c>
      <c r="G96" s="23"/>
      <c r="H96" s="24"/>
      <c r="I96" s="37"/>
      <c r="J96" s="37"/>
      <c r="K96" s="38"/>
      <c r="L96" s="39"/>
      <c r="M96" s="40"/>
      <c r="N96" s="40"/>
      <c r="O96" s="41"/>
      <c r="P96" s="42"/>
      <c r="Q96" s="42"/>
      <c r="R96" s="24"/>
      <c r="S96" s="37"/>
      <c r="T96" s="37"/>
      <c r="U96" s="37"/>
      <c r="V96" s="37"/>
      <c r="W96" s="38"/>
      <c r="X96" s="23"/>
      <c r="Y96" s="57">
        <f t="shared" si="77"/>
        <v>0</v>
      </c>
      <c r="Z96" s="58">
        <f t="shared" ref="Z96:AB96" si="93">Z95+I96-M96+S96</f>
        <v>0</v>
      </c>
      <c r="AA96" s="58">
        <f t="shared" si="93"/>
        <v>0</v>
      </c>
      <c r="AB96" s="58">
        <f t="shared" si="93"/>
        <v>0</v>
      </c>
      <c r="AC96" s="59">
        <f t="shared" si="79"/>
        <v>0</v>
      </c>
      <c r="AD96" s="20">
        <f t="shared" si="80"/>
        <v>0</v>
      </c>
      <c r="AE96" s="60">
        <f t="shared" si="81"/>
        <v>1000</v>
      </c>
      <c r="AF96" s="21">
        <f t="shared" si="82"/>
        <v>0</v>
      </c>
      <c r="AG96" s="68">
        <f t="shared" si="76"/>
        <v>1000</v>
      </c>
    </row>
    <row r="97" spans="1:33">
      <c r="A97" s="19">
        <v>13</v>
      </c>
      <c r="B97" s="20" t="s">
        <v>30</v>
      </c>
      <c r="C97" s="21" t="s">
        <v>31</v>
      </c>
      <c r="D97" s="21" t="s">
        <v>30</v>
      </c>
      <c r="E97" s="21" t="s">
        <v>30</v>
      </c>
      <c r="F97" s="22" t="s">
        <v>30</v>
      </c>
      <c r="G97" s="23"/>
      <c r="H97" s="24"/>
      <c r="I97" s="37"/>
      <c r="J97" s="37"/>
      <c r="K97" s="38"/>
      <c r="L97" s="39"/>
      <c r="M97" s="40"/>
      <c r="N97" s="40"/>
      <c r="O97" s="41"/>
      <c r="P97" s="42"/>
      <c r="Q97" s="42"/>
      <c r="R97" s="24"/>
      <c r="S97" s="37"/>
      <c r="T97" s="37"/>
      <c r="U97" s="37"/>
      <c r="V97" s="37"/>
      <c r="W97" s="38"/>
      <c r="X97" s="23"/>
      <c r="Y97" s="57">
        <f t="shared" si="77"/>
        <v>0</v>
      </c>
      <c r="Z97" s="58">
        <f t="shared" ref="Z97:AB97" si="94">Z96+I97-M97+S97</f>
        <v>0</v>
      </c>
      <c r="AA97" s="58">
        <f t="shared" si="94"/>
        <v>0</v>
      </c>
      <c r="AB97" s="58">
        <f t="shared" si="94"/>
        <v>0</v>
      </c>
      <c r="AC97" s="59">
        <f t="shared" si="79"/>
        <v>0</v>
      </c>
      <c r="AD97" s="20">
        <f t="shared" si="80"/>
        <v>0</v>
      </c>
      <c r="AE97" s="60">
        <f t="shared" si="81"/>
        <v>1000</v>
      </c>
      <c r="AF97" s="21">
        <f t="shared" si="82"/>
        <v>0</v>
      </c>
      <c r="AG97" s="68">
        <f t="shared" si="76"/>
        <v>1000</v>
      </c>
    </row>
    <row r="98" spans="1:33">
      <c r="A98" s="19">
        <v>14</v>
      </c>
      <c r="B98" s="20" t="s">
        <v>31</v>
      </c>
      <c r="C98" s="21" t="s">
        <v>30</v>
      </c>
      <c r="D98" s="21" t="s">
        <v>32</v>
      </c>
      <c r="E98" s="21" t="s">
        <v>30</v>
      </c>
      <c r="F98" s="22" t="s">
        <v>30</v>
      </c>
      <c r="G98" s="23"/>
      <c r="H98" s="24"/>
      <c r="I98" s="37"/>
      <c r="J98" s="37"/>
      <c r="K98" s="38"/>
      <c r="L98" s="39"/>
      <c r="M98" s="40"/>
      <c r="N98" s="40"/>
      <c r="O98" s="41"/>
      <c r="P98" s="42"/>
      <c r="Q98" s="42"/>
      <c r="R98" s="24"/>
      <c r="S98" s="37"/>
      <c r="T98" s="37"/>
      <c r="U98" s="37"/>
      <c r="V98" s="37"/>
      <c r="W98" s="38"/>
      <c r="X98" s="23"/>
      <c r="Y98" s="57">
        <f t="shared" si="77"/>
        <v>0</v>
      </c>
      <c r="Z98" s="58">
        <f t="shared" ref="Z98:AB98" si="95">Z97+I98-M98+S98</f>
        <v>0</v>
      </c>
      <c r="AA98" s="58">
        <f t="shared" si="95"/>
        <v>0</v>
      </c>
      <c r="AB98" s="58">
        <f t="shared" si="95"/>
        <v>0</v>
      </c>
      <c r="AC98" s="59">
        <f t="shared" si="79"/>
        <v>0</v>
      </c>
      <c r="AD98" s="20">
        <f t="shared" si="80"/>
        <v>0</v>
      </c>
      <c r="AE98" s="60">
        <f t="shared" si="81"/>
        <v>1000</v>
      </c>
      <c r="AF98" s="21">
        <f t="shared" si="82"/>
        <v>0</v>
      </c>
      <c r="AG98" s="68">
        <f t="shared" si="76"/>
        <v>1000</v>
      </c>
    </row>
    <row r="99" ht="14.25" spans="1:33">
      <c r="A99" s="25">
        <v>15</v>
      </c>
      <c r="B99" s="26" t="s">
        <v>31</v>
      </c>
      <c r="C99" s="27" t="s">
        <v>31</v>
      </c>
      <c r="D99" s="27" t="s">
        <v>30</v>
      </c>
      <c r="E99" s="27" t="s">
        <v>30</v>
      </c>
      <c r="F99" s="28" t="s">
        <v>30</v>
      </c>
      <c r="G99" s="29"/>
      <c r="H99" s="30"/>
      <c r="I99" s="43"/>
      <c r="J99" s="43"/>
      <c r="K99" s="44"/>
      <c r="L99" s="45"/>
      <c r="M99" s="46"/>
      <c r="N99" s="46"/>
      <c r="O99" s="47"/>
      <c r="P99" s="48"/>
      <c r="Q99" s="48"/>
      <c r="R99" s="30"/>
      <c r="S99" s="43"/>
      <c r="T99" s="43"/>
      <c r="U99" s="43"/>
      <c r="V99" s="43"/>
      <c r="W99" s="44"/>
      <c r="X99" s="29"/>
      <c r="Y99" s="61">
        <f t="shared" si="77"/>
        <v>0</v>
      </c>
      <c r="Z99" s="62">
        <f t="shared" ref="Z99:AB99" si="96">Z98+I99-M99+S99</f>
        <v>0</v>
      </c>
      <c r="AA99" s="62">
        <f t="shared" si="96"/>
        <v>0</v>
      </c>
      <c r="AB99" s="62">
        <f t="shared" si="96"/>
        <v>0</v>
      </c>
      <c r="AC99" s="63">
        <f t="shared" si="79"/>
        <v>0</v>
      </c>
      <c r="AD99" s="26">
        <f t="shared" si="80"/>
        <v>0</v>
      </c>
      <c r="AE99" s="64">
        <f t="shared" si="81"/>
        <v>1000</v>
      </c>
      <c r="AF99" s="27">
        <f t="shared" si="82"/>
        <v>0</v>
      </c>
      <c r="AG99" s="69">
        <f t="shared" si="76"/>
        <v>1000</v>
      </c>
    </row>
    <row r="100" ht="15"/>
    <row r="101" ht="36.75" spans="1:33">
      <c r="A101" s="1" t="s">
        <v>41</v>
      </c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65"/>
    </row>
    <row r="102" ht="14.25" spans="1:33">
      <c r="A102" s="3" t="s">
        <v>1</v>
      </c>
      <c r="B102" s="4" t="s">
        <v>2</v>
      </c>
      <c r="C102" s="5"/>
      <c r="D102" s="5"/>
      <c r="E102" s="5"/>
      <c r="F102" s="6"/>
      <c r="G102" s="7" t="s">
        <v>3</v>
      </c>
      <c r="H102" s="4" t="s">
        <v>4</v>
      </c>
      <c r="I102" s="5"/>
      <c r="J102" s="5"/>
      <c r="K102" s="6"/>
      <c r="L102" s="4" t="s">
        <v>5</v>
      </c>
      <c r="M102" s="5"/>
      <c r="N102" s="5"/>
      <c r="O102" s="6"/>
      <c r="P102" s="7" t="s">
        <v>6</v>
      </c>
      <c r="Q102" s="7" t="s">
        <v>7</v>
      </c>
      <c r="R102" s="4" t="s">
        <v>8</v>
      </c>
      <c r="S102" s="5"/>
      <c r="T102" s="5"/>
      <c r="U102" s="5"/>
      <c r="V102" s="49"/>
      <c r="W102" s="6"/>
      <c r="X102" s="50" t="s">
        <v>9</v>
      </c>
      <c r="Y102" s="4" t="s">
        <v>10</v>
      </c>
      <c r="Z102" s="5"/>
      <c r="AA102" s="5"/>
      <c r="AB102" s="5"/>
      <c r="AC102" s="5"/>
      <c r="AD102" s="5"/>
      <c r="AE102" s="5"/>
      <c r="AF102" s="5"/>
      <c r="AG102" s="66"/>
    </row>
    <row r="103" ht="14.25" spans="1:33">
      <c r="A103" s="8"/>
      <c r="B103" s="9" t="s">
        <v>11</v>
      </c>
      <c r="C103" s="10" t="s">
        <v>12</v>
      </c>
      <c r="D103" s="10" t="s">
        <v>6</v>
      </c>
      <c r="E103" s="10" t="s">
        <v>13</v>
      </c>
      <c r="F103" s="11" t="s">
        <v>7</v>
      </c>
      <c r="G103" s="12"/>
      <c r="H103" s="9" t="s">
        <v>14</v>
      </c>
      <c r="I103" s="10" t="s">
        <v>15</v>
      </c>
      <c r="J103" s="10" t="s">
        <v>16</v>
      </c>
      <c r="K103" s="11" t="s">
        <v>17</v>
      </c>
      <c r="L103" s="9" t="s">
        <v>14</v>
      </c>
      <c r="M103" s="10" t="s">
        <v>15</v>
      </c>
      <c r="N103" s="10" t="s">
        <v>16</v>
      </c>
      <c r="O103" s="11" t="s">
        <v>17</v>
      </c>
      <c r="P103" s="12" t="s">
        <v>14</v>
      </c>
      <c r="Q103" s="12" t="s">
        <v>18</v>
      </c>
      <c r="R103" s="9" t="s">
        <v>14</v>
      </c>
      <c r="S103" s="10" t="s">
        <v>15</v>
      </c>
      <c r="T103" s="10" t="s">
        <v>16</v>
      </c>
      <c r="U103" s="10" t="s">
        <v>17</v>
      </c>
      <c r="V103" s="51" t="s">
        <v>18</v>
      </c>
      <c r="W103" s="11" t="s">
        <v>19</v>
      </c>
      <c r="X103" s="52"/>
      <c r="Y103" s="9" t="s">
        <v>14</v>
      </c>
      <c r="Z103" s="10" t="s">
        <v>15</v>
      </c>
      <c r="AA103" s="10" t="s">
        <v>16</v>
      </c>
      <c r="AB103" s="10" t="s">
        <v>17</v>
      </c>
      <c r="AC103" s="10" t="s">
        <v>18</v>
      </c>
      <c r="AD103" s="10" t="s">
        <v>20</v>
      </c>
      <c r="AE103" s="10" t="s">
        <v>21</v>
      </c>
      <c r="AF103" s="10" t="s">
        <v>22</v>
      </c>
      <c r="AG103" s="67" t="s">
        <v>23</v>
      </c>
    </row>
    <row r="104" ht="14.25" spans="1:33">
      <c r="A104" s="13" t="s">
        <v>26</v>
      </c>
      <c r="B104" s="14" t="s">
        <v>27</v>
      </c>
      <c r="C104" s="15" t="s">
        <v>27</v>
      </c>
      <c r="D104" s="15" t="s">
        <v>27</v>
      </c>
      <c r="E104" s="15" t="s">
        <v>27</v>
      </c>
      <c r="F104" s="16" t="s">
        <v>27</v>
      </c>
      <c r="G104" s="17"/>
      <c r="H104" s="18"/>
      <c r="I104" s="31"/>
      <c r="J104" s="31"/>
      <c r="K104" s="32"/>
      <c r="L104" s="33"/>
      <c r="M104" s="34"/>
      <c r="N104" s="34"/>
      <c r="O104" s="35"/>
      <c r="P104" s="36"/>
      <c r="Q104" s="36"/>
      <c r="R104" s="18"/>
      <c r="S104" s="31"/>
      <c r="T104" s="31"/>
      <c r="U104" s="31"/>
      <c r="V104" s="31"/>
      <c r="W104" s="32"/>
      <c r="X104" s="17"/>
      <c r="Y104" s="53">
        <f>H104-L104+P104+R104</f>
        <v>0</v>
      </c>
      <c r="Z104" s="54">
        <f t="shared" ref="Z104:AB104" si="97">I104-M104+S104</f>
        <v>0</v>
      </c>
      <c r="AA104" s="54">
        <f t="shared" si="97"/>
        <v>0</v>
      </c>
      <c r="AB104" s="54">
        <f t="shared" si="97"/>
        <v>0</v>
      </c>
      <c r="AC104" s="55">
        <f>Q104+V104</f>
        <v>0</v>
      </c>
      <c r="AD104" s="14"/>
      <c r="AE104" s="56">
        <f>1000-H104*25-I104*10-J104*100-K104/3*400+W104</f>
        <v>1000</v>
      </c>
      <c r="AF104" s="15"/>
      <c r="AG104" s="68">
        <f t="shared" ref="AG104:AG119" si="98">1000-Y104*50-Z104*10-AA104*10-AB104*20-AC104*50</f>
        <v>1000</v>
      </c>
    </row>
    <row r="105" spans="1:33">
      <c r="A105" s="19">
        <v>1</v>
      </c>
      <c r="B105" s="20" t="s">
        <v>30</v>
      </c>
      <c r="C105" s="21" t="s">
        <v>31</v>
      </c>
      <c r="D105" s="21" t="s">
        <v>30</v>
      </c>
      <c r="E105" s="21" t="s">
        <v>32</v>
      </c>
      <c r="F105" s="22" t="s">
        <v>30</v>
      </c>
      <c r="G105" s="23"/>
      <c r="H105" s="24"/>
      <c r="I105" s="37"/>
      <c r="J105" s="37"/>
      <c r="K105" s="38"/>
      <c r="L105" s="39"/>
      <c r="M105" s="40"/>
      <c r="N105" s="40"/>
      <c r="O105" s="41"/>
      <c r="P105" s="42"/>
      <c r="Q105" s="42"/>
      <c r="R105" s="24"/>
      <c r="S105" s="37"/>
      <c r="T105" s="37"/>
      <c r="U105" s="37"/>
      <c r="V105" s="37"/>
      <c r="W105" s="38"/>
      <c r="X105" s="23"/>
      <c r="Y105" s="57">
        <f t="shared" ref="Y105:Y119" si="99">Y104+H105-L105+P105+R105</f>
        <v>0</v>
      </c>
      <c r="Z105" s="58">
        <f t="shared" ref="Z105:AB105" si="100">Z104+I105-M105+S105</f>
        <v>0</v>
      </c>
      <c r="AA105" s="58">
        <f t="shared" si="100"/>
        <v>0</v>
      </c>
      <c r="AB105" s="58">
        <f t="shared" si="100"/>
        <v>0</v>
      </c>
      <c r="AC105" s="59">
        <f t="shared" ref="AC105:AC119" si="101">AC104+Q105+V105</f>
        <v>0</v>
      </c>
      <c r="AD105" s="20">
        <f t="shared" ref="AD105:AD119" si="102">AE105-AE104</f>
        <v>0</v>
      </c>
      <c r="AE105" s="60">
        <f t="shared" ref="AE105:AE119" si="103">AE104-H105*50-I105*20+W105</f>
        <v>1000</v>
      </c>
      <c r="AF105" s="21">
        <f t="shared" ref="AF105:AF119" si="104">AG105-AG104</f>
        <v>0</v>
      </c>
      <c r="AG105" s="68">
        <f t="shared" si="98"/>
        <v>1000</v>
      </c>
    </row>
    <row r="106" spans="1:33">
      <c r="A106" s="19">
        <v>2</v>
      </c>
      <c r="B106" s="20" t="s">
        <v>32</v>
      </c>
      <c r="C106" s="21" t="s">
        <v>30</v>
      </c>
      <c r="D106" s="21" t="s">
        <v>32</v>
      </c>
      <c r="E106" s="21" t="s">
        <v>30</v>
      </c>
      <c r="F106" s="22" t="s">
        <v>30</v>
      </c>
      <c r="G106" s="23"/>
      <c r="H106" s="24"/>
      <c r="I106" s="37"/>
      <c r="J106" s="37"/>
      <c r="K106" s="38"/>
      <c r="L106" s="39"/>
      <c r="M106" s="40"/>
      <c r="N106" s="40"/>
      <c r="O106" s="41"/>
      <c r="P106" s="42"/>
      <c r="Q106" s="42"/>
      <c r="R106" s="24"/>
      <c r="S106" s="37"/>
      <c r="T106" s="37"/>
      <c r="U106" s="37"/>
      <c r="V106" s="37"/>
      <c r="W106" s="38"/>
      <c r="X106" s="23"/>
      <c r="Y106" s="57">
        <f t="shared" si="99"/>
        <v>0</v>
      </c>
      <c r="Z106" s="58">
        <f t="shared" ref="Z106:AB106" si="105">Z105+I106-M106+S106</f>
        <v>0</v>
      </c>
      <c r="AA106" s="58">
        <f t="shared" si="105"/>
        <v>0</v>
      </c>
      <c r="AB106" s="58">
        <f t="shared" si="105"/>
        <v>0</v>
      </c>
      <c r="AC106" s="59">
        <f t="shared" si="101"/>
        <v>0</v>
      </c>
      <c r="AD106" s="20">
        <f t="shared" si="102"/>
        <v>0</v>
      </c>
      <c r="AE106" s="60">
        <f t="shared" si="103"/>
        <v>1000</v>
      </c>
      <c r="AF106" s="21">
        <f t="shared" si="104"/>
        <v>0</v>
      </c>
      <c r="AG106" s="68">
        <f t="shared" si="98"/>
        <v>1000</v>
      </c>
    </row>
    <row r="107" spans="1:33">
      <c r="A107" s="19">
        <v>3</v>
      </c>
      <c r="B107" s="20" t="s">
        <v>31</v>
      </c>
      <c r="C107" s="21" t="s">
        <v>31</v>
      </c>
      <c r="D107" s="21" t="s">
        <v>30</v>
      </c>
      <c r="E107" s="21" t="s">
        <v>32</v>
      </c>
      <c r="F107" s="22" t="s">
        <v>30</v>
      </c>
      <c r="G107" s="23"/>
      <c r="H107" s="24"/>
      <c r="I107" s="37"/>
      <c r="J107" s="37"/>
      <c r="K107" s="38"/>
      <c r="L107" s="39"/>
      <c r="M107" s="40"/>
      <c r="N107" s="40"/>
      <c r="O107" s="41"/>
      <c r="P107" s="42"/>
      <c r="Q107" s="42"/>
      <c r="R107" s="24"/>
      <c r="S107" s="37"/>
      <c r="T107" s="37"/>
      <c r="U107" s="37"/>
      <c r="V107" s="37"/>
      <c r="W107" s="38"/>
      <c r="X107" s="23"/>
      <c r="Y107" s="57">
        <f t="shared" si="99"/>
        <v>0</v>
      </c>
      <c r="Z107" s="58">
        <f t="shared" ref="Z107:AB107" si="106">Z106+I107-M107+S107</f>
        <v>0</v>
      </c>
      <c r="AA107" s="58">
        <f t="shared" si="106"/>
        <v>0</v>
      </c>
      <c r="AB107" s="58">
        <f t="shared" si="106"/>
        <v>0</v>
      </c>
      <c r="AC107" s="59">
        <f t="shared" si="101"/>
        <v>0</v>
      </c>
      <c r="AD107" s="20">
        <f t="shared" si="102"/>
        <v>0</v>
      </c>
      <c r="AE107" s="60">
        <f t="shared" si="103"/>
        <v>1000</v>
      </c>
      <c r="AF107" s="21">
        <f t="shared" si="104"/>
        <v>0</v>
      </c>
      <c r="AG107" s="68">
        <f t="shared" si="98"/>
        <v>1000</v>
      </c>
    </row>
    <row r="108" spans="1:33">
      <c r="A108" s="19">
        <v>4</v>
      </c>
      <c r="B108" s="20" t="s">
        <v>30</v>
      </c>
      <c r="C108" s="21" t="s">
        <v>30</v>
      </c>
      <c r="D108" s="21" t="s">
        <v>30</v>
      </c>
      <c r="E108" s="21" t="s">
        <v>30</v>
      </c>
      <c r="F108" s="22" t="s">
        <v>30</v>
      </c>
      <c r="G108" s="23"/>
      <c r="H108" s="24"/>
      <c r="I108" s="37"/>
      <c r="J108" s="37"/>
      <c r="K108" s="38"/>
      <c r="L108" s="39"/>
      <c r="M108" s="40"/>
      <c r="N108" s="40"/>
      <c r="O108" s="41"/>
      <c r="P108" s="42"/>
      <c r="Q108" s="42"/>
      <c r="R108" s="24"/>
      <c r="S108" s="37"/>
      <c r="T108" s="37"/>
      <c r="U108" s="37"/>
      <c r="V108" s="37"/>
      <c r="W108" s="38"/>
      <c r="X108" s="23"/>
      <c r="Y108" s="57">
        <f t="shared" si="99"/>
        <v>0</v>
      </c>
      <c r="Z108" s="58">
        <f t="shared" ref="Z108:AB108" si="107">Z107+I108-M108+S108</f>
        <v>0</v>
      </c>
      <c r="AA108" s="58">
        <f t="shared" si="107"/>
        <v>0</v>
      </c>
      <c r="AB108" s="58">
        <f t="shared" si="107"/>
        <v>0</v>
      </c>
      <c r="AC108" s="59">
        <f t="shared" si="101"/>
        <v>0</v>
      </c>
      <c r="AD108" s="20">
        <f t="shared" si="102"/>
        <v>0</v>
      </c>
      <c r="AE108" s="60">
        <f t="shared" si="103"/>
        <v>1000</v>
      </c>
      <c r="AF108" s="21">
        <f t="shared" si="104"/>
        <v>0</v>
      </c>
      <c r="AG108" s="68">
        <f t="shared" si="98"/>
        <v>1000</v>
      </c>
    </row>
    <row r="109" spans="1:33">
      <c r="A109" s="19">
        <v>5</v>
      </c>
      <c r="B109" s="20" t="s">
        <v>32</v>
      </c>
      <c r="C109" s="21" t="s">
        <v>36</v>
      </c>
      <c r="D109" s="21" t="s">
        <v>32</v>
      </c>
      <c r="E109" s="21" t="s">
        <v>30</v>
      </c>
      <c r="F109" s="22" t="s">
        <v>30</v>
      </c>
      <c r="G109" s="23"/>
      <c r="H109" s="24"/>
      <c r="I109" s="37"/>
      <c r="J109" s="37"/>
      <c r="K109" s="38"/>
      <c r="L109" s="39"/>
      <c r="M109" s="40"/>
      <c r="N109" s="40"/>
      <c r="O109" s="41"/>
      <c r="P109" s="42"/>
      <c r="Q109" s="42"/>
      <c r="R109" s="24"/>
      <c r="S109" s="37"/>
      <c r="T109" s="37"/>
      <c r="U109" s="37"/>
      <c r="V109" s="37"/>
      <c r="W109" s="38"/>
      <c r="X109" s="23"/>
      <c r="Y109" s="57">
        <f t="shared" si="99"/>
        <v>0</v>
      </c>
      <c r="Z109" s="58">
        <f t="shared" ref="Z109:AB109" si="108">Z108+I109-M109+S109</f>
        <v>0</v>
      </c>
      <c r="AA109" s="58">
        <f t="shared" si="108"/>
        <v>0</v>
      </c>
      <c r="AB109" s="58">
        <f t="shared" si="108"/>
        <v>0</v>
      </c>
      <c r="AC109" s="59">
        <f t="shared" si="101"/>
        <v>0</v>
      </c>
      <c r="AD109" s="20">
        <f t="shared" si="102"/>
        <v>0</v>
      </c>
      <c r="AE109" s="60">
        <f t="shared" si="103"/>
        <v>1000</v>
      </c>
      <c r="AF109" s="21">
        <f t="shared" si="104"/>
        <v>0</v>
      </c>
      <c r="AG109" s="68">
        <f t="shared" si="98"/>
        <v>1000</v>
      </c>
    </row>
    <row r="110" spans="1:33">
      <c r="A110" s="19">
        <v>6</v>
      </c>
      <c r="B110" s="20" t="s">
        <v>30</v>
      </c>
      <c r="C110" s="21" t="s">
        <v>31</v>
      </c>
      <c r="D110" s="21" t="s">
        <v>30</v>
      </c>
      <c r="E110" s="21" t="s">
        <v>32</v>
      </c>
      <c r="F110" s="22" t="s">
        <v>32</v>
      </c>
      <c r="G110" s="23"/>
      <c r="H110" s="24"/>
      <c r="I110" s="37"/>
      <c r="J110" s="37"/>
      <c r="K110" s="38"/>
      <c r="L110" s="39"/>
      <c r="M110" s="40"/>
      <c r="N110" s="40"/>
      <c r="O110" s="41"/>
      <c r="P110" s="42"/>
      <c r="Q110" s="42"/>
      <c r="R110" s="24"/>
      <c r="S110" s="37"/>
      <c r="T110" s="37"/>
      <c r="U110" s="37"/>
      <c r="V110" s="37"/>
      <c r="W110" s="38"/>
      <c r="X110" s="23"/>
      <c r="Y110" s="57">
        <f t="shared" si="99"/>
        <v>0</v>
      </c>
      <c r="Z110" s="58">
        <f t="shared" ref="Z110:AB110" si="109">Z109+I110-M110+S110</f>
        <v>0</v>
      </c>
      <c r="AA110" s="58">
        <f t="shared" si="109"/>
        <v>0</v>
      </c>
      <c r="AB110" s="58">
        <f t="shared" si="109"/>
        <v>0</v>
      </c>
      <c r="AC110" s="59">
        <f t="shared" si="101"/>
        <v>0</v>
      </c>
      <c r="AD110" s="20">
        <f t="shared" si="102"/>
        <v>0</v>
      </c>
      <c r="AE110" s="60">
        <f t="shared" si="103"/>
        <v>1000</v>
      </c>
      <c r="AF110" s="21">
        <f t="shared" si="104"/>
        <v>0</v>
      </c>
      <c r="AG110" s="68">
        <f t="shared" si="98"/>
        <v>1000</v>
      </c>
    </row>
    <row r="111" spans="1:33">
      <c r="A111" s="19">
        <v>7</v>
      </c>
      <c r="B111" s="20" t="s">
        <v>30</v>
      </c>
      <c r="C111" s="21" t="s">
        <v>31</v>
      </c>
      <c r="D111" s="21" t="s">
        <v>30</v>
      </c>
      <c r="E111" s="21" t="s">
        <v>32</v>
      </c>
      <c r="F111" s="22" t="s">
        <v>30</v>
      </c>
      <c r="G111" s="23"/>
      <c r="H111" s="24"/>
      <c r="I111" s="37"/>
      <c r="J111" s="37"/>
      <c r="K111" s="38"/>
      <c r="L111" s="39"/>
      <c r="M111" s="40"/>
      <c r="N111" s="40"/>
      <c r="O111" s="41"/>
      <c r="P111" s="42"/>
      <c r="Q111" s="42"/>
      <c r="R111" s="24"/>
      <c r="S111" s="37"/>
      <c r="T111" s="37"/>
      <c r="U111" s="37"/>
      <c r="V111" s="37"/>
      <c r="W111" s="38"/>
      <c r="X111" s="23"/>
      <c r="Y111" s="57">
        <f t="shared" si="99"/>
        <v>0</v>
      </c>
      <c r="Z111" s="58">
        <f t="shared" ref="Z111:AB111" si="110">Z110+I111-M111+S111</f>
        <v>0</v>
      </c>
      <c r="AA111" s="58">
        <f t="shared" si="110"/>
        <v>0</v>
      </c>
      <c r="AB111" s="58">
        <f t="shared" si="110"/>
        <v>0</v>
      </c>
      <c r="AC111" s="59">
        <f t="shared" si="101"/>
        <v>0</v>
      </c>
      <c r="AD111" s="20">
        <f t="shared" si="102"/>
        <v>0</v>
      </c>
      <c r="AE111" s="60">
        <f t="shared" si="103"/>
        <v>1000</v>
      </c>
      <c r="AF111" s="21">
        <f t="shared" si="104"/>
        <v>0</v>
      </c>
      <c r="AG111" s="68">
        <f t="shared" si="98"/>
        <v>1000</v>
      </c>
    </row>
    <row r="112" spans="1:33">
      <c r="A112" s="19">
        <v>8</v>
      </c>
      <c r="B112" s="20" t="s">
        <v>36</v>
      </c>
      <c r="C112" s="21" t="s">
        <v>30</v>
      </c>
      <c r="D112" s="21" t="s">
        <v>32</v>
      </c>
      <c r="E112" s="21" t="s">
        <v>30</v>
      </c>
      <c r="F112" s="22" t="s">
        <v>32</v>
      </c>
      <c r="G112" s="23"/>
      <c r="H112" s="24"/>
      <c r="I112" s="37"/>
      <c r="J112" s="37"/>
      <c r="K112" s="38"/>
      <c r="L112" s="39"/>
      <c r="M112" s="40"/>
      <c r="N112" s="40"/>
      <c r="O112" s="41"/>
      <c r="P112" s="42"/>
      <c r="Q112" s="42"/>
      <c r="R112" s="24"/>
      <c r="S112" s="37"/>
      <c r="T112" s="37"/>
      <c r="U112" s="37"/>
      <c r="V112" s="37"/>
      <c r="W112" s="38"/>
      <c r="X112" s="23"/>
      <c r="Y112" s="57">
        <f t="shared" si="99"/>
        <v>0</v>
      </c>
      <c r="Z112" s="58">
        <f t="shared" ref="Z112:AB112" si="111">Z111+I112-M112+S112</f>
        <v>0</v>
      </c>
      <c r="AA112" s="58">
        <f t="shared" si="111"/>
        <v>0</v>
      </c>
      <c r="AB112" s="58">
        <f t="shared" si="111"/>
        <v>0</v>
      </c>
      <c r="AC112" s="59">
        <f t="shared" si="101"/>
        <v>0</v>
      </c>
      <c r="AD112" s="20">
        <f t="shared" si="102"/>
        <v>0</v>
      </c>
      <c r="AE112" s="60">
        <f t="shared" si="103"/>
        <v>1000</v>
      </c>
      <c r="AF112" s="21">
        <f t="shared" si="104"/>
        <v>0</v>
      </c>
      <c r="AG112" s="68">
        <f t="shared" si="98"/>
        <v>1000</v>
      </c>
    </row>
    <row r="113" spans="1:33">
      <c r="A113" s="19">
        <v>9</v>
      </c>
      <c r="B113" s="20" t="s">
        <v>31</v>
      </c>
      <c r="C113" s="21" t="s">
        <v>32</v>
      </c>
      <c r="D113" s="21" t="s">
        <v>30</v>
      </c>
      <c r="E113" s="21" t="s">
        <v>30</v>
      </c>
      <c r="F113" s="22" t="s">
        <v>30</v>
      </c>
      <c r="G113" s="23"/>
      <c r="H113" s="24"/>
      <c r="I113" s="37"/>
      <c r="J113" s="37"/>
      <c r="K113" s="38"/>
      <c r="L113" s="39"/>
      <c r="M113" s="40"/>
      <c r="N113" s="40"/>
      <c r="O113" s="41"/>
      <c r="P113" s="42"/>
      <c r="Q113" s="42"/>
      <c r="R113" s="24"/>
      <c r="S113" s="37"/>
      <c r="T113" s="37"/>
      <c r="U113" s="37"/>
      <c r="V113" s="37"/>
      <c r="W113" s="38"/>
      <c r="X113" s="23"/>
      <c r="Y113" s="57">
        <f t="shared" si="99"/>
        <v>0</v>
      </c>
      <c r="Z113" s="58">
        <f t="shared" ref="Z113:AB113" si="112">Z112+I113-M113+S113</f>
        <v>0</v>
      </c>
      <c r="AA113" s="58">
        <f t="shared" si="112"/>
        <v>0</v>
      </c>
      <c r="AB113" s="58">
        <f t="shared" si="112"/>
        <v>0</v>
      </c>
      <c r="AC113" s="59">
        <f t="shared" si="101"/>
        <v>0</v>
      </c>
      <c r="AD113" s="20">
        <f t="shared" si="102"/>
        <v>0</v>
      </c>
      <c r="AE113" s="60">
        <f t="shared" si="103"/>
        <v>1000</v>
      </c>
      <c r="AF113" s="21">
        <f t="shared" si="104"/>
        <v>0</v>
      </c>
      <c r="AG113" s="68">
        <f t="shared" si="98"/>
        <v>1000</v>
      </c>
    </row>
    <row r="114" spans="1:33">
      <c r="A114" s="19">
        <v>10</v>
      </c>
      <c r="B114" s="20" t="s">
        <v>30</v>
      </c>
      <c r="C114" s="21" t="s">
        <v>30</v>
      </c>
      <c r="D114" s="21" t="s">
        <v>30</v>
      </c>
      <c r="E114" s="21" t="s">
        <v>30</v>
      </c>
      <c r="F114" s="22" t="s">
        <v>30</v>
      </c>
      <c r="G114" s="23"/>
      <c r="H114" s="24"/>
      <c r="I114" s="37"/>
      <c r="J114" s="37"/>
      <c r="K114" s="38"/>
      <c r="L114" s="39"/>
      <c r="M114" s="40"/>
      <c r="N114" s="40"/>
      <c r="O114" s="41"/>
      <c r="P114" s="42"/>
      <c r="Q114" s="42"/>
      <c r="R114" s="24"/>
      <c r="S114" s="37"/>
      <c r="T114" s="37"/>
      <c r="U114" s="37"/>
      <c r="V114" s="37"/>
      <c r="W114" s="38"/>
      <c r="X114" s="23"/>
      <c r="Y114" s="57">
        <f t="shared" si="99"/>
        <v>0</v>
      </c>
      <c r="Z114" s="58">
        <f t="shared" ref="Z114:AB114" si="113">Z113+I114-M114+S114</f>
        <v>0</v>
      </c>
      <c r="AA114" s="58">
        <f t="shared" si="113"/>
        <v>0</v>
      </c>
      <c r="AB114" s="58">
        <f t="shared" si="113"/>
        <v>0</v>
      </c>
      <c r="AC114" s="59">
        <f t="shared" si="101"/>
        <v>0</v>
      </c>
      <c r="AD114" s="20">
        <f t="shared" si="102"/>
        <v>0</v>
      </c>
      <c r="AE114" s="60">
        <f t="shared" si="103"/>
        <v>1000</v>
      </c>
      <c r="AF114" s="21">
        <f t="shared" si="104"/>
        <v>0</v>
      </c>
      <c r="AG114" s="68">
        <f t="shared" si="98"/>
        <v>1000</v>
      </c>
    </row>
    <row r="115" spans="1:33">
      <c r="A115" s="19">
        <v>11</v>
      </c>
      <c r="B115" s="20" t="s">
        <v>31</v>
      </c>
      <c r="C115" s="21" t="s">
        <v>32</v>
      </c>
      <c r="D115" s="21" t="s">
        <v>32</v>
      </c>
      <c r="E115" s="21" t="s">
        <v>30</v>
      </c>
      <c r="F115" s="22" t="s">
        <v>30</v>
      </c>
      <c r="G115" s="23"/>
      <c r="H115" s="24"/>
      <c r="I115" s="37"/>
      <c r="J115" s="37"/>
      <c r="K115" s="38"/>
      <c r="L115" s="39"/>
      <c r="M115" s="40"/>
      <c r="N115" s="40"/>
      <c r="O115" s="41"/>
      <c r="P115" s="42"/>
      <c r="Q115" s="42"/>
      <c r="R115" s="24"/>
      <c r="S115" s="37"/>
      <c r="T115" s="37"/>
      <c r="U115" s="37"/>
      <c r="V115" s="37"/>
      <c r="W115" s="38"/>
      <c r="X115" s="23"/>
      <c r="Y115" s="57">
        <f t="shared" si="99"/>
        <v>0</v>
      </c>
      <c r="Z115" s="58">
        <f t="shared" ref="Z115:AB115" si="114">Z114+I115-M115+S115</f>
        <v>0</v>
      </c>
      <c r="AA115" s="58">
        <f t="shared" si="114"/>
        <v>0</v>
      </c>
      <c r="AB115" s="58">
        <f t="shared" si="114"/>
        <v>0</v>
      </c>
      <c r="AC115" s="59">
        <f t="shared" si="101"/>
        <v>0</v>
      </c>
      <c r="AD115" s="20">
        <f t="shared" si="102"/>
        <v>0</v>
      </c>
      <c r="AE115" s="60">
        <f t="shared" si="103"/>
        <v>1000</v>
      </c>
      <c r="AF115" s="21">
        <f t="shared" si="104"/>
        <v>0</v>
      </c>
      <c r="AG115" s="68">
        <f t="shared" si="98"/>
        <v>1000</v>
      </c>
    </row>
    <row r="116" spans="1:33">
      <c r="A116" s="19">
        <v>12</v>
      </c>
      <c r="B116" s="20" t="s">
        <v>30</v>
      </c>
      <c r="C116" s="21" t="s">
        <v>32</v>
      </c>
      <c r="D116" s="21" t="s">
        <v>30</v>
      </c>
      <c r="E116" s="21" t="s">
        <v>30</v>
      </c>
      <c r="F116" s="22" t="s">
        <v>36</v>
      </c>
      <c r="G116" s="23"/>
      <c r="H116" s="24"/>
      <c r="I116" s="37"/>
      <c r="J116" s="37"/>
      <c r="K116" s="38"/>
      <c r="L116" s="39"/>
      <c r="M116" s="40"/>
      <c r="N116" s="40"/>
      <c r="O116" s="41"/>
      <c r="P116" s="42"/>
      <c r="Q116" s="42"/>
      <c r="R116" s="24"/>
      <c r="S116" s="37"/>
      <c r="T116" s="37"/>
      <c r="U116" s="37"/>
      <c r="V116" s="37"/>
      <c r="W116" s="38"/>
      <c r="X116" s="23"/>
      <c r="Y116" s="57">
        <f t="shared" si="99"/>
        <v>0</v>
      </c>
      <c r="Z116" s="58">
        <f t="shared" ref="Z116:AB116" si="115">Z115+I116-M116+S116</f>
        <v>0</v>
      </c>
      <c r="AA116" s="58">
        <f t="shared" si="115"/>
        <v>0</v>
      </c>
      <c r="AB116" s="58">
        <f t="shared" si="115"/>
        <v>0</v>
      </c>
      <c r="AC116" s="59">
        <f t="shared" si="101"/>
        <v>0</v>
      </c>
      <c r="AD116" s="20">
        <f t="shared" si="102"/>
        <v>0</v>
      </c>
      <c r="AE116" s="60">
        <f t="shared" si="103"/>
        <v>1000</v>
      </c>
      <c r="AF116" s="21">
        <f t="shared" si="104"/>
        <v>0</v>
      </c>
      <c r="AG116" s="68">
        <f t="shared" si="98"/>
        <v>1000</v>
      </c>
    </row>
    <row r="117" spans="1:33">
      <c r="A117" s="19">
        <v>13</v>
      </c>
      <c r="B117" s="20" t="s">
        <v>30</v>
      </c>
      <c r="C117" s="21" t="s">
        <v>31</v>
      </c>
      <c r="D117" s="21" t="s">
        <v>30</v>
      </c>
      <c r="E117" s="21" t="s">
        <v>30</v>
      </c>
      <c r="F117" s="22" t="s">
        <v>30</v>
      </c>
      <c r="G117" s="23"/>
      <c r="H117" s="24"/>
      <c r="I117" s="37"/>
      <c r="J117" s="37"/>
      <c r="K117" s="38"/>
      <c r="L117" s="39"/>
      <c r="M117" s="40"/>
      <c r="N117" s="40"/>
      <c r="O117" s="41"/>
      <c r="P117" s="42"/>
      <c r="Q117" s="42"/>
      <c r="R117" s="24"/>
      <c r="S117" s="37"/>
      <c r="T117" s="37"/>
      <c r="U117" s="37"/>
      <c r="V117" s="37"/>
      <c r="W117" s="38"/>
      <c r="X117" s="23"/>
      <c r="Y117" s="57">
        <f t="shared" si="99"/>
        <v>0</v>
      </c>
      <c r="Z117" s="58">
        <f t="shared" ref="Z117:AB117" si="116">Z116+I117-M117+S117</f>
        <v>0</v>
      </c>
      <c r="AA117" s="58">
        <f t="shared" si="116"/>
        <v>0</v>
      </c>
      <c r="AB117" s="58">
        <f t="shared" si="116"/>
        <v>0</v>
      </c>
      <c r="AC117" s="59">
        <f t="shared" si="101"/>
        <v>0</v>
      </c>
      <c r="AD117" s="20">
        <f t="shared" si="102"/>
        <v>0</v>
      </c>
      <c r="AE117" s="60">
        <f t="shared" si="103"/>
        <v>1000</v>
      </c>
      <c r="AF117" s="21">
        <f t="shared" si="104"/>
        <v>0</v>
      </c>
      <c r="AG117" s="68">
        <f t="shared" si="98"/>
        <v>1000</v>
      </c>
    </row>
    <row r="118" spans="1:33">
      <c r="A118" s="19">
        <v>14</v>
      </c>
      <c r="B118" s="20" t="s">
        <v>31</v>
      </c>
      <c r="C118" s="21" t="s">
        <v>30</v>
      </c>
      <c r="D118" s="21" t="s">
        <v>32</v>
      </c>
      <c r="E118" s="21" t="s">
        <v>30</v>
      </c>
      <c r="F118" s="22" t="s">
        <v>30</v>
      </c>
      <c r="G118" s="23"/>
      <c r="H118" s="24"/>
      <c r="I118" s="37"/>
      <c r="J118" s="37"/>
      <c r="K118" s="38"/>
      <c r="L118" s="39"/>
      <c r="M118" s="40"/>
      <c r="N118" s="40"/>
      <c r="O118" s="41"/>
      <c r="P118" s="42"/>
      <c r="Q118" s="42"/>
      <c r="R118" s="24"/>
      <c r="S118" s="37"/>
      <c r="T118" s="37"/>
      <c r="U118" s="37"/>
      <c r="V118" s="37"/>
      <c r="W118" s="38"/>
      <c r="X118" s="23"/>
      <c r="Y118" s="57">
        <f t="shared" si="99"/>
        <v>0</v>
      </c>
      <c r="Z118" s="58">
        <f t="shared" ref="Z118:AB118" si="117">Z117+I118-M118+S118</f>
        <v>0</v>
      </c>
      <c r="AA118" s="58">
        <f t="shared" si="117"/>
        <v>0</v>
      </c>
      <c r="AB118" s="58">
        <f t="shared" si="117"/>
        <v>0</v>
      </c>
      <c r="AC118" s="59">
        <f t="shared" si="101"/>
        <v>0</v>
      </c>
      <c r="AD118" s="20">
        <f t="shared" si="102"/>
        <v>0</v>
      </c>
      <c r="AE118" s="60">
        <f t="shared" si="103"/>
        <v>1000</v>
      </c>
      <c r="AF118" s="21">
        <f t="shared" si="104"/>
        <v>0</v>
      </c>
      <c r="AG118" s="68">
        <f t="shared" si="98"/>
        <v>1000</v>
      </c>
    </row>
    <row r="119" ht="14.25" spans="1:33">
      <c r="A119" s="25">
        <v>15</v>
      </c>
      <c r="B119" s="26" t="s">
        <v>31</v>
      </c>
      <c r="C119" s="27" t="s">
        <v>31</v>
      </c>
      <c r="D119" s="27" t="s">
        <v>30</v>
      </c>
      <c r="E119" s="27" t="s">
        <v>30</v>
      </c>
      <c r="F119" s="28" t="s">
        <v>30</v>
      </c>
      <c r="G119" s="29"/>
      <c r="H119" s="30"/>
      <c r="I119" s="43"/>
      <c r="J119" s="43"/>
      <c r="K119" s="44"/>
      <c r="L119" s="45"/>
      <c r="M119" s="46"/>
      <c r="N119" s="46"/>
      <c r="O119" s="47"/>
      <c r="P119" s="48"/>
      <c r="Q119" s="48"/>
      <c r="R119" s="30"/>
      <c r="S119" s="43"/>
      <c r="T119" s="43"/>
      <c r="U119" s="43"/>
      <c r="V119" s="43"/>
      <c r="W119" s="44"/>
      <c r="X119" s="29"/>
      <c r="Y119" s="61">
        <f t="shared" si="99"/>
        <v>0</v>
      </c>
      <c r="Z119" s="62">
        <f t="shared" ref="Z119:AB119" si="118">Z118+I119-M119+S119</f>
        <v>0</v>
      </c>
      <c r="AA119" s="62">
        <f t="shared" si="118"/>
        <v>0</v>
      </c>
      <c r="AB119" s="62">
        <f t="shared" si="118"/>
        <v>0</v>
      </c>
      <c r="AC119" s="63">
        <f t="shared" si="101"/>
        <v>0</v>
      </c>
      <c r="AD119" s="26">
        <f t="shared" si="102"/>
        <v>0</v>
      </c>
      <c r="AE119" s="64">
        <f t="shared" si="103"/>
        <v>1000</v>
      </c>
      <c r="AF119" s="27">
        <f t="shared" si="104"/>
        <v>0</v>
      </c>
      <c r="AG119" s="69">
        <f t="shared" si="98"/>
        <v>1000</v>
      </c>
    </row>
    <row r="120" ht="15"/>
    <row r="121" ht="36.75" spans="1:33">
      <c r="A121" s="1" t="s">
        <v>42</v>
      </c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65"/>
    </row>
    <row r="122" ht="14.25" spans="1:33">
      <c r="A122" s="3" t="s">
        <v>1</v>
      </c>
      <c r="B122" s="4" t="s">
        <v>2</v>
      </c>
      <c r="C122" s="5"/>
      <c r="D122" s="5"/>
      <c r="E122" s="5"/>
      <c r="F122" s="6"/>
      <c r="G122" s="7" t="s">
        <v>3</v>
      </c>
      <c r="H122" s="4" t="s">
        <v>4</v>
      </c>
      <c r="I122" s="5"/>
      <c r="J122" s="5"/>
      <c r="K122" s="6"/>
      <c r="L122" s="4" t="s">
        <v>5</v>
      </c>
      <c r="M122" s="5"/>
      <c r="N122" s="5"/>
      <c r="O122" s="6"/>
      <c r="P122" s="7" t="s">
        <v>6</v>
      </c>
      <c r="Q122" s="7" t="s">
        <v>7</v>
      </c>
      <c r="R122" s="4" t="s">
        <v>8</v>
      </c>
      <c r="S122" s="5"/>
      <c r="T122" s="5"/>
      <c r="U122" s="5"/>
      <c r="V122" s="49"/>
      <c r="W122" s="6"/>
      <c r="X122" s="50" t="s">
        <v>9</v>
      </c>
      <c r="Y122" s="4" t="s">
        <v>10</v>
      </c>
      <c r="Z122" s="5"/>
      <c r="AA122" s="5"/>
      <c r="AB122" s="5"/>
      <c r="AC122" s="5"/>
      <c r="AD122" s="5"/>
      <c r="AE122" s="5"/>
      <c r="AF122" s="5"/>
      <c r="AG122" s="66"/>
    </row>
    <row r="123" ht="14.25" spans="1:33">
      <c r="A123" s="8"/>
      <c r="B123" s="9" t="s">
        <v>11</v>
      </c>
      <c r="C123" s="10" t="s">
        <v>12</v>
      </c>
      <c r="D123" s="10" t="s">
        <v>6</v>
      </c>
      <c r="E123" s="10" t="s">
        <v>13</v>
      </c>
      <c r="F123" s="11" t="s">
        <v>7</v>
      </c>
      <c r="G123" s="12"/>
      <c r="H123" s="9" t="s">
        <v>14</v>
      </c>
      <c r="I123" s="10" t="s">
        <v>15</v>
      </c>
      <c r="J123" s="10" t="s">
        <v>16</v>
      </c>
      <c r="K123" s="11" t="s">
        <v>17</v>
      </c>
      <c r="L123" s="9" t="s">
        <v>14</v>
      </c>
      <c r="M123" s="10" t="s">
        <v>15</v>
      </c>
      <c r="N123" s="10" t="s">
        <v>16</v>
      </c>
      <c r="O123" s="11" t="s">
        <v>17</v>
      </c>
      <c r="P123" s="12" t="s">
        <v>14</v>
      </c>
      <c r="Q123" s="12" t="s">
        <v>18</v>
      </c>
      <c r="R123" s="9" t="s">
        <v>14</v>
      </c>
      <c r="S123" s="10" t="s">
        <v>15</v>
      </c>
      <c r="T123" s="10" t="s">
        <v>16</v>
      </c>
      <c r="U123" s="10" t="s">
        <v>17</v>
      </c>
      <c r="V123" s="51" t="s">
        <v>18</v>
      </c>
      <c r="W123" s="11" t="s">
        <v>19</v>
      </c>
      <c r="X123" s="52"/>
      <c r="Y123" s="9" t="s">
        <v>14</v>
      </c>
      <c r="Z123" s="10" t="s">
        <v>15</v>
      </c>
      <c r="AA123" s="10" t="s">
        <v>16</v>
      </c>
      <c r="AB123" s="10" t="s">
        <v>17</v>
      </c>
      <c r="AC123" s="10" t="s">
        <v>18</v>
      </c>
      <c r="AD123" s="10" t="s">
        <v>20</v>
      </c>
      <c r="AE123" s="10" t="s">
        <v>21</v>
      </c>
      <c r="AF123" s="10" t="s">
        <v>22</v>
      </c>
      <c r="AG123" s="67" t="s">
        <v>23</v>
      </c>
    </row>
    <row r="124" ht="14.25" spans="1:33">
      <c r="A124" s="13" t="s">
        <v>26</v>
      </c>
      <c r="B124" s="14" t="s">
        <v>27</v>
      </c>
      <c r="C124" s="15" t="s">
        <v>27</v>
      </c>
      <c r="D124" s="15" t="s">
        <v>27</v>
      </c>
      <c r="E124" s="15" t="s">
        <v>27</v>
      </c>
      <c r="F124" s="16" t="s">
        <v>27</v>
      </c>
      <c r="G124" s="17"/>
      <c r="H124" s="18"/>
      <c r="I124" s="31"/>
      <c r="J124" s="31"/>
      <c r="K124" s="32"/>
      <c r="L124" s="33"/>
      <c r="M124" s="34"/>
      <c r="N124" s="34"/>
      <c r="O124" s="35"/>
      <c r="P124" s="36"/>
      <c r="Q124" s="36"/>
      <c r="R124" s="18"/>
      <c r="S124" s="31"/>
      <c r="T124" s="31"/>
      <c r="U124" s="31"/>
      <c r="V124" s="31"/>
      <c r="W124" s="32"/>
      <c r="X124" s="17"/>
      <c r="Y124" s="53">
        <f>H124-L124+P124+R124</f>
        <v>0</v>
      </c>
      <c r="Z124" s="54">
        <f t="shared" ref="Z124:AB124" si="119">I124-M124+S124</f>
        <v>0</v>
      </c>
      <c r="AA124" s="54">
        <f t="shared" si="119"/>
        <v>0</v>
      </c>
      <c r="AB124" s="54">
        <f t="shared" si="119"/>
        <v>0</v>
      </c>
      <c r="AC124" s="55">
        <f>Q124+V124</f>
        <v>0</v>
      </c>
      <c r="AD124" s="14"/>
      <c r="AE124" s="56">
        <f>1000-H124*25-I124*10-J124*100-K124/3*400+W124</f>
        <v>1000</v>
      </c>
      <c r="AF124" s="15"/>
      <c r="AG124" s="68">
        <f t="shared" ref="AG124:AG139" si="120">1000-Y124*50-Z124*10-AA124*10-AB124*20-AC124*50</f>
        <v>1000</v>
      </c>
    </row>
    <row r="125" spans="1:33">
      <c r="A125" s="19">
        <v>1</v>
      </c>
      <c r="B125" s="20" t="s">
        <v>30</v>
      </c>
      <c r="C125" s="21" t="s">
        <v>31</v>
      </c>
      <c r="D125" s="21" t="s">
        <v>30</v>
      </c>
      <c r="E125" s="21" t="s">
        <v>32</v>
      </c>
      <c r="F125" s="22" t="s">
        <v>30</v>
      </c>
      <c r="G125" s="23"/>
      <c r="H125" s="24"/>
      <c r="I125" s="37"/>
      <c r="J125" s="37"/>
      <c r="K125" s="38"/>
      <c r="L125" s="39"/>
      <c r="M125" s="40"/>
      <c r="N125" s="40"/>
      <c r="O125" s="41"/>
      <c r="P125" s="42"/>
      <c r="Q125" s="42"/>
      <c r="R125" s="24"/>
      <c r="S125" s="37"/>
      <c r="T125" s="37"/>
      <c r="U125" s="37"/>
      <c r="V125" s="37"/>
      <c r="W125" s="38"/>
      <c r="X125" s="23"/>
      <c r="Y125" s="57">
        <f t="shared" ref="Y125:Y139" si="121">Y124+H125-L125+P125+R125</f>
        <v>0</v>
      </c>
      <c r="Z125" s="58">
        <f t="shared" ref="Z125:AB125" si="122">Z124+I125-M125+S125</f>
        <v>0</v>
      </c>
      <c r="AA125" s="58">
        <f t="shared" si="122"/>
        <v>0</v>
      </c>
      <c r="AB125" s="58">
        <f t="shared" si="122"/>
        <v>0</v>
      </c>
      <c r="AC125" s="59">
        <f t="shared" ref="AC125:AC139" si="123">AC124+Q125+V125</f>
        <v>0</v>
      </c>
      <c r="AD125" s="20">
        <f t="shared" ref="AD125:AD139" si="124">AE125-AE124</f>
        <v>0</v>
      </c>
      <c r="AE125" s="60">
        <f t="shared" ref="AE125:AE139" si="125">AE124-H125*50-I125*20+W125</f>
        <v>1000</v>
      </c>
      <c r="AF125" s="21">
        <f t="shared" ref="AF125:AF139" si="126">AG125-AG124</f>
        <v>0</v>
      </c>
      <c r="AG125" s="68">
        <f t="shared" si="120"/>
        <v>1000</v>
      </c>
    </row>
    <row r="126" spans="1:33">
      <c r="A126" s="19">
        <v>2</v>
      </c>
      <c r="B126" s="20" t="s">
        <v>32</v>
      </c>
      <c r="C126" s="21" t="s">
        <v>30</v>
      </c>
      <c r="D126" s="21" t="s">
        <v>32</v>
      </c>
      <c r="E126" s="21" t="s">
        <v>30</v>
      </c>
      <c r="F126" s="22" t="s">
        <v>30</v>
      </c>
      <c r="G126" s="23"/>
      <c r="H126" s="24"/>
      <c r="I126" s="37"/>
      <c r="J126" s="37"/>
      <c r="K126" s="38"/>
      <c r="L126" s="39"/>
      <c r="M126" s="40"/>
      <c r="N126" s="40"/>
      <c r="O126" s="41"/>
      <c r="P126" s="42"/>
      <c r="Q126" s="42"/>
      <c r="R126" s="24"/>
      <c r="S126" s="37"/>
      <c r="T126" s="37"/>
      <c r="U126" s="37"/>
      <c r="V126" s="37"/>
      <c r="W126" s="38"/>
      <c r="X126" s="23"/>
      <c r="Y126" s="57">
        <f t="shared" si="121"/>
        <v>0</v>
      </c>
      <c r="Z126" s="58">
        <f t="shared" ref="Z126:AB126" si="127">Z125+I126-M126+S126</f>
        <v>0</v>
      </c>
      <c r="AA126" s="58">
        <f t="shared" si="127"/>
        <v>0</v>
      </c>
      <c r="AB126" s="58">
        <f t="shared" si="127"/>
        <v>0</v>
      </c>
      <c r="AC126" s="59">
        <f t="shared" si="123"/>
        <v>0</v>
      </c>
      <c r="AD126" s="20">
        <f t="shared" si="124"/>
        <v>0</v>
      </c>
      <c r="AE126" s="60">
        <f t="shared" si="125"/>
        <v>1000</v>
      </c>
      <c r="AF126" s="21">
        <f t="shared" si="126"/>
        <v>0</v>
      </c>
      <c r="AG126" s="68">
        <f t="shared" si="120"/>
        <v>1000</v>
      </c>
    </row>
    <row r="127" spans="1:33">
      <c r="A127" s="19">
        <v>3</v>
      </c>
      <c r="B127" s="20" t="s">
        <v>31</v>
      </c>
      <c r="C127" s="21" t="s">
        <v>31</v>
      </c>
      <c r="D127" s="21" t="s">
        <v>30</v>
      </c>
      <c r="E127" s="21" t="s">
        <v>32</v>
      </c>
      <c r="F127" s="22" t="s">
        <v>30</v>
      </c>
      <c r="G127" s="23"/>
      <c r="H127" s="24"/>
      <c r="I127" s="37"/>
      <c r="J127" s="37"/>
      <c r="K127" s="38"/>
      <c r="L127" s="39"/>
      <c r="M127" s="40"/>
      <c r="N127" s="40"/>
      <c r="O127" s="41"/>
      <c r="P127" s="42"/>
      <c r="Q127" s="42"/>
      <c r="R127" s="24"/>
      <c r="S127" s="37"/>
      <c r="T127" s="37"/>
      <c r="U127" s="37"/>
      <c r="V127" s="37"/>
      <c r="W127" s="38"/>
      <c r="X127" s="23"/>
      <c r="Y127" s="57">
        <f t="shared" si="121"/>
        <v>0</v>
      </c>
      <c r="Z127" s="58">
        <f t="shared" ref="Z127:AB127" si="128">Z126+I127-M127+S127</f>
        <v>0</v>
      </c>
      <c r="AA127" s="58">
        <f t="shared" si="128"/>
        <v>0</v>
      </c>
      <c r="AB127" s="58">
        <f t="shared" si="128"/>
        <v>0</v>
      </c>
      <c r="AC127" s="59">
        <f t="shared" si="123"/>
        <v>0</v>
      </c>
      <c r="AD127" s="20">
        <f t="shared" si="124"/>
        <v>0</v>
      </c>
      <c r="AE127" s="60">
        <f t="shared" si="125"/>
        <v>1000</v>
      </c>
      <c r="AF127" s="21">
        <f t="shared" si="126"/>
        <v>0</v>
      </c>
      <c r="AG127" s="68">
        <f t="shared" si="120"/>
        <v>1000</v>
      </c>
    </row>
    <row r="128" spans="1:33">
      <c r="A128" s="19">
        <v>4</v>
      </c>
      <c r="B128" s="20" t="s">
        <v>30</v>
      </c>
      <c r="C128" s="21" t="s">
        <v>30</v>
      </c>
      <c r="D128" s="21" t="s">
        <v>30</v>
      </c>
      <c r="E128" s="21" t="s">
        <v>30</v>
      </c>
      <c r="F128" s="22" t="s">
        <v>30</v>
      </c>
      <c r="G128" s="23"/>
      <c r="H128" s="24"/>
      <c r="I128" s="37"/>
      <c r="J128" s="37"/>
      <c r="K128" s="38"/>
      <c r="L128" s="39"/>
      <c r="M128" s="40"/>
      <c r="N128" s="40"/>
      <c r="O128" s="41"/>
      <c r="P128" s="42"/>
      <c r="Q128" s="42"/>
      <c r="R128" s="24"/>
      <c r="S128" s="37"/>
      <c r="T128" s="37"/>
      <c r="U128" s="37"/>
      <c r="V128" s="37"/>
      <c r="W128" s="38"/>
      <c r="X128" s="23"/>
      <c r="Y128" s="57">
        <f t="shared" si="121"/>
        <v>0</v>
      </c>
      <c r="Z128" s="58">
        <f t="shared" ref="Z128:AB128" si="129">Z127+I128-M128+S128</f>
        <v>0</v>
      </c>
      <c r="AA128" s="58">
        <f t="shared" si="129"/>
        <v>0</v>
      </c>
      <c r="AB128" s="58">
        <f t="shared" si="129"/>
        <v>0</v>
      </c>
      <c r="AC128" s="59">
        <f t="shared" si="123"/>
        <v>0</v>
      </c>
      <c r="AD128" s="20">
        <f t="shared" si="124"/>
        <v>0</v>
      </c>
      <c r="AE128" s="60">
        <f t="shared" si="125"/>
        <v>1000</v>
      </c>
      <c r="AF128" s="21">
        <f t="shared" si="126"/>
        <v>0</v>
      </c>
      <c r="AG128" s="68">
        <f t="shared" si="120"/>
        <v>1000</v>
      </c>
    </row>
    <row r="129" spans="1:33">
      <c r="A129" s="19">
        <v>5</v>
      </c>
      <c r="B129" s="20" t="s">
        <v>32</v>
      </c>
      <c r="C129" s="21" t="s">
        <v>36</v>
      </c>
      <c r="D129" s="21" t="s">
        <v>32</v>
      </c>
      <c r="E129" s="21" t="s">
        <v>30</v>
      </c>
      <c r="F129" s="22" t="s">
        <v>30</v>
      </c>
      <c r="G129" s="23"/>
      <c r="H129" s="24"/>
      <c r="I129" s="37"/>
      <c r="J129" s="37"/>
      <c r="K129" s="38"/>
      <c r="L129" s="39"/>
      <c r="M129" s="40"/>
      <c r="N129" s="40"/>
      <c r="O129" s="41"/>
      <c r="P129" s="42"/>
      <c r="Q129" s="42"/>
      <c r="R129" s="24"/>
      <c r="S129" s="37"/>
      <c r="T129" s="37"/>
      <c r="U129" s="37"/>
      <c r="V129" s="37"/>
      <c r="W129" s="38"/>
      <c r="X129" s="23"/>
      <c r="Y129" s="57">
        <f t="shared" si="121"/>
        <v>0</v>
      </c>
      <c r="Z129" s="58">
        <f t="shared" ref="Z129:AB129" si="130">Z128+I129-M129+S129</f>
        <v>0</v>
      </c>
      <c r="AA129" s="58">
        <f t="shared" si="130"/>
        <v>0</v>
      </c>
      <c r="AB129" s="58">
        <f t="shared" si="130"/>
        <v>0</v>
      </c>
      <c r="AC129" s="59">
        <f t="shared" si="123"/>
        <v>0</v>
      </c>
      <c r="AD129" s="20">
        <f t="shared" si="124"/>
        <v>0</v>
      </c>
      <c r="AE129" s="60">
        <f t="shared" si="125"/>
        <v>1000</v>
      </c>
      <c r="AF129" s="21">
        <f t="shared" si="126"/>
        <v>0</v>
      </c>
      <c r="AG129" s="68">
        <f t="shared" si="120"/>
        <v>1000</v>
      </c>
    </row>
    <row r="130" spans="1:33">
      <c r="A130" s="19">
        <v>6</v>
      </c>
      <c r="B130" s="20" t="s">
        <v>30</v>
      </c>
      <c r="C130" s="21" t="s">
        <v>31</v>
      </c>
      <c r="D130" s="21" t="s">
        <v>30</v>
      </c>
      <c r="E130" s="21" t="s">
        <v>32</v>
      </c>
      <c r="F130" s="22" t="s">
        <v>32</v>
      </c>
      <c r="G130" s="23"/>
      <c r="H130" s="24"/>
      <c r="I130" s="37"/>
      <c r="J130" s="37"/>
      <c r="K130" s="38"/>
      <c r="L130" s="39"/>
      <c r="M130" s="40"/>
      <c r="N130" s="40"/>
      <c r="O130" s="41"/>
      <c r="P130" s="42"/>
      <c r="Q130" s="42"/>
      <c r="R130" s="24"/>
      <c r="S130" s="37"/>
      <c r="T130" s="37"/>
      <c r="U130" s="37"/>
      <c r="V130" s="37"/>
      <c r="W130" s="38"/>
      <c r="X130" s="23"/>
      <c r="Y130" s="57">
        <f t="shared" si="121"/>
        <v>0</v>
      </c>
      <c r="Z130" s="58">
        <f t="shared" ref="Z130:AB130" si="131">Z129+I130-M130+S130</f>
        <v>0</v>
      </c>
      <c r="AA130" s="58">
        <f t="shared" si="131"/>
        <v>0</v>
      </c>
      <c r="AB130" s="58">
        <f t="shared" si="131"/>
        <v>0</v>
      </c>
      <c r="AC130" s="59">
        <f t="shared" si="123"/>
        <v>0</v>
      </c>
      <c r="AD130" s="20">
        <f t="shared" si="124"/>
        <v>0</v>
      </c>
      <c r="AE130" s="60">
        <f t="shared" si="125"/>
        <v>1000</v>
      </c>
      <c r="AF130" s="21">
        <f t="shared" si="126"/>
        <v>0</v>
      </c>
      <c r="AG130" s="68">
        <f t="shared" si="120"/>
        <v>1000</v>
      </c>
    </row>
    <row r="131" spans="1:33">
      <c r="A131" s="19">
        <v>7</v>
      </c>
      <c r="B131" s="20" t="s">
        <v>30</v>
      </c>
      <c r="C131" s="21" t="s">
        <v>31</v>
      </c>
      <c r="D131" s="21" t="s">
        <v>30</v>
      </c>
      <c r="E131" s="21" t="s">
        <v>32</v>
      </c>
      <c r="F131" s="22" t="s">
        <v>30</v>
      </c>
      <c r="G131" s="23"/>
      <c r="H131" s="24"/>
      <c r="I131" s="37"/>
      <c r="J131" s="37"/>
      <c r="K131" s="38"/>
      <c r="L131" s="39"/>
      <c r="M131" s="40"/>
      <c r="N131" s="40"/>
      <c r="O131" s="41"/>
      <c r="P131" s="42"/>
      <c r="Q131" s="42"/>
      <c r="R131" s="24"/>
      <c r="S131" s="37"/>
      <c r="T131" s="37"/>
      <c r="U131" s="37"/>
      <c r="V131" s="37"/>
      <c r="W131" s="38"/>
      <c r="X131" s="23"/>
      <c r="Y131" s="57">
        <f t="shared" si="121"/>
        <v>0</v>
      </c>
      <c r="Z131" s="58">
        <f t="shared" ref="Z131:AB131" si="132">Z130+I131-M131+S131</f>
        <v>0</v>
      </c>
      <c r="AA131" s="58">
        <f t="shared" si="132"/>
        <v>0</v>
      </c>
      <c r="AB131" s="58">
        <f t="shared" si="132"/>
        <v>0</v>
      </c>
      <c r="AC131" s="59">
        <f t="shared" si="123"/>
        <v>0</v>
      </c>
      <c r="AD131" s="20">
        <f t="shared" si="124"/>
        <v>0</v>
      </c>
      <c r="AE131" s="60">
        <f t="shared" si="125"/>
        <v>1000</v>
      </c>
      <c r="AF131" s="21">
        <f t="shared" si="126"/>
        <v>0</v>
      </c>
      <c r="AG131" s="68">
        <f t="shared" si="120"/>
        <v>1000</v>
      </c>
    </row>
    <row r="132" spans="1:33">
      <c r="A132" s="19">
        <v>8</v>
      </c>
      <c r="B132" s="20" t="s">
        <v>36</v>
      </c>
      <c r="C132" s="21" t="s">
        <v>30</v>
      </c>
      <c r="D132" s="21" t="s">
        <v>32</v>
      </c>
      <c r="E132" s="21" t="s">
        <v>30</v>
      </c>
      <c r="F132" s="22" t="s">
        <v>32</v>
      </c>
      <c r="G132" s="23"/>
      <c r="H132" s="24"/>
      <c r="I132" s="37"/>
      <c r="J132" s="37"/>
      <c r="K132" s="38"/>
      <c r="L132" s="39"/>
      <c r="M132" s="40"/>
      <c r="N132" s="40"/>
      <c r="O132" s="41"/>
      <c r="P132" s="42"/>
      <c r="Q132" s="42"/>
      <c r="R132" s="24"/>
      <c r="S132" s="37"/>
      <c r="T132" s="37"/>
      <c r="U132" s="37"/>
      <c r="V132" s="37"/>
      <c r="W132" s="38"/>
      <c r="X132" s="23"/>
      <c r="Y132" s="57">
        <f t="shared" si="121"/>
        <v>0</v>
      </c>
      <c r="Z132" s="58">
        <f t="shared" ref="Z132:AB132" si="133">Z131+I132-M132+S132</f>
        <v>0</v>
      </c>
      <c r="AA132" s="58">
        <f t="shared" si="133"/>
        <v>0</v>
      </c>
      <c r="AB132" s="58">
        <f t="shared" si="133"/>
        <v>0</v>
      </c>
      <c r="AC132" s="59">
        <f t="shared" si="123"/>
        <v>0</v>
      </c>
      <c r="AD132" s="20">
        <f t="shared" si="124"/>
        <v>0</v>
      </c>
      <c r="AE132" s="60">
        <f t="shared" si="125"/>
        <v>1000</v>
      </c>
      <c r="AF132" s="21">
        <f t="shared" si="126"/>
        <v>0</v>
      </c>
      <c r="AG132" s="68">
        <f t="shared" si="120"/>
        <v>1000</v>
      </c>
    </row>
    <row r="133" spans="1:33">
      <c r="A133" s="19">
        <v>9</v>
      </c>
      <c r="B133" s="20" t="s">
        <v>31</v>
      </c>
      <c r="C133" s="21" t="s">
        <v>32</v>
      </c>
      <c r="D133" s="21" t="s">
        <v>30</v>
      </c>
      <c r="E133" s="21" t="s">
        <v>30</v>
      </c>
      <c r="F133" s="22" t="s">
        <v>30</v>
      </c>
      <c r="G133" s="23"/>
      <c r="H133" s="24"/>
      <c r="I133" s="37"/>
      <c r="J133" s="37"/>
      <c r="K133" s="38"/>
      <c r="L133" s="39"/>
      <c r="M133" s="40"/>
      <c r="N133" s="40"/>
      <c r="O133" s="41"/>
      <c r="P133" s="42"/>
      <c r="Q133" s="42"/>
      <c r="R133" s="24"/>
      <c r="S133" s="37"/>
      <c r="T133" s="37"/>
      <c r="U133" s="37"/>
      <c r="V133" s="37"/>
      <c r="W133" s="38"/>
      <c r="X133" s="23"/>
      <c r="Y133" s="57">
        <f t="shared" si="121"/>
        <v>0</v>
      </c>
      <c r="Z133" s="58">
        <f t="shared" ref="Z133:AB133" si="134">Z132+I133-M133+S133</f>
        <v>0</v>
      </c>
      <c r="AA133" s="58">
        <f t="shared" si="134"/>
        <v>0</v>
      </c>
      <c r="AB133" s="58">
        <f t="shared" si="134"/>
        <v>0</v>
      </c>
      <c r="AC133" s="59">
        <f t="shared" si="123"/>
        <v>0</v>
      </c>
      <c r="AD133" s="20">
        <f t="shared" si="124"/>
        <v>0</v>
      </c>
      <c r="AE133" s="60">
        <f t="shared" si="125"/>
        <v>1000</v>
      </c>
      <c r="AF133" s="21">
        <f t="shared" si="126"/>
        <v>0</v>
      </c>
      <c r="AG133" s="68">
        <f t="shared" si="120"/>
        <v>1000</v>
      </c>
    </row>
    <row r="134" spans="1:33">
      <c r="A134" s="19">
        <v>10</v>
      </c>
      <c r="B134" s="20" t="s">
        <v>30</v>
      </c>
      <c r="C134" s="21" t="s">
        <v>30</v>
      </c>
      <c r="D134" s="21" t="s">
        <v>30</v>
      </c>
      <c r="E134" s="21" t="s">
        <v>30</v>
      </c>
      <c r="F134" s="22" t="s">
        <v>30</v>
      </c>
      <c r="G134" s="23"/>
      <c r="H134" s="24"/>
      <c r="I134" s="37"/>
      <c r="J134" s="37"/>
      <c r="K134" s="38"/>
      <c r="L134" s="39"/>
      <c r="M134" s="40"/>
      <c r="N134" s="40"/>
      <c r="O134" s="41"/>
      <c r="P134" s="42"/>
      <c r="Q134" s="42"/>
      <c r="R134" s="24"/>
      <c r="S134" s="37"/>
      <c r="T134" s="37"/>
      <c r="U134" s="37"/>
      <c r="V134" s="37"/>
      <c r="W134" s="38"/>
      <c r="X134" s="23"/>
      <c r="Y134" s="57">
        <f t="shared" si="121"/>
        <v>0</v>
      </c>
      <c r="Z134" s="58">
        <f t="shared" ref="Z134:AB134" si="135">Z133+I134-M134+S134</f>
        <v>0</v>
      </c>
      <c r="AA134" s="58">
        <f t="shared" si="135"/>
        <v>0</v>
      </c>
      <c r="AB134" s="58">
        <f t="shared" si="135"/>
        <v>0</v>
      </c>
      <c r="AC134" s="59">
        <f t="shared" si="123"/>
        <v>0</v>
      </c>
      <c r="AD134" s="20">
        <f t="shared" si="124"/>
        <v>0</v>
      </c>
      <c r="AE134" s="60">
        <f t="shared" si="125"/>
        <v>1000</v>
      </c>
      <c r="AF134" s="21">
        <f t="shared" si="126"/>
        <v>0</v>
      </c>
      <c r="AG134" s="68">
        <f t="shared" si="120"/>
        <v>1000</v>
      </c>
    </row>
    <row r="135" spans="1:33">
      <c r="A135" s="19">
        <v>11</v>
      </c>
      <c r="B135" s="20" t="s">
        <v>31</v>
      </c>
      <c r="C135" s="21" t="s">
        <v>32</v>
      </c>
      <c r="D135" s="21" t="s">
        <v>32</v>
      </c>
      <c r="E135" s="21" t="s">
        <v>30</v>
      </c>
      <c r="F135" s="22" t="s">
        <v>30</v>
      </c>
      <c r="G135" s="23"/>
      <c r="H135" s="24"/>
      <c r="I135" s="37"/>
      <c r="J135" s="37"/>
      <c r="K135" s="38"/>
      <c r="L135" s="39"/>
      <c r="M135" s="40"/>
      <c r="N135" s="40"/>
      <c r="O135" s="41"/>
      <c r="P135" s="42"/>
      <c r="Q135" s="42"/>
      <c r="R135" s="24"/>
      <c r="S135" s="37"/>
      <c r="T135" s="37"/>
      <c r="U135" s="37"/>
      <c r="V135" s="37"/>
      <c r="W135" s="38"/>
      <c r="X135" s="23"/>
      <c r="Y135" s="57">
        <f t="shared" si="121"/>
        <v>0</v>
      </c>
      <c r="Z135" s="58">
        <f t="shared" ref="Z135:AB135" si="136">Z134+I135-M135+S135</f>
        <v>0</v>
      </c>
      <c r="AA135" s="58">
        <f t="shared" si="136"/>
        <v>0</v>
      </c>
      <c r="AB135" s="58">
        <f t="shared" si="136"/>
        <v>0</v>
      </c>
      <c r="AC135" s="59">
        <f t="shared" si="123"/>
        <v>0</v>
      </c>
      <c r="AD135" s="20">
        <f t="shared" si="124"/>
        <v>0</v>
      </c>
      <c r="AE135" s="60">
        <f t="shared" si="125"/>
        <v>1000</v>
      </c>
      <c r="AF135" s="21">
        <f t="shared" si="126"/>
        <v>0</v>
      </c>
      <c r="AG135" s="68">
        <f t="shared" si="120"/>
        <v>1000</v>
      </c>
    </row>
    <row r="136" spans="1:33">
      <c r="A136" s="19">
        <v>12</v>
      </c>
      <c r="B136" s="20" t="s">
        <v>30</v>
      </c>
      <c r="C136" s="21" t="s">
        <v>32</v>
      </c>
      <c r="D136" s="21" t="s">
        <v>30</v>
      </c>
      <c r="E136" s="21" t="s">
        <v>30</v>
      </c>
      <c r="F136" s="22" t="s">
        <v>36</v>
      </c>
      <c r="G136" s="23"/>
      <c r="H136" s="24"/>
      <c r="I136" s="37"/>
      <c r="J136" s="37"/>
      <c r="K136" s="38"/>
      <c r="L136" s="39"/>
      <c r="M136" s="40"/>
      <c r="N136" s="40"/>
      <c r="O136" s="41"/>
      <c r="P136" s="42"/>
      <c r="Q136" s="42"/>
      <c r="R136" s="24"/>
      <c r="S136" s="37"/>
      <c r="T136" s="37"/>
      <c r="U136" s="37"/>
      <c r="V136" s="37"/>
      <c r="W136" s="38"/>
      <c r="X136" s="23"/>
      <c r="Y136" s="57">
        <f t="shared" si="121"/>
        <v>0</v>
      </c>
      <c r="Z136" s="58">
        <f t="shared" ref="Z136:AB136" si="137">Z135+I136-M136+S136</f>
        <v>0</v>
      </c>
      <c r="AA136" s="58">
        <f t="shared" si="137"/>
        <v>0</v>
      </c>
      <c r="AB136" s="58">
        <f t="shared" si="137"/>
        <v>0</v>
      </c>
      <c r="AC136" s="59">
        <f t="shared" si="123"/>
        <v>0</v>
      </c>
      <c r="AD136" s="20">
        <f t="shared" si="124"/>
        <v>0</v>
      </c>
      <c r="AE136" s="60">
        <f t="shared" si="125"/>
        <v>1000</v>
      </c>
      <c r="AF136" s="21">
        <f t="shared" si="126"/>
        <v>0</v>
      </c>
      <c r="AG136" s="68">
        <f t="shared" si="120"/>
        <v>1000</v>
      </c>
    </row>
    <row r="137" spans="1:33">
      <c r="A137" s="19">
        <v>13</v>
      </c>
      <c r="B137" s="20" t="s">
        <v>30</v>
      </c>
      <c r="C137" s="21" t="s">
        <v>31</v>
      </c>
      <c r="D137" s="21" t="s">
        <v>30</v>
      </c>
      <c r="E137" s="21" t="s">
        <v>30</v>
      </c>
      <c r="F137" s="22" t="s">
        <v>30</v>
      </c>
      <c r="G137" s="23"/>
      <c r="H137" s="24"/>
      <c r="I137" s="37"/>
      <c r="J137" s="37"/>
      <c r="K137" s="38"/>
      <c r="L137" s="39"/>
      <c r="M137" s="40"/>
      <c r="N137" s="40"/>
      <c r="O137" s="41"/>
      <c r="P137" s="42"/>
      <c r="Q137" s="42"/>
      <c r="R137" s="24"/>
      <c r="S137" s="37"/>
      <c r="T137" s="37"/>
      <c r="U137" s="37"/>
      <c r="V137" s="37"/>
      <c r="W137" s="38"/>
      <c r="X137" s="23"/>
      <c r="Y137" s="57">
        <f t="shared" si="121"/>
        <v>0</v>
      </c>
      <c r="Z137" s="58">
        <f t="shared" ref="Z137:AB137" si="138">Z136+I137-M137+S137</f>
        <v>0</v>
      </c>
      <c r="AA137" s="58">
        <f t="shared" si="138"/>
        <v>0</v>
      </c>
      <c r="AB137" s="58">
        <f t="shared" si="138"/>
        <v>0</v>
      </c>
      <c r="AC137" s="59">
        <f t="shared" si="123"/>
        <v>0</v>
      </c>
      <c r="AD137" s="20">
        <f t="shared" si="124"/>
        <v>0</v>
      </c>
      <c r="AE137" s="60">
        <f t="shared" si="125"/>
        <v>1000</v>
      </c>
      <c r="AF137" s="21">
        <f t="shared" si="126"/>
        <v>0</v>
      </c>
      <c r="AG137" s="68">
        <f t="shared" si="120"/>
        <v>1000</v>
      </c>
    </row>
    <row r="138" spans="1:33">
      <c r="A138" s="19">
        <v>14</v>
      </c>
      <c r="B138" s="20" t="s">
        <v>31</v>
      </c>
      <c r="C138" s="21" t="s">
        <v>30</v>
      </c>
      <c r="D138" s="21" t="s">
        <v>32</v>
      </c>
      <c r="E138" s="21" t="s">
        <v>30</v>
      </c>
      <c r="F138" s="22" t="s">
        <v>30</v>
      </c>
      <c r="G138" s="23"/>
      <c r="H138" s="24"/>
      <c r="I138" s="37"/>
      <c r="J138" s="37"/>
      <c r="K138" s="38"/>
      <c r="L138" s="39"/>
      <c r="M138" s="40"/>
      <c r="N138" s="40"/>
      <c r="O138" s="41"/>
      <c r="P138" s="42"/>
      <c r="Q138" s="42"/>
      <c r="R138" s="24"/>
      <c r="S138" s="37"/>
      <c r="T138" s="37"/>
      <c r="U138" s="37"/>
      <c r="V138" s="37"/>
      <c r="W138" s="38"/>
      <c r="X138" s="23"/>
      <c r="Y138" s="57">
        <f t="shared" si="121"/>
        <v>0</v>
      </c>
      <c r="Z138" s="58">
        <f t="shared" ref="Z138:AB138" si="139">Z137+I138-M138+S138</f>
        <v>0</v>
      </c>
      <c r="AA138" s="58">
        <f t="shared" si="139"/>
        <v>0</v>
      </c>
      <c r="AB138" s="58">
        <f t="shared" si="139"/>
        <v>0</v>
      </c>
      <c r="AC138" s="59">
        <f t="shared" si="123"/>
        <v>0</v>
      </c>
      <c r="AD138" s="20">
        <f t="shared" si="124"/>
        <v>0</v>
      </c>
      <c r="AE138" s="60">
        <f t="shared" si="125"/>
        <v>1000</v>
      </c>
      <c r="AF138" s="21">
        <f t="shared" si="126"/>
        <v>0</v>
      </c>
      <c r="AG138" s="68">
        <f t="shared" si="120"/>
        <v>1000</v>
      </c>
    </row>
    <row r="139" ht="14.25" spans="1:33">
      <c r="A139" s="25">
        <v>15</v>
      </c>
      <c r="B139" s="26" t="s">
        <v>31</v>
      </c>
      <c r="C139" s="27" t="s">
        <v>31</v>
      </c>
      <c r="D139" s="27" t="s">
        <v>30</v>
      </c>
      <c r="E139" s="27" t="s">
        <v>30</v>
      </c>
      <c r="F139" s="28" t="s">
        <v>30</v>
      </c>
      <c r="G139" s="29"/>
      <c r="H139" s="30"/>
      <c r="I139" s="43"/>
      <c r="J139" s="43"/>
      <c r="K139" s="44"/>
      <c r="L139" s="45"/>
      <c r="M139" s="46"/>
      <c r="N139" s="46"/>
      <c r="O139" s="47"/>
      <c r="P139" s="48"/>
      <c r="Q139" s="48"/>
      <c r="R139" s="30"/>
      <c r="S139" s="43"/>
      <c r="T139" s="43"/>
      <c r="U139" s="43"/>
      <c r="V139" s="43"/>
      <c r="W139" s="44"/>
      <c r="X139" s="29"/>
      <c r="Y139" s="61">
        <f t="shared" si="121"/>
        <v>0</v>
      </c>
      <c r="Z139" s="62">
        <f t="shared" ref="Z139:AB139" si="140">Z138+I139-M139+S139</f>
        <v>0</v>
      </c>
      <c r="AA139" s="62">
        <f t="shared" si="140"/>
        <v>0</v>
      </c>
      <c r="AB139" s="62">
        <f t="shared" si="140"/>
        <v>0</v>
      </c>
      <c r="AC139" s="63">
        <f t="shared" si="123"/>
        <v>0</v>
      </c>
      <c r="AD139" s="26">
        <f t="shared" si="124"/>
        <v>0</v>
      </c>
      <c r="AE139" s="64">
        <f t="shared" si="125"/>
        <v>1000</v>
      </c>
      <c r="AF139" s="27">
        <f t="shared" si="126"/>
        <v>0</v>
      </c>
      <c r="AG139" s="69">
        <f t="shared" si="120"/>
        <v>1000</v>
      </c>
    </row>
    <row r="140" ht="14.25"/>
  </sheetData>
  <mergeCells count="63">
    <mergeCell ref="A1:AG1"/>
    <mergeCell ref="B2:F2"/>
    <mergeCell ref="H2:K2"/>
    <mergeCell ref="L2:O2"/>
    <mergeCell ref="R2:W2"/>
    <mergeCell ref="Y2:AG2"/>
    <mergeCell ref="A21:AG21"/>
    <mergeCell ref="B22:F22"/>
    <mergeCell ref="H22:K22"/>
    <mergeCell ref="L22:O22"/>
    <mergeCell ref="R22:W22"/>
    <mergeCell ref="Y22:AG22"/>
    <mergeCell ref="A41:AG41"/>
    <mergeCell ref="B42:F42"/>
    <mergeCell ref="H42:K42"/>
    <mergeCell ref="L42:O42"/>
    <mergeCell ref="R42:W42"/>
    <mergeCell ref="Y42:AG42"/>
    <mergeCell ref="A61:AG61"/>
    <mergeCell ref="B62:F62"/>
    <mergeCell ref="H62:K62"/>
    <mergeCell ref="L62:O62"/>
    <mergeCell ref="R62:W62"/>
    <mergeCell ref="Y62:AG62"/>
    <mergeCell ref="A81:AG81"/>
    <mergeCell ref="B82:F82"/>
    <mergeCell ref="H82:K82"/>
    <mergeCell ref="L82:O82"/>
    <mergeCell ref="R82:W82"/>
    <mergeCell ref="Y82:AG82"/>
    <mergeCell ref="A101:AG101"/>
    <mergeCell ref="B102:F102"/>
    <mergeCell ref="H102:K102"/>
    <mergeCell ref="L102:O102"/>
    <mergeCell ref="R102:W102"/>
    <mergeCell ref="Y102:AG102"/>
    <mergeCell ref="A121:AG121"/>
    <mergeCell ref="B122:F122"/>
    <mergeCell ref="H122:K122"/>
    <mergeCell ref="L122:O122"/>
    <mergeCell ref="R122:W122"/>
    <mergeCell ref="Y122:AG122"/>
    <mergeCell ref="A2:A3"/>
    <mergeCell ref="A22:A23"/>
    <mergeCell ref="A42:A43"/>
    <mergeCell ref="A62:A63"/>
    <mergeCell ref="A82:A83"/>
    <mergeCell ref="A102:A103"/>
    <mergeCell ref="A122:A123"/>
    <mergeCell ref="G2:G3"/>
    <mergeCell ref="G22:G23"/>
    <mergeCell ref="G42:G43"/>
    <mergeCell ref="G62:G63"/>
    <mergeCell ref="G82:G83"/>
    <mergeCell ref="G102:G103"/>
    <mergeCell ref="G122:G123"/>
    <mergeCell ref="X2:X3"/>
    <mergeCell ref="X22:X23"/>
    <mergeCell ref="X42:X43"/>
    <mergeCell ref="X62:X63"/>
    <mergeCell ref="X82:X83"/>
    <mergeCell ref="X102:X103"/>
    <mergeCell ref="X122:X123"/>
  </mergeCells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140"/>
  <sheetViews>
    <sheetView zoomScale="70" zoomScaleNormal="70" workbookViewId="0">
      <selection activeCell="A1" sqref="A1:AG19"/>
    </sheetView>
  </sheetViews>
  <sheetFormatPr defaultColWidth="7.30833333333333" defaultRowHeight="13.5"/>
  <cols>
    <col min="1" max="1" width="7" style="70" customWidth="1"/>
    <col min="2" max="2" width="11" style="72" customWidth="1"/>
    <col min="3" max="6" width="11" style="70" customWidth="1"/>
    <col min="7" max="7" width="5.125" style="70" customWidth="1"/>
    <col min="8" max="8" width="6.875" style="72" customWidth="1"/>
    <col min="9" max="10" width="6.875" style="70" customWidth="1"/>
    <col min="11" max="12" width="6.875" style="72" customWidth="1"/>
    <col min="13" max="14" width="6.875" style="70" customWidth="1"/>
    <col min="15" max="16" width="6.875" style="72" customWidth="1"/>
    <col min="17" max="23" width="6.875" style="70" customWidth="1"/>
    <col min="24" max="24" width="5.125" style="70" customWidth="1"/>
    <col min="25" max="29" width="6.75" style="70" customWidth="1"/>
    <col min="30" max="30" width="8.875" style="70" customWidth="1"/>
    <col min="31" max="31" width="5.375" style="70" customWidth="1"/>
    <col min="32" max="32" width="8.875" style="70" customWidth="1"/>
    <col min="33" max="33" width="5.375" style="70" customWidth="1"/>
    <col min="34" max="16383" width="7.30833333333333" style="70" customWidth="1"/>
    <col min="16384" max="16384" width="7.30833333333333" style="70"/>
  </cols>
  <sheetData>
    <row r="1" s="70" customFormat="1" ht="36.75" spans="1:33">
      <c r="A1" s="1" t="s">
        <v>46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65"/>
    </row>
    <row r="2" s="70" customFormat="1" ht="14.25" spans="1:33">
      <c r="A2" s="3" t="s">
        <v>1</v>
      </c>
      <c r="B2" s="4" t="s">
        <v>2</v>
      </c>
      <c r="C2" s="5"/>
      <c r="D2" s="5"/>
      <c r="E2" s="5"/>
      <c r="F2" s="6"/>
      <c r="G2" s="7" t="s">
        <v>3</v>
      </c>
      <c r="H2" s="4" t="s">
        <v>4</v>
      </c>
      <c r="I2" s="5"/>
      <c r="J2" s="5"/>
      <c r="K2" s="6"/>
      <c r="L2" s="4" t="s">
        <v>5</v>
      </c>
      <c r="M2" s="5"/>
      <c r="N2" s="5"/>
      <c r="O2" s="6"/>
      <c r="P2" s="7" t="s">
        <v>6</v>
      </c>
      <c r="Q2" s="7" t="s">
        <v>7</v>
      </c>
      <c r="R2" s="4" t="s">
        <v>8</v>
      </c>
      <c r="S2" s="5"/>
      <c r="T2" s="5"/>
      <c r="U2" s="5"/>
      <c r="V2" s="49"/>
      <c r="W2" s="6"/>
      <c r="X2" s="50" t="s">
        <v>9</v>
      </c>
      <c r="Y2" s="4" t="s">
        <v>10</v>
      </c>
      <c r="Z2" s="5"/>
      <c r="AA2" s="5"/>
      <c r="AB2" s="5"/>
      <c r="AC2" s="5"/>
      <c r="AD2" s="5"/>
      <c r="AE2" s="5"/>
      <c r="AF2" s="5"/>
      <c r="AG2" s="66"/>
    </row>
    <row r="3" s="70" customFormat="1" ht="14.25" spans="1:33">
      <c r="A3" s="8"/>
      <c r="B3" s="9" t="s">
        <v>11</v>
      </c>
      <c r="C3" s="10" t="s">
        <v>12</v>
      </c>
      <c r="D3" s="10" t="s">
        <v>6</v>
      </c>
      <c r="E3" s="10" t="s">
        <v>13</v>
      </c>
      <c r="F3" s="11" t="s">
        <v>7</v>
      </c>
      <c r="G3" s="12"/>
      <c r="H3" s="9" t="s">
        <v>14</v>
      </c>
      <c r="I3" s="10" t="s">
        <v>15</v>
      </c>
      <c r="J3" s="10" t="s">
        <v>16</v>
      </c>
      <c r="K3" s="11" t="s">
        <v>17</v>
      </c>
      <c r="L3" s="9" t="s">
        <v>14</v>
      </c>
      <c r="M3" s="10" t="s">
        <v>15</v>
      </c>
      <c r="N3" s="10" t="s">
        <v>16</v>
      </c>
      <c r="O3" s="11" t="s">
        <v>17</v>
      </c>
      <c r="P3" s="12" t="s">
        <v>14</v>
      </c>
      <c r="Q3" s="12" t="s">
        <v>18</v>
      </c>
      <c r="R3" s="9" t="s">
        <v>14</v>
      </c>
      <c r="S3" s="10" t="s">
        <v>15</v>
      </c>
      <c r="T3" s="10" t="s">
        <v>16</v>
      </c>
      <c r="U3" s="10" t="s">
        <v>17</v>
      </c>
      <c r="V3" s="51" t="s">
        <v>18</v>
      </c>
      <c r="W3" s="11" t="s">
        <v>19</v>
      </c>
      <c r="X3" s="52"/>
      <c r="Y3" s="9" t="s">
        <v>14</v>
      </c>
      <c r="Z3" s="10" t="s">
        <v>15</v>
      </c>
      <c r="AA3" s="10" t="s">
        <v>16</v>
      </c>
      <c r="AB3" s="10" t="s">
        <v>17</v>
      </c>
      <c r="AC3" s="10" t="s">
        <v>18</v>
      </c>
      <c r="AD3" s="10" t="s">
        <v>20</v>
      </c>
      <c r="AE3" s="10" t="s">
        <v>21</v>
      </c>
      <c r="AF3" s="10" t="s">
        <v>22</v>
      </c>
      <c r="AG3" s="67" t="s">
        <v>23</v>
      </c>
    </row>
    <row r="4" s="70" customFormat="1" ht="14.25" spans="1:33">
      <c r="A4" s="13" t="s">
        <v>26</v>
      </c>
      <c r="B4" s="14" t="s">
        <v>27</v>
      </c>
      <c r="C4" s="15" t="s">
        <v>27</v>
      </c>
      <c r="D4" s="15" t="s">
        <v>27</v>
      </c>
      <c r="E4" s="15" t="s">
        <v>27</v>
      </c>
      <c r="F4" s="16" t="s">
        <v>27</v>
      </c>
      <c r="G4" s="17"/>
      <c r="H4" s="18"/>
      <c r="I4" s="31"/>
      <c r="J4" s="31"/>
      <c r="K4" s="32"/>
      <c r="L4" s="33"/>
      <c r="M4" s="34"/>
      <c r="N4" s="34"/>
      <c r="O4" s="35"/>
      <c r="P4" s="36"/>
      <c r="Q4" s="36"/>
      <c r="R4" s="18"/>
      <c r="S4" s="31"/>
      <c r="T4" s="31"/>
      <c r="U4" s="31"/>
      <c r="V4" s="31"/>
      <c r="W4" s="32"/>
      <c r="X4" s="17"/>
      <c r="Y4" s="53">
        <f>H4-L4+P4+R4</f>
        <v>0</v>
      </c>
      <c r="Z4" s="54">
        <f t="shared" ref="Z4:AB4" si="0">I4-M4+S4</f>
        <v>0</v>
      </c>
      <c r="AA4" s="54">
        <f t="shared" si="0"/>
        <v>0</v>
      </c>
      <c r="AB4" s="54">
        <f t="shared" si="0"/>
        <v>0</v>
      </c>
      <c r="AC4" s="55">
        <f>Q4+V4</f>
        <v>0</v>
      </c>
      <c r="AD4" s="14"/>
      <c r="AE4" s="56">
        <f>1000-H4*25-I4*10-J4*100-K4/3*400+W4</f>
        <v>1000</v>
      </c>
      <c r="AF4" s="15"/>
      <c r="AG4" s="68">
        <f t="shared" ref="AG4:AG19" si="1">1000-Y4*50-Z4*10-AA4*10-AB4*20-AC4*50</f>
        <v>1000</v>
      </c>
    </row>
    <row r="5" s="70" customFormat="1" spans="1:33">
      <c r="A5" s="19">
        <v>1</v>
      </c>
      <c r="B5" s="20" t="s">
        <v>30</v>
      </c>
      <c r="C5" s="21" t="s">
        <v>31</v>
      </c>
      <c r="D5" s="21" t="s">
        <v>30</v>
      </c>
      <c r="E5" s="21" t="s">
        <v>32</v>
      </c>
      <c r="F5" s="22" t="s">
        <v>30</v>
      </c>
      <c r="G5" s="23"/>
      <c r="H5" s="24"/>
      <c r="I5" s="37"/>
      <c r="J5" s="37"/>
      <c r="K5" s="38"/>
      <c r="L5" s="39"/>
      <c r="M5" s="40"/>
      <c r="N5" s="40"/>
      <c r="O5" s="41"/>
      <c r="P5" s="42"/>
      <c r="Q5" s="42"/>
      <c r="R5" s="24"/>
      <c r="S5" s="37"/>
      <c r="T5" s="37"/>
      <c r="U5" s="37"/>
      <c r="V5" s="37"/>
      <c r="W5" s="38"/>
      <c r="X5" s="23"/>
      <c r="Y5" s="57">
        <f t="shared" ref="Y5:Y19" si="2">Y4+H5-L5+P5+R5</f>
        <v>0</v>
      </c>
      <c r="Z5" s="58">
        <f t="shared" ref="Z5:AB5" si="3">Z4+I5-M5+S5</f>
        <v>0</v>
      </c>
      <c r="AA5" s="58">
        <f t="shared" si="3"/>
        <v>0</v>
      </c>
      <c r="AB5" s="58">
        <f t="shared" si="3"/>
        <v>0</v>
      </c>
      <c r="AC5" s="59">
        <f t="shared" ref="AC5:AC19" si="4">AC4+Q5+V5</f>
        <v>0</v>
      </c>
      <c r="AD5" s="20">
        <f t="shared" ref="AD5:AD19" si="5">AE5-AE4</f>
        <v>0</v>
      </c>
      <c r="AE5" s="60">
        <f t="shared" ref="AE5:AE19" si="6">AE4-H5*50-I5*20+W5</f>
        <v>1000</v>
      </c>
      <c r="AF5" s="21">
        <f t="shared" ref="AF5:AF19" si="7">AG5-AG4</f>
        <v>0</v>
      </c>
      <c r="AG5" s="68">
        <f t="shared" si="1"/>
        <v>1000</v>
      </c>
    </row>
    <row r="6" s="70" customFormat="1" spans="1:33">
      <c r="A6" s="19">
        <v>2</v>
      </c>
      <c r="B6" s="20" t="s">
        <v>32</v>
      </c>
      <c r="C6" s="21" t="s">
        <v>30</v>
      </c>
      <c r="D6" s="21" t="s">
        <v>32</v>
      </c>
      <c r="E6" s="21" t="s">
        <v>30</v>
      </c>
      <c r="F6" s="22" t="s">
        <v>30</v>
      </c>
      <c r="G6" s="23"/>
      <c r="H6" s="24"/>
      <c r="I6" s="37"/>
      <c r="J6" s="37"/>
      <c r="K6" s="38"/>
      <c r="L6" s="39"/>
      <c r="M6" s="40"/>
      <c r="N6" s="40"/>
      <c r="O6" s="41"/>
      <c r="P6" s="42"/>
      <c r="Q6" s="42"/>
      <c r="R6" s="24"/>
      <c r="S6" s="37"/>
      <c r="T6" s="37"/>
      <c r="U6" s="37"/>
      <c r="V6" s="37"/>
      <c r="W6" s="38"/>
      <c r="X6" s="23"/>
      <c r="Y6" s="57">
        <f t="shared" si="2"/>
        <v>0</v>
      </c>
      <c r="Z6" s="58">
        <f t="shared" ref="Z6:AB6" si="8">Z5+I6-M6+S6</f>
        <v>0</v>
      </c>
      <c r="AA6" s="58">
        <f t="shared" si="8"/>
        <v>0</v>
      </c>
      <c r="AB6" s="58">
        <f t="shared" si="8"/>
        <v>0</v>
      </c>
      <c r="AC6" s="59">
        <f t="shared" si="4"/>
        <v>0</v>
      </c>
      <c r="AD6" s="20">
        <f t="shared" si="5"/>
        <v>0</v>
      </c>
      <c r="AE6" s="60">
        <f t="shared" si="6"/>
        <v>1000</v>
      </c>
      <c r="AF6" s="21">
        <f t="shared" si="7"/>
        <v>0</v>
      </c>
      <c r="AG6" s="68">
        <f t="shared" si="1"/>
        <v>1000</v>
      </c>
    </row>
    <row r="7" s="70" customFormat="1" spans="1:33">
      <c r="A7" s="19">
        <v>3</v>
      </c>
      <c r="B7" s="20" t="s">
        <v>31</v>
      </c>
      <c r="C7" s="21" t="s">
        <v>31</v>
      </c>
      <c r="D7" s="21" t="s">
        <v>30</v>
      </c>
      <c r="E7" s="21" t="s">
        <v>32</v>
      </c>
      <c r="F7" s="22" t="s">
        <v>30</v>
      </c>
      <c r="G7" s="23"/>
      <c r="H7" s="24"/>
      <c r="I7" s="37"/>
      <c r="J7" s="37"/>
      <c r="K7" s="38"/>
      <c r="L7" s="39"/>
      <c r="M7" s="40"/>
      <c r="N7" s="40"/>
      <c r="O7" s="41"/>
      <c r="P7" s="42"/>
      <c r="Q7" s="42"/>
      <c r="R7" s="24"/>
      <c r="S7" s="37"/>
      <c r="T7" s="37"/>
      <c r="U7" s="37"/>
      <c r="V7" s="37"/>
      <c r="W7" s="38"/>
      <c r="X7" s="23"/>
      <c r="Y7" s="57">
        <f t="shared" si="2"/>
        <v>0</v>
      </c>
      <c r="Z7" s="58">
        <f t="shared" ref="Z7:AB7" si="9">Z6+I7-M7+S7</f>
        <v>0</v>
      </c>
      <c r="AA7" s="58">
        <f t="shared" si="9"/>
        <v>0</v>
      </c>
      <c r="AB7" s="58">
        <f t="shared" si="9"/>
        <v>0</v>
      </c>
      <c r="AC7" s="59">
        <f t="shared" si="4"/>
        <v>0</v>
      </c>
      <c r="AD7" s="20">
        <f t="shared" si="5"/>
        <v>0</v>
      </c>
      <c r="AE7" s="60">
        <f t="shared" si="6"/>
        <v>1000</v>
      </c>
      <c r="AF7" s="21">
        <f t="shared" si="7"/>
        <v>0</v>
      </c>
      <c r="AG7" s="68">
        <f t="shared" si="1"/>
        <v>1000</v>
      </c>
    </row>
    <row r="8" s="70" customFormat="1" spans="1:33">
      <c r="A8" s="19">
        <v>4</v>
      </c>
      <c r="B8" s="20" t="s">
        <v>30</v>
      </c>
      <c r="C8" s="21" t="s">
        <v>30</v>
      </c>
      <c r="D8" s="21" t="s">
        <v>30</v>
      </c>
      <c r="E8" s="21" t="s">
        <v>30</v>
      </c>
      <c r="F8" s="22" t="s">
        <v>30</v>
      </c>
      <c r="G8" s="23"/>
      <c r="H8" s="24"/>
      <c r="I8" s="37"/>
      <c r="J8" s="37"/>
      <c r="K8" s="38"/>
      <c r="L8" s="39"/>
      <c r="M8" s="40"/>
      <c r="N8" s="40"/>
      <c r="O8" s="41"/>
      <c r="P8" s="42"/>
      <c r="Q8" s="42"/>
      <c r="R8" s="24"/>
      <c r="S8" s="37"/>
      <c r="T8" s="37"/>
      <c r="U8" s="37"/>
      <c r="V8" s="37"/>
      <c r="W8" s="38"/>
      <c r="X8" s="23"/>
      <c r="Y8" s="57">
        <f t="shared" si="2"/>
        <v>0</v>
      </c>
      <c r="Z8" s="58">
        <f t="shared" ref="Z8:AB8" si="10">Z7+I8-M8+S8</f>
        <v>0</v>
      </c>
      <c r="AA8" s="58">
        <f t="shared" si="10"/>
        <v>0</v>
      </c>
      <c r="AB8" s="58">
        <f t="shared" si="10"/>
        <v>0</v>
      </c>
      <c r="AC8" s="59">
        <f t="shared" si="4"/>
        <v>0</v>
      </c>
      <c r="AD8" s="20">
        <f t="shared" si="5"/>
        <v>0</v>
      </c>
      <c r="AE8" s="60">
        <f t="shared" si="6"/>
        <v>1000</v>
      </c>
      <c r="AF8" s="21">
        <f t="shared" si="7"/>
        <v>0</v>
      </c>
      <c r="AG8" s="68">
        <f t="shared" si="1"/>
        <v>1000</v>
      </c>
    </row>
    <row r="9" s="70" customFormat="1" spans="1:33">
      <c r="A9" s="19">
        <v>5</v>
      </c>
      <c r="B9" s="20" t="s">
        <v>32</v>
      </c>
      <c r="C9" s="21" t="s">
        <v>36</v>
      </c>
      <c r="D9" s="21" t="s">
        <v>32</v>
      </c>
      <c r="E9" s="21" t="s">
        <v>30</v>
      </c>
      <c r="F9" s="22" t="s">
        <v>30</v>
      </c>
      <c r="G9" s="23"/>
      <c r="H9" s="24"/>
      <c r="I9" s="37"/>
      <c r="J9" s="37"/>
      <c r="K9" s="38"/>
      <c r="L9" s="39"/>
      <c r="M9" s="40"/>
      <c r="N9" s="40"/>
      <c r="O9" s="41"/>
      <c r="P9" s="42"/>
      <c r="Q9" s="42"/>
      <c r="R9" s="24"/>
      <c r="S9" s="37"/>
      <c r="T9" s="37"/>
      <c r="U9" s="37"/>
      <c r="V9" s="37"/>
      <c r="W9" s="38"/>
      <c r="X9" s="23"/>
      <c r="Y9" s="57">
        <f t="shared" si="2"/>
        <v>0</v>
      </c>
      <c r="Z9" s="58">
        <f t="shared" ref="Z9:AB9" si="11">Z8+I9-M9+S9</f>
        <v>0</v>
      </c>
      <c r="AA9" s="58">
        <f t="shared" si="11"/>
        <v>0</v>
      </c>
      <c r="AB9" s="58">
        <f t="shared" si="11"/>
        <v>0</v>
      </c>
      <c r="AC9" s="59">
        <f t="shared" si="4"/>
        <v>0</v>
      </c>
      <c r="AD9" s="20">
        <f t="shared" si="5"/>
        <v>0</v>
      </c>
      <c r="AE9" s="60">
        <f t="shared" si="6"/>
        <v>1000</v>
      </c>
      <c r="AF9" s="21">
        <f t="shared" si="7"/>
        <v>0</v>
      </c>
      <c r="AG9" s="68">
        <f t="shared" si="1"/>
        <v>1000</v>
      </c>
    </row>
    <row r="10" s="70" customFormat="1" spans="1:33">
      <c r="A10" s="19">
        <v>6</v>
      </c>
      <c r="B10" s="20" t="s">
        <v>30</v>
      </c>
      <c r="C10" s="21" t="s">
        <v>31</v>
      </c>
      <c r="D10" s="21" t="s">
        <v>30</v>
      </c>
      <c r="E10" s="21" t="s">
        <v>32</v>
      </c>
      <c r="F10" s="22" t="s">
        <v>32</v>
      </c>
      <c r="G10" s="23"/>
      <c r="H10" s="24"/>
      <c r="I10" s="37"/>
      <c r="J10" s="37"/>
      <c r="K10" s="38"/>
      <c r="L10" s="39"/>
      <c r="M10" s="40"/>
      <c r="N10" s="40"/>
      <c r="O10" s="41"/>
      <c r="P10" s="42"/>
      <c r="Q10" s="42"/>
      <c r="R10" s="24"/>
      <c r="S10" s="37"/>
      <c r="T10" s="37"/>
      <c r="U10" s="37"/>
      <c r="V10" s="37"/>
      <c r="W10" s="38"/>
      <c r="X10" s="23"/>
      <c r="Y10" s="57">
        <f t="shared" si="2"/>
        <v>0</v>
      </c>
      <c r="Z10" s="58">
        <f t="shared" ref="Z10:AB10" si="12">Z9+I10-M10+S10</f>
        <v>0</v>
      </c>
      <c r="AA10" s="58">
        <f t="shared" si="12"/>
        <v>0</v>
      </c>
      <c r="AB10" s="58">
        <f t="shared" si="12"/>
        <v>0</v>
      </c>
      <c r="AC10" s="59">
        <f t="shared" si="4"/>
        <v>0</v>
      </c>
      <c r="AD10" s="20">
        <f t="shared" si="5"/>
        <v>0</v>
      </c>
      <c r="AE10" s="60">
        <f t="shared" si="6"/>
        <v>1000</v>
      </c>
      <c r="AF10" s="21">
        <f t="shared" si="7"/>
        <v>0</v>
      </c>
      <c r="AG10" s="68">
        <f t="shared" si="1"/>
        <v>1000</v>
      </c>
    </row>
    <row r="11" s="70" customFormat="1" spans="1:33">
      <c r="A11" s="19">
        <v>7</v>
      </c>
      <c r="B11" s="20" t="s">
        <v>30</v>
      </c>
      <c r="C11" s="21" t="s">
        <v>31</v>
      </c>
      <c r="D11" s="21" t="s">
        <v>30</v>
      </c>
      <c r="E11" s="21" t="s">
        <v>32</v>
      </c>
      <c r="F11" s="22" t="s">
        <v>30</v>
      </c>
      <c r="G11" s="23"/>
      <c r="H11" s="24"/>
      <c r="I11" s="37"/>
      <c r="J11" s="37"/>
      <c r="K11" s="38"/>
      <c r="L11" s="39"/>
      <c r="M11" s="40"/>
      <c r="N11" s="40"/>
      <c r="O11" s="41"/>
      <c r="P11" s="42"/>
      <c r="Q11" s="42"/>
      <c r="R11" s="24"/>
      <c r="S11" s="37"/>
      <c r="T11" s="37"/>
      <c r="U11" s="37"/>
      <c r="V11" s="37"/>
      <c r="W11" s="38"/>
      <c r="X11" s="23"/>
      <c r="Y11" s="57">
        <f t="shared" si="2"/>
        <v>0</v>
      </c>
      <c r="Z11" s="58">
        <f t="shared" ref="Z11:AB11" si="13">Z10+I11-M11+S11</f>
        <v>0</v>
      </c>
      <c r="AA11" s="58">
        <f t="shared" si="13"/>
        <v>0</v>
      </c>
      <c r="AB11" s="58">
        <f t="shared" si="13"/>
        <v>0</v>
      </c>
      <c r="AC11" s="59">
        <f t="shared" si="4"/>
        <v>0</v>
      </c>
      <c r="AD11" s="20">
        <f t="shared" si="5"/>
        <v>0</v>
      </c>
      <c r="AE11" s="60">
        <f t="shared" si="6"/>
        <v>1000</v>
      </c>
      <c r="AF11" s="21">
        <f t="shared" si="7"/>
        <v>0</v>
      </c>
      <c r="AG11" s="68">
        <f t="shared" si="1"/>
        <v>1000</v>
      </c>
    </row>
    <row r="12" s="70" customFormat="1" spans="1:33">
      <c r="A12" s="19">
        <v>8</v>
      </c>
      <c r="B12" s="20" t="s">
        <v>36</v>
      </c>
      <c r="C12" s="21" t="s">
        <v>30</v>
      </c>
      <c r="D12" s="21" t="s">
        <v>32</v>
      </c>
      <c r="E12" s="21" t="s">
        <v>30</v>
      </c>
      <c r="F12" s="22" t="s">
        <v>32</v>
      </c>
      <c r="G12" s="23"/>
      <c r="H12" s="24"/>
      <c r="I12" s="37"/>
      <c r="J12" s="37"/>
      <c r="K12" s="38"/>
      <c r="L12" s="39"/>
      <c r="M12" s="40"/>
      <c r="N12" s="40"/>
      <c r="O12" s="41"/>
      <c r="P12" s="42"/>
      <c r="Q12" s="42"/>
      <c r="R12" s="24"/>
      <c r="S12" s="37"/>
      <c r="T12" s="37"/>
      <c r="U12" s="37"/>
      <c r="V12" s="37"/>
      <c r="W12" s="38"/>
      <c r="X12" s="23"/>
      <c r="Y12" s="57">
        <f t="shared" si="2"/>
        <v>0</v>
      </c>
      <c r="Z12" s="58">
        <f t="shared" ref="Z12:AB12" si="14">Z11+I12-M12+S12</f>
        <v>0</v>
      </c>
      <c r="AA12" s="58">
        <f t="shared" si="14"/>
        <v>0</v>
      </c>
      <c r="AB12" s="58">
        <f t="shared" si="14"/>
        <v>0</v>
      </c>
      <c r="AC12" s="59">
        <f t="shared" si="4"/>
        <v>0</v>
      </c>
      <c r="AD12" s="20">
        <f t="shared" si="5"/>
        <v>0</v>
      </c>
      <c r="AE12" s="60">
        <f t="shared" si="6"/>
        <v>1000</v>
      </c>
      <c r="AF12" s="21">
        <f t="shared" si="7"/>
        <v>0</v>
      </c>
      <c r="AG12" s="68">
        <f t="shared" si="1"/>
        <v>1000</v>
      </c>
    </row>
    <row r="13" s="70" customFormat="1" spans="1:33">
      <c r="A13" s="19">
        <v>9</v>
      </c>
      <c r="B13" s="20" t="s">
        <v>31</v>
      </c>
      <c r="C13" s="21" t="s">
        <v>32</v>
      </c>
      <c r="D13" s="21" t="s">
        <v>30</v>
      </c>
      <c r="E13" s="21" t="s">
        <v>30</v>
      </c>
      <c r="F13" s="22" t="s">
        <v>30</v>
      </c>
      <c r="G13" s="23"/>
      <c r="H13" s="24"/>
      <c r="I13" s="37"/>
      <c r="J13" s="37"/>
      <c r="K13" s="38"/>
      <c r="L13" s="39"/>
      <c r="M13" s="40"/>
      <c r="N13" s="40"/>
      <c r="O13" s="41"/>
      <c r="P13" s="42"/>
      <c r="Q13" s="42"/>
      <c r="R13" s="24"/>
      <c r="S13" s="37"/>
      <c r="T13" s="37"/>
      <c r="U13" s="37"/>
      <c r="V13" s="37"/>
      <c r="W13" s="38"/>
      <c r="X13" s="23"/>
      <c r="Y13" s="57">
        <f t="shared" si="2"/>
        <v>0</v>
      </c>
      <c r="Z13" s="58">
        <f t="shared" ref="Z13:AB13" si="15">Z12+I13-M13+S13</f>
        <v>0</v>
      </c>
      <c r="AA13" s="58">
        <f t="shared" si="15"/>
        <v>0</v>
      </c>
      <c r="AB13" s="58">
        <f t="shared" si="15"/>
        <v>0</v>
      </c>
      <c r="AC13" s="59">
        <f t="shared" si="4"/>
        <v>0</v>
      </c>
      <c r="AD13" s="20">
        <f t="shared" si="5"/>
        <v>0</v>
      </c>
      <c r="AE13" s="60">
        <f t="shared" si="6"/>
        <v>1000</v>
      </c>
      <c r="AF13" s="21">
        <f t="shared" si="7"/>
        <v>0</v>
      </c>
      <c r="AG13" s="68">
        <f t="shared" si="1"/>
        <v>1000</v>
      </c>
    </row>
    <row r="14" s="70" customFormat="1" spans="1:33">
      <c r="A14" s="19">
        <v>10</v>
      </c>
      <c r="B14" s="20" t="s">
        <v>30</v>
      </c>
      <c r="C14" s="21" t="s">
        <v>30</v>
      </c>
      <c r="D14" s="21" t="s">
        <v>30</v>
      </c>
      <c r="E14" s="21" t="s">
        <v>30</v>
      </c>
      <c r="F14" s="22" t="s">
        <v>30</v>
      </c>
      <c r="G14" s="23"/>
      <c r="H14" s="24"/>
      <c r="I14" s="37"/>
      <c r="J14" s="37"/>
      <c r="K14" s="38"/>
      <c r="L14" s="39"/>
      <c r="M14" s="40"/>
      <c r="N14" s="40"/>
      <c r="O14" s="41"/>
      <c r="P14" s="42"/>
      <c r="Q14" s="42"/>
      <c r="R14" s="24"/>
      <c r="S14" s="37"/>
      <c r="T14" s="37"/>
      <c r="U14" s="37"/>
      <c r="V14" s="37"/>
      <c r="W14" s="38"/>
      <c r="X14" s="23"/>
      <c r="Y14" s="57">
        <f t="shared" si="2"/>
        <v>0</v>
      </c>
      <c r="Z14" s="58">
        <f t="shared" ref="Z14:AB14" si="16">Z13+I14-M14+S14</f>
        <v>0</v>
      </c>
      <c r="AA14" s="58">
        <f t="shared" si="16"/>
        <v>0</v>
      </c>
      <c r="AB14" s="58">
        <f t="shared" si="16"/>
        <v>0</v>
      </c>
      <c r="AC14" s="59">
        <f t="shared" si="4"/>
        <v>0</v>
      </c>
      <c r="AD14" s="20">
        <f t="shared" si="5"/>
        <v>0</v>
      </c>
      <c r="AE14" s="60">
        <f t="shared" si="6"/>
        <v>1000</v>
      </c>
      <c r="AF14" s="21">
        <f t="shared" si="7"/>
        <v>0</v>
      </c>
      <c r="AG14" s="68">
        <f t="shared" si="1"/>
        <v>1000</v>
      </c>
    </row>
    <row r="15" s="70" customFormat="1" spans="1:33">
      <c r="A15" s="19">
        <v>11</v>
      </c>
      <c r="B15" s="20" t="s">
        <v>31</v>
      </c>
      <c r="C15" s="21" t="s">
        <v>32</v>
      </c>
      <c r="D15" s="21" t="s">
        <v>32</v>
      </c>
      <c r="E15" s="21" t="s">
        <v>30</v>
      </c>
      <c r="F15" s="22" t="s">
        <v>30</v>
      </c>
      <c r="G15" s="23"/>
      <c r="H15" s="24"/>
      <c r="I15" s="37"/>
      <c r="J15" s="37"/>
      <c r="K15" s="38"/>
      <c r="L15" s="39"/>
      <c r="M15" s="40"/>
      <c r="N15" s="40"/>
      <c r="O15" s="41"/>
      <c r="P15" s="42"/>
      <c r="Q15" s="42"/>
      <c r="R15" s="24"/>
      <c r="S15" s="37"/>
      <c r="T15" s="37"/>
      <c r="U15" s="37"/>
      <c r="V15" s="37"/>
      <c r="W15" s="38"/>
      <c r="X15" s="23"/>
      <c r="Y15" s="57">
        <f t="shared" si="2"/>
        <v>0</v>
      </c>
      <c r="Z15" s="58">
        <f t="shared" ref="Z15:AB15" si="17">Z14+I15-M15+S15</f>
        <v>0</v>
      </c>
      <c r="AA15" s="58">
        <f t="shared" si="17"/>
        <v>0</v>
      </c>
      <c r="AB15" s="58">
        <f t="shared" si="17"/>
        <v>0</v>
      </c>
      <c r="AC15" s="59">
        <f t="shared" si="4"/>
        <v>0</v>
      </c>
      <c r="AD15" s="20">
        <f t="shared" si="5"/>
        <v>0</v>
      </c>
      <c r="AE15" s="60">
        <f t="shared" si="6"/>
        <v>1000</v>
      </c>
      <c r="AF15" s="21">
        <f t="shared" si="7"/>
        <v>0</v>
      </c>
      <c r="AG15" s="68">
        <f t="shared" si="1"/>
        <v>1000</v>
      </c>
    </row>
    <row r="16" s="70" customFormat="1" spans="1:33">
      <c r="A16" s="19">
        <v>12</v>
      </c>
      <c r="B16" s="20" t="s">
        <v>30</v>
      </c>
      <c r="C16" s="21" t="s">
        <v>32</v>
      </c>
      <c r="D16" s="21" t="s">
        <v>30</v>
      </c>
      <c r="E16" s="21" t="s">
        <v>30</v>
      </c>
      <c r="F16" s="22" t="s">
        <v>36</v>
      </c>
      <c r="G16" s="23"/>
      <c r="H16" s="24"/>
      <c r="I16" s="37"/>
      <c r="J16" s="37"/>
      <c r="K16" s="38"/>
      <c r="L16" s="39"/>
      <c r="M16" s="40"/>
      <c r="N16" s="40"/>
      <c r="O16" s="41"/>
      <c r="P16" s="42"/>
      <c r="Q16" s="42"/>
      <c r="R16" s="24"/>
      <c r="S16" s="37"/>
      <c r="T16" s="37"/>
      <c r="U16" s="37"/>
      <c r="V16" s="37"/>
      <c r="W16" s="38"/>
      <c r="X16" s="23"/>
      <c r="Y16" s="57">
        <f t="shared" si="2"/>
        <v>0</v>
      </c>
      <c r="Z16" s="58">
        <f t="shared" ref="Z16:AB16" si="18">Z15+I16-M16+S16</f>
        <v>0</v>
      </c>
      <c r="AA16" s="58">
        <f t="shared" si="18"/>
        <v>0</v>
      </c>
      <c r="AB16" s="58">
        <f t="shared" si="18"/>
        <v>0</v>
      </c>
      <c r="AC16" s="59">
        <f t="shared" si="4"/>
        <v>0</v>
      </c>
      <c r="AD16" s="20">
        <f t="shared" si="5"/>
        <v>0</v>
      </c>
      <c r="AE16" s="60">
        <f t="shared" si="6"/>
        <v>1000</v>
      </c>
      <c r="AF16" s="21">
        <f t="shared" si="7"/>
        <v>0</v>
      </c>
      <c r="AG16" s="68">
        <f t="shared" si="1"/>
        <v>1000</v>
      </c>
    </row>
    <row r="17" s="70" customFormat="1" spans="1:33">
      <c r="A17" s="19">
        <v>13</v>
      </c>
      <c r="B17" s="20" t="s">
        <v>30</v>
      </c>
      <c r="C17" s="21" t="s">
        <v>31</v>
      </c>
      <c r="D17" s="21" t="s">
        <v>30</v>
      </c>
      <c r="E17" s="21" t="s">
        <v>30</v>
      </c>
      <c r="F17" s="22" t="s">
        <v>30</v>
      </c>
      <c r="G17" s="23"/>
      <c r="H17" s="24"/>
      <c r="I17" s="37"/>
      <c r="J17" s="37"/>
      <c r="K17" s="38"/>
      <c r="L17" s="39"/>
      <c r="M17" s="40"/>
      <c r="N17" s="40"/>
      <c r="O17" s="41"/>
      <c r="P17" s="42"/>
      <c r="Q17" s="42"/>
      <c r="R17" s="24"/>
      <c r="S17" s="37"/>
      <c r="T17" s="37"/>
      <c r="U17" s="37"/>
      <c r="V17" s="37"/>
      <c r="W17" s="38"/>
      <c r="X17" s="23"/>
      <c r="Y17" s="57">
        <f t="shared" si="2"/>
        <v>0</v>
      </c>
      <c r="Z17" s="58">
        <f t="shared" ref="Z17:AB17" si="19">Z16+I17-M17+S17</f>
        <v>0</v>
      </c>
      <c r="AA17" s="58">
        <f t="shared" si="19"/>
        <v>0</v>
      </c>
      <c r="AB17" s="58">
        <f t="shared" si="19"/>
        <v>0</v>
      </c>
      <c r="AC17" s="59">
        <f t="shared" si="4"/>
        <v>0</v>
      </c>
      <c r="AD17" s="20">
        <f t="shared" si="5"/>
        <v>0</v>
      </c>
      <c r="AE17" s="60">
        <f t="shared" si="6"/>
        <v>1000</v>
      </c>
      <c r="AF17" s="21">
        <f t="shared" si="7"/>
        <v>0</v>
      </c>
      <c r="AG17" s="68">
        <f t="shared" si="1"/>
        <v>1000</v>
      </c>
    </row>
    <row r="18" s="70" customFormat="1" spans="1:33">
      <c r="A18" s="19">
        <v>14</v>
      </c>
      <c r="B18" s="20" t="s">
        <v>31</v>
      </c>
      <c r="C18" s="21" t="s">
        <v>30</v>
      </c>
      <c r="D18" s="21" t="s">
        <v>32</v>
      </c>
      <c r="E18" s="21" t="s">
        <v>30</v>
      </c>
      <c r="F18" s="22" t="s">
        <v>30</v>
      </c>
      <c r="G18" s="23"/>
      <c r="H18" s="24"/>
      <c r="I18" s="37"/>
      <c r="J18" s="37"/>
      <c r="K18" s="38"/>
      <c r="L18" s="39"/>
      <c r="M18" s="40"/>
      <c r="N18" s="40"/>
      <c r="O18" s="41"/>
      <c r="P18" s="42"/>
      <c r="Q18" s="42"/>
      <c r="R18" s="24"/>
      <c r="S18" s="37"/>
      <c r="T18" s="37"/>
      <c r="U18" s="37"/>
      <c r="V18" s="37"/>
      <c r="W18" s="38"/>
      <c r="X18" s="23"/>
      <c r="Y18" s="57">
        <f t="shared" si="2"/>
        <v>0</v>
      </c>
      <c r="Z18" s="58">
        <f t="shared" ref="Z18:AB18" si="20">Z17+I18-M18+S18</f>
        <v>0</v>
      </c>
      <c r="AA18" s="58">
        <f t="shared" si="20"/>
        <v>0</v>
      </c>
      <c r="AB18" s="58">
        <f t="shared" si="20"/>
        <v>0</v>
      </c>
      <c r="AC18" s="59">
        <f t="shared" si="4"/>
        <v>0</v>
      </c>
      <c r="AD18" s="20">
        <f t="shared" si="5"/>
        <v>0</v>
      </c>
      <c r="AE18" s="60">
        <f t="shared" si="6"/>
        <v>1000</v>
      </c>
      <c r="AF18" s="21">
        <f t="shared" si="7"/>
        <v>0</v>
      </c>
      <c r="AG18" s="68">
        <f t="shared" si="1"/>
        <v>1000</v>
      </c>
    </row>
    <row r="19" s="70" customFormat="1" ht="14.25" spans="1:33">
      <c r="A19" s="25">
        <v>15</v>
      </c>
      <c r="B19" s="26" t="s">
        <v>31</v>
      </c>
      <c r="C19" s="27" t="s">
        <v>31</v>
      </c>
      <c r="D19" s="27" t="s">
        <v>30</v>
      </c>
      <c r="E19" s="27" t="s">
        <v>30</v>
      </c>
      <c r="F19" s="28" t="s">
        <v>30</v>
      </c>
      <c r="G19" s="29"/>
      <c r="H19" s="30"/>
      <c r="I19" s="43"/>
      <c r="J19" s="43"/>
      <c r="K19" s="44"/>
      <c r="L19" s="45"/>
      <c r="M19" s="46"/>
      <c r="N19" s="46"/>
      <c r="O19" s="47"/>
      <c r="P19" s="48"/>
      <c r="Q19" s="48"/>
      <c r="R19" s="30"/>
      <c r="S19" s="43"/>
      <c r="T19" s="43"/>
      <c r="U19" s="43"/>
      <c r="V19" s="43"/>
      <c r="W19" s="44"/>
      <c r="X19" s="29"/>
      <c r="Y19" s="61">
        <f t="shared" si="2"/>
        <v>0</v>
      </c>
      <c r="Z19" s="62">
        <f t="shared" ref="Z19:AB19" si="21">Z18+I19-M19+S19</f>
        <v>0</v>
      </c>
      <c r="AA19" s="62">
        <f t="shared" si="21"/>
        <v>0</v>
      </c>
      <c r="AB19" s="62">
        <f t="shared" si="21"/>
        <v>0</v>
      </c>
      <c r="AC19" s="63">
        <f t="shared" si="4"/>
        <v>0</v>
      </c>
      <c r="AD19" s="26">
        <f t="shared" si="5"/>
        <v>0</v>
      </c>
      <c r="AE19" s="64">
        <f t="shared" si="6"/>
        <v>1000</v>
      </c>
      <c r="AF19" s="27">
        <f t="shared" si="7"/>
        <v>0</v>
      </c>
      <c r="AG19" s="69">
        <f t="shared" si="1"/>
        <v>1000</v>
      </c>
    </row>
    <row r="20" s="70" customFormat="1" ht="15"/>
    <row r="21" s="71" customFormat="1" ht="36.75" spans="1:16384">
      <c r="A21" s="1" t="s">
        <v>47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65"/>
      <c r="XFD21" s="70"/>
    </row>
    <row r="22" s="71" customFormat="1" ht="14.25" spans="1:16384">
      <c r="A22" s="3" t="s">
        <v>1</v>
      </c>
      <c r="B22" s="4" t="s">
        <v>2</v>
      </c>
      <c r="C22" s="5"/>
      <c r="D22" s="5"/>
      <c r="E22" s="5"/>
      <c r="F22" s="6"/>
      <c r="G22" s="7" t="s">
        <v>3</v>
      </c>
      <c r="H22" s="4" t="s">
        <v>4</v>
      </c>
      <c r="I22" s="5"/>
      <c r="J22" s="5"/>
      <c r="K22" s="6"/>
      <c r="L22" s="4" t="s">
        <v>5</v>
      </c>
      <c r="M22" s="5"/>
      <c r="N22" s="5"/>
      <c r="O22" s="6"/>
      <c r="P22" s="7" t="s">
        <v>6</v>
      </c>
      <c r="Q22" s="7" t="s">
        <v>7</v>
      </c>
      <c r="R22" s="4" t="s">
        <v>8</v>
      </c>
      <c r="S22" s="5"/>
      <c r="T22" s="5"/>
      <c r="U22" s="5"/>
      <c r="V22" s="49"/>
      <c r="W22" s="6"/>
      <c r="X22" s="50" t="s">
        <v>9</v>
      </c>
      <c r="Y22" s="4" t="s">
        <v>10</v>
      </c>
      <c r="Z22" s="5"/>
      <c r="AA22" s="5"/>
      <c r="AB22" s="5"/>
      <c r="AC22" s="5"/>
      <c r="AD22" s="5"/>
      <c r="AE22" s="5"/>
      <c r="AF22" s="5"/>
      <c r="AG22" s="66"/>
      <c r="XFD22" s="70"/>
    </row>
    <row r="23" s="71" customFormat="1" ht="14.25" spans="1:16384">
      <c r="A23" s="8"/>
      <c r="B23" s="9" t="s">
        <v>11</v>
      </c>
      <c r="C23" s="10" t="s">
        <v>12</v>
      </c>
      <c r="D23" s="10" t="s">
        <v>6</v>
      </c>
      <c r="E23" s="10" t="s">
        <v>13</v>
      </c>
      <c r="F23" s="11" t="s">
        <v>7</v>
      </c>
      <c r="G23" s="12"/>
      <c r="H23" s="9" t="s">
        <v>14</v>
      </c>
      <c r="I23" s="10" t="s">
        <v>15</v>
      </c>
      <c r="J23" s="10" t="s">
        <v>16</v>
      </c>
      <c r="K23" s="11" t="s">
        <v>17</v>
      </c>
      <c r="L23" s="9" t="s">
        <v>14</v>
      </c>
      <c r="M23" s="10" t="s">
        <v>15</v>
      </c>
      <c r="N23" s="10" t="s">
        <v>16</v>
      </c>
      <c r="O23" s="11" t="s">
        <v>17</v>
      </c>
      <c r="P23" s="12" t="s">
        <v>14</v>
      </c>
      <c r="Q23" s="12" t="s">
        <v>18</v>
      </c>
      <c r="R23" s="9" t="s">
        <v>14</v>
      </c>
      <c r="S23" s="10" t="s">
        <v>15</v>
      </c>
      <c r="T23" s="10" t="s">
        <v>16</v>
      </c>
      <c r="U23" s="10" t="s">
        <v>17</v>
      </c>
      <c r="V23" s="51" t="s">
        <v>18</v>
      </c>
      <c r="W23" s="11" t="s">
        <v>19</v>
      </c>
      <c r="X23" s="52"/>
      <c r="Y23" s="9" t="s">
        <v>14</v>
      </c>
      <c r="Z23" s="10" t="s">
        <v>15</v>
      </c>
      <c r="AA23" s="10" t="s">
        <v>16</v>
      </c>
      <c r="AB23" s="10" t="s">
        <v>17</v>
      </c>
      <c r="AC23" s="10" t="s">
        <v>18</v>
      </c>
      <c r="AD23" s="10" t="s">
        <v>20</v>
      </c>
      <c r="AE23" s="10" t="s">
        <v>21</v>
      </c>
      <c r="AF23" s="10" t="s">
        <v>22</v>
      </c>
      <c r="AG23" s="67" t="s">
        <v>23</v>
      </c>
      <c r="XFD23" s="70"/>
    </row>
    <row r="24" s="71" customFormat="1" ht="14.25" spans="1:16384">
      <c r="A24" s="13" t="s">
        <v>26</v>
      </c>
      <c r="B24" s="14" t="s">
        <v>27</v>
      </c>
      <c r="C24" s="15" t="s">
        <v>27</v>
      </c>
      <c r="D24" s="15" t="s">
        <v>27</v>
      </c>
      <c r="E24" s="15" t="s">
        <v>27</v>
      </c>
      <c r="F24" s="16" t="s">
        <v>27</v>
      </c>
      <c r="G24" s="17"/>
      <c r="H24" s="18"/>
      <c r="I24" s="31"/>
      <c r="J24" s="31"/>
      <c r="K24" s="32"/>
      <c r="L24" s="33"/>
      <c r="M24" s="34"/>
      <c r="N24" s="34"/>
      <c r="O24" s="35"/>
      <c r="P24" s="36"/>
      <c r="Q24" s="36"/>
      <c r="R24" s="18"/>
      <c r="S24" s="31"/>
      <c r="T24" s="31"/>
      <c r="U24" s="31"/>
      <c r="V24" s="31"/>
      <c r="W24" s="32"/>
      <c r="X24" s="17"/>
      <c r="Y24" s="53">
        <f>H24-L24+P24+R24</f>
        <v>0</v>
      </c>
      <c r="Z24" s="54">
        <f t="shared" ref="Z24:AB24" si="22">I24-M24+S24</f>
        <v>0</v>
      </c>
      <c r="AA24" s="54">
        <f t="shared" si="22"/>
        <v>0</v>
      </c>
      <c r="AB24" s="54">
        <f t="shared" si="22"/>
        <v>0</v>
      </c>
      <c r="AC24" s="55">
        <f>Q24+V24</f>
        <v>0</v>
      </c>
      <c r="AD24" s="14"/>
      <c r="AE24" s="56">
        <f>1000-H24*25-I24*10-J24*100-K24/3*400+W24</f>
        <v>1000</v>
      </c>
      <c r="AF24" s="15"/>
      <c r="AG24" s="68">
        <f t="shared" ref="AG24:AG39" si="23">1000-Y24*50-Z24*10-AA24*10-AB24*20-AC24*50</f>
        <v>1000</v>
      </c>
      <c r="XFD24" s="70"/>
    </row>
    <row r="25" s="71" customFormat="1" spans="1:16384">
      <c r="A25" s="19">
        <v>1</v>
      </c>
      <c r="B25" s="20" t="s">
        <v>30</v>
      </c>
      <c r="C25" s="21" t="s">
        <v>31</v>
      </c>
      <c r="D25" s="21" t="s">
        <v>30</v>
      </c>
      <c r="E25" s="21" t="s">
        <v>32</v>
      </c>
      <c r="F25" s="22" t="s">
        <v>30</v>
      </c>
      <c r="G25" s="23"/>
      <c r="H25" s="24"/>
      <c r="I25" s="37"/>
      <c r="J25" s="37"/>
      <c r="K25" s="38"/>
      <c r="L25" s="39"/>
      <c r="M25" s="40"/>
      <c r="N25" s="40"/>
      <c r="O25" s="41"/>
      <c r="P25" s="42"/>
      <c r="Q25" s="42"/>
      <c r="R25" s="24"/>
      <c r="S25" s="37"/>
      <c r="T25" s="37"/>
      <c r="U25" s="37"/>
      <c r="V25" s="37"/>
      <c r="W25" s="38"/>
      <c r="X25" s="23"/>
      <c r="Y25" s="57">
        <f t="shared" ref="Y25:Y39" si="24">Y24+H25-L25+P25+R25</f>
        <v>0</v>
      </c>
      <c r="Z25" s="58">
        <f t="shared" ref="Z25:AB25" si="25">Z24+I25-M25+S25</f>
        <v>0</v>
      </c>
      <c r="AA25" s="58">
        <f t="shared" si="25"/>
        <v>0</v>
      </c>
      <c r="AB25" s="58">
        <f t="shared" si="25"/>
        <v>0</v>
      </c>
      <c r="AC25" s="59">
        <f t="shared" ref="AC25:AC39" si="26">AC24+Q25+V25</f>
        <v>0</v>
      </c>
      <c r="AD25" s="20">
        <f t="shared" ref="AD25:AD39" si="27">AE25-AE24</f>
        <v>0</v>
      </c>
      <c r="AE25" s="60">
        <f t="shared" ref="AE25:AE39" si="28">AE24-H25*50-I25*20+W25</f>
        <v>1000</v>
      </c>
      <c r="AF25" s="21">
        <f t="shared" ref="AF25:AF39" si="29">AG25-AG24</f>
        <v>0</v>
      </c>
      <c r="AG25" s="68">
        <f t="shared" si="23"/>
        <v>1000</v>
      </c>
      <c r="XFD25" s="70"/>
    </row>
    <row r="26" s="71" customFormat="1" spans="1:16384">
      <c r="A26" s="19">
        <v>2</v>
      </c>
      <c r="B26" s="20" t="s">
        <v>32</v>
      </c>
      <c r="C26" s="21" t="s">
        <v>30</v>
      </c>
      <c r="D26" s="21" t="s">
        <v>32</v>
      </c>
      <c r="E26" s="21" t="s">
        <v>30</v>
      </c>
      <c r="F26" s="22" t="s">
        <v>30</v>
      </c>
      <c r="G26" s="23"/>
      <c r="H26" s="24"/>
      <c r="I26" s="37"/>
      <c r="J26" s="37"/>
      <c r="K26" s="38"/>
      <c r="L26" s="39"/>
      <c r="M26" s="40"/>
      <c r="N26" s="40"/>
      <c r="O26" s="41"/>
      <c r="P26" s="42"/>
      <c r="Q26" s="42"/>
      <c r="R26" s="24"/>
      <c r="S26" s="37"/>
      <c r="T26" s="37"/>
      <c r="U26" s="37"/>
      <c r="V26" s="37"/>
      <c r="W26" s="38"/>
      <c r="X26" s="23"/>
      <c r="Y26" s="57">
        <f t="shared" si="24"/>
        <v>0</v>
      </c>
      <c r="Z26" s="58">
        <f t="shared" ref="Z26:AB26" si="30">Z25+I26-M26+S26</f>
        <v>0</v>
      </c>
      <c r="AA26" s="58">
        <f t="shared" si="30"/>
        <v>0</v>
      </c>
      <c r="AB26" s="58">
        <f t="shared" si="30"/>
        <v>0</v>
      </c>
      <c r="AC26" s="59">
        <f t="shared" si="26"/>
        <v>0</v>
      </c>
      <c r="AD26" s="20">
        <f t="shared" si="27"/>
        <v>0</v>
      </c>
      <c r="AE26" s="60">
        <f t="shared" si="28"/>
        <v>1000</v>
      </c>
      <c r="AF26" s="21">
        <f t="shared" si="29"/>
        <v>0</v>
      </c>
      <c r="AG26" s="68">
        <f t="shared" si="23"/>
        <v>1000</v>
      </c>
      <c r="XFD26" s="70"/>
    </row>
    <row r="27" s="71" customFormat="1" spans="1:16384">
      <c r="A27" s="19">
        <v>3</v>
      </c>
      <c r="B27" s="20" t="s">
        <v>31</v>
      </c>
      <c r="C27" s="21" t="s">
        <v>31</v>
      </c>
      <c r="D27" s="21" t="s">
        <v>30</v>
      </c>
      <c r="E27" s="21" t="s">
        <v>32</v>
      </c>
      <c r="F27" s="22" t="s">
        <v>30</v>
      </c>
      <c r="G27" s="23"/>
      <c r="H27" s="24"/>
      <c r="I27" s="37"/>
      <c r="J27" s="37"/>
      <c r="K27" s="38"/>
      <c r="L27" s="39"/>
      <c r="M27" s="40"/>
      <c r="N27" s="40"/>
      <c r="O27" s="41"/>
      <c r="P27" s="42"/>
      <c r="Q27" s="42"/>
      <c r="R27" s="24"/>
      <c r="S27" s="37"/>
      <c r="T27" s="37"/>
      <c r="U27" s="37"/>
      <c r="V27" s="37"/>
      <c r="W27" s="38"/>
      <c r="X27" s="23"/>
      <c r="Y27" s="57">
        <f t="shared" si="24"/>
        <v>0</v>
      </c>
      <c r="Z27" s="58">
        <f t="shared" ref="Z27:AB27" si="31">Z26+I27-M27+S27</f>
        <v>0</v>
      </c>
      <c r="AA27" s="58">
        <f t="shared" si="31"/>
        <v>0</v>
      </c>
      <c r="AB27" s="58">
        <f t="shared" si="31"/>
        <v>0</v>
      </c>
      <c r="AC27" s="59">
        <f t="shared" si="26"/>
        <v>0</v>
      </c>
      <c r="AD27" s="20">
        <f t="shared" si="27"/>
        <v>0</v>
      </c>
      <c r="AE27" s="60">
        <f t="shared" si="28"/>
        <v>1000</v>
      </c>
      <c r="AF27" s="21">
        <f t="shared" si="29"/>
        <v>0</v>
      </c>
      <c r="AG27" s="68">
        <f t="shared" si="23"/>
        <v>1000</v>
      </c>
      <c r="XFD27" s="70"/>
    </row>
    <row r="28" s="71" customFormat="1" spans="1:16384">
      <c r="A28" s="19">
        <v>4</v>
      </c>
      <c r="B28" s="20" t="s">
        <v>30</v>
      </c>
      <c r="C28" s="21" t="s">
        <v>30</v>
      </c>
      <c r="D28" s="21" t="s">
        <v>30</v>
      </c>
      <c r="E28" s="21" t="s">
        <v>30</v>
      </c>
      <c r="F28" s="22" t="s">
        <v>30</v>
      </c>
      <c r="G28" s="23"/>
      <c r="H28" s="24"/>
      <c r="I28" s="37"/>
      <c r="J28" s="37"/>
      <c r="K28" s="38"/>
      <c r="L28" s="39"/>
      <c r="M28" s="40"/>
      <c r="N28" s="40"/>
      <c r="O28" s="41"/>
      <c r="P28" s="42"/>
      <c r="Q28" s="42"/>
      <c r="R28" s="24"/>
      <c r="S28" s="37"/>
      <c r="T28" s="37"/>
      <c r="U28" s="37"/>
      <c r="V28" s="37"/>
      <c r="W28" s="38"/>
      <c r="X28" s="23"/>
      <c r="Y28" s="57">
        <f t="shared" si="24"/>
        <v>0</v>
      </c>
      <c r="Z28" s="58">
        <f t="shared" ref="Z28:AB28" si="32">Z27+I28-M28+S28</f>
        <v>0</v>
      </c>
      <c r="AA28" s="58">
        <f t="shared" si="32"/>
        <v>0</v>
      </c>
      <c r="AB28" s="58">
        <f t="shared" si="32"/>
        <v>0</v>
      </c>
      <c r="AC28" s="59">
        <f t="shared" si="26"/>
        <v>0</v>
      </c>
      <c r="AD28" s="20">
        <f t="shared" si="27"/>
        <v>0</v>
      </c>
      <c r="AE28" s="60">
        <f t="shared" si="28"/>
        <v>1000</v>
      </c>
      <c r="AF28" s="21">
        <f t="shared" si="29"/>
        <v>0</v>
      </c>
      <c r="AG28" s="68">
        <f t="shared" si="23"/>
        <v>1000</v>
      </c>
      <c r="XFD28" s="70"/>
    </row>
    <row r="29" s="71" customFormat="1" spans="1:16384">
      <c r="A29" s="19">
        <v>5</v>
      </c>
      <c r="B29" s="20" t="s">
        <v>32</v>
      </c>
      <c r="C29" s="21" t="s">
        <v>36</v>
      </c>
      <c r="D29" s="21" t="s">
        <v>32</v>
      </c>
      <c r="E29" s="21" t="s">
        <v>30</v>
      </c>
      <c r="F29" s="22" t="s">
        <v>30</v>
      </c>
      <c r="G29" s="23"/>
      <c r="H29" s="24"/>
      <c r="I29" s="37"/>
      <c r="J29" s="37"/>
      <c r="K29" s="38"/>
      <c r="L29" s="39"/>
      <c r="M29" s="40"/>
      <c r="N29" s="40"/>
      <c r="O29" s="41"/>
      <c r="P29" s="42"/>
      <c r="Q29" s="42"/>
      <c r="R29" s="24"/>
      <c r="S29" s="37"/>
      <c r="T29" s="37"/>
      <c r="U29" s="37"/>
      <c r="V29" s="37"/>
      <c r="W29" s="38"/>
      <c r="X29" s="23"/>
      <c r="Y29" s="57">
        <f t="shared" si="24"/>
        <v>0</v>
      </c>
      <c r="Z29" s="58">
        <f t="shared" ref="Z29:AB29" si="33">Z28+I29-M29+S29</f>
        <v>0</v>
      </c>
      <c r="AA29" s="58">
        <f t="shared" si="33"/>
        <v>0</v>
      </c>
      <c r="AB29" s="58">
        <f t="shared" si="33"/>
        <v>0</v>
      </c>
      <c r="AC29" s="59">
        <f t="shared" si="26"/>
        <v>0</v>
      </c>
      <c r="AD29" s="20">
        <f t="shared" si="27"/>
        <v>0</v>
      </c>
      <c r="AE29" s="60">
        <f t="shared" si="28"/>
        <v>1000</v>
      </c>
      <c r="AF29" s="21">
        <f t="shared" si="29"/>
        <v>0</v>
      </c>
      <c r="AG29" s="68">
        <f t="shared" si="23"/>
        <v>1000</v>
      </c>
      <c r="XFD29" s="70"/>
    </row>
    <row r="30" s="71" customFormat="1" spans="1:16384">
      <c r="A30" s="19">
        <v>6</v>
      </c>
      <c r="B30" s="20" t="s">
        <v>30</v>
      </c>
      <c r="C30" s="21" t="s">
        <v>31</v>
      </c>
      <c r="D30" s="21" t="s">
        <v>30</v>
      </c>
      <c r="E30" s="21" t="s">
        <v>32</v>
      </c>
      <c r="F30" s="22" t="s">
        <v>32</v>
      </c>
      <c r="G30" s="23"/>
      <c r="H30" s="24"/>
      <c r="I30" s="37"/>
      <c r="J30" s="37"/>
      <c r="K30" s="38"/>
      <c r="L30" s="39"/>
      <c r="M30" s="40"/>
      <c r="N30" s="40"/>
      <c r="O30" s="41"/>
      <c r="P30" s="42"/>
      <c r="Q30" s="42"/>
      <c r="R30" s="24"/>
      <c r="S30" s="37"/>
      <c r="T30" s="37"/>
      <c r="U30" s="37"/>
      <c r="V30" s="37"/>
      <c r="W30" s="38"/>
      <c r="X30" s="23"/>
      <c r="Y30" s="57">
        <f t="shared" si="24"/>
        <v>0</v>
      </c>
      <c r="Z30" s="58">
        <f t="shared" ref="Z30:AB30" si="34">Z29+I30-M30+S30</f>
        <v>0</v>
      </c>
      <c r="AA30" s="58">
        <f t="shared" si="34"/>
        <v>0</v>
      </c>
      <c r="AB30" s="58">
        <f t="shared" si="34"/>
        <v>0</v>
      </c>
      <c r="AC30" s="59">
        <f t="shared" si="26"/>
        <v>0</v>
      </c>
      <c r="AD30" s="20">
        <f t="shared" si="27"/>
        <v>0</v>
      </c>
      <c r="AE30" s="60">
        <f t="shared" si="28"/>
        <v>1000</v>
      </c>
      <c r="AF30" s="21">
        <f t="shared" si="29"/>
        <v>0</v>
      </c>
      <c r="AG30" s="68">
        <f t="shared" si="23"/>
        <v>1000</v>
      </c>
      <c r="XFD30" s="70"/>
    </row>
    <row r="31" s="71" customFormat="1" spans="1:16384">
      <c r="A31" s="19">
        <v>7</v>
      </c>
      <c r="B31" s="20" t="s">
        <v>30</v>
      </c>
      <c r="C31" s="21" t="s">
        <v>31</v>
      </c>
      <c r="D31" s="21" t="s">
        <v>30</v>
      </c>
      <c r="E31" s="21" t="s">
        <v>32</v>
      </c>
      <c r="F31" s="22" t="s">
        <v>30</v>
      </c>
      <c r="G31" s="23"/>
      <c r="H31" s="24"/>
      <c r="I31" s="37"/>
      <c r="J31" s="37"/>
      <c r="K31" s="38"/>
      <c r="L31" s="39"/>
      <c r="M31" s="40"/>
      <c r="N31" s="40"/>
      <c r="O31" s="41"/>
      <c r="P31" s="42"/>
      <c r="Q31" s="42"/>
      <c r="R31" s="24"/>
      <c r="S31" s="37"/>
      <c r="T31" s="37"/>
      <c r="U31" s="37"/>
      <c r="V31" s="37"/>
      <c r="W31" s="38"/>
      <c r="X31" s="23"/>
      <c r="Y31" s="57">
        <f t="shared" si="24"/>
        <v>0</v>
      </c>
      <c r="Z31" s="58">
        <f t="shared" ref="Z31:AB31" si="35">Z30+I31-M31+S31</f>
        <v>0</v>
      </c>
      <c r="AA31" s="58">
        <f t="shared" si="35"/>
        <v>0</v>
      </c>
      <c r="AB31" s="58">
        <f t="shared" si="35"/>
        <v>0</v>
      </c>
      <c r="AC31" s="59">
        <f t="shared" si="26"/>
        <v>0</v>
      </c>
      <c r="AD31" s="20">
        <f t="shared" si="27"/>
        <v>0</v>
      </c>
      <c r="AE31" s="60">
        <f t="shared" si="28"/>
        <v>1000</v>
      </c>
      <c r="AF31" s="21">
        <f t="shared" si="29"/>
        <v>0</v>
      </c>
      <c r="AG31" s="68">
        <f t="shared" si="23"/>
        <v>1000</v>
      </c>
      <c r="XFD31" s="70"/>
    </row>
    <row r="32" s="71" customFormat="1" spans="1:16384">
      <c r="A32" s="19">
        <v>8</v>
      </c>
      <c r="B32" s="20" t="s">
        <v>36</v>
      </c>
      <c r="C32" s="21" t="s">
        <v>30</v>
      </c>
      <c r="D32" s="21" t="s">
        <v>32</v>
      </c>
      <c r="E32" s="21" t="s">
        <v>30</v>
      </c>
      <c r="F32" s="22" t="s">
        <v>32</v>
      </c>
      <c r="G32" s="23"/>
      <c r="H32" s="24"/>
      <c r="I32" s="37"/>
      <c r="J32" s="37"/>
      <c r="K32" s="38"/>
      <c r="L32" s="39"/>
      <c r="M32" s="40"/>
      <c r="N32" s="40"/>
      <c r="O32" s="41"/>
      <c r="P32" s="42"/>
      <c r="Q32" s="42"/>
      <c r="R32" s="24"/>
      <c r="S32" s="37"/>
      <c r="T32" s="37"/>
      <c r="U32" s="37"/>
      <c r="V32" s="37"/>
      <c r="W32" s="38"/>
      <c r="X32" s="23"/>
      <c r="Y32" s="57">
        <f t="shared" si="24"/>
        <v>0</v>
      </c>
      <c r="Z32" s="58">
        <f t="shared" ref="Z32:AB32" si="36">Z31+I32-M32+S32</f>
        <v>0</v>
      </c>
      <c r="AA32" s="58">
        <f t="shared" si="36"/>
        <v>0</v>
      </c>
      <c r="AB32" s="58">
        <f t="shared" si="36"/>
        <v>0</v>
      </c>
      <c r="AC32" s="59">
        <f t="shared" si="26"/>
        <v>0</v>
      </c>
      <c r="AD32" s="20">
        <f t="shared" si="27"/>
        <v>0</v>
      </c>
      <c r="AE32" s="60">
        <f t="shared" si="28"/>
        <v>1000</v>
      </c>
      <c r="AF32" s="21">
        <f t="shared" si="29"/>
        <v>0</v>
      </c>
      <c r="AG32" s="68">
        <f t="shared" si="23"/>
        <v>1000</v>
      </c>
      <c r="XFD32" s="70"/>
    </row>
    <row r="33" s="71" customFormat="1" spans="1:16384">
      <c r="A33" s="19">
        <v>9</v>
      </c>
      <c r="B33" s="20" t="s">
        <v>31</v>
      </c>
      <c r="C33" s="21" t="s">
        <v>32</v>
      </c>
      <c r="D33" s="21" t="s">
        <v>30</v>
      </c>
      <c r="E33" s="21" t="s">
        <v>30</v>
      </c>
      <c r="F33" s="22" t="s">
        <v>30</v>
      </c>
      <c r="G33" s="23"/>
      <c r="H33" s="24"/>
      <c r="I33" s="37"/>
      <c r="J33" s="37"/>
      <c r="K33" s="38"/>
      <c r="L33" s="39"/>
      <c r="M33" s="40"/>
      <c r="N33" s="40"/>
      <c r="O33" s="41"/>
      <c r="P33" s="42"/>
      <c r="Q33" s="42"/>
      <c r="R33" s="24"/>
      <c r="S33" s="37"/>
      <c r="T33" s="37"/>
      <c r="U33" s="37"/>
      <c r="V33" s="37"/>
      <c r="W33" s="38"/>
      <c r="X33" s="23"/>
      <c r="Y33" s="57">
        <f t="shared" si="24"/>
        <v>0</v>
      </c>
      <c r="Z33" s="58">
        <f t="shared" ref="Z33:AB33" si="37">Z32+I33-M33+S33</f>
        <v>0</v>
      </c>
      <c r="AA33" s="58">
        <f t="shared" si="37"/>
        <v>0</v>
      </c>
      <c r="AB33" s="58">
        <f t="shared" si="37"/>
        <v>0</v>
      </c>
      <c r="AC33" s="59">
        <f t="shared" si="26"/>
        <v>0</v>
      </c>
      <c r="AD33" s="20">
        <f t="shared" si="27"/>
        <v>0</v>
      </c>
      <c r="AE33" s="60">
        <f t="shared" si="28"/>
        <v>1000</v>
      </c>
      <c r="AF33" s="21">
        <f t="shared" si="29"/>
        <v>0</v>
      </c>
      <c r="AG33" s="68">
        <f t="shared" si="23"/>
        <v>1000</v>
      </c>
      <c r="XFD33" s="70"/>
    </row>
    <row r="34" s="71" customFormat="1" spans="1:16384">
      <c r="A34" s="19">
        <v>10</v>
      </c>
      <c r="B34" s="20" t="s">
        <v>30</v>
      </c>
      <c r="C34" s="21" t="s">
        <v>30</v>
      </c>
      <c r="D34" s="21" t="s">
        <v>30</v>
      </c>
      <c r="E34" s="21" t="s">
        <v>30</v>
      </c>
      <c r="F34" s="22" t="s">
        <v>30</v>
      </c>
      <c r="G34" s="23"/>
      <c r="H34" s="24"/>
      <c r="I34" s="37"/>
      <c r="J34" s="37"/>
      <c r="K34" s="38"/>
      <c r="L34" s="39"/>
      <c r="M34" s="40"/>
      <c r="N34" s="40"/>
      <c r="O34" s="41"/>
      <c r="P34" s="42"/>
      <c r="Q34" s="42"/>
      <c r="R34" s="24"/>
      <c r="S34" s="37"/>
      <c r="T34" s="37"/>
      <c r="U34" s="37"/>
      <c r="V34" s="37"/>
      <c r="W34" s="38"/>
      <c r="X34" s="23"/>
      <c r="Y34" s="57">
        <f t="shared" si="24"/>
        <v>0</v>
      </c>
      <c r="Z34" s="58">
        <f t="shared" ref="Z34:AB34" si="38">Z33+I34-M34+S34</f>
        <v>0</v>
      </c>
      <c r="AA34" s="58">
        <f t="shared" si="38"/>
        <v>0</v>
      </c>
      <c r="AB34" s="58">
        <f t="shared" si="38"/>
        <v>0</v>
      </c>
      <c r="AC34" s="59">
        <f t="shared" si="26"/>
        <v>0</v>
      </c>
      <c r="AD34" s="20">
        <f t="shared" si="27"/>
        <v>0</v>
      </c>
      <c r="AE34" s="60">
        <f t="shared" si="28"/>
        <v>1000</v>
      </c>
      <c r="AF34" s="21">
        <f t="shared" si="29"/>
        <v>0</v>
      </c>
      <c r="AG34" s="68">
        <f t="shared" si="23"/>
        <v>1000</v>
      </c>
      <c r="XFD34" s="70"/>
    </row>
    <row r="35" s="71" customFormat="1" spans="1:16384">
      <c r="A35" s="19">
        <v>11</v>
      </c>
      <c r="B35" s="20" t="s">
        <v>31</v>
      </c>
      <c r="C35" s="21" t="s">
        <v>32</v>
      </c>
      <c r="D35" s="21" t="s">
        <v>32</v>
      </c>
      <c r="E35" s="21" t="s">
        <v>30</v>
      </c>
      <c r="F35" s="22" t="s">
        <v>30</v>
      </c>
      <c r="G35" s="23"/>
      <c r="H35" s="24"/>
      <c r="I35" s="37"/>
      <c r="J35" s="37"/>
      <c r="K35" s="38"/>
      <c r="L35" s="39"/>
      <c r="M35" s="40"/>
      <c r="N35" s="40"/>
      <c r="O35" s="41"/>
      <c r="P35" s="42"/>
      <c r="Q35" s="42"/>
      <c r="R35" s="24"/>
      <c r="S35" s="37"/>
      <c r="T35" s="37"/>
      <c r="U35" s="37"/>
      <c r="V35" s="37"/>
      <c r="W35" s="38"/>
      <c r="X35" s="23"/>
      <c r="Y35" s="57">
        <f t="shared" si="24"/>
        <v>0</v>
      </c>
      <c r="Z35" s="58">
        <f t="shared" ref="Z35:AB35" si="39">Z34+I35-M35+S35</f>
        <v>0</v>
      </c>
      <c r="AA35" s="58">
        <f t="shared" si="39"/>
        <v>0</v>
      </c>
      <c r="AB35" s="58">
        <f t="shared" si="39"/>
        <v>0</v>
      </c>
      <c r="AC35" s="59">
        <f t="shared" si="26"/>
        <v>0</v>
      </c>
      <c r="AD35" s="20">
        <f t="shared" si="27"/>
        <v>0</v>
      </c>
      <c r="AE35" s="60">
        <f t="shared" si="28"/>
        <v>1000</v>
      </c>
      <c r="AF35" s="21">
        <f t="shared" si="29"/>
        <v>0</v>
      </c>
      <c r="AG35" s="68">
        <f t="shared" si="23"/>
        <v>1000</v>
      </c>
      <c r="XFD35" s="70"/>
    </row>
    <row r="36" s="71" customFormat="1" spans="1:16384">
      <c r="A36" s="19">
        <v>12</v>
      </c>
      <c r="B36" s="20" t="s">
        <v>30</v>
      </c>
      <c r="C36" s="21" t="s">
        <v>32</v>
      </c>
      <c r="D36" s="21" t="s">
        <v>30</v>
      </c>
      <c r="E36" s="21" t="s">
        <v>30</v>
      </c>
      <c r="F36" s="22" t="s">
        <v>36</v>
      </c>
      <c r="G36" s="23"/>
      <c r="H36" s="24"/>
      <c r="I36" s="37"/>
      <c r="J36" s="37"/>
      <c r="K36" s="38"/>
      <c r="L36" s="39"/>
      <c r="M36" s="40"/>
      <c r="N36" s="40"/>
      <c r="O36" s="41"/>
      <c r="P36" s="42"/>
      <c r="Q36" s="42"/>
      <c r="R36" s="24"/>
      <c r="S36" s="37"/>
      <c r="T36" s="37"/>
      <c r="U36" s="37"/>
      <c r="V36" s="37"/>
      <c r="W36" s="38"/>
      <c r="X36" s="23"/>
      <c r="Y36" s="57">
        <f t="shared" si="24"/>
        <v>0</v>
      </c>
      <c r="Z36" s="58">
        <f t="shared" ref="Z36:AB36" si="40">Z35+I36-M36+S36</f>
        <v>0</v>
      </c>
      <c r="AA36" s="58">
        <f t="shared" si="40"/>
        <v>0</v>
      </c>
      <c r="AB36" s="58">
        <f t="shared" si="40"/>
        <v>0</v>
      </c>
      <c r="AC36" s="59">
        <f t="shared" si="26"/>
        <v>0</v>
      </c>
      <c r="AD36" s="20">
        <f t="shared" si="27"/>
        <v>0</v>
      </c>
      <c r="AE36" s="60">
        <f t="shared" si="28"/>
        <v>1000</v>
      </c>
      <c r="AF36" s="21">
        <f t="shared" si="29"/>
        <v>0</v>
      </c>
      <c r="AG36" s="68">
        <f t="shared" si="23"/>
        <v>1000</v>
      </c>
      <c r="XFD36" s="70"/>
    </row>
    <row r="37" s="71" customFormat="1" spans="1:16384">
      <c r="A37" s="19">
        <v>13</v>
      </c>
      <c r="B37" s="20" t="s">
        <v>30</v>
      </c>
      <c r="C37" s="21" t="s">
        <v>31</v>
      </c>
      <c r="D37" s="21" t="s">
        <v>30</v>
      </c>
      <c r="E37" s="21" t="s">
        <v>30</v>
      </c>
      <c r="F37" s="22" t="s">
        <v>30</v>
      </c>
      <c r="G37" s="23"/>
      <c r="H37" s="24"/>
      <c r="I37" s="37"/>
      <c r="J37" s="37"/>
      <c r="K37" s="38"/>
      <c r="L37" s="39"/>
      <c r="M37" s="40"/>
      <c r="N37" s="40"/>
      <c r="O37" s="41"/>
      <c r="P37" s="42"/>
      <c r="Q37" s="42"/>
      <c r="R37" s="24"/>
      <c r="S37" s="37"/>
      <c r="T37" s="37"/>
      <c r="U37" s="37"/>
      <c r="V37" s="37"/>
      <c r="W37" s="38"/>
      <c r="X37" s="23"/>
      <c r="Y37" s="57">
        <f t="shared" si="24"/>
        <v>0</v>
      </c>
      <c r="Z37" s="58">
        <f t="shared" ref="Z37:AB37" si="41">Z36+I37-M37+S37</f>
        <v>0</v>
      </c>
      <c r="AA37" s="58">
        <f t="shared" si="41"/>
        <v>0</v>
      </c>
      <c r="AB37" s="58">
        <f t="shared" si="41"/>
        <v>0</v>
      </c>
      <c r="AC37" s="59">
        <f t="shared" si="26"/>
        <v>0</v>
      </c>
      <c r="AD37" s="20">
        <f t="shared" si="27"/>
        <v>0</v>
      </c>
      <c r="AE37" s="60">
        <f t="shared" si="28"/>
        <v>1000</v>
      </c>
      <c r="AF37" s="21">
        <f t="shared" si="29"/>
        <v>0</v>
      </c>
      <c r="AG37" s="68">
        <f t="shared" si="23"/>
        <v>1000</v>
      </c>
      <c r="XFD37" s="70"/>
    </row>
    <row r="38" s="71" customFormat="1" spans="1:16384">
      <c r="A38" s="19">
        <v>14</v>
      </c>
      <c r="B38" s="20" t="s">
        <v>31</v>
      </c>
      <c r="C38" s="21" t="s">
        <v>30</v>
      </c>
      <c r="D38" s="21" t="s">
        <v>32</v>
      </c>
      <c r="E38" s="21" t="s">
        <v>30</v>
      </c>
      <c r="F38" s="22" t="s">
        <v>30</v>
      </c>
      <c r="G38" s="23"/>
      <c r="H38" s="24"/>
      <c r="I38" s="37"/>
      <c r="J38" s="37"/>
      <c r="K38" s="38"/>
      <c r="L38" s="39"/>
      <c r="M38" s="40"/>
      <c r="N38" s="40"/>
      <c r="O38" s="41"/>
      <c r="P38" s="42"/>
      <c r="Q38" s="42"/>
      <c r="R38" s="24"/>
      <c r="S38" s="37"/>
      <c r="T38" s="37"/>
      <c r="U38" s="37"/>
      <c r="V38" s="37"/>
      <c r="W38" s="38"/>
      <c r="X38" s="23"/>
      <c r="Y38" s="57">
        <f t="shared" si="24"/>
        <v>0</v>
      </c>
      <c r="Z38" s="58">
        <f t="shared" ref="Z38:AB38" si="42">Z37+I38-M38+S38</f>
        <v>0</v>
      </c>
      <c r="AA38" s="58">
        <f t="shared" si="42"/>
        <v>0</v>
      </c>
      <c r="AB38" s="58">
        <f t="shared" si="42"/>
        <v>0</v>
      </c>
      <c r="AC38" s="59">
        <f t="shared" si="26"/>
        <v>0</v>
      </c>
      <c r="AD38" s="20">
        <f t="shared" si="27"/>
        <v>0</v>
      </c>
      <c r="AE38" s="60">
        <f t="shared" si="28"/>
        <v>1000</v>
      </c>
      <c r="AF38" s="21">
        <f t="shared" si="29"/>
        <v>0</v>
      </c>
      <c r="AG38" s="68">
        <f t="shared" si="23"/>
        <v>1000</v>
      </c>
      <c r="XFD38" s="70"/>
    </row>
    <row r="39" s="71" customFormat="1" ht="14.25" spans="1:16384">
      <c r="A39" s="25">
        <v>15</v>
      </c>
      <c r="B39" s="26" t="s">
        <v>31</v>
      </c>
      <c r="C39" s="27" t="s">
        <v>31</v>
      </c>
      <c r="D39" s="27" t="s">
        <v>30</v>
      </c>
      <c r="E39" s="27" t="s">
        <v>30</v>
      </c>
      <c r="F39" s="28" t="s">
        <v>30</v>
      </c>
      <c r="G39" s="29"/>
      <c r="H39" s="30"/>
      <c r="I39" s="43"/>
      <c r="J39" s="43"/>
      <c r="K39" s="44"/>
      <c r="L39" s="45"/>
      <c r="M39" s="46"/>
      <c r="N39" s="46"/>
      <c r="O39" s="47"/>
      <c r="P39" s="48"/>
      <c r="Q39" s="48"/>
      <c r="R39" s="30"/>
      <c r="S39" s="43"/>
      <c r="T39" s="43"/>
      <c r="U39" s="43"/>
      <c r="V39" s="43"/>
      <c r="W39" s="44"/>
      <c r="X39" s="29"/>
      <c r="Y39" s="61">
        <f t="shared" si="24"/>
        <v>0</v>
      </c>
      <c r="Z39" s="62">
        <f t="shared" ref="Z39:AB39" si="43">Z38+I39-M39+S39</f>
        <v>0</v>
      </c>
      <c r="AA39" s="62">
        <f t="shared" si="43"/>
        <v>0</v>
      </c>
      <c r="AB39" s="62">
        <f t="shared" si="43"/>
        <v>0</v>
      </c>
      <c r="AC39" s="63">
        <f t="shared" si="26"/>
        <v>0</v>
      </c>
      <c r="AD39" s="26">
        <f t="shared" si="27"/>
        <v>0</v>
      </c>
      <c r="AE39" s="64">
        <f t="shared" si="28"/>
        <v>1000</v>
      </c>
      <c r="AF39" s="27">
        <f t="shared" si="29"/>
        <v>0</v>
      </c>
      <c r="AG39" s="69">
        <f t="shared" si="23"/>
        <v>1000</v>
      </c>
      <c r="XFD39" s="70"/>
    </row>
    <row r="40" s="71" customFormat="1" ht="15" spans="1:16384">
      <c r="A40" s="70"/>
      <c r="B40" s="72"/>
      <c r="C40" s="70"/>
      <c r="D40" s="70"/>
      <c r="E40" s="70"/>
      <c r="F40" s="70"/>
      <c r="G40" s="70"/>
      <c r="H40" s="72"/>
      <c r="I40" s="70"/>
      <c r="J40" s="70"/>
      <c r="K40" s="72"/>
      <c r="L40" s="72"/>
      <c r="M40" s="70"/>
      <c r="N40" s="70"/>
      <c r="O40" s="72"/>
      <c r="P40" s="72"/>
      <c r="Q40" s="70"/>
      <c r="R40" s="70"/>
      <c r="S40" s="70"/>
      <c r="T40" s="70"/>
      <c r="U40" s="70"/>
      <c r="V40" s="70"/>
      <c r="W40" s="70"/>
      <c r="X40" s="70"/>
      <c r="Y40" s="70"/>
      <c r="Z40" s="70"/>
      <c r="AA40" s="70"/>
      <c r="AB40" s="70"/>
      <c r="AC40" s="70"/>
      <c r="AD40" s="70"/>
      <c r="AE40" s="70"/>
      <c r="AF40" s="70"/>
      <c r="AG40" s="70"/>
      <c r="XFD40" s="70"/>
    </row>
    <row r="41" s="71" customFormat="1" ht="36.75" spans="1:16384">
      <c r="A41" s="1" t="s">
        <v>48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65"/>
      <c r="XFD41" s="70"/>
    </row>
    <row r="42" s="71" customFormat="1" ht="14.25" spans="1:16384">
      <c r="A42" s="3" t="s">
        <v>1</v>
      </c>
      <c r="B42" s="4" t="s">
        <v>2</v>
      </c>
      <c r="C42" s="5"/>
      <c r="D42" s="5"/>
      <c r="E42" s="5"/>
      <c r="F42" s="6"/>
      <c r="G42" s="7" t="s">
        <v>3</v>
      </c>
      <c r="H42" s="4" t="s">
        <v>4</v>
      </c>
      <c r="I42" s="5"/>
      <c r="J42" s="5"/>
      <c r="K42" s="6"/>
      <c r="L42" s="4" t="s">
        <v>5</v>
      </c>
      <c r="M42" s="5"/>
      <c r="N42" s="5"/>
      <c r="O42" s="6"/>
      <c r="P42" s="7" t="s">
        <v>6</v>
      </c>
      <c r="Q42" s="7" t="s">
        <v>7</v>
      </c>
      <c r="R42" s="4" t="s">
        <v>8</v>
      </c>
      <c r="S42" s="5"/>
      <c r="T42" s="5"/>
      <c r="U42" s="5"/>
      <c r="V42" s="49"/>
      <c r="W42" s="6"/>
      <c r="X42" s="50" t="s">
        <v>9</v>
      </c>
      <c r="Y42" s="4" t="s">
        <v>10</v>
      </c>
      <c r="Z42" s="5"/>
      <c r="AA42" s="5"/>
      <c r="AB42" s="5"/>
      <c r="AC42" s="5"/>
      <c r="AD42" s="5"/>
      <c r="AE42" s="5"/>
      <c r="AF42" s="5"/>
      <c r="AG42" s="66"/>
      <c r="XFD42" s="70"/>
    </row>
    <row r="43" s="71" customFormat="1" ht="14.25" spans="1:16384">
      <c r="A43" s="8"/>
      <c r="B43" s="9" t="s">
        <v>11</v>
      </c>
      <c r="C43" s="10" t="s">
        <v>12</v>
      </c>
      <c r="D43" s="10" t="s">
        <v>6</v>
      </c>
      <c r="E43" s="10" t="s">
        <v>13</v>
      </c>
      <c r="F43" s="11" t="s">
        <v>7</v>
      </c>
      <c r="G43" s="12"/>
      <c r="H43" s="9" t="s">
        <v>14</v>
      </c>
      <c r="I43" s="10" t="s">
        <v>15</v>
      </c>
      <c r="J43" s="10" t="s">
        <v>16</v>
      </c>
      <c r="K43" s="11" t="s">
        <v>17</v>
      </c>
      <c r="L43" s="9" t="s">
        <v>14</v>
      </c>
      <c r="M43" s="10" t="s">
        <v>15</v>
      </c>
      <c r="N43" s="10" t="s">
        <v>16</v>
      </c>
      <c r="O43" s="11" t="s">
        <v>17</v>
      </c>
      <c r="P43" s="12" t="s">
        <v>14</v>
      </c>
      <c r="Q43" s="12" t="s">
        <v>18</v>
      </c>
      <c r="R43" s="9" t="s">
        <v>14</v>
      </c>
      <c r="S43" s="10" t="s">
        <v>15</v>
      </c>
      <c r="T43" s="10" t="s">
        <v>16</v>
      </c>
      <c r="U43" s="10" t="s">
        <v>17</v>
      </c>
      <c r="V43" s="51" t="s">
        <v>18</v>
      </c>
      <c r="W43" s="11" t="s">
        <v>19</v>
      </c>
      <c r="X43" s="52"/>
      <c r="Y43" s="9" t="s">
        <v>14</v>
      </c>
      <c r="Z43" s="10" t="s">
        <v>15</v>
      </c>
      <c r="AA43" s="10" t="s">
        <v>16</v>
      </c>
      <c r="AB43" s="10" t="s">
        <v>17</v>
      </c>
      <c r="AC43" s="10" t="s">
        <v>18</v>
      </c>
      <c r="AD43" s="10" t="s">
        <v>20</v>
      </c>
      <c r="AE43" s="10" t="s">
        <v>21</v>
      </c>
      <c r="AF43" s="10" t="s">
        <v>22</v>
      </c>
      <c r="AG43" s="67" t="s">
        <v>23</v>
      </c>
      <c r="XFD43" s="70"/>
    </row>
    <row r="44" s="71" customFormat="1" ht="14.25" spans="1:16384">
      <c r="A44" s="13" t="s">
        <v>26</v>
      </c>
      <c r="B44" s="14" t="s">
        <v>27</v>
      </c>
      <c r="C44" s="15" t="s">
        <v>27</v>
      </c>
      <c r="D44" s="15" t="s">
        <v>27</v>
      </c>
      <c r="E44" s="15" t="s">
        <v>27</v>
      </c>
      <c r="F44" s="16" t="s">
        <v>27</v>
      </c>
      <c r="G44" s="17"/>
      <c r="H44" s="18"/>
      <c r="I44" s="31"/>
      <c r="J44" s="31"/>
      <c r="K44" s="32"/>
      <c r="L44" s="33"/>
      <c r="M44" s="34"/>
      <c r="N44" s="34"/>
      <c r="O44" s="35"/>
      <c r="P44" s="36"/>
      <c r="Q44" s="36"/>
      <c r="R44" s="18"/>
      <c r="S44" s="31"/>
      <c r="T44" s="31"/>
      <c r="U44" s="31"/>
      <c r="V44" s="31"/>
      <c r="W44" s="32"/>
      <c r="X44" s="17"/>
      <c r="Y44" s="53">
        <f>H44-L44+P44+R44</f>
        <v>0</v>
      </c>
      <c r="Z44" s="54">
        <f t="shared" ref="Z44:AB44" si="44">I44-M44+S44</f>
        <v>0</v>
      </c>
      <c r="AA44" s="54">
        <f t="shared" si="44"/>
        <v>0</v>
      </c>
      <c r="AB44" s="54">
        <f t="shared" si="44"/>
        <v>0</v>
      </c>
      <c r="AC44" s="55">
        <f>Q44+V44</f>
        <v>0</v>
      </c>
      <c r="AD44" s="14"/>
      <c r="AE44" s="56">
        <f>1000-H44*25-I44*10-J44*100-K44/3*400+W44</f>
        <v>1000</v>
      </c>
      <c r="AF44" s="15"/>
      <c r="AG44" s="68">
        <f t="shared" ref="AG44:AG59" si="45">1000-Y44*50-Z44*10-AA44*10-AB44*20-AC44*50</f>
        <v>1000</v>
      </c>
      <c r="XFD44" s="70"/>
    </row>
    <row r="45" s="71" customFormat="1" spans="1:16384">
      <c r="A45" s="19">
        <v>1</v>
      </c>
      <c r="B45" s="20" t="s">
        <v>30</v>
      </c>
      <c r="C45" s="21" t="s">
        <v>31</v>
      </c>
      <c r="D45" s="21" t="s">
        <v>30</v>
      </c>
      <c r="E45" s="21" t="s">
        <v>32</v>
      </c>
      <c r="F45" s="22" t="s">
        <v>30</v>
      </c>
      <c r="G45" s="23"/>
      <c r="H45" s="24"/>
      <c r="I45" s="37"/>
      <c r="J45" s="37"/>
      <c r="K45" s="38"/>
      <c r="L45" s="39"/>
      <c r="M45" s="40"/>
      <c r="N45" s="40"/>
      <c r="O45" s="41"/>
      <c r="P45" s="42"/>
      <c r="Q45" s="42"/>
      <c r="R45" s="24"/>
      <c r="S45" s="37"/>
      <c r="T45" s="37"/>
      <c r="U45" s="37"/>
      <c r="V45" s="37"/>
      <c r="W45" s="38"/>
      <c r="X45" s="23"/>
      <c r="Y45" s="57">
        <f t="shared" ref="Y45:Y59" si="46">Y44+H45-L45+P45+R45</f>
        <v>0</v>
      </c>
      <c r="Z45" s="58">
        <f t="shared" ref="Z45:AB45" si="47">Z44+I45-M45+S45</f>
        <v>0</v>
      </c>
      <c r="AA45" s="58">
        <f t="shared" si="47"/>
        <v>0</v>
      </c>
      <c r="AB45" s="58">
        <f t="shared" si="47"/>
        <v>0</v>
      </c>
      <c r="AC45" s="59">
        <f t="shared" ref="AC45:AC59" si="48">AC44+Q45+V45</f>
        <v>0</v>
      </c>
      <c r="AD45" s="20">
        <f t="shared" ref="AD45:AD59" si="49">AE45-AE44</f>
        <v>0</v>
      </c>
      <c r="AE45" s="60">
        <f t="shared" ref="AE45:AE59" si="50">AE44-H45*50-I45*20+W45</f>
        <v>1000</v>
      </c>
      <c r="AF45" s="21">
        <f t="shared" ref="AF45:AF59" si="51">AG45-AG44</f>
        <v>0</v>
      </c>
      <c r="AG45" s="68">
        <f t="shared" si="45"/>
        <v>1000</v>
      </c>
      <c r="XFD45" s="70"/>
    </row>
    <row r="46" s="71" customFormat="1" spans="1:16384">
      <c r="A46" s="19">
        <v>2</v>
      </c>
      <c r="B46" s="20" t="s">
        <v>32</v>
      </c>
      <c r="C46" s="21" t="s">
        <v>30</v>
      </c>
      <c r="D46" s="21" t="s">
        <v>32</v>
      </c>
      <c r="E46" s="21" t="s">
        <v>30</v>
      </c>
      <c r="F46" s="22" t="s">
        <v>30</v>
      </c>
      <c r="G46" s="23"/>
      <c r="H46" s="24"/>
      <c r="I46" s="37"/>
      <c r="J46" s="37"/>
      <c r="K46" s="38"/>
      <c r="L46" s="39"/>
      <c r="M46" s="40"/>
      <c r="N46" s="40"/>
      <c r="O46" s="41"/>
      <c r="P46" s="42"/>
      <c r="Q46" s="42"/>
      <c r="R46" s="24"/>
      <c r="S46" s="37"/>
      <c r="T46" s="37"/>
      <c r="U46" s="37"/>
      <c r="V46" s="37"/>
      <c r="W46" s="38"/>
      <c r="X46" s="23"/>
      <c r="Y46" s="57">
        <f t="shared" si="46"/>
        <v>0</v>
      </c>
      <c r="Z46" s="58">
        <f t="shared" ref="Z46:AB46" si="52">Z45+I46-M46+S46</f>
        <v>0</v>
      </c>
      <c r="AA46" s="58">
        <f t="shared" si="52"/>
        <v>0</v>
      </c>
      <c r="AB46" s="58">
        <f t="shared" si="52"/>
        <v>0</v>
      </c>
      <c r="AC46" s="59">
        <f t="shared" si="48"/>
        <v>0</v>
      </c>
      <c r="AD46" s="20">
        <f t="shared" si="49"/>
        <v>0</v>
      </c>
      <c r="AE46" s="60">
        <f t="shared" si="50"/>
        <v>1000</v>
      </c>
      <c r="AF46" s="21">
        <f t="shared" si="51"/>
        <v>0</v>
      </c>
      <c r="AG46" s="68">
        <f t="shared" si="45"/>
        <v>1000</v>
      </c>
      <c r="XFD46" s="70"/>
    </row>
    <row r="47" s="71" customFormat="1" spans="1:16384">
      <c r="A47" s="19">
        <v>3</v>
      </c>
      <c r="B47" s="20" t="s">
        <v>31</v>
      </c>
      <c r="C47" s="21" t="s">
        <v>31</v>
      </c>
      <c r="D47" s="21" t="s">
        <v>30</v>
      </c>
      <c r="E47" s="21" t="s">
        <v>32</v>
      </c>
      <c r="F47" s="22" t="s">
        <v>30</v>
      </c>
      <c r="G47" s="23"/>
      <c r="H47" s="24"/>
      <c r="I47" s="37"/>
      <c r="J47" s="37"/>
      <c r="K47" s="38"/>
      <c r="L47" s="39"/>
      <c r="M47" s="40"/>
      <c r="N47" s="40"/>
      <c r="O47" s="41"/>
      <c r="P47" s="42"/>
      <c r="Q47" s="42"/>
      <c r="R47" s="24"/>
      <c r="S47" s="37"/>
      <c r="T47" s="37"/>
      <c r="U47" s="37"/>
      <c r="V47" s="37"/>
      <c r="W47" s="38"/>
      <c r="X47" s="23"/>
      <c r="Y47" s="57">
        <f t="shared" si="46"/>
        <v>0</v>
      </c>
      <c r="Z47" s="58">
        <f t="shared" ref="Z47:AB47" si="53">Z46+I47-M47+S47</f>
        <v>0</v>
      </c>
      <c r="AA47" s="58">
        <f t="shared" si="53"/>
        <v>0</v>
      </c>
      <c r="AB47" s="58">
        <f t="shared" si="53"/>
        <v>0</v>
      </c>
      <c r="AC47" s="59">
        <f t="shared" si="48"/>
        <v>0</v>
      </c>
      <c r="AD47" s="20">
        <f t="shared" si="49"/>
        <v>0</v>
      </c>
      <c r="AE47" s="60">
        <f t="shared" si="50"/>
        <v>1000</v>
      </c>
      <c r="AF47" s="21">
        <f t="shared" si="51"/>
        <v>0</v>
      </c>
      <c r="AG47" s="68">
        <f t="shared" si="45"/>
        <v>1000</v>
      </c>
      <c r="XFD47" s="70"/>
    </row>
    <row r="48" s="71" customFormat="1" spans="1:16384">
      <c r="A48" s="19">
        <v>4</v>
      </c>
      <c r="B48" s="20" t="s">
        <v>30</v>
      </c>
      <c r="C48" s="21" t="s">
        <v>30</v>
      </c>
      <c r="D48" s="21" t="s">
        <v>30</v>
      </c>
      <c r="E48" s="21" t="s">
        <v>30</v>
      </c>
      <c r="F48" s="22" t="s">
        <v>30</v>
      </c>
      <c r="G48" s="23"/>
      <c r="H48" s="24"/>
      <c r="I48" s="37"/>
      <c r="J48" s="37"/>
      <c r="K48" s="38"/>
      <c r="L48" s="39"/>
      <c r="M48" s="40"/>
      <c r="N48" s="40"/>
      <c r="O48" s="41"/>
      <c r="P48" s="42"/>
      <c r="Q48" s="42"/>
      <c r="R48" s="24"/>
      <c r="S48" s="37"/>
      <c r="T48" s="37"/>
      <c r="U48" s="37"/>
      <c r="V48" s="37"/>
      <c r="W48" s="38"/>
      <c r="X48" s="23"/>
      <c r="Y48" s="57">
        <f t="shared" si="46"/>
        <v>0</v>
      </c>
      <c r="Z48" s="58">
        <f t="shared" ref="Z48:AB48" si="54">Z47+I48-M48+S48</f>
        <v>0</v>
      </c>
      <c r="AA48" s="58">
        <f t="shared" si="54"/>
        <v>0</v>
      </c>
      <c r="AB48" s="58">
        <f t="shared" si="54"/>
        <v>0</v>
      </c>
      <c r="AC48" s="59">
        <f t="shared" si="48"/>
        <v>0</v>
      </c>
      <c r="AD48" s="20">
        <f t="shared" si="49"/>
        <v>0</v>
      </c>
      <c r="AE48" s="60">
        <f t="shared" si="50"/>
        <v>1000</v>
      </c>
      <c r="AF48" s="21">
        <f t="shared" si="51"/>
        <v>0</v>
      </c>
      <c r="AG48" s="68">
        <f t="shared" si="45"/>
        <v>1000</v>
      </c>
      <c r="XFD48" s="70"/>
    </row>
    <row r="49" s="71" customFormat="1" spans="1:16384">
      <c r="A49" s="19">
        <v>5</v>
      </c>
      <c r="B49" s="20" t="s">
        <v>32</v>
      </c>
      <c r="C49" s="21" t="s">
        <v>36</v>
      </c>
      <c r="D49" s="21" t="s">
        <v>32</v>
      </c>
      <c r="E49" s="21" t="s">
        <v>30</v>
      </c>
      <c r="F49" s="22" t="s">
        <v>30</v>
      </c>
      <c r="G49" s="23"/>
      <c r="H49" s="24"/>
      <c r="I49" s="37"/>
      <c r="J49" s="37"/>
      <c r="K49" s="38"/>
      <c r="L49" s="39"/>
      <c r="M49" s="40"/>
      <c r="N49" s="40"/>
      <c r="O49" s="41"/>
      <c r="P49" s="42"/>
      <c r="Q49" s="42"/>
      <c r="R49" s="24"/>
      <c r="S49" s="37"/>
      <c r="T49" s="37"/>
      <c r="U49" s="37"/>
      <c r="V49" s="37"/>
      <c r="W49" s="38"/>
      <c r="X49" s="23"/>
      <c r="Y49" s="57">
        <f t="shared" si="46"/>
        <v>0</v>
      </c>
      <c r="Z49" s="58">
        <f t="shared" ref="Z49:AB49" si="55">Z48+I49-M49+S49</f>
        <v>0</v>
      </c>
      <c r="AA49" s="58">
        <f t="shared" si="55"/>
        <v>0</v>
      </c>
      <c r="AB49" s="58">
        <f t="shared" si="55"/>
        <v>0</v>
      </c>
      <c r="AC49" s="59">
        <f t="shared" si="48"/>
        <v>0</v>
      </c>
      <c r="AD49" s="20">
        <f t="shared" si="49"/>
        <v>0</v>
      </c>
      <c r="AE49" s="60">
        <f t="shared" si="50"/>
        <v>1000</v>
      </c>
      <c r="AF49" s="21">
        <f t="shared" si="51"/>
        <v>0</v>
      </c>
      <c r="AG49" s="68">
        <f t="shared" si="45"/>
        <v>1000</v>
      </c>
      <c r="XFD49" s="70"/>
    </row>
    <row r="50" s="71" customFormat="1" spans="1:16384">
      <c r="A50" s="19">
        <v>6</v>
      </c>
      <c r="B50" s="20" t="s">
        <v>30</v>
      </c>
      <c r="C50" s="21" t="s">
        <v>31</v>
      </c>
      <c r="D50" s="21" t="s">
        <v>30</v>
      </c>
      <c r="E50" s="21" t="s">
        <v>32</v>
      </c>
      <c r="F50" s="22" t="s">
        <v>32</v>
      </c>
      <c r="G50" s="23"/>
      <c r="H50" s="24"/>
      <c r="I50" s="37"/>
      <c r="J50" s="37"/>
      <c r="K50" s="38"/>
      <c r="L50" s="39"/>
      <c r="M50" s="40"/>
      <c r="N50" s="40"/>
      <c r="O50" s="41"/>
      <c r="P50" s="42"/>
      <c r="Q50" s="42"/>
      <c r="R50" s="24"/>
      <c r="S50" s="37"/>
      <c r="T50" s="37"/>
      <c r="U50" s="37"/>
      <c r="V50" s="37"/>
      <c r="W50" s="38"/>
      <c r="X50" s="23"/>
      <c r="Y50" s="57">
        <f t="shared" si="46"/>
        <v>0</v>
      </c>
      <c r="Z50" s="58">
        <f t="shared" ref="Z50:AB50" si="56">Z49+I50-M50+S50</f>
        <v>0</v>
      </c>
      <c r="AA50" s="58">
        <f t="shared" si="56"/>
        <v>0</v>
      </c>
      <c r="AB50" s="58">
        <f t="shared" si="56"/>
        <v>0</v>
      </c>
      <c r="AC50" s="59">
        <f t="shared" si="48"/>
        <v>0</v>
      </c>
      <c r="AD50" s="20">
        <f t="shared" si="49"/>
        <v>0</v>
      </c>
      <c r="AE50" s="60">
        <f t="shared" si="50"/>
        <v>1000</v>
      </c>
      <c r="AF50" s="21">
        <f t="shared" si="51"/>
        <v>0</v>
      </c>
      <c r="AG50" s="68">
        <f t="shared" si="45"/>
        <v>1000</v>
      </c>
      <c r="XFD50" s="70"/>
    </row>
    <row r="51" s="71" customFormat="1" spans="1:16384">
      <c r="A51" s="19">
        <v>7</v>
      </c>
      <c r="B51" s="20" t="s">
        <v>30</v>
      </c>
      <c r="C51" s="21" t="s">
        <v>31</v>
      </c>
      <c r="D51" s="21" t="s">
        <v>30</v>
      </c>
      <c r="E51" s="21" t="s">
        <v>32</v>
      </c>
      <c r="F51" s="22" t="s">
        <v>30</v>
      </c>
      <c r="G51" s="23"/>
      <c r="H51" s="24"/>
      <c r="I51" s="37"/>
      <c r="J51" s="37"/>
      <c r="K51" s="38"/>
      <c r="L51" s="39"/>
      <c r="M51" s="40"/>
      <c r="N51" s="40"/>
      <c r="O51" s="41"/>
      <c r="P51" s="42"/>
      <c r="Q51" s="42"/>
      <c r="R51" s="24"/>
      <c r="S51" s="37"/>
      <c r="T51" s="37"/>
      <c r="U51" s="37"/>
      <c r="V51" s="37"/>
      <c r="W51" s="38"/>
      <c r="X51" s="23"/>
      <c r="Y51" s="57">
        <f t="shared" si="46"/>
        <v>0</v>
      </c>
      <c r="Z51" s="58">
        <f t="shared" ref="Z51:AB51" si="57">Z50+I51-M51+S51</f>
        <v>0</v>
      </c>
      <c r="AA51" s="58">
        <f t="shared" si="57"/>
        <v>0</v>
      </c>
      <c r="AB51" s="58">
        <f t="shared" si="57"/>
        <v>0</v>
      </c>
      <c r="AC51" s="59">
        <f t="shared" si="48"/>
        <v>0</v>
      </c>
      <c r="AD51" s="20">
        <f t="shared" si="49"/>
        <v>0</v>
      </c>
      <c r="AE51" s="60">
        <f t="shared" si="50"/>
        <v>1000</v>
      </c>
      <c r="AF51" s="21">
        <f t="shared" si="51"/>
        <v>0</v>
      </c>
      <c r="AG51" s="68">
        <f t="shared" si="45"/>
        <v>1000</v>
      </c>
      <c r="XFD51" s="70"/>
    </row>
    <row r="52" s="71" customFormat="1" spans="1:16384">
      <c r="A52" s="19">
        <v>8</v>
      </c>
      <c r="B52" s="20" t="s">
        <v>36</v>
      </c>
      <c r="C52" s="21" t="s">
        <v>30</v>
      </c>
      <c r="D52" s="21" t="s">
        <v>32</v>
      </c>
      <c r="E52" s="21" t="s">
        <v>30</v>
      </c>
      <c r="F52" s="22" t="s">
        <v>32</v>
      </c>
      <c r="G52" s="23"/>
      <c r="H52" s="24"/>
      <c r="I52" s="37"/>
      <c r="J52" s="37"/>
      <c r="K52" s="38"/>
      <c r="L52" s="39"/>
      <c r="M52" s="40"/>
      <c r="N52" s="40"/>
      <c r="O52" s="41"/>
      <c r="P52" s="42"/>
      <c r="Q52" s="42"/>
      <c r="R52" s="24"/>
      <c r="S52" s="37"/>
      <c r="T52" s="37"/>
      <c r="U52" s="37"/>
      <c r="V52" s="37"/>
      <c r="W52" s="38"/>
      <c r="X52" s="23"/>
      <c r="Y52" s="57">
        <f t="shared" si="46"/>
        <v>0</v>
      </c>
      <c r="Z52" s="58">
        <f t="shared" ref="Z52:AB52" si="58">Z51+I52-M52+S52</f>
        <v>0</v>
      </c>
      <c r="AA52" s="58">
        <f t="shared" si="58"/>
        <v>0</v>
      </c>
      <c r="AB52" s="58">
        <f t="shared" si="58"/>
        <v>0</v>
      </c>
      <c r="AC52" s="59">
        <f t="shared" si="48"/>
        <v>0</v>
      </c>
      <c r="AD52" s="20">
        <f t="shared" si="49"/>
        <v>0</v>
      </c>
      <c r="AE52" s="60">
        <f t="shared" si="50"/>
        <v>1000</v>
      </c>
      <c r="AF52" s="21">
        <f t="shared" si="51"/>
        <v>0</v>
      </c>
      <c r="AG52" s="68">
        <f t="shared" si="45"/>
        <v>1000</v>
      </c>
      <c r="XFD52" s="70"/>
    </row>
    <row r="53" s="71" customFormat="1" spans="1:16384">
      <c r="A53" s="19">
        <v>9</v>
      </c>
      <c r="B53" s="20" t="s">
        <v>31</v>
      </c>
      <c r="C53" s="21" t="s">
        <v>32</v>
      </c>
      <c r="D53" s="21" t="s">
        <v>30</v>
      </c>
      <c r="E53" s="21" t="s">
        <v>30</v>
      </c>
      <c r="F53" s="22" t="s">
        <v>30</v>
      </c>
      <c r="G53" s="23"/>
      <c r="H53" s="24"/>
      <c r="I53" s="37"/>
      <c r="J53" s="37"/>
      <c r="K53" s="38"/>
      <c r="L53" s="39"/>
      <c r="M53" s="40"/>
      <c r="N53" s="40"/>
      <c r="O53" s="41"/>
      <c r="P53" s="42"/>
      <c r="Q53" s="42"/>
      <c r="R53" s="24"/>
      <c r="S53" s="37"/>
      <c r="T53" s="37"/>
      <c r="U53" s="37"/>
      <c r="V53" s="37"/>
      <c r="W53" s="38"/>
      <c r="X53" s="23"/>
      <c r="Y53" s="57">
        <f t="shared" si="46"/>
        <v>0</v>
      </c>
      <c r="Z53" s="58">
        <f t="shared" ref="Z53:AB53" si="59">Z52+I53-M53+S53</f>
        <v>0</v>
      </c>
      <c r="AA53" s="58">
        <f t="shared" si="59"/>
        <v>0</v>
      </c>
      <c r="AB53" s="58">
        <f t="shared" si="59"/>
        <v>0</v>
      </c>
      <c r="AC53" s="59">
        <f t="shared" si="48"/>
        <v>0</v>
      </c>
      <c r="AD53" s="20">
        <f t="shared" si="49"/>
        <v>0</v>
      </c>
      <c r="AE53" s="60">
        <f t="shared" si="50"/>
        <v>1000</v>
      </c>
      <c r="AF53" s="21">
        <f t="shared" si="51"/>
        <v>0</v>
      </c>
      <c r="AG53" s="68">
        <f t="shared" si="45"/>
        <v>1000</v>
      </c>
      <c r="XFD53" s="70"/>
    </row>
    <row r="54" s="71" customFormat="1" spans="1:16384">
      <c r="A54" s="19">
        <v>10</v>
      </c>
      <c r="B54" s="20" t="s">
        <v>30</v>
      </c>
      <c r="C54" s="21" t="s">
        <v>30</v>
      </c>
      <c r="D54" s="21" t="s">
        <v>30</v>
      </c>
      <c r="E54" s="21" t="s">
        <v>30</v>
      </c>
      <c r="F54" s="22" t="s">
        <v>30</v>
      </c>
      <c r="G54" s="23"/>
      <c r="H54" s="24"/>
      <c r="I54" s="37"/>
      <c r="J54" s="37"/>
      <c r="K54" s="38"/>
      <c r="L54" s="39"/>
      <c r="M54" s="40"/>
      <c r="N54" s="40"/>
      <c r="O54" s="41"/>
      <c r="P54" s="42"/>
      <c r="Q54" s="42"/>
      <c r="R54" s="24"/>
      <c r="S54" s="37"/>
      <c r="T54" s="37"/>
      <c r="U54" s="37"/>
      <c r="V54" s="37"/>
      <c r="W54" s="38"/>
      <c r="X54" s="23"/>
      <c r="Y54" s="57">
        <f t="shared" si="46"/>
        <v>0</v>
      </c>
      <c r="Z54" s="58">
        <f t="shared" ref="Z54:AB54" si="60">Z53+I54-M54+S54</f>
        <v>0</v>
      </c>
      <c r="AA54" s="58">
        <f t="shared" si="60"/>
        <v>0</v>
      </c>
      <c r="AB54" s="58">
        <f t="shared" si="60"/>
        <v>0</v>
      </c>
      <c r="AC54" s="59">
        <f t="shared" si="48"/>
        <v>0</v>
      </c>
      <c r="AD54" s="20">
        <f t="shared" si="49"/>
        <v>0</v>
      </c>
      <c r="AE54" s="60">
        <f t="shared" si="50"/>
        <v>1000</v>
      </c>
      <c r="AF54" s="21">
        <f t="shared" si="51"/>
        <v>0</v>
      </c>
      <c r="AG54" s="68">
        <f t="shared" si="45"/>
        <v>1000</v>
      </c>
      <c r="XFD54" s="70"/>
    </row>
    <row r="55" s="71" customFormat="1" spans="1:16384">
      <c r="A55" s="19">
        <v>11</v>
      </c>
      <c r="B55" s="20" t="s">
        <v>31</v>
      </c>
      <c r="C55" s="21" t="s">
        <v>32</v>
      </c>
      <c r="D55" s="21" t="s">
        <v>32</v>
      </c>
      <c r="E55" s="21" t="s">
        <v>30</v>
      </c>
      <c r="F55" s="22" t="s">
        <v>30</v>
      </c>
      <c r="G55" s="23"/>
      <c r="H55" s="24"/>
      <c r="I55" s="37"/>
      <c r="J55" s="37"/>
      <c r="K55" s="38"/>
      <c r="L55" s="39"/>
      <c r="M55" s="40"/>
      <c r="N55" s="40"/>
      <c r="O55" s="41"/>
      <c r="P55" s="42"/>
      <c r="Q55" s="42"/>
      <c r="R55" s="24"/>
      <c r="S55" s="37"/>
      <c r="T55" s="37"/>
      <c r="U55" s="37"/>
      <c r="V55" s="37"/>
      <c r="W55" s="38"/>
      <c r="X55" s="23"/>
      <c r="Y55" s="57">
        <f t="shared" si="46"/>
        <v>0</v>
      </c>
      <c r="Z55" s="58">
        <f t="shared" ref="Z55:AB55" si="61">Z54+I55-M55+S55</f>
        <v>0</v>
      </c>
      <c r="AA55" s="58">
        <f t="shared" si="61"/>
        <v>0</v>
      </c>
      <c r="AB55" s="58">
        <f t="shared" si="61"/>
        <v>0</v>
      </c>
      <c r="AC55" s="59">
        <f t="shared" si="48"/>
        <v>0</v>
      </c>
      <c r="AD55" s="20">
        <f t="shared" si="49"/>
        <v>0</v>
      </c>
      <c r="AE55" s="60">
        <f t="shared" si="50"/>
        <v>1000</v>
      </c>
      <c r="AF55" s="21">
        <f t="shared" si="51"/>
        <v>0</v>
      </c>
      <c r="AG55" s="68">
        <f t="shared" si="45"/>
        <v>1000</v>
      </c>
      <c r="XFD55" s="70"/>
    </row>
    <row r="56" s="71" customFormat="1" spans="1:16384">
      <c r="A56" s="19">
        <v>12</v>
      </c>
      <c r="B56" s="20" t="s">
        <v>30</v>
      </c>
      <c r="C56" s="21" t="s">
        <v>32</v>
      </c>
      <c r="D56" s="21" t="s">
        <v>30</v>
      </c>
      <c r="E56" s="21" t="s">
        <v>30</v>
      </c>
      <c r="F56" s="22" t="s">
        <v>36</v>
      </c>
      <c r="G56" s="23"/>
      <c r="H56" s="24"/>
      <c r="I56" s="37"/>
      <c r="J56" s="37"/>
      <c r="K56" s="38"/>
      <c r="L56" s="39"/>
      <c r="M56" s="40"/>
      <c r="N56" s="40"/>
      <c r="O56" s="41"/>
      <c r="P56" s="42"/>
      <c r="Q56" s="42"/>
      <c r="R56" s="24"/>
      <c r="S56" s="37"/>
      <c r="T56" s="37"/>
      <c r="U56" s="37"/>
      <c r="V56" s="37"/>
      <c r="W56" s="38"/>
      <c r="X56" s="23"/>
      <c r="Y56" s="57">
        <f t="shared" si="46"/>
        <v>0</v>
      </c>
      <c r="Z56" s="58">
        <f t="shared" ref="Z56:AB56" si="62">Z55+I56-M56+S56</f>
        <v>0</v>
      </c>
      <c r="AA56" s="58">
        <f t="shared" si="62"/>
        <v>0</v>
      </c>
      <c r="AB56" s="58">
        <f t="shared" si="62"/>
        <v>0</v>
      </c>
      <c r="AC56" s="59">
        <f t="shared" si="48"/>
        <v>0</v>
      </c>
      <c r="AD56" s="20">
        <f t="shared" si="49"/>
        <v>0</v>
      </c>
      <c r="AE56" s="60">
        <f t="shared" si="50"/>
        <v>1000</v>
      </c>
      <c r="AF56" s="21">
        <f t="shared" si="51"/>
        <v>0</v>
      </c>
      <c r="AG56" s="68">
        <f t="shared" si="45"/>
        <v>1000</v>
      </c>
      <c r="XFD56" s="70"/>
    </row>
    <row r="57" s="71" customFormat="1" spans="1:16384">
      <c r="A57" s="19">
        <v>13</v>
      </c>
      <c r="B57" s="20" t="s">
        <v>30</v>
      </c>
      <c r="C57" s="21" t="s">
        <v>31</v>
      </c>
      <c r="D57" s="21" t="s">
        <v>30</v>
      </c>
      <c r="E57" s="21" t="s">
        <v>30</v>
      </c>
      <c r="F57" s="22" t="s">
        <v>30</v>
      </c>
      <c r="G57" s="23"/>
      <c r="H57" s="24"/>
      <c r="I57" s="37"/>
      <c r="J57" s="37"/>
      <c r="K57" s="38"/>
      <c r="L57" s="39"/>
      <c r="M57" s="40"/>
      <c r="N57" s="40"/>
      <c r="O57" s="41"/>
      <c r="P57" s="42"/>
      <c r="Q57" s="42"/>
      <c r="R57" s="24"/>
      <c r="S57" s="37"/>
      <c r="T57" s="37"/>
      <c r="U57" s="37"/>
      <c r="V57" s="37"/>
      <c r="W57" s="38"/>
      <c r="X57" s="23"/>
      <c r="Y57" s="57">
        <f t="shared" si="46"/>
        <v>0</v>
      </c>
      <c r="Z57" s="58">
        <f t="shared" ref="Z57:AB57" si="63">Z56+I57-M57+S57</f>
        <v>0</v>
      </c>
      <c r="AA57" s="58">
        <f t="shared" si="63"/>
        <v>0</v>
      </c>
      <c r="AB57" s="58">
        <f t="shared" si="63"/>
        <v>0</v>
      </c>
      <c r="AC57" s="59">
        <f t="shared" si="48"/>
        <v>0</v>
      </c>
      <c r="AD57" s="20">
        <f t="shared" si="49"/>
        <v>0</v>
      </c>
      <c r="AE57" s="60">
        <f t="shared" si="50"/>
        <v>1000</v>
      </c>
      <c r="AF57" s="21">
        <f t="shared" si="51"/>
        <v>0</v>
      </c>
      <c r="AG57" s="68">
        <f t="shared" si="45"/>
        <v>1000</v>
      </c>
      <c r="XFD57" s="70"/>
    </row>
    <row r="58" s="71" customFormat="1" spans="1:16384">
      <c r="A58" s="19">
        <v>14</v>
      </c>
      <c r="B58" s="20" t="s">
        <v>31</v>
      </c>
      <c r="C58" s="21" t="s">
        <v>30</v>
      </c>
      <c r="D58" s="21" t="s">
        <v>32</v>
      </c>
      <c r="E58" s="21" t="s">
        <v>30</v>
      </c>
      <c r="F58" s="22" t="s">
        <v>30</v>
      </c>
      <c r="G58" s="23"/>
      <c r="H58" s="24"/>
      <c r="I58" s="37"/>
      <c r="J58" s="37"/>
      <c r="K58" s="38"/>
      <c r="L58" s="39"/>
      <c r="M58" s="40"/>
      <c r="N58" s="40"/>
      <c r="O58" s="41"/>
      <c r="P58" s="42"/>
      <c r="Q58" s="42"/>
      <c r="R58" s="24"/>
      <c r="S58" s="37"/>
      <c r="T58" s="37"/>
      <c r="U58" s="37"/>
      <c r="V58" s="37"/>
      <c r="W58" s="38"/>
      <c r="X58" s="23"/>
      <c r="Y58" s="57">
        <f t="shared" si="46"/>
        <v>0</v>
      </c>
      <c r="Z58" s="58">
        <f t="shared" ref="Z58:AB58" si="64">Z57+I58-M58+S58</f>
        <v>0</v>
      </c>
      <c r="AA58" s="58">
        <f t="shared" si="64"/>
        <v>0</v>
      </c>
      <c r="AB58" s="58">
        <f t="shared" si="64"/>
        <v>0</v>
      </c>
      <c r="AC58" s="59">
        <f t="shared" si="48"/>
        <v>0</v>
      </c>
      <c r="AD58" s="20">
        <f t="shared" si="49"/>
        <v>0</v>
      </c>
      <c r="AE58" s="60">
        <f t="shared" si="50"/>
        <v>1000</v>
      </c>
      <c r="AF58" s="21">
        <f t="shared" si="51"/>
        <v>0</v>
      </c>
      <c r="AG58" s="68">
        <f t="shared" si="45"/>
        <v>1000</v>
      </c>
      <c r="XFD58" s="70"/>
    </row>
    <row r="59" s="71" customFormat="1" ht="14.25" spans="1:16384">
      <c r="A59" s="25">
        <v>15</v>
      </c>
      <c r="B59" s="26" t="s">
        <v>31</v>
      </c>
      <c r="C59" s="27" t="s">
        <v>31</v>
      </c>
      <c r="D59" s="27" t="s">
        <v>30</v>
      </c>
      <c r="E59" s="27" t="s">
        <v>30</v>
      </c>
      <c r="F59" s="28" t="s">
        <v>30</v>
      </c>
      <c r="G59" s="29"/>
      <c r="H59" s="30"/>
      <c r="I59" s="43"/>
      <c r="J59" s="43"/>
      <c r="K59" s="44"/>
      <c r="L59" s="45"/>
      <c r="M59" s="46"/>
      <c r="N59" s="46"/>
      <c r="O59" s="47"/>
      <c r="P59" s="48"/>
      <c r="Q59" s="48"/>
      <c r="R59" s="30"/>
      <c r="S59" s="43"/>
      <c r="T59" s="43"/>
      <c r="U59" s="43"/>
      <c r="V59" s="43"/>
      <c r="W59" s="44"/>
      <c r="X59" s="29"/>
      <c r="Y59" s="61">
        <f t="shared" si="46"/>
        <v>0</v>
      </c>
      <c r="Z59" s="62">
        <f t="shared" ref="Z59:AB59" si="65">Z58+I59-M59+S59</f>
        <v>0</v>
      </c>
      <c r="AA59" s="62">
        <f t="shared" si="65"/>
        <v>0</v>
      </c>
      <c r="AB59" s="62">
        <f t="shared" si="65"/>
        <v>0</v>
      </c>
      <c r="AC59" s="63">
        <f t="shared" si="48"/>
        <v>0</v>
      </c>
      <c r="AD59" s="26">
        <f t="shared" si="49"/>
        <v>0</v>
      </c>
      <c r="AE59" s="64">
        <f t="shared" si="50"/>
        <v>1000</v>
      </c>
      <c r="AF59" s="27">
        <f t="shared" si="51"/>
        <v>0</v>
      </c>
      <c r="AG59" s="69">
        <f t="shared" si="45"/>
        <v>1000</v>
      </c>
      <c r="XFD59" s="70"/>
    </row>
    <row r="60" s="71" customFormat="1" ht="15" spans="1:16384">
      <c r="A60" s="70"/>
      <c r="B60" s="72"/>
      <c r="C60" s="70"/>
      <c r="D60" s="70"/>
      <c r="E60" s="70"/>
      <c r="F60" s="70"/>
      <c r="G60" s="70"/>
      <c r="H60" s="72"/>
      <c r="I60" s="70"/>
      <c r="J60" s="70"/>
      <c r="K60" s="72"/>
      <c r="L60" s="72"/>
      <c r="M60" s="70"/>
      <c r="N60" s="70"/>
      <c r="O60" s="72"/>
      <c r="P60" s="72"/>
      <c r="Q60" s="70"/>
      <c r="R60" s="70"/>
      <c r="S60" s="70"/>
      <c r="T60" s="70"/>
      <c r="U60" s="70"/>
      <c r="V60" s="70"/>
      <c r="W60" s="70"/>
      <c r="X60" s="70"/>
      <c r="Y60" s="70"/>
      <c r="Z60" s="70"/>
      <c r="AA60" s="70"/>
      <c r="AB60" s="70"/>
      <c r="AC60" s="70"/>
      <c r="AD60" s="70"/>
      <c r="AE60" s="70"/>
      <c r="AF60" s="70"/>
      <c r="AG60" s="70"/>
      <c r="XFD60" s="70"/>
    </row>
    <row r="61" s="71" customFormat="1" ht="36.75" spans="1:16384">
      <c r="A61" s="1" t="s">
        <v>49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65"/>
      <c r="XFD61" s="70"/>
    </row>
    <row r="62" s="71" customFormat="1" ht="14.25" spans="1:16384">
      <c r="A62" s="3" t="s">
        <v>1</v>
      </c>
      <c r="B62" s="4" t="s">
        <v>2</v>
      </c>
      <c r="C62" s="5"/>
      <c r="D62" s="5"/>
      <c r="E62" s="5"/>
      <c r="F62" s="6"/>
      <c r="G62" s="7" t="s">
        <v>3</v>
      </c>
      <c r="H62" s="4" t="s">
        <v>4</v>
      </c>
      <c r="I62" s="5"/>
      <c r="J62" s="5"/>
      <c r="K62" s="6"/>
      <c r="L62" s="4" t="s">
        <v>5</v>
      </c>
      <c r="M62" s="5"/>
      <c r="N62" s="5"/>
      <c r="O62" s="6"/>
      <c r="P62" s="7" t="s">
        <v>6</v>
      </c>
      <c r="Q62" s="7" t="s">
        <v>7</v>
      </c>
      <c r="R62" s="4" t="s">
        <v>8</v>
      </c>
      <c r="S62" s="5"/>
      <c r="T62" s="5"/>
      <c r="U62" s="5"/>
      <c r="V62" s="49"/>
      <c r="W62" s="6"/>
      <c r="X62" s="50" t="s">
        <v>9</v>
      </c>
      <c r="Y62" s="4" t="s">
        <v>10</v>
      </c>
      <c r="Z62" s="5"/>
      <c r="AA62" s="5"/>
      <c r="AB62" s="5"/>
      <c r="AC62" s="5"/>
      <c r="AD62" s="5"/>
      <c r="AE62" s="5"/>
      <c r="AF62" s="5"/>
      <c r="AG62" s="66"/>
      <c r="XFD62" s="70"/>
    </row>
    <row r="63" s="71" customFormat="1" ht="14.25" spans="1:16384">
      <c r="A63" s="8"/>
      <c r="B63" s="9" t="s">
        <v>11</v>
      </c>
      <c r="C63" s="10" t="s">
        <v>12</v>
      </c>
      <c r="D63" s="10" t="s">
        <v>6</v>
      </c>
      <c r="E63" s="10" t="s">
        <v>13</v>
      </c>
      <c r="F63" s="11" t="s">
        <v>7</v>
      </c>
      <c r="G63" s="12"/>
      <c r="H63" s="9" t="s">
        <v>14</v>
      </c>
      <c r="I63" s="10" t="s">
        <v>15</v>
      </c>
      <c r="J63" s="10" t="s">
        <v>16</v>
      </c>
      <c r="K63" s="11" t="s">
        <v>17</v>
      </c>
      <c r="L63" s="9" t="s">
        <v>14</v>
      </c>
      <c r="M63" s="10" t="s">
        <v>15</v>
      </c>
      <c r="N63" s="10" t="s">
        <v>16</v>
      </c>
      <c r="O63" s="11" t="s">
        <v>17</v>
      </c>
      <c r="P63" s="12" t="s">
        <v>14</v>
      </c>
      <c r="Q63" s="12" t="s">
        <v>18</v>
      </c>
      <c r="R63" s="9" t="s">
        <v>14</v>
      </c>
      <c r="S63" s="10" t="s">
        <v>15</v>
      </c>
      <c r="T63" s="10" t="s">
        <v>16</v>
      </c>
      <c r="U63" s="10" t="s">
        <v>17</v>
      </c>
      <c r="V63" s="51" t="s">
        <v>18</v>
      </c>
      <c r="W63" s="11" t="s">
        <v>19</v>
      </c>
      <c r="X63" s="52"/>
      <c r="Y63" s="9" t="s">
        <v>14</v>
      </c>
      <c r="Z63" s="10" t="s">
        <v>15</v>
      </c>
      <c r="AA63" s="10" t="s">
        <v>16</v>
      </c>
      <c r="AB63" s="10" t="s">
        <v>17</v>
      </c>
      <c r="AC63" s="10" t="s">
        <v>18</v>
      </c>
      <c r="AD63" s="10" t="s">
        <v>20</v>
      </c>
      <c r="AE63" s="10" t="s">
        <v>21</v>
      </c>
      <c r="AF63" s="10" t="s">
        <v>22</v>
      </c>
      <c r="AG63" s="67" t="s">
        <v>23</v>
      </c>
      <c r="XFD63" s="70"/>
    </row>
    <row r="64" s="71" customFormat="1" ht="14.25" spans="1:16384">
      <c r="A64" s="13" t="s">
        <v>26</v>
      </c>
      <c r="B64" s="14" t="s">
        <v>27</v>
      </c>
      <c r="C64" s="15" t="s">
        <v>27</v>
      </c>
      <c r="D64" s="15" t="s">
        <v>27</v>
      </c>
      <c r="E64" s="15" t="s">
        <v>27</v>
      </c>
      <c r="F64" s="16" t="s">
        <v>27</v>
      </c>
      <c r="G64" s="17"/>
      <c r="H64" s="18"/>
      <c r="I64" s="31"/>
      <c r="J64" s="31"/>
      <c r="K64" s="32"/>
      <c r="L64" s="33"/>
      <c r="M64" s="34"/>
      <c r="N64" s="34"/>
      <c r="O64" s="35"/>
      <c r="P64" s="36"/>
      <c r="Q64" s="36"/>
      <c r="R64" s="18"/>
      <c r="S64" s="31"/>
      <c r="T64" s="31"/>
      <c r="U64" s="31"/>
      <c r="V64" s="31"/>
      <c r="W64" s="32"/>
      <c r="X64" s="17"/>
      <c r="Y64" s="53">
        <f>H64-L64+P64+R64</f>
        <v>0</v>
      </c>
      <c r="Z64" s="54">
        <f t="shared" ref="Z64:AB64" si="66">I64-M64+S64</f>
        <v>0</v>
      </c>
      <c r="AA64" s="54">
        <f t="shared" si="66"/>
        <v>0</v>
      </c>
      <c r="AB64" s="54">
        <f t="shared" si="66"/>
        <v>0</v>
      </c>
      <c r="AC64" s="55">
        <f>Q64+V64</f>
        <v>0</v>
      </c>
      <c r="AD64" s="14"/>
      <c r="AE64" s="56">
        <f>1000-H64*25-I64*10-J64*100-K64/3*400+W64</f>
        <v>1000</v>
      </c>
      <c r="AF64" s="15"/>
      <c r="AG64" s="68">
        <f t="shared" ref="AG64:AG79" si="67">1000-Y64*50-Z64*10-AA64*10-AB64*20-AC64*50</f>
        <v>1000</v>
      </c>
      <c r="XFD64" s="70"/>
    </row>
    <row r="65" s="71" customFormat="1" spans="1:16384">
      <c r="A65" s="19">
        <v>1</v>
      </c>
      <c r="B65" s="20" t="s">
        <v>30</v>
      </c>
      <c r="C65" s="21" t="s">
        <v>31</v>
      </c>
      <c r="D65" s="21" t="s">
        <v>30</v>
      </c>
      <c r="E65" s="21" t="s">
        <v>32</v>
      </c>
      <c r="F65" s="22" t="s">
        <v>30</v>
      </c>
      <c r="G65" s="23"/>
      <c r="H65" s="24"/>
      <c r="I65" s="37"/>
      <c r="J65" s="37"/>
      <c r="K65" s="38"/>
      <c r="L65" s="39"/>
      <c r="M65" s="40"/>
      <c r="N65" s="40"/>
      <c r="O65" s="41"/>
      <c r="P65" s="42"/>
      <c r="Q65" s="42"/>
      <c r="R65" s="24"/>
      <c r="S65" s="37"/>
      <c r="T65" s="37"/>
      <c r="U65" s="37"/>
      <c r="V65" s="37"/>
      <c r="W65" s="38"/>
      <c r="X65" s="23"/>
      <c r="Y65" s="57">
        <f t="shared" ref="Y65:Y79" si="68">Y64+H65-L65+P65+R65</f>
        <v>0</v>
      </c>
      <c r="Z65" s="58">
        <f t="shared" ref="Z65:AB65" si="69">Z64+I65-M65+S65</f>
        <v>0</v>
      </c>
      <c r="AA65" s="58">
        <f t="shared" si="69"/>
        <v>0</v>
      </c>
      <c r="AB65" s="58">
        <f t="shared" si="69"/>
        <v>0</v>
      </c>
      <c r="AC65" s="59">
        <f t="shared" ref="AC65:AC79" si="70">AC64+Q65+V65</f>
        <v>0</v>
      </c>
      <c r="AD65" s="20">
        <f t="shared" ref="AD65:AD79" si="71">AE65-AE64</f>
        <v>0</v>
      </c>
      <c r="AE65" s="60">
        <f t="shared" ref="AE65:AE79" si="72">AE64-H65*50-I65*20+W65</f>
        <v>1000</v>
      </c>
      <c r="AF65" s="21">
        <f t="shared" ref="AF65:AF79" si="73">AG65-AG64</f>
        <v>0</v>
      </c>
      <c r="AG65" s="68">
        <f t="shared" si="67"/>
        <v>1000</v>
      </c>
      <c r="XFD65" s="70"/>
    </row>
    <row r="66" s="71" customFormat="1" spans="1:16384">
      <c r="A66" s="19">
        <v>2</v>
      </c>
      <c r="B66" s="20" t="s">
        <v>32</v>
      </c>
      <c r="C66" s="21" t="s">
        <v>30</v>
      </c>
      <c r="D66" s="21" t="s">
        <v>32</v>
      </c>
      <c r="E66" s="21" t="s">
        <v>30</v>
      </c>
      <c r="F66" s="22" t="s">
        <v>30</v>
      </c>
      <c r="G66" s="23"/>
      <c r="H66" s="24"/>
      <c r="I66" s="37"/>
      <c r="J66" s="37"/>
      <c r="K66" s="38"/>
      <c r="L66" s="39"/>
      <c r="M66" s="40"/>
      <c r="N66" s="40"/>
      <c r="O66" s="41"/>
      <c r="P66" s="42"/>
      <c r="Q66" s="42"/>
      <c r="R66" s="24"/>
      <c r="S66" s="37"/>
      <c r="T66" s="37"/>
      <c r="U66" s="37"/>
      <c r="V66" s="37"/>
      <c r="W66" s="38"/>
      <c r="X66" s="23"/>
      <c r="Y66" s="57">
        <f t="shared" si="68"/>
        <v>0</v>
      </c>
      <c r="Z66" s="58">
        <f t="shared" ref="Z66:AB66" si="74">Z65+I66-M66+S66</f>
        <v>0</v>
      </c>
      <c r="AA66" s="58">
        <f t="shared" si="74"/>
        <v>0</v>
      </c>
      <c r="AB66" s="58">
        <f t="shared" si="74"/>
        <v>0</v>
      </c>
      <c r="AC66" s="59">
        <f t="shared" si="70"/>
        <v>0</v>
      </c>
      <c r="AD66" s="20">
        <f t="shared" si="71"/>
        <v>0</v>
      </c>
      <c r="AE66" s="60">
        <f t="shared" si="72"/>
        <v>1000</v>
      </c>
      <c r="AF66" s="21">
        <f t="shared" si="73"/>
        <v>0</v>
      </c>
      <c r="AG66" s="68">
        <f t="shared" si="67"/>
        <v>1000</v>
      </c>
      <c r="XFD66" s="70"/>
    </row>
    <row r="67" s="71" customFormat="1" spans="1:16384">
      <c r="A67" s="19">
        <v>3</v>
      </c>
      <c r="B67" s="20" t="s">
        <v>31</v>
      </c>
      <c r="C67" s="21" t="s">
        <v>31</v>
      </c>
      <c r="D67" s="21" t="s">
        <v>30</v>
      </c>
      <c r="E67" s="21" t="s">
        <v>32</v>
      </c>
      <c r="F67" s="22" t="s">
        <v>30</v>
      </c>
      <c r="G67" s="23"/>
      <c r="H67" s="24"/>
      <c r="I67" s="37"/>
      <c r="J67" s="37"/>
      <c r="K67" s="38"/>
      <c r="L67" s="39"/>
      <c r="M67" s="40"/>
      <c r="N67" s="40"/>
      <c r="O67" s="41"/>
      <c r="P67" s="42"/>
      <c r="Q67" s="42"/>
      <c r="R67" s="24"/>
      <c r="S67" s="37"/>
      <c r="T67" s="37"/>
      <c r="U67" s="37"/>
      <c r="V67" s="37"/>
      <c r="W67" s="38"/>
      <c r="X67" s="23"/>
      <c r="Y67" s="57">
        <f t="shared" si="68"/>
        <v>0</v>
      </c>
      <c r="Z67" s="58">
        <f t="shared" ref="Z67:AB67" si="75">Z66+I67-M67+S67</f>
        <v>0</v>
      </c>
      <c r="AA67" s="58">
        <f t="shared" si="75"/>
        <v>0</v>
      </c>
      <c r="AB67" s="58">
        <f t="shared" si="75"/>
        <v>0</v>
      </c>
      <c r="AC67" s="59">
        <f t="shared" si="70"/>
        <v>0</v>
      </c>
      <c r="AD67" s="20">
        <f t="shared" si="71"/>
        <v>0</v>
      </c>
      <c r="AE67" s="60">
        <f t="shared" si="72"/>
        <v>1000</v>
      </c>
      <c r="AF67" s="21">
        <f t="shared" si="73"/>
        <v>0</v>
      </c>
      <c r="AG67" s="68">
        <f t="shared" si="67"/>
        <v>1000</v>
      </c>
      <c r="XFD67" s="70"/>
    </row>
    <row r="68" s="71" customFormat="1" spans="1:16384">
      <c r="A68" s="19">
        <v>4</v>
      </c>
      <c r="B68" s="20" t="s">
        <v>30</v>
      </c>
      <c r="C68" s="21" t="s">
        <v>30</v>
      </c>
      <c r="D68" s="21" t="s">
        <v>30</v>
      </c>
      <c r="E68" s="21" t="s">
        <v>30</v>
      </c>
      <c r="F68" s="22" t="s">
        <v>30</v>
      </c>
      <c r="G68" s="23"/>
      <c r="H68" s="24"/>
      <c r="I68" s="37"/>
      <c r="J68" s="37"/>
      <c r="K68" s="38"/>
      <c r="L68" s="39"/>
      <c r="M68" s="40"/>
      <c r="N68" s="40"/>
      <c r="O68" s="41"/>
      <c r="P68" s="42"/>
      <c r="Q68" s="42"/>
      <c r="R68" s="24"/>
      <c r="S68" s="37"/>
      <c r="T68" s="37"/>
      <c r="U68" s="37"/>
      <c r="V68" s="37"/>
      <c r="W68" s="38"/>
      <c r="X68" s="23"/>
      <c r="Y68" s="57">
        <f t="shared" si="68"/>
        <v>0</v>
      </c>
      <c r="Z68" s="58">
        <f t="shared" ref="Z68:AB68" si="76">Z67+I68-M68+S68</f>
        <v>0</v>
      </c>
      <c r="AA68" s="58">
        <f t="shared" si="76"/>
        <v>0</v>
      </c>
      <c r="AB68" s="58">
        <f t="shared" si="76"/>
        <v>0</v>
      </c>
      <c r="AC68" s="59">
        <f t="shared" si="70"/>
        <v>0</v>
      </c>
      <c r="AD68" s="20">
        <f t="shared" si="71"/>
        <v>0</v>
      </c>
      <c r="AE68" s="60">
        <f t="shared" si="72"/>
        <v>1000</v>
      </c>
      <c r="AF68" s="21">
        <f t="shared" si="73"/>
        <v>0</v>
      </c>
      <c r="AG68" s="68">
        <f t="shared" si="67"/>
        <v>1000</v>
      </c>
      <c r="XFD68" s="70"/>
    </row>
    <row r="69" s="71" customFormat="1" spans="1:16384">
      <c r="A69" s="19">
        <v>5</v>
      </c>
      <c r="B69" s="20" t="s">
        <v>32</v>
      </c>
      <c r="C69" s="21" t="s">
        <v>36</v>
      </c>
      <c r="D69" s="21" t="s">
        <v>32</v>
      </c>
      <c r="E69" s="21" t="s">
        <v>30</v>
      </c>
      <c r="F69" s="22" t="s">
        <v>30</v>
      </c>
      <c r="G69" s="23"/>
      <c r="H69" s="24"/>
      <c r="I69" s="37"/>
      <c r="J69" s="37"/>
      <c r="K69" s="38"/>
      <c r="L69" s="39"/>
      <c r="M69" s="40"/>
      <c r="N69" s="40"/>
      <c r="O69" s="41"/>
      <c r="P69" s="42"/>
      <c r="Q69" s="42"/>
      <c r="R69" s="24"/>
      <c r="S69" s="37"/>
      <c r="T69" s="37"/>
      <c r="U69" s="37"/>
      <c r="V69" s="37"/>
      <c r="W69" s="38"/>
      <c r="X69" s="23"/>
      <c r="Y69" s="57">
        <f t="shared" si="68"/>
        <v>0</v>
      </c>
      <c r="Z69" s="58">
        <f t="shared" ref="Z69:AB69" si="77">Z68+I69-M69+S69</f>
        <v>0</v>
      </c>
      <c r="AA69" s="58">
        <f t="shared" si="77"/>
        <v>0</v>
      </c>
      <c r="AB69" s="58">
        <f t="shared" si="77"/>
        <v>0</v>
      </c>
      <c r="AC69" s="59">
        <f t="shared" si="70"/>
        <v>0</v>
      </c>
      <c r="AD69" s="20">
        <f t="shared" si="71"/>
        <v>0</v>
      </c>
      <c r="AE69" s="60">
        <f t="shared" si="72"/>
        <v>1000</v>
      </c>
      <c r="AF69" s="21">
        <f t="shared" si="73"/>
        <v>0</v>
      </c>
      <c r="AG69" s="68">
        <f t="shared" si="67"/>
        <v>1000</v>
      </c>
      <c r="XFD69" s="70"/>
    </row>
    <row r="70" s="71" customFormat="1" spans="1:16384">
      <c r="A70" s="19">
        <v>6</v>
      </c>
      <c r="B70" s="20" t="s">
        <v>30</v>
      </c>
      <c r="C70" s="21" t="s">
        <v>31</v>
      </c>
      <c r="D70" s="21" t="s">
        <v>30</v>
      </c>
      <c r="E70" s="21" t="s">
        <v>32</v>
      </c>
      <c r="F70" s="22" t="s">
        <v>32</v>
      </c>
      <c r="G70" s="23"/>
      <c r="H70" s="24"/>
      <c r="I70" s="37"/>
      <c r="J70" s="37"/>
      <c r="K70" s="38"/>
      <c r="L70" s="39"/>
      <c r="M70" s="40"/>
      <c r="N70" s="40"/>
      <c r="O70" s="41"/>
      <c r="P70" s="42"/>
      <c r="Q70" s="42"/>
      <c r="R70" s="24"/>
      <c r="S70" s="37"/>
      <c r="T70" s="37"/>
      <c r="U70" s="37"/>
      <c r="V70" s="37"/>
      <c r="W70" s="38"/>
      <c r="X70" s="23"/>
      <c r="Y70" s="57">
        <f t="shared" si="68"/>
        <v>0</v>
      </c>
      <c r="Z70" s="58">
        <f t="shared" ref="Z70:AB70" si="78">Z69+I70-M70+S70</f>
        <v>0</v>
      </c>
      <c r="AA70" s="58">
        <f t="shared" si="78"/>
        <v>0</v>
      </c>
      <c r="AB70" s="58">
        <f t="shared" si="78"/>
        <v>0</v>
      </c>
      <c r="AC70" s="59">
        <f t="shared" si="70"/>
        <v>0</v>
      </c>
      <c r="AD70" s="20">
        <f t="shared" si="71"/>
        <v>0</v>
      </c>
      <c r="AE70" s="60">
        <f t="shared" si="72"/>
        <v>1000</v>
      </c>
      <c r="AF70" s="21">
        <f t="shared" si="73"/>
        <v>0</v>
      </c>
      <c r="AG70" s="68">
        <f t="shared" si="67"/>
        <v>1000</v>
      </c>
      <c r="XFD70" s="70"/>
    </row>
    <row r="71" s="71" customFormat="1" spans="1:16384">
      <c r="A71" s="19">
        <v>7</v>
      </c>
      <c r="B71" s="20" t="s">
        <v>30</v>
      </c>
      <c r="C71" s="21" t="s">
        <v>31</v>
      </c>
      <c r="D71" s="21" t="s">
        <v>30</v>
      </c>
      <c r="E71" s="21" t="s">
        <v>32</v>
      </c>
      <c r="F71" s="22" t="s">
        <v>30</v>
      </c>
      <c r="G71" s="23"/>
      <c r="H71" s="24"/>
      <c r="I71" s="37"/>
      <c r="J71" s="37"/>
      <c r="K71" s="38"/>
      <c r="L71" s="39"/>
      <c r="M71" s="40"/>
      <c r="N71" s="40"/>
      <c r="O71" s="41"/>
      <c r="P71" s="42"/>
      <c r="Q71" s="42"/>
      <c r="R71" s="24"/>
      <c r="S71" s="37"/>
      <c r="T71" s="37"/>
      <c r="U71" s="37"/>
      <c r="V71" s="37"/>
      <c r="W71" s="38"/>
      <c r="X71" s="23"/>
      <c r="Y71" s="57">
        <f t="shared" si="68"/>
        <v>0</v>
      </c>
      <c r="Z71" s="58">
        <f t="shared" ref="Z71:AB71" si="79">Z70+I71-M71+S71</f>
        <v>0</v>
      </c>
      <c r="AA71" s="58">
        <f t="shared" si="79"/>
        <v>0</v>
      </c>
      <c r="AB71" s="58">
        <f t="shared" si="79"/>
        <v>0</v>
      </c>
      <c r="AC71" s="59">
        <f t="shared" si="70"/>
        <v>0</v>
      </c>
      <c r="AD71" s="20">
        <f t="shared" si="71"/>
        <v>0</v>
      </c>
      <c r="AE71" s="60">
        <f t="shared" si="72"/>
        <v>1000</v>
      </c>
      <c r="AF71" s="21">
        <f t="shared" si="73"/>
        <v>0</v>
      </c>
      <c r="AG71" s="68">
        <f t="shared" si="67"/>
        <v>1000</v>
      </c>
      <c r="XFD71" s="70"/>
    </row>
    <row r="72" s="71" customFormat="1" spans="1:16384">
      <c r="A72" s="19">
        <v>8</v>
      </c>
      <c r="B72" s="20" t="s">
        <v>36</v>
      </c>
      <c r="C72" s="21" t="s">
        <v>30</v>
      </c>
      <c r="D72" s="21" t="s">
        <v>32</v>
      </c>
      <c r="E72" s="21" t="s">
        <v>30</v>
      </c>
      <c r="F72" s="22" t="s">
        <v>32</v>
      </c>
      <c r="G72" s="23"/>
      <c r="H72" s="24"/>
      <c r="I72" s="37"/>
      <c r="J72" s="37"/>
      <c r="K72" s="38"/>
      <c r="L72" s="39"/>
      <c r="M72" s="40"/>
      <c r="N72" s="40"/>
      <c r="O72" s="41"/>
      <c r="P72" s="42"/>
      <c r="Q72" s="42"/>
      <c r="R72" s="24"/>
      <c r="S72" s="37"/>
      <c r="T72" s="37"/>
      <c r="U72" s="37"/>
      <c r="V72" s="37"/>
      <c r="W72" s="38"/>
      <c r="X72" s="23"/>
      <c r="Y72" s="57">
        <f t="shared" si="68"/>
        <v>0</v>
      </c>
      <c r="Z72" s="58">
        <f t="shared" ref="Z72:AB72" si="80">Z71+I72-M72+S72</f>
        <v>0</v>
      </c>
      <c r="AA72" s="58">
        <f t="shared" si="80"/>
        <v>0</v>
      </c>
      <c r="AB72" s="58">
        <f t="shared" si="80"/>
        <v>0</v>
      </c>
      <c r="AC72" s="59">
        <f t="shared" si="70"/>
        <v>0</v>
      </c>
      <c r="AD72" s="20">
        <f t="shared" si="71"/>
        <v>0</v>
      </c>
      <c r="AE72" s="60">
        <f t="shared" si="72"/>
        <v>1000</v>
      </c>
      <c r="AF72" s="21">
        <f t="shared" si="73"/>
        <v>0</v>
      </c>
      <c r="AG72" s="68">
        <f t="shared" si="67"/>
        <v>1000</v>
      </c>
      <c r="XFD72" s="70"/>
    </row>
    <row r="73" s="71" customFormat="1" spans="1:16384">
      <c r="A73" s="19">
        <v>9</v>
      </c>
      <c r="B73" s="20" t="s">
        <v>31</v>
      </c>
      <c r="C73" s="21" t="s">
        <v>32</v>
      </c>
      <c r="D73" s="21" t="s">
        <v>30</v>
      </c>
      <c r="E73" s="21" t="s">
        <v>30</v>
      </c>
      <c r="F73" s="22" t="s">
        <v>30</v>
      </c>
      <c r="G73" s="23"/>
      <c r="H73" s="24"/>
      <c r="I73" s="37"/>
      <c r="J73" s="37"/>
      <c r="K73" s="38"/>
      <c r="L73" s="39"/>
      <c r="M73" s="40"/>
      <c r="N73" s="40"/>
      <c r="O73" s="41"/>
      <c r="P73" s="42"/>
      <c r="Q73" s="42"/>
      <c r="R73" s="24"/>
      <c r="S73" s="37"/>
      <c r="T73" s="37"/>
      <c r="U73" s="37"/>
      <c r="V73" s="37"/>
      <c r="W73" s="38"/>
      <c r="X73" s="23"/>
      <c r="Y73" s="57">
        <f t="shared" si="68"/>
        <v>0</v>
      </c>
      <c r="Z73" s="58">
        <f t="shared" ref="Z73:AB73" si="81">Z72+I73-M73+S73</f>
        <v>0</v>
      </c>
      <c r="AA73" s="58">
        <f t="shared" si="81"/>
        <v>0</v>
      </c>
      <c r="AB73" s="58">
        <f t="shared" si="81"/>
        <v>0</v>
      </c>
      <c r="AC73" s="59">
        <f t="shared" si="70"/>
        <v>0</v>
      </c>
      <c r="AD73" s="20">
        <f t="shared" si="71"/>
        <v>0</v>
      </c>
      <c r="AE73" s="60">
        <f t="shared" si="72"/>
        <v>1000</v>
      </c>
      <c r="AF73" s="21">
        <f t="shared" si="73"/>
        <v>0</v>
      </c>
      <c r="AG73" s="68">
        <f t="shared" si="67"/>
        <v>1000</v>
      </c>
      <c r="XFD73" s="70"/>
    </row>
    <row r="74" s="71" customFormat="1" spans="1:16384">
      <c r="A74" s="19">
        <v>10</v>
      </c>
      <c r="B74" s="20" t="s">
        <v>30</v>
      </c>
      <c r="C74" s="21" t="s">
        <v>30</v>
      </c>
      <c r="D74" s="21" t="s">
        <v>30</v>
      </c>
      <c r="E74" s="21" t="s">
        <v>30</v>
      </c>
      <c r="F74" s="22" t="s">
        <v>30</v>
      </c>
      <c r="G74" s="23"/>
      <c r="H74" s="24"/>
      <c r="I74" s="37"/>
      <c r="J74" s="37"/>
      <c r="K74" s="38"/>
      <c r="L74" s="39"/>
      <c r="M74" s="40"/>
      <c r="N74" s="40"/>
      <c r="O74" s="41"/>
      <c r="P74" s="42"/>
      <c r="Q74" s="42"/>
      <c r="R74" s="24"/>
      <c r="S74" s="37"/>
      <c r="T74" s="37"/>
      <c r="U74" s="37"/>
      <c r="V74" s="37"/>
      <c r="W74" s="38"/>
      <c r="X74" s="23"/>
      <c r="Y74" s="57">
        <f t="shared" si="68"/>
        <v>0</v>
      </c>
      <c r="Z74" s="58">
        <f t="shared" ref="Z74:AB74" si="82">Z73+I74-M74+S74</f>
        <v>0</v>
      </c>
      <c r="AA74" s="58">
        <f t="shared" si="82"/>
        <v>0</v>
      </c>
      <c r="AB74" s="58">
        <f t="shared" si="82"/>
        <v>0</v>
      </c>
      <c r="AC74" s="59">
        <f t="shared" si="70"/>
        <v>0</v>
      </c>
      <c r="AD74" s="20">
        <f t="shared" si="71"/>
        <v>0</v>
      </c>
      <c r="AE74" s="60">
        <f t="shared" si="72"/>
        <v>1000</v>
      </c>
      <c r="AF74" s="21">
        <f t="shared" si="73"/>
        <v>0</v>
      </c>
      <c r="AG74" s="68">
        <f t="shared" si="67"/>
        <v>1000</v>
      </c>
      <c r="XFD74" s="70"/>
    </row>
    <row r="75" s="71" customFormat="1" spans="1:16384">
      <c r="A75" s="19">
        <v>11</v>
      </c>
      <c r="B75" s="20" t="s">
        <v>31</v>
      </c>
      <c r="C75" s="21" t="s">
        <v>32</v>
      </c>
      <c r="D75" s="21" t="s">
        <v>32</v>
      </c>
      <c r="E75" s="21" t="s">
        <v>30</v>
      </c>
      <c r="F75" s="22" t="s">
        <v>30</v>
      </c>
      <c r="G75" s="23"/>
      <c r="H75" s="24"/>
      <c r="I75" s="37"/>
      <c r="J75" s="37"/>
      <c r="K75" s="38"/>
      <c r="L75" s="39"/>
      <c r="M75" s="40"/>
      <c r="N75" s="40"/>
      <c r="O75" s="41"/>
      <c r="P75" s="42"/>
      <c r="Q75" s="42"/>
      <c r="R75" s="24"/>
      <c r="S75" s="37"/>
      <c r="T75" s="37"/>
      <c r="U75" s="37"/>
      <c r="V75" s="37"/>
      <c r="W75" s="38"/>
      <c r="X75" s="23"/>
      <c r="Y75" s="57">
        <f t="shared" si="68"/>
        <v>0</v>
      </c>
      <c r="Z75" s="58">
        <f t="shared" ref="Z75:AB75" si="83">Z74+I75-M75+S75</f>
        <v>0</v>
      </c>
      <c r="AA75" s="58">
        <f t="shared" si="83"/>
        <v>0</v>
      </c>
      <c r="AB75" s="58">
        <f t="shared" si="83"/>
        <v>0</v>
      </c>
      <c r="AC75" s="59">
        <f t="shared" si="70"/>
        <v>0</v>
      </c>
      <c r="AD75" s="20">
        <f t="shared" si="71"/>
        <v>0</v>
      </c>
      <c r="AE75" s="60">
        <f t="shared" si="72"/>
        <v>1000</v>
      </c>
      <c r="AF75" s="21">
        <f t="shared" si="73"/>
        <v>0</v>
      </c>
      <c r="AG75" s="68">
        <f t="shared" si="67"/>
        <v>1000</v>
      </c>
      <c r="XFD75" s="70"/>
    </row>
    <row r="76" s="71" customFormat="1" spans="1:16384">
      <c r="A76" s="19">
        <v>12</v>
      </c>
      <c r="B76" s="20" t="s">
        <v>30</v>
      </c>
      <c r="C76" s="21" t="s">
        <v>32</v>
      </c>
      <c r="D76" s="21" t="s">
        <v>30</v>
      </c>
      <c r="E76" s="21" t="s">
        <v>30</v>
      </c>
      <c r="F76" s="22" t="s">
        <v>36</v>
      </c>
      <c r="G76" s="23"/>
      <c r="H76" s="24"/>
      <c r="I76" s="37"/>
      <c r="J76" s="37"/>
      <c r="K76" s="38"/>
      <c r="L76" s="39"/>
      <c r="M76" s="40"/>
      <c r="N76" s="40"/>
      <c r="O76" s="41"/>
      <c r="P76" s="42"/>
      <c r="Q76" s="42"/>
      <c r="R76" s="24"/>
      <c r="S76" s="37"/>
      <c r="T76" s="37"/>
      <c r="U76" s="37"/>
      <c r="V76" s="37"/>
      <c r="W76" s="38"/>
      <c r="X76" s="23"/>
      <c r="Y76" s="57">
        <f t="shared" si="68"/>
        <v>0</v>
      </c>
      <c r="Z76" s="58">
        <f t="shared" ref="Z76:AB76" si="84">Z75+I76-M76+S76</f>
        <v>0</v>
      </c>
      <c r="AA76" s="58">
        <f t="shared" si="84"/>
        <v>0</v>
      </c>
      <c r="AB76" s="58">
        <f t="shared" si="84"/>
        <v>0</v>
      </c>
      <c r="AC76" s="59">
        <f t="shared" si="70"/>
        <v>0</v>
      </c>
      <c r="AD76" s="20">
        <f t="shared" si="71"/>
        <v>0</v>
      </c>
      <c r="AE76" s="60">
        <f t="shared" si="72"/>
        <v>1000</v>
      </c>
      <c r="AF76" s="21">
        <f t="shared" si="73"/>
        <v>0</v>
      </c>
      <c r="AG76" s="68">
        <f t="shared" si="67"/>
        <v>1000</v>
      </c>
      <c r="XFD76" s="70"/>
    </row>
    <row r="77" s="71" customFormat="1" spans="1:16384">
      <c r="A77" s="19">
        <v>13</v>
      </c>
      <c r="B77" s="20" t="s">
        <v>30</v>
      </c>
      <c r="C77" s="21" t="s">
        <v>31</v>
      </c>
      <c r="D77" s="21" t="s">
        <v>30</v>
      </c>
      <c r="E77" s="21" t="s">
        <v>30</v>
      </c>
      <c r="F77" s="22" t="s">
        <v>30</v>
      </c>
      <c r="G77" s="23"/>
      <c r="H77" s="24"/>
      <c r="I77" s="37"/>
      <c r="J77" s="37"/>
      <c r="K77" s="38"/>
      <c r="L77" s="39"/>
      <c r="M77" s="40"/>
      <c r="N77" s="40"/>
      <c r="O77" s="41"/>
      <c r="P77" s="42"/>
      <c r="Q77" s="42"/>
      <c r="R77" s="24"/>
      <c r="S77" s="37"/>
      <c r="T77" s="37"/>
      <c r="U77" s="37"/>
      <c r="V77" s="37"/>
      <c r="W77" s="38"/>
      <c r="X77" s="23"/>
      <c r="Y77" s="57">
        <f t="shared" si="68"/>
        <v>0</v>
      </c>
      <c r="Z77" s="58">
        <f t="shared" ref="Z77:AB77" si="85">Z76+I77-M77+S77</f>
        <v>0</v>
      </c>
      <c r="AA77" s="58">
        <f t="shared" si="85"/>
        <v>0</v>
      </c>
      <c r="AB77" s="58">
        <f t="shared" si="85"/>
        <v>0</v>
      </c>
      <c r="AC77" s="59">
        <f t="shared" si="70"/>
        <v>0</v>
      </c>
      <c r="AD77" s="20">
        <f t="shared" si="71"/>
        <v>0</v>
      </c>
      <c r="AE77" s="60">
        <f t="shared" si="72"/>
        <v>1000</v>
      </c>
      <c r="AF77" s="21">
        <f t="shared" si="73"/>
        <v>0</v>
      </c>
      <c r="AG77" s="68">
        <f t="shared" si="67"/>
        <v>1000</v>
      </c>
      <c r="XFD77" s="70"/>
    </row>
    <row r="78" s="71" customFormat="1" spans="1:16384">
      <c r="A78" s="19">
        <v>14</v>
      </c>
      <c r="B78" s="20" t="s">
        <v>31</v>
      </c>
      <c r="C78" s="21" t="s">
        <v>30</v>
      </c>
      <c r="D78" s="21" t="s">
        <v>32</v>
      </c>
      <c r="E78" s="21" t="s">
        <v>30</v>
      </c>
      <c r="F78" s="22" t="s">
        <v>30</v>
      </c>
      <c r="G78" s="23"/>
      <c r="H78" s="24"/>
      <c r="I78" s="37"/>
      <c r="J78" s="37"/>
      <c r="K78" s="38"/>
      <c r="L78" s="39"/>
      <c r="M78" s="40"/>
      <c r="N78" s="40"/>
      <c r="O78" s="41"/>
      <c r="P78" s="42"/>
      <c r="Q78" s="42"/>
      <c r="R78" s="24"/>
      <c r="S78" s="37"/>
      <c r="T78" s="37"/>
      <c r="U78" s="37"/>
      <c r="V78" s="37"/>
      <c r="W78" s="38"/>
      <c r="X78" s="23"/>
      <c r="Y78" s="57">
        <f t="shared" si="68"/>
        <v>0</v>
      </c>
      <c r="Z78" s="58">
        <f t="shared" ref="Z78:AB78" si="86">Z77+I78-M78+S78</f>
        <v>0</v>
      </c>
      <c r="AA78" s="58">
        <f t="shared" si="86"/>
        <v>0</v>
      </c>
      <c r="AB78" s="58">
        <f t="shared" si="86"/>
        <v>0</v>
      </c>
      <c r="AC78" s="59">
        <f t="shared" si="70"/>
        <v>0</v>
      </c>
      <c r="AD78" s="20">
        <f t="shared" si="71"/>
        <v>0</v>
      </c>
      <c r="AE78" s="60">
        <f t="shared" si="72"/>
        <v>1000</v>
      </c>
      <c r="AF78" s="21">
        <f t="shared" si="73"/>
        <v>0</v>
      </c>
      <c r="AG78" s="68">
        <f t="shared" si="67"/>
        <v>1000</v>
      </c>
      <c r="XFD78" s="70"/>
    </row>
    <row r="79" s="71" customFormat="1" ht="14.25" spans="1:16384">
      <c r="A79" s="25">
        <v>15</v>
      </c>
      <c r="B79" s="26" t="s">
        <v>31</v>
      </c>
      <c r="C79" s="27" t="s">
        <v>31</v>
      </c>
      <c r="D79" s="27" t="s">
        <v>30</v>
      </c>
      <c r="E79" s="27" t="s">
        <v>30</v>
      </c>
      <c r="F79" s="28" t="s">
        <v>30</v>
      </c>
      <c r="G79" s="29"/>
      <c r="H79" s="30"/>
      <c r="I79" s="43"/>
      <c r="J79" s="43"/>
      <c r="K79" s="44"/>
      <c r="L79" s="45"/>
      <c r="M79" s="46"/>
      <c r="N79" s="46"/>
      <c r="O79" s="47"/>
      <c r="P79" s="48"/>
      <c r="Q79" s="48"/>
      <c r="R79" s="30"/>
      <c r="S79" s="43"/>
      <c r="T79" s="43"/>
      <c r="U79" s="43"/>
      <c r="V79" s="43"/>
      <c r="W79" s="44"/>
      <c r="X79" s="29"/>
      <c r="Y79" s="61">
        <f t="shared" si="68"/>
        <v>0</v>
      </c>
      <c r="Z79" s="62">
        <f t="shared" ref="Z79:AB79" si="87">Z78+I79-M79+S79</f>
        <v>0</v>
      </c>
      <c r="AA79" s="62">
        <f t="shared" si="87"/>
        <v>0</v>
      </c>
      <c r="AB79" s="62">
        <f t="shared" si="87"/>
        <v>0</v>
      </c>
      <c r="AC79" s="63">
        <f t="shared" si="70"/>
        <v>0</v>
      </c>
      <c r="AD79" s="26">
        <f t="shared" si="71"/>
        <v>0</v>
      </c>
      <c r="AE79" s="64">
        <f t="shared" si="72"/>
        <v>1000</v>
      </c>
      <c r="AF79" s="27">
        <f t="shared" si="73"/>
        <v>0</v>
      </c>
      <c r="AG79" s="69">
        <f t="shared" si="67"/>
        <v>1000</v>
      </c>
      <c r="XFD79" s="70"/>
    </row>
    <row r="80" s="71" customFormat="1" ht="15" spans="1:16384">
      <c r="A80" s="70"/>
      <c r="B80" s="72"/>
      <c r="C80" s="70"/>
      <c r="D80" s="70"/>
      <c r="E80" s="70"/>
      <c r="F80" s="70"/>
      <c r="G80" s="70"/>
      <c r="H80" s="72"/>
      <c r="I80" s="70"/>
      <c r="J80" s="70"/>
      <c r="K80" s="72"/>
      <c r="L80" s="72"/>
      <c r="M80" s="70"/>
      <c r="N80" s="70"/>
      <c r="O80" s="72"/>
      <c r="P80" s="72"/>
      <c r="Q80" s="70"/>
      <c r="R80" s="70"/>
      <c r="S80" s="70"/>
      <c r="T80" s="70"/>
      <c r="U80" s="70"/>
      <c r="V80" s="70"/>
      <c r="W80" s="70"/>
      <c r="X80" s="70"/>
      <c r="Y80" s="70"/>
      <c r="Z80" s="70"/>
      <c r="AA80" s="70"/>
      <c r="AB80" s="70"/>
      <c r="AC80" s="70"/>
      <c r="AD80" s="70"/>
      <c r="AE80" s="70"/>
      <c r="AF80" s="70"/>
      <c r="AG80" s="70"/>
      <c r="XFD80" s="70"/>
    </row>
    <row r="81" s="71" customFormat="1" ht="36.75" spans="1:16384">
      <c r="A81" s="1" t="s">
        <v>50</v>
      </c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65"/>
      <c r="XFD81" s="70"/>
    </row>
    <row r="82" s="71" customFormat="1" ht="14.25" spans="1:16384">
      <c r="A82" s="3" t="s">
        <v>1</v>
      </c>
      <c r="B82" s="4" t="s">
        <v>2</v>
      </c>
      <c r="C82" s="5"/>
      <c r="D82" s="5"/>
      <c r="E82" s="5"/>
      <c r="F82" s="6"/>
      <c r="G82" s="7" t="s">
        <v>3</v>
      </c>
      <c r="H82" s="4" t="s">
        <v>4</v>
      </c>
      <c r="I82" s="5"/>
      <c r="J82" s="5"/>
      <c r="K82" s="6"/>
      <c r="L82" s="4" t="s">
        <v>5</v>
      </c>
      <c r="M82" s="5"/>
      <c r="N82" s="5"/>
      <c r="O82" s="6"/>
      <c r="P82" s="7" t="s">
        <v>6</v>
      </c>
      <c r="Q82" s="7" t="s">
        <v>7</v>
      </c>
      <c r="R82" s="4" t="s">
        <v>8</v>
      </c>
      <c r="S82" s="5"/>
      <c r="T82" s="5"/>
      <c r="U82" s="5"/>
      <c r="V82" s="49"/>
      <c r="W82" s="6"/>
      <c r="X82" s="50" t="s">
        <v>9</v>
      </c>
      <c r="Y82" s="4" t="s">
        <v>10</v>
      </c>
      <c r="Z82" s="5"/>
      <c r="AA82" s="5"/>
      <c r="AB82" s="5"/>
      <c r="AC82" s="5"/>
      <c r="AD82" s="5"/>
      <c r="AE82" s="5"/>
      <c r="AF82" s="5"/>
      <c r="AG82" s="66"/>
      <c r="XFD82" s="70"/>
    </row>
    <row r="83" s="71" customFormat="1" ht="14.25" spans="1:16384">
      <c r="A83" s="8"/>
      <c r="B83" s="9" t="s">
        <v>11</v>
      </c>
      <c r="C83" s="10" t="s">
        <v>12</v>
      </c>
      <c r="D83" s="10" t="s">
        <v>6</v>
      </c>
      <c r="E83" s="10" t="s">
        <v>13</v>
      </c>
      <c r="F83" s="11" t="s">
        <v>7</v>
      </c>
      <c r="G83" s="12"/>
      <c r="H83" s="9" t="s">
        <v>14</v>
      </c>
      <c r="I83" s="10" t="s">
        <v>15</v>
      </c>
      <c r="J83" s="10" t="s">
        <v>16</v>
      </c>
      <c r="K83" s="11" t="s">
        <v>17</v>
      </c>
      <c r="L83" s="9" t="s">
        <v>14</v>
      </c>
      <c r="M83" s="10" t="s">
        <v>15</v>
      </c>
      <c r="N83" s="10" t="s">
        <v>16</v>
      </c>
      <c r="O83" s="11" t="s">
        <v>17</v>
      </c>
      <c r="P83" s="12" t="s">
        <v>14</v>
      </c>
      <c r="Q83" s="12" t="s">
        <v>18</v>
      </c>
      <c r="R83" s="9" t="s">
        <v>14</v>
      </c>
      <c r="S83" s="10" t="s">
        <v>15</v>
      </c>
      <c r="T83" s="10" t="s">
        <v>16</v>
      </c>
      <c r="U83" s="10" t="s">
        <v>17</v>
      </c>
      <c r="V83" s="51" t="s">
        <v>18</v>
      </c>
      <c r="W83" s="11" t="s">
        <v>19</v>
      </c>
      <c r="X83" s="52"/>
      <c r="Y83" s="9" t="s">
        <v>14</v>
      </c>
      <c r="Z83" s="10" t="s">
        <v>15</v>
      </c>
      <c r="AA83" s="10" t="s">
        <v>16</v>
      </c>
      <c r="AB83" s="10" t="s">
        <v>17</v>
      </c>
      <c r="AC83" s="10" t="s">
        <v>18</v>
      </c>
      <c r="AD83" s="10" t="s">
        <v>20</v>
      </c>
      <c r="AE83" s="10" t="s">
        <v>21</v>
      </c>
      <c r="AF83" s="10" t="s">
        <v>22</v>
      </c>
      <c r="AG83" s="67" t="s">
        <v>23</v>
      </c>
      <c r="XFD83" s="70"/>
    </row>
    <row r="84" s="71" customFormat="1" ht="14.25" spans="1:16384">
      <c r="A84" s="13" t="s">
        <v>26</v>
      </c>
      <c r="B84" s="14" t="s">
        <v>27</v>
      </c>
      <c r="C84" s="15" t="s">
        <v>27</v>
      </c>
      <c r="D84" s="15" t="s">
        <v>27</v>
      </c>
      <c r="E84" s="15" t="s">
        <v>27</v>
      </c>
      <c r="F84" s="16" t="s">
        <v>27</v>
      </c>
      <c r="G84" s="17"/>
      <c r="H84" s="18"/>
      <c r="I84" s="31"/>
      <c r="J84" s="31"/>
      <c r="K84" s="32"/>
      <c r="L84" s="33"/>
      <c r="M84" s="34"/>
      <c r="N84" s="34"/>
      <c r="O84" s="35"/>
      <c r="P84" s="36"/>
      <c r="Q84" s="36"/>
      <c r="R84" s="18"/>
      <c r="S84" s="31"/>
      <c r="T84" s="31"/>
      <c r="U84" s="31"/>
      <c r="V84" s="31"/>
      <c r="W84" s="32"/>
      <c r="X84" s="17"/>
      <c r="Y84" s="53">
        <f>H84-L84+P84+R84</f>
        <v>0</v>
      </c>
      <c r="Z84" s="54">
        <f t="shared" ref="Z84:AB84" si="88">I84-M84+S84</f>
        <v>0</v>
      </c>
      <c r="AA84" s="54">
        <f t="shared" si="88"/>
        <v>0</v>
      </c>
      <c r="AB84" s="54">
        <f t="shared" si="88"/>
        <v>0</v>
      </c>
      <c r="AC84" s="55">
        <f>Q84+V84</f>
        <v>0</v>
      </c>
      <c r="AD84" s="14"/>
      <c r="AE84" s="56">
        <f>1000-H84*25-I84*10-J84*100-K84/3*400+W84</f>
        <v>1000</v>
      </c>
      <c r="AF84" s="15"/>
      <c r="AG84" s="68">
        <f t="shared" ref="AG84:AG99" si="89">1000-Y84*50-Z84*10-AA84*10-AB84*20-AC84*50</f>
        <v>1000</v>
      </c>
      <c r="XFD84" s="70"/>
    </row>
    <row r="85" s="71" customFormat="1" spans="1:16384">
      <c r="A85" s="19">
        <v>1</v>
      </c>
      <c r="B85" s="20" t="s">
        <v>30</v>
      </c>
      <c r="C85" s="21" t="s">
        <v>31</v>
      </c>
      <c r="D85" s="21" t="s">
        <v>30</v>
      </c>
      <c r="E85" s="21" t="s">
        <v>32</v>
      </c>
      <c r="F85" s="22" t="s">
        <v>30</v>
      </c>
      <c r="G85" s="23"/>
      <c r="H85" s="24"/>
      <c r="I85" s="37"/>
      <c r="J85" s="37"/>
      <c r="K85" s="38"/>
      <c r="L85" s="39"/>
      <c r="M85" s="40"/>
      <c r="N85" s="40"/>
      <c r="O85" s="41"/>
      <c r="P85" s="42"/>
      <c r="Q85" s="42"/>
      <c r="R85" s="24"/>
      <c r="S85" s="37"/>
      <c r="T85" s="37"/>
      <c r="U85" s="37"/>
      <c r="V85" s="37"/>
      <c r="W85" s="38"/>
      <c r="X85" s="23"/>
      <c r="Y85" s="57">
        <f t="shared" ref="Y85:Y99" si="90">Y84+H85-L85+P85+R85</f>
        <v>0</v>
      </c>
      <c r="Z85" s="58">
        <f t="shared" ref="Z85:AB85" si="91">Z84+I85-M85+S85</f>
        <v>0</v>
      </c>
      <c r="AA85" s="58">
        <f t="shared" si="91"/>
        <v>0</v>
      </c>
      <c r="AB85" s="58">
        <f t="shared" si="91"/>
        <v>0</v>
      </c>
      <c r="AC85" s="59">
        <f t="shared" ref="AC85:AC99" si="92">AC84+Q85+V85</f>
        <v>0</v>
      </c>
      <c r="AD85" s="20">
        <f t="shared" ref="AD85:AD99" si="93">AE85-AE84</f>
        <v>0</v>
      </c>
      <c r="AE85" s="60">
        <f t="shared" ref="AE85:AE99" si="94">AE84-H85*50-I85*20+W85</f>
        <v>1000</v>
      </c>
      <c r="AF85" s="21">
        <f t="shared" ref="AF85:AF99" si="95">AG85-AG84</f>
        <v>0</v>
      </c>
      <c r="AG85" s="68">
        <f t="shared" si="89"/>
        <v>1000</v>
      </c>
      <c r="XFD85" s="70"/>
    </row>
    <row r="86" s="71" customFormat="1" spans="1:16384">
      <c r="A86" s="19">
        <v>2</v>
      </c>
      <c r="B86" s="20" t="s">
        <v>32</v>
      </c>
      <c r="C86" s="21" t="s">
        <v>30</v>
      </c>
      <c r="D86" s="21" t="s">
        <v>32</v>
      </c>
      <c r="E86" s="21" t="s">
        <v>30</v>
      </c>
      <c r="F86" s="22" t="s">
        <v>30</v>
      </c>
      <c r="G86" s="23"/>
      <c r="H86" s="24"/>
      <c r="I86" s="37"/>
      <c r="J86" s="37"/>
      <c r="K86" s="38"/>
      <c r="L86" s="39"/>
      <c r="M86" s="40"/>
      <c r="N86" s="40"/>
      <c r="O86" s="41"/>
      <c r="P86" s="42"/>
      <c r="Q86" s="42"/>
      <c r="R86" s="24"/>
      <c r="S86" s="37"/>
      <c r="T86" s="37"/>
      <c r="U86" s="37"/>
      <c r="V86" s="37"/>
      <c r="W86" s="38"/>
      <c r="X86" s="23"/>
      <c r="Y86" s="57">
        <f t="shared" si="90"/>
        <v>0</v>
      </c>
      <c r="Z86" s="58">
        <f t="shared" ref="Z86:AB86" si="96">Z85+I86-M86+S86</f>
        <v>0</v>
      </c>
      <c r="AA86" s="58">
        <f t="shared" si="96"/>
        <v>0</v>
      </c>
      <c r="AB86" s="58">
        <f t="shared" si="96"/>
        <v>0</v>
      </c>
      <c r="AC86" s="59">
        <f t="shared" si="92"/>
        <v>0</v>
      </c>
      <c r="AD86" s="20">
        <f t="shared" si="93"/>
        <v>0</v>
      </c>
      <c r="AE86" s="60">
        <f t="shared" si="94"/>
        <v>1000</v>
      </c>
      <c r="AF86" s="21">
        <f t="shared" si="95"/>
        <v>0</v>
      </c>
      <c r="AG86" s="68">
        <f t="shared" si="89"/>
        <v>1000</v>
      </c>
      <c r="XFD86" s="70"/>
    </row>
    <row r="87" s="71" customFormat="1" spans="1:16384">
      <c r="A87" s="19">
        <v>3</v>
      </c>
      <c r="B87" s="20" t="s">
        <v>31</v>
      </c>
      <c r="C87" s="21" t="s">
        <v>31</v>
      </c>
      <c r="D87" s="21" t="s">
        <v>30</v>
      </c>
      <c r="E87" s="21" t="s">
        <v>32</v>
      </c>
      <c r="F87" s="22" t="s">
        <v>30</v>
      </c>
      <c r="G87" s="23"/>
      <c r="H87" s="24"/>
      <c r="I87" s="37"/>
      <c r="J87" s="37"/>
      <c r="K87" s="38"/>
      <c r="L87" s="39"/>
      <c r="M87" s="40"/>
      <c r="N87" s="40"/>
      <c r="O87" s="41"/>
      <c r="P87" s="42"/>
      <c r="Q87" s="42"/>
      <c r="R87" s="24"/>
      <c r="S87" s="37"/>
      <c r="T87" s="37"/>
      <c r="U87" s="37"/>
      <c r="V87" s="37"/>
      <c r="W87" s="38"/>
      <c r="X87" s="23"/>
      <c r="Y87" s="57">
        <f t="shared" si="90"/>
        <v>0</v>
      </c>
      <c r="Z87" s="58">
        <f t="shared" ref="Z87:AB87" si="97">Z86+I87-M87+S87</f>
        <v>0</v>
      </c>
      <c r="AA87" s="58">
        <f t="shared" si="97"/>
        <v>0</v>
      </c>
      <c r="AB87" s="58">
        <f t="shared" si="97"/>
        <v>0</v>
      </c>
      <c r="AC87" s="59">
        <f t="shared" si="92"/>
        <v>0</v>
      </c>
      <c r="AD87" s="20">
        <f t="shared" si="93"/>
        <v>0</v>
      </c>
      <c r="AE87" s="60">
        <f t="shared" si="94"/>
        <v>1000</v>
      </c>
      <c r="AF87" s="21">
        <f t="shared" si="95"/>
        <v>0</v>
      </c>
      <c r="AG87" s="68">
        <f t="shared" si="89"/>
        <v>1000</v>
      </c>
      <c r="XFD87" s="70"/>
    </row>
    <row r="88" s="71" customFormat="1" spans="1:16384">
      <c r="A88" s="19">
        <v>4</v>
      </c>
      <c r="B88" s="20" t="s">
        <v>30</v>
      </c>
      <c r="C88" s="21" t="s">
        <v>30</v>
      </c>
      <c r="D88" s="21" t="s">
        <v>30</v>
      </c>
      <c r="E88" s="21" t="s">
        <v>30</v>
      </c>
      <c r="F88" s="22" t="s">
        <v>30</v>
      </c>
      <c r="G88" s="23"/>
      <c r="H88" s="24"/>
      <c r="I88" s="37"/>
      <c r="J88" s="37"/>
      <c r="K88" s="38"/>
      <c r="L88" s="39"/>
      <c r="M88" s="40"/>
      <c r="N88" s="40"/>
      <c r="O88" s="41"/>
      <c r="P88" s="42"/>
      <c r="Q88" s="42"/>
      <c r="R88" s="24"/>
      <c r="S88" s="37"/>
      <c r="T88" s="37"/>
      <c r="U88" s="37"/>
      <c r="V88" s="37"/>
      <c r="W88" s="38"/>
      <c r="X88" s="23"/>
      <c r="Y88" s="57">
        <f t="shared" si="90"/>
        <v>0</v>
      </c>
      <c r="Z88" s="58">
        <f t="shared" ref="Z88:AB88" si="98">Z87+I88-M88+S88</f>
        <v>0</v>
      </c>
      <c r="AA88" s="58">
        <f t="shared" si="98"/>
        <v>0</v>
      </c>
      <c r="AB88" s="58">
        <f t="shared" si="98"/>
        <v>0</v>
      </c>
      <c r="AC88" s="59">
        <f t="shared" si="92"/>
        <v>0</v>
      </c>
      <c r="AD88" s="20">
        <f t="shared" si="93"/>
        <v>0</v>
      </c>
      <c r="AE88" s="60">
        <f t="shared" si="94"/>
        <v>1000</v>
      </c>
      <c r="AF88" s="21">
        <f t="shared" si="95"/>
        <v>0</v>
      </c>
      <c r="AG88" s="68">
        <f t="shared" si="89"/>
        <v>1000</v>
      </c>
      <c r="XFD88" s="70"/>
    </row>
    <row r="89" s="71" customFormat="1" spans="1:16384">
      <c r="A89" s="19">
        <v>5</v>
      </c>
      <c r="B89" s="20" t="s">
        <v>32</v>
      </c>
      <c r="C89" s="21" t="s">
        <v>36</v>
      </c>
      <c r="D89" s="21" t="s">
        <v>32</v>
      </c>
      <c r="E89" s="21" t="s">
        <v>30</v>
      </c>
      <c r="F89" s="22" t="s">
        <v>30</v>
      </c>
      <c r="G89" s="23"/>
      <c r="H89" s="24"/>
      <c r="I89" s="37"/>
      <c r="J89" s="37"/>
      <c r="K89" s="38"/>
      <c r="L89" s="39"/>
      <c r="M89" s="40"/>
      <c r="N89" s="40"/>
      <c r="O89" s="41"/>
      <c r="P89" s="42"/>
      <c r="Q89" s="42"/>
      <c r="R89" s="24"/>
      <c r="S89" s="37"/>
      <c r="T89" s="37"/>
      <c r="U89" s="37"/>
      <c r="V89" s="37"/>
      <c r="W89" s="38"/>
      <c r="X89" s="23"/>
      <c r="Y89" s="57">
        <f t="shared" si="90"/>
        <v>0</v>
      </c>
      <c r="Z89" s="58">
        <f t="shared" ref="Z89:AB89" si="99">Z88+I89-M89+S89</f>
        <v>0</v>
      </c>
      <c r="AA89" s="58">
        <f t="shared" si="99"/>
        <v>0</v>
      </c>
      <c r="AB89" s="58">
        <f t="shared" si="99"/>
        <v>0</v>
      </c>
      <c r="AC89" s="59">
        <f t="shared" si="92"/>
        <v>0</v>
      </c>
      <c r="AD89" s="20">
        <f t="shared" si="93"/>
        <v>0</v>
      </c>
      <c r="AE89" s="60">
        <f t="shared" si="94"/>
        <v>1000</v>
      </c>
      <c r="AF89" s="21">
        <f t="shared" si="95"/>
        <v>0</v>
      </c>
      <c r="AG89" s="68">
        <f t="shared" si="89"/>
        <v>1000</v>
      </c>
      <c r="XFD89" s="70"/>
    </row>
    <row r="90" s="71" customFormat="1" spans="1:16384">
      <c r="A90" s="19">
        <v>6</v>
      </c>
      <c r="B90" s="20" t="s">
        <v>30</v>
      </c>
      <c r="C90" s="21" t="s">
        <v>31</v>
      </c>
      <c r="D90" s="21" t="s">
        <v>30</v>
      </c>
      <c r="E90" s="21" t="s">
        <v>32</v>
      </c>
      <c r="F90" s="22" t="s">
        <v>32</v>
      </c>
      <c r="G90" s="23"/>
      <c r="H90" s="24"/>
      <c r="I90" s="37"/>
      <c r="J90" s="37"/>
      <c r="K90" s="38"/>
      <c r="L90" s="39"/>
      <c r="M90" s="40"/>
      <c r="N90" s="40"/>
      <c r="O90" s="41"/>
      <c r="P90" s="42"/>
      <c r="Q90" s="42"/>
      <c r="R90" s="24"/>
      <c r="S90" s="37"/>
      <c r="T90" s="37"/>
      <c r="U90" s="37"/>
      <c r="V90" s="37"/>
      <c r="W90" s="38"/>
      <c r="X90" s="23"/>
      <c r="Y90" s="57">
        <f t="shared" si="90"/>
        <v>0</v>
      </c>
      <c r="Z90" s="58">
        <f t="shared" ref="Z90:AB90" si="100">Z89+I90-M90+S90</f>
        <v>0</v>
      </c>
      <c r="AA90" s="58">
        <f t="shared" si="100"/>
        <v>0</v>
      </c>
      <c r="AB90" s="58">
        <f t="shared" si="100"/>
        <v>0</v>
      </c>
      <c r="AC90" s="59">
        <f t="shared" si="92"/>
        <v>0</v>
      </c>
      <c r="AD90" s="20">
        <f t="shared" si="93"/>
        <v>0</v>
      </c>
      <c r="AE90" s="60">
        <f t="shared" si="94"/>
        <v>1000</v>
      </c>
      <c r="AF90" s="21">
        <f t="shared" si="95"/>
        <v>0</v>
      </c>
      <c r="AG90" s="68">
        <f t="shared" si="89"/>
        <v>1000</v>
      </c>
      <c r="XFD90" s="70"/>
    </row>
    <row r="91" s="71" customFormat="1" spans="1:16384">
      <c r="A91" s="19">
        <v>7</v>
      </c>
      <c r="B91" s="20" t="s">
        <v>30</v>
      </c>
      <c r="C91" s="21" t="s">
        <v>31</v>
      </c>
      <c r="D91" s="21" t="s">
        <v>30</v>
      </c>
      <c r="E91" s="21" t="s">
        <v>32</v>
      </c>
      <c r="F91" s="22" t="s">
        <v>30</v>
      </c>
      <c r="G91" s="23"/>
      <c r="H91" s="24"/>
      <c r="I91" s="37"/>
      <c r="J91" s="37"/>
      <c r="K91" s="38"/>
      <c r="L91" s="39"/>
      <c r="M91" s="40"/>
      <c r="N91" s="40"/>
      <c r="O91" s="41"/>
      <c r="P91" s="42"/>
      <c r="Q91" s="42"/>
      <c r="R91" s="24"/>
      <c r="S91" s="37"/>
      <c r="T91" s="37"/>
      <c r="U91" s="37"/>
      <c r="V91" s="37"/>
      <c r="W91" s="38"/>
      <c r="X91" s="23"/>
      <c r="Y91" s="57">
        <f t="shared" si="90"/>
        <v>0</v>
      </c>
      <c r="Z91" s="58">
        <f t="shared" ref="Z91:AB91" si="101">Z90+I91-M91+S91</f>
        <v>0</v>
      </c>
      <c r="AA91" s="58">
        <f t="shared" si="101"/>
        <v>0</v>
      </c>
      <c r="AB91" s="58">
        <f t="shared" si="101"/>
        <v>0</v>
      </c>
      <c r="AC91" s="59">
        <f t="shared" si="92"/>
        <v>0</v>
      </c>
      <c r="AD91" s="20">
        <f t="shared" si="93"/>
        <v>0</v>
      </c>
      <c r="AE91" s="60">
        <f t="shared" si="94"/>
        <v>1000</v>
      </c>
      <c r="AF91" s="21">
        <f t="shared" si="95"/>
        <v>0</v>
      </c>
      <c r="AG91" s="68">
        <f t="shared" si="89"/>
        <v>1000</v>
      </c>
      <c r="XFD91" s="70"/>
    </row>
    <row r="92" s="71" customFormat="1" spans="1:16384">
      <c r="A92" s="19">
        <v>8</v>
      </c>
      <c r="B92" s="20" t="s">
        <v>36</v>
      </c>
      <c r="C92" s="21" t="s">
        <v>30</v>
      </c>
      <c r="D92" s="21" t="s">
        <v>32</v>
      </c>
      <c r="E92" s="21" t="s">
        <v>30</v>
      </c>
      <c r="F92" s="22" t="s">
        <v>32</v>
      </c>
      <c r="G92" s="23"/>
      <c r="H92" s="24"/>
      <c r="I92" s="37"/>
      <c r="J92" s="37"/>
      <c r="K92" s="38"/>
      <c r="L92" s="39"/>
      <c r="M92" s="40"/>
      <c r="N92" s="40"/>
      <c r="O92" s="41"/>
      <c r="P92" s="42"/>
      <c r="Q92" s="42"/>
      <c r="R92" s="24"/>
      <c r="S92" s="37"/>
      <c r="T92" s="37"/>
      <c r="U92" s="37"/>
      <c r="V92" s="37"/>
      <c r="W92" s="38"/>
      <c r="X92" s="23"/>
      <c r="Y92" s="57">
        <f t="shared" si="90"/>
        <v>0</v>
      </c>
      <c r="Z92" s="58">
        <f t="shared" ref="Z92:AB92" si="102">Z91+I92-M92+S92</f>
        <v>0</v>
      </c>
      <c r="AA92" s="58">
        <f t="shared" si="102"/>
        <v>0</v>
      </c>
      <c r="AB92" s="58">
        <f t="shared" si="102"/>
        <v>0</v>
      </c>
      <c r="AC92" s="59">
        <f t="shared" si="92"/>
        <v>0</v>
      </c>
      <c r="AD92" s="20">
        <f t="shared" si="93"/>
        <v>0</v>
      </c>
      <c r="AE92" s="60">
        <f t="shared" si="94"/>
        <v>1000</v>
      </c>
      <c r="AF92" s="21">
        <f t="shared" si="95"/>
        <v>0</v>
      </c>
      <c r="AG92" s="68">
        <f t="shared" si="89"/>
        <v>1000</v>
      </c>
      <c r="XFD92" s="70"/>
    </row>
    <row r="93" s="71" customFormat="1" spans="1:16384">
      <c r="A93" s="19">
        <v>9</v>
      </c>
      <c r="B93" s="20" t="s">
        <v>31</v>
      </c>
      <c r="C93" s="21" t="s">
        <v>32</v>
      </c>
      <c r="D93" s="21" t="s">
        <v>30</v>
      </c>
      <c r="E93" s="21" t="s">
        <v>30</v>
      </c>
      <c r="F93" s="22" t="s">
        <v>30</v>
      </c>
      <c r="G93" s="23"/>
      <c r="H93" s="24"/>
      <c r="I93" s="37"/>
      <c r="J93" s="37"/>
      <c r="K93" s="38"/>
      <c r="L93" s="39"/>
      <c r="M93" s="40"/>
      <c r="N93" s="40"/>
      <c r="O93" s="41"/>
      <c r="P93" s="42"/>
      <c r="Q93" s="42"/>
      <c r="R93" s="24"/>
      <c r="S93" s="37"/>
      <c r="T93" s="37"/>
      <c r="U93" s="37"/>
      <c r="V93" s="37"/>
      <c r="W93" s="38"/>
      <c r="X93" s="23"/>
      <c r="Y93" s="57">
        <f t="shared" si="90"/>
        <v>0</v>
      </c>
      <c r="Z93" s="58">
        <f t="shared" ref="Z93:AB93" si="103">Z92+I93-M93+S93</f>
        <v>0</v>
      </c>
      <c r="AA93" s="58">
        <f t="shared" si="103"/>
        <v>0</v>
      </c>
      <c r="AB93" s="58">
        <f t="shared" si="103"/>
        <v>0</v>
      </c>
      <c r="AC93" s="59">
        <f t="shared" si="92"/>
        <v>0</v>
      </c>
      <c r="AD93" s="20">
        <f t="shared" si="93"/>
        <v>0</v>
      </c>
      <c r="AE93" s="60">
        <f t="shared" si="94"/>
        <v>1000</v>
      </c>
      <c r="AF93" s="21">
        <f t="shared" si="95"/>
        <v>0</v>
      </c>
      <c r="AG93" s="68">
        <f t="shared" si="89"/>
        <v>1000</v>
      </c>
      <c r="XFD93" s="70"/>
    </row>
    <row r="94" s="71" customFormat="1" spans="1:16384">
      <c r="A94" s="19">
        <v>10</v>
      </c>
      <c r="B94" s="20" t="s">
        <v>30</v>
      </c>
      <c r="C94" s="21" t="s">
        <v>30</v>
      </c>
      <c r="D94" s="21" t="s">
        <v>30</v>
      </c>
      <c r="E94" s="21" t="s">
        <v>30</v>
      </c>
      <c r="F94" s="22" t="s">
        <v>30</v>
      </c>
      <c r="G94" s="23"/>
      <c r="H94" s="24"/>
      <c r="I94" s="37"/>
      <c r="J94" s="37"/>
      <c r="K94" s="38"/>
      <c r="L94" s="39"/>
      <c r="M94" s="40"/>
      <c r="N94" s="40"/>
      <c r="O94" s="41"/>
      <c r="P94" s="42"/>
      <c r="Q94" s="42"/>
      <c r="R94" s="24"/>
      <c r="S94" s="37"/>
      <c r="T94" s="37"/>
      <c r="U94" s="37"/>
      <c r="V94" s="37"/>
      <c r="W94" s="38"/>
      <c r="X94" s="23"/>
      <c r="Y94" s="57">
        <f t="shared" si="90"/>
        <v>0</v>
      </c>
      <c r="Z94" s="58">
        <f t="shared" ref="Z94:AB94" si="104">Z93+I94-M94+S94</f>
        <v>0</v>
      </c>
      <c r="AA94" s="58">
        <f t="shared" si="104"/>
        <v>0</v>
      </c>
      <c r="AB94" s="58">
        <f t="shared" si="104"/>
        <v>0</v>
      </c>
      <c r="AC94" s="59">
        <f t="shared" si="92"/>
        <v>0</v>
      </c>
      <c r="AD94" s="20">
        <f t="shared" si="93"/>
        <v>0</v>
      </c>
      <c r="AE94" s="60">
        <f t="shared" si="94"/>
        <v>1000</v>
      </c>
      <c r="AF94" s="21">
        <f t="shared" si="95"/>
        <v>0</v>
      </c>
      <c r="AG94" s="68">
        <f t="shared" si="89"/>
        <v>1000</v>
      </c>
      <c r="XFD94" s="70"/>
    </row>
    <row r="95" s="71" customFormat="1" spans="1:16384">
      <c r="A95" s="19">
        <v>11</v>
      </c>
      <c r="B95" s="20" t="s">
        <v>31</v>
      </c>
      <c r="C95" s="21" t="s">
        <v>32</v>
      </c>
      <c r="D95" s="21" t="s">
        <v>32</v>
      </c>
      <c r="E95" s="21" t="s">
        <v>30</v>
      </c>
      <c r="F95" s="22" t="s">
        <v>30</v>
      </c>
      <c r="G95" s="23"/>
      <c r="H95" s="24"/>
      <c r="I95" s="37"/>
      <c r="J95" s="37"/>
      <c r="K95" s="38"/>
      <c r="L95" s="39"/>
      <c r="M95" s="40"/>
      <c r="N95" s="40"/>
      <c r="O95" s="41"/>
      <c r="P95" s="42"/>
      <c r="Q95" s="42"/>
      <c r="R95" s="24"/>
      <c r="S95" s="37"/>
      <c r="T95" s="37"/>
      <c r="U95" s="37"/>
      <c r="V95" s="37"/>
      <c r="W95" s="38"/>
      <c r="X95" s="23"/>
      <c r="Y95" s="57">
        <f t="shared" si="90"/>
        <v>0</v>
      </c>
      <c r="Z95" s="58">
        <f t="shared" ref="Z95:AB95" si="105">Z94+I95-M95+S95</f>
        <v>0</v>
      </c>
      <c r="AA95" s="58">
        <f t="shared" si="105"/>
        <v>0</v>
      </c>
      <c r="AB95" s="58">
        <f t="shared" si="105"/>
        <v>0</v>
      </c>
      <c r="AC95" s="59">
        <f t="shared" si="92"/>
        <v>0</v>
      </c>
      <c r="AD95" s="20">
        <f t="shared" si="93"/>
        <v>0</v>
      </c>
      <c r="AE95" s="60">
        <f t="shared" si="94"/>
        <v>1000</v>
      </c>
      <c r="AF95" s="21">
        <f t="shared" si="95"/>
        <v>0</v>
      </c>
      <c r="AG95" s="68">
        <f t="shared" si="89"/>
        <v>1000</v>
      </c>
      <c r="XFD95" s="70"/>
    </row>
    <row r="96" s="71" customFormat="1" spans="1:16384">
      <c r="A96" s="19">
        <v>12</v>
      </c>
      <c r="B96" s="20" t="s">
        <v>30</v>
      </c>
      <c r="C96" s="21" t="s">
        <v>32</v>
      </c>
      <c r="D96" s="21" t="s">
        <v>30</v>
      </c>
      <c r="E96" s="21" t="s">
        <v>30</v>
      </c>
      <c r="F96" s="22" t="s">
        <v>36</v>
      </c>
      <c r="G96" s="23"/>
      <c r="H96" s="24"/>
      <c r="I96" s="37"/>
      <c r="J96" s="37"/>
      <c r="K96" s="38"/>
      <c r="L96" s="39"/>
      <c r="M96" s="40"/>
      <c r="N96" s="40"/>
      <c r="O96" s="41"/>
      <c r="P96" s="42"/>
      <c r="Q96" s="42"/>
      <c r="R96" s="24"/>
      <c r="S96" s="37"/>
      <c r="T96" s="37"/>
      <c r="U96" s="37"/>
      <c r="V96" s="37"/>
      <c r="W96" s="38"/>
      <c r="X96" s="23"/>
      <c r="Y96" s="57">
        <f t="shared" si="90"/>
        <v>0</v>
      </c>
      <c r="Z96" s="58">
        <f t="shared" ref="Z96:AB96" si="106">Z95+I96-M96+S96</f>
        <v>0</v>
      </c>
      <c r="AA96" s="58">
        <f t="shared" si="106"/>
        <v>0</v>
      </c>
      <c r="AB96" s="58">
        <f t="shared" si="106"/>
        <v>0</v>
      </c>
      <c r="AC96" s="59">
        <f t="shared" si="92"/>
        <v>0</v>
      </c>
      <c r="AD96" s="20">
        <f t="shared" si="93"/>
        <v>0</v>
      </c>
      <c r="AE96" s="60">
        <f t="shared" si="94"/>
        <v>1000</v>
      </c>
      <c r="AF96" s="21">
        <f t="shared" si="95"/>
        <v>0</v>
      </c>
      <c r="AG96" s="68">
        <f t="shared" si="89"/>
        <v>1000</v>
      </c>
      <c r="XFD96" s="70"/>
    </row>
    <row r="97" s="71" customFormat="1" spans="1:16384">
      <c r="A97" s="19">
        <v>13</v>
      </c>
      <c r="B97" s="20" t="s">
        <v>30</v>
      </c>
      <c r="C97" s="21" t="s">
        <v>31</v>
      </c>
      <c r="D97" s="21" t="s">
        <v>30</v>
      </c>
      <c r="E97" s="21" t="s">
        <v>30</v>
      </c>
      <c r="F97" s="22" t="s">
        <v>30</v>
      </c>
      <c r="G97" s="23"/>
      <c r="H97" s="24"/>
      <c r="I97" s="37"/>
      <c r="J97" s="37"/>
      <c r="K97" s="38"/>
      <c r="L97" s="39"/>
      <c r="M97" s="40"/>
      <c r="N97" s="40"/>
      <c r="O97" s="41"/>
      <c r="P97" s="42"/>
      <c r="Q97" s="42"/>
      <c r="R97" s="24"/>
      <c r="S97" s="37"/>
      <c r="T97" s="37"/>
      <c r="U97" s="37"/>
      <c r="V97" s="37"/>
      <c r="W97" s="38"/>
      <c r="X97" s="23"/>
      <c r="Y97" s="57">
        <f t="shared" si="90"/>
        <v>0</v>
      </c>
      <c r="Z97" s="58">
        <f t="shared" ref="Z97:AB97" si="107">Z96+I97-M97+S97</f>
        <v>0</v>
      </c>
      <c r="AA97" s="58">
        <f t="shared" si="107"/>
        <v>0</v>
      </c>
      <c r="AB97" s="58">
        <f t="shared" si="107"/>
        <v>0</v>
      </c>
      <c r="AC97" s="59">
        <f t="shared" si="92"/>
        <v>0</v>
      </c>
      <c r="AD97" s="20">
        <f t="shared" si="93"/>
        <v>0</v>
      </c>
      <c r="AE97" s="60">
        <f t="shared" si="94"/>
        <v>1000</v>
      </c>
      <c r="AF97" s="21">
        <f t="shared" si="95"/>
        <v>0</v>
      </c>
      <c r="AG97" s="68">
        <f t="shared" si="89"/>
        <v>1000</v>
      </c>
      <c r="XFD97" s="70"/>
    </row>
    <row r="98" s="71" customFormat="1" spans="1:16384">
      <c r="A98" s="19">
        <v>14</v>
      </c>
      <c r="B98" s="20" t="s">
        <v>31</v>
      </c>
      <c r="C98" s="21" t="s">
        <v>30</v>
      </c>
      <c r="D98" s="21" t="s">
        <v>32</v>
      </c>
      <c r="E98" s="21" t="s">
        <v>30</v>
      </c>
      <c r="F98" s="22" t="s">
        <v>30</v>
      </c>
      <c r="G98" s="23"/>
      <c r="H98" s="24"/>
      <c r="I98" s="37"/>
      <c r="J98" s="37"/>
      <c r="K98" s="38"/>
      <c r="L98" s="39"/>
      <c r="M98" s="40"/>
      <c r="N98" s="40"/>
      <c r="O98" s="41"/>
      <c r="P98" s="42"/>
      <c r="Q98" s="42"/>
      <c r="R98" s="24"/>
      <c r="S98" s="37"/>
      <c r="T98" s="37"/>
      <c r="U98" s="37"/>
      <c r="V98" s="37"/>
      <c r="W98" s="38"/>
      <c r="X98" s="23"/>
      <c r="Y98" s="57">
        <f t="shared" si="90"/>
        <v>0</v>
      </c>
      <c r="Z98" s="58">
        <f t="shared" ref="Z98:AB98" si="108">Z97+I98-M98+S98</f>
        <v>0</v>
      </c>
      <c r="AA98" s="58">
        <f t="shared" si="108"/>
        <v>0</v>
      </c>
      <c r="AB98" s="58">
        <f t="shared" si="108"/>
        <v>0</v>
      </c>
      <c r="AC98" s="59">
        <f t="shared" si="92"/>
        <v>0</v>
      </c>
      <c r="AD98" s="20">
        <f t="shared" si="93"/>
        <v>0</v>
      </c>
      <c r="AE98" s="60">
        <f t="shared" si="94"/>
        <v>1000</v>
      </c>
      <c r="AF98" s="21">
        <f t="shared" si="95"/>
        <v>0</v>
      </c>
      <c r="AG98" s="68">
        <f t="shared" si="89"/>
        <v>1000</v>
      </c>
      <c r="XFD98" s="70"/>
    </row>
    <row r="99" s="71" customFormat="1" ht="14.25" spans="1:16384">
      <c r="A99" s="25">
        <v>15</v>
      </c>
      <c r="B99" s="26" t="s">
        <v>31</v>
      </c>
      <c r="C99" s="27" t="s">
        <v>31</v>
      </c>
      <c r="D99" s="27" t="s">
        <v>30</v>
      </c>
      <c r="E99" s="27" t="s">
        <v>30</v>
      </c>
      <c r="F99" s="28" t="s">
        <v>30</v>
      </c>
      <c r="G99" s="29"/>
      <c r="H99" s="30"/>
      <c r="I99" s="43"/>
      <c r="J99" s="43"/>
      <c r="K99" s="44"/>
      <c r="L99" s="45"/>
      <c r="M99" s="46"/>
      <c r="N99" s="46"/>
      <c r="O99" s="47"/>
      <c r="P99" s="48"/>
      <c r="Q99" s="48"/>
      <c r="R99" s="30"/>
      <c r="S99" s="43"/>
      <c r="T99" s="43"/>
      <c r="U99" s="43"/>
      <c r="V99" s="43"/>
      <c r="W99" s="44"/>
      <c r="X99" s="29"/>
      <c r="Y99" s="61">
        <f t="shared" si="90"/>
        <v>0</v>
      </c>
      <c r="Z99" s="62">
        <f t="shared" ref="Z99:AB99" si="109">Z98+I99-M99+S99</f>
        <v>0</v>
      </c>
      <c r="AA99" s="62">
        <f t="shared" si="109"/>
        <v>0</v>
      </c>
      <c r="AB99" s="62">
        <f t="shared" si="109"/>
        <v>0</v>
      </c>
      <c r="AC99" s="63">
        <f t="shared" si="92"/>
        <v>0</v>
      </c>
      <c r="AD99" s="26">
        <f t="shared" si="93"/>
        <v>0</v>
      </c>
      <c r="AE99" s="64">
        <f t="shared" si="94"/>
        <v>1000</v>
      </c>
      <c r="AF99" s="27">
        <f t="shared" si="95"/>
        <v>0</v>
      </c>
      <c r="AG99" s="69">
        <f t="shared" si="89"/>
        <v>1000</v>
      </c>
      <c r="XFD99" s="70"/>
    </row>
    <row r="100" s="71" customFormat="1" ht="15" spans="1:16384">
      <c r="A100" s="70"/>
      <c r="B100" s="72"/>
      <c r="C100" s="70"/>
      <c r="D100" s="70"/>
      <c r="E100" s="70"/>
      <c r="F100" s="70"/>
      <c r="G100" s="70"/>
      <c r="H100" s="72"/>
      <c r="I100" s="70"/>
      <c r="J100" s="70"/>
      <c r="K100" s="72"/>
      <c r="L100" s="72"/>
      <c r="M100" s="70"/>
      <c r="N100" s="70"/>
      <c r="O100" s="72"/>
      <c r="P100" s="72"/>
      <c r="Q100" s="70"/>
      <c r="R100" s="70"/>
      <c r="S100" s="70"/>
      <c r="T100" s="70"/>
      <c r="U100" s="70"/>
      <c r="V100" s="70"/>
      <c r="W100" s="70"/>
      <c r="X100" s="70"/>
      <c r="Y100" s="70"/>
      <c r="Z100" s="70"/>
      <c r="AA100" s="70"/>
      <c r="AB100" s="70"/>
      <c r="AC100" s="70"/>
      <c r="AD100" s="70"/>
      <c r="AE100" s="70"/>
      <c r="AF100" s="70"/>
      <c r="AG100" s="70"/>
      <c r="XFD100" s="70"/>
    </row>
    <row r="101" s="71" customFormat="1" ht="36.75" spans="1:16384">
      <c r="A101" s="1" t="s">
        <v>41</v>
      </c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65"/>
      <c r="XFD101" s="70"/>
    </row>
    <row r="102" s="71" customFormat="1" ht="14.25" spans="1:16384">
      <c r="A102" s="3" t="s">
        <v>1</v>
      </c>
      <c r="B102" s="4" t="s">
        <v>2</v>
      </c>
      <c r="C102" s="5"/>
      <c r="D102" s="5"/>
      <c r="E102" s="5"/>
      <c r="F102" s="6"/>
      <c r="G102" s="7" t="s">
        <v>3</v>
      </c>
      <c r="H102" s="4" t="s">
        <v>4</v>
      </c>
      <c r="I102" s="5"/>
      <c r="J102" s="5"/>
      <c r="K102" s="6"/>
      <c r="L102" s="4" t="s">
        <v>5</v>
      </c>
      <c r="M102" s="5"/>
      <c r="N102" s="5"/>
      <c r="O102" s="6"/>
      <c r="P102" s="7" t="s">
        <v>6</v>
      </c>
      <c r="Q102" s="7" t="s">
        <v>7</v>
      </c>
      <c r="R102" s="4" t="s">
        <v>8</v>
      </c>
      <c r="S102" s="5"/>
      <c r="T102" s="5"/>
      <c r="U102" s="5"/>
      <c r="V102" s="49"/>
      <c r="W102" s="6"/>
      <c r="X102" s="50" t="s">
        <v>9</v>
      </c>
      <c r="Y102" s="4" t="s">
        <v>10</v>
      </c>
      <c r="Z102" s="5"/>
      <c r="AA102" s="5"/>
      <c r="AB102" s="5"/>
      <c r="AC102" s="5"/>
      <c r="AD102" s="5"/>
      <c r="AE102" s="5"/>
      <c r="AF102" s="5"/>
      <c r="AG102" s="66"/>
      <c r="XFD102" s="70"/>
    </row>
    <row r="103" s="71" customFormat="1" ht="14.25" spans="1:16384">
      <c r="A103" s="8"/>
      <c r="B103" s="9" t="s">
        <v>11</v>
      </c>
      <c r="C103" s="10" t="s">
        <v>12</v>
      </c>
      <c r="D103" s="10" t="s">
        <v>6</v>
      </c>
      <c r="E103" s="10" t="s">
        <v>13</v>
      </c>
      <c r="F103" s="11" t="s">
        <v>7</v>
      </c>
      <c r="G103" s="12"/>
      <c r="H103" s="9" t="s">
        <v>14</v>
      </c>
      <c r="I103" s="10" t="s">
        <v>15</v>
      </c>
      <c r="J103" s="10" t="s">
        <v>16</v>
      </c>
      <c r="K103" s="11" t="s">
        <v>17</v>
      </c>
      <c r="L103" s="9" t="s">
        <v>14</v>
      </c>
      <c r="M103" s="10" t="s">
        <v>15</v>
      </c>
      <c r="N103" s="10" t="s">
        <v>16</v>
      </c>
      <c r="O103" s="11" t="s">
        <v>17</v>
      </c>
      <c r="P103" s="12" t="s">
        <v>14</v>
      </c>
      <c r="Q103" s="12" t="s">
        <v>18</v>
      </c>
      <c r="R103" s="9" t="s">
        <v>14</v>
      </c>
      <c r="S103" s="10" t="s">
        <v>15</v>
      </c>
      <c r="T103" s="10" t="s">
        <v>16</v>
      </c>
      <c r="U103" s="10" t="s">
        <v>17</v>
      </c>
      <c r="V103" s="51" t="s">
        <v>18</v>
      </c>
      <c r="W103" s="11" t="s">
        <v>19</v>
      </c>
      <c r="X103" s="52"/>
      <c r="Y103" s="9" t="s">
        <v>14</v>
      </c>
      <c r="Z103" s="10" t="s">
        <v>15</v>
      </c>
      <c r="AA103" s="10" t="s">
        <v>16</v>
      </c>
      <c r="AB103" s="10" t="s">
        <v>17</v>
      </c>
      <c r="AC103" s="10" t="s">
        <v>18</v>
      </c>
      <c r="AD103" s="10" t="s">
        <v>20</v>
      </c>
      <c r="AE103" s="10" t="s">
        <v>21</v>
      </c>
      <c r="AF103" s="10" t="s">
        <v>22</v>
      </c>
      <c r="AG103" s="67" t="s">
        <v>23</v>
      </c>
      <c r="XFD103" s="70"/>
    </row>
    <row r="104" s="71" customFormat="1" ht="14.25" spans="1:16384">
      <c r="A104" s="13" t="s">
        <v>26</v>
      </c>
      <c r="B104" s="14" t="s">
        <v>27</v>
      </c>
      <c r="C104" s="15" t="s">
        <v>27</v>
      </c>
      <c r="D104" s="15" t="s">
        <v>27</v>
      </c>
      <c r="E104" s="15" t="s">
        <v>27</v>
      </c>
      <c r="F104" s="16" t="s">
        <v>27</v>
      </c>
      <c r="G104" s="17"/>
      <c r="H104" s="18"/>
      <c r="I104" s="31"/>
      <c r="J104" s="31"/>
      <c r="K104" s="32"/>
      <c r="L104" s="33"/>
      <c r="M104" s="34"/>
      <c r="N104" s="34"/>
      <c r="O104" s="35"/>
      <c r="P104" s="36"/>
      <c r="Q104" s="36"/>
      <c r="R104" s="18"/>
      <c r="S104" s="31"/>
      <c r="T104" s="31"/>
      <c r="U104" s="31"/>
      <c r="V104" s="31"/>
      <c r="W104" s="32"/>
      <c r="X104" s="17"/>
      <c r="Y104" s="53">
        <f>H104-L104+P104+R104</f>
        <v>0</v>
      </c>
      <c r="Z104" s="54">
        <f t="shared" ref="Z104:AB104" si="110">I104-M104+S104</f>
        <v>0</v>
      </c>
      <c r="AA104" s="54">
        <f t="shared" si="110"/>
        <v>0</v>
      </c>
      <c r="AB104" s="54">
        <f t="shared" si="110"/>
        <v>0</v>
      </c>
      <c r="AC104" s="55">
        <f>Q104+V104</f>
        <v>0</v>
      </c>
      <c r="AD104" s="14"/>
      <c r="AE104" s="56">
        <f>1000-H104*25-I104*10-J104*100-K104/3*400+W104</f>
        <v>1000</v>
      </c>
      <c r="AF104" s="15"/>
      <c r="AG104" s="68">
        <f t="shared" ref="AG104:AG119" si="111">1000-Y104*50-Z104*10-AA104*10-AB104*20-AC104*50</f>
        <v>1000</v>
      </c>
      <c r="XFD104" s="70"/>
    </row>
    <row r="105" s="71" customFormat="1" spans="1:16384">
      <c r="A105" s="19">
        <v>1</v>
      </c>
      <c r="B105" s="20" t="s">
        <v>30</v>
      </c>
      <c r="C105" s="21" t="s">
        <v>31</v>
      </c>
      <c r="D105" s="21" t="s">
        <v>30</v>
      </c>
      <c r="E105" s="21" t="s">
        <v>32</v>
      </c>
      <c r="F105" s="22" t="s">
        <v>30</v>
      </c>
      <c r="G105" s="23"/>
      <c r="H105" s="24"/>
      <c r="I105" s="37"/>
      <c r="J105" s="37"/>
      <c r="K105" s="38"/>
      <c r="L105" s="39"/>
      <c r="M105" s="40"/>
      <c r="N105" s="40"/>
      <c r="O105" s="41"/>
      <c r="P105" s="42"/>
      <c r="Q105" s="42"/>
      <c r="R105" s="24"/>
      <c r="S105" s="37"/>
      <c r="T105" s="37"/>
      <c r="U105" s="37"/>
      <c r="V105" s="37"/>
      <c r="W105" s="38"/>
      <c r="X105" s="23"/>
      <c r="Y105" s="57">
        <f t="shared" ref="Y105:Y119" si="112">Y104+H105-L105+P105+R105</f>
        <v>0</v>
      </c>
      <c r="Z105" s="58">
        <f t="shared" ref="Z105:AB105" si="113">Z104+I105-M105+S105</f>
        <v>0</v>
      </c>
      <c r="AA105" s="58">
        <f t="shared" si="113"/>
        <v>0</v>
      </c>
      <c r="AB105" s="58">
        <f t="shared" si="113"/>
        <v>0</v>
      </c>
      <c r="AC105" s="59">
        <f t="shared" ref="AC105:AC119" si="114">AC104+Q105+V105</f>
        <v>0</v>
      </c>
      <c r="AD105" s="20">
        <f t="shared" ref="AD105:AD119" si="115">AE105-AE104</f>
        <v>0</v>
      </c>
      <c r="AE105" s="60">
        <f t="shared" ref="AE105:AE119" si="116">AE104-H105*50-I105*20+W105</f>
        <v>1000</v>
      </c>
      <c r="AF105" s="21">
        <f t="shared" ref="AF105:AF119" si="117">AG105-AG104</f>
        <v>0</v>
      </c>
      <c r="AG105" s="68">
        <f t="shared" si="111"/>
        <v>1000</v>
      </c>
      <c r="XFD105" s="70"/>
    </row>
    <row r="106" s="71" customFormat="1" spans="1:16384">
      <c r="A106" s="19">
        <v>2</v>
      </c>
      <c r="B106" s="20" t="s">
        <v>32</v>
      </c>
      <c r="C106" s="21" t="s">
        <v>30</v>
      </c>
      <c r="D106" s="21" t="s">
        <v>32</v>
      </c>
      <c r="E106" s="21" t="s">
        <v>30</v>
      </c>
      <c r="F106" s="22" t="s">
        <v>30</v>
      </c>
      <c r="G106" s="23"/>
      <c r="H106" s="24"/>
      <c r="I106" s="37"/>
      <c r="J106" s="37"/>
      <c r="K106" s="38"/>
      <c r="L106" s="39"/>
      <c r="M106" s="40"/>
      <c r="N106" s="40"/>
      <c r="O106" s="41"/>
      <c r="P106" s="42"/>
      <c r="Q106" s="42"/>
      <c r="R106" s="24"/>
      <c r="S106" s="37"/>
      <c r="T106" s="37"/>
      <c r="U106" s="37"/>
      <c r="V106" s="37"/>
      <c r="W106" s="38"/>
      <c r="X106" s="23"/>
      <c r="Y106" s="57">
        <f t="shared" si="112"/>
        <v>0</v>
      </c>
      <c r="Z106" s="58">
        <f t="shared" ref="Z106:AB106" si="118">Z105+I106-M106+S106</f>
        <v>0</v>
      </c>
      <c r="AA106" s="58">
        <f t="shared" si="118"/>
        <v>0</v>
      </c>
      <c r="AB106" s="58">
        <f t="shared" si="118"/>
        <v>0</v>
      </c>
      <c r="AC106" s="59">
        <f t="shared" si="114"/>
        <v>0</v>
      </c>
      <c r="AD106" s="20">
        <f t="shared" si="115"/>
        <v>0</v>
      </c>
      <c r="AE106" s="60">
        <f t="shared" si="116"/>
        <v>1000</v>
      </c>
      <c r="AF106" s="21">
        <f t="shared" si="117"/>
        <v>0</v>
      </c>
      <c r="AG106" s="68">
        <f t="shared" si="111"/>
        <v>1000</v>
      </c>
      <c r="XFD106" s="70"/>
    </row>
    <row r="107" s="71" customFormat="1" spans="1:16384">
      <c r="A107" s="19">
        <v>3</v>
      </c>
      <c r="B107" s="20" t="s">
        <v>31</v>
      </c>
      <c r="C107" s="21" t="s">
        <v>31</v>
      </c>
      <c r="D107" s="21" t="s">
        <v>30</v>
      </c>
      <c r="E107" s="21" t="s">
        <v>32</v>
      </c>
      <c r="F107" s="22" t="s">
        <v>30</v>
      </c>
      <c r="G107" s="23"/>
      <c r="H107" s="24"/>
      <c r="I107" s="37"/>
      <c r="J107" s="37"/>
      <c r="K107" s="38"/>
      <c r="L107" s="39"/>
      <c r="M107" s="40"/>
      <c r="N107" s="40"/>
      <c r="O107" s="41"/>
      <c r="P107" s="42"/>
      <c r="Q107" s="42"/>
      <c r="R107" s="24"/>
      <c r="S107" s="37"/>
      <c r="T107" s="37"/>
      <c r="U107" s="37"/>
      <c r="V107" s="37"/>
      <c r="W107" s="38"/>
      <c r="X107" s="23"/>
      <c r="Y107" s="57">
        <f t="shared" si="112"/>
        <v>0</v>
      </c>
      <c r="Z107" s="58">
        <f t="shared" ref="Z107:AB107" si="119">Z106+I107-M107+S107</f>
        <v>0</v>
      </c>
      <c r="AA107" s="58">
        <f t="shared" si="119"/>
        <v>0</v>
      </c>
      <c r="AB107" s="58">
        <f t="shared" si="119"/>
        <v>0</v>
      </c>
      <c r="AC107" s="59">
        <f t="shared" si="114"/>
        <v>0</v>
      </c>
      <c r="AD107" s="20">
        <f t="shared" si="115"/>
        <v>0</v>
      </c>
      <c r="AE107" s="60">
        <f t="shared" si="116"/>
        <v>1000</v>
      </c>
      <c r="AF107" s="21">
        <f t="shared" si="117"/>
        <v>0</v>
      </c>
      <c r="AG107" s="68">
        <f t="shared" si="111"/>
        <v>1000</v>
      </c>
      <c r="XFD107" s="70"/>
    </row>
    <row r="108" s="71" customFormat="1" spans="1:16384">
      <c r="A108" s="19">
        <v>4</v>
      </c>
      <c r="B108" s="20" t="s">
        <v>30</v>
      </c>
      <c r="C108" s="21" t="s">
        <v>30</v>
      </c>
      <c r="D108" s="21" t="s">
        <v>30</v>
      </c>
      <c r="E108" s="21" t="s">
        <v>30</v>
      </c>
      <c r="F108" s="22" t="s">
        <v>30</v>
      </c>
      <c r="G108" s="23"/>
      <c r="H108" s="24"/>
      <c r="I108" s="37"/>
      <c r="J108" s="37"/>
      <c r="K108" s="38"/>
      <c r="L108" s="39"/>
      <c r="M108" s="40"/>
      <c r="N108" s="40"/>
      <c r="O108" s="41"/>
      <c r="P108" s="42"/>
      <c r="Q108" s="42"/>
      <c r="R108" s="24"/>
      <c r="S108" s="37"/>
      <c r="T108" s="37"/>
      <c r="U108" s="37"/>
      <c r="V108" s="37"/>
      <c r="W108" s="38"/>
      <c r="X108" s="23"/>
      <c r="Y108" s="57">
        <f t="shared" si="112"/>
        <v>0</v>
      </c>
      <c r="Z108" s="58">
        <f t="shared" ref="Z108:AB108" si="120">Z107+I108-M108+S108</f>
        <v>0</v>
      </c>
      <c r="AA108" s="58">
        <f t="shared" si="120"/>
        <v>0</v>
      </c>
      <c r="AB108" s="58">
        <f t="shared" si="120"/>
        <v>0</v>
      </c>
      <c r="AC108" s="59">
        <f t="shared" si="114"/>
        <v>0</v>
      </c>
      <c r="AD108" s="20">
        <f t="shared" si="115"/>
        <v>0</v>
      </c>
      <c r="AE108" s="60">
        <f t="shared" si="116"/>
        <v>1000</v>
      </c>
      <c r="AF108" s="21">
        <f t="shared" si="117"/>
        <v>0</v>
      </c>
      <c r="AG108" s="68">
        <f t="shared" si="111"/>
        <v>1000</v>
      </c>
      <c r="XFD108" s="70"/>
    </row>
    <row r="109" s="71" customFormat="1" spans="1:16384">
      <c r="A109" s="19">
        <v>5</v>
      </c>
      <c r="B109" s="20" t="s">
        <v>32</v>
      </c>
      <c r="C109" s="21" t="s">
        <v>36</v>
      </c>
      <c r="D109" s="21" t="s">
        <v>32</v>
      </c>
      <c r="E109" s="21" t="s">
        <v>30</v>
      </c>
      <c r="F109" s="22" t="s">
        <v>30</v>
      </c>
      <c r="G109" s="23"/>
      <c r="H109" s="24"/>
      <c r="I109" s="37"/>
      <c r="J109" s="37"/>
      <c r="K109" s="38"/>
      <c r="L109" s="39"/>
      <c r="M109" s="40"/>
      <c r="N109" s="40"/>
      <c r="O109" s="41"/>
      <c r="P109" s="42"/>
      <c r="Q109" s="42"/>
      <c r="R109" s="24"/>
      <c r="S109" s="37"/>
      <c r="T109" s="37"/>
      <c r="U109" s="37"/>
      <c r="V109" s="37"/>
      <c r="W109" s="38"/>
      <c r="X109" s="23"/>
      <c r="Y109" s="57">
        <f t="shared" si="112"/>
        <v>0</v>
      </c>
      <c r="Z109" s="58">
        <f t="shared" ref="Z109:AB109" si="121">Z108+I109-M109+S109</f>
        <v>0</v>
      </c>
      <c r="AA109" s="58">
        <f t="shared" si="121"/>
        <v>0</v>
      </c>
      <c r="AB109" s="58">
        <f t="shared" si="121"/>
        <v>0</v>
      </c>
      <c r="AC109" s="59">
        <f t="shared" si="114"/>
        <v>0</v>
      </c>
      <c r="AD109" s="20">
        <f t="shared" si="115"/>
        <v>0</v>
      </c>
      <c r="AE109" s="60">
        <f t="shared" si="116"/>
        <v>1000</v>
      </c>
      <c r="AF109" s="21">
        <f t="shared" si="117"/>
        <v>0</v>
      </c>
      <c r="AG109" s="68">
        <f t="shared" si="111"/>
        <v>1000</v>
      </c>
      <c r="XFD109" s="70"/>
    </row>
    <row r="110" s="71" customFormat="1" spans="1:16384">
      <c r="A110" s="19">
        <v>6</v>
      </c>
      <c r="B110" s="20" t="s">
        <v>30</v>
      </c>
      <c r="C110" s="21" t="s">
        <v>31</v>
      </c>
      <c r="D110" s="21" t="s">
        <v>30</v>
      </c>
      <c r="E110" s="21" t="s">
        <v>32</v>
      </c>
      <c r="F110" s="22" t="s">
        <v>32</v>
      </c>
      <c r="G110" s="23"/>
      <c r="H110" s="24"/>
      <c r="I110" s="37"/>
      <c r="J110" s="37"/>
      <c r="K110" s="38"/>
      <c r="L110" s="39"/>
      <c r="M110" s="40"/>
      <c r="N110" s="40"/>
      <c r="O110" s="41"/>
      <c r="P110" s="42"/>
      <c r="Q110" s="42"/>
      <c r="R110" s="24"/>
      <c r="S110" s="37"/>
      <c r="T110" s="37"/>
      <c r="U110" s="37"/>
      <c r="V110" s="37"/>
      <c r="W110" s="38"/>
      <c r="X110" s="23"/>
      <c r="Y110" s="57">
        <f t="shared" si="112"/>
        <v>0</v>
      </c>
      <c r="Z110" s="58">
        <f t="shared" ref="Z110:AB110" si="122">Z109+I110-M110+S110</f>
        <v>0</v>
      </c>
      <c r="AA110" s="58">
        <f t="shared" si="122"/>
        <v>0</v>
      </c>
      <c r="AB110" s="58">
        <f t="shared" si="122"/>
        <v>0</v>
      </c>
      <c r="AC110" s="59">
        <f t="shared" si="114"/>
        <v>0</v>
      </c>
      <c r="AD110" s="20">
        <f t="shared" si="115"/>
        <v>0</v>
      </c>
      <c r="AE110" s="60">
        <f t="shared" si="116"/>
        <v>1000</v>
      </c>
      <c r="AF110" s="21">
        <f t="shared" si="117"/>
        <v>0</v>
      </c>
      <c r="AG110" s="68">
        <f t="shared" si="111"/>
        <v>1000</v>
      </c>
      <c r="XFD110" s="70"/>
    </row>
    <row r="111" s="71" customFormat="1" spans="1:16384">
      <c r="A111" s="19">
        <v>7</v>
      </c>
      <c r="B111" s="20" t="s">
        <v>30</v>
      </c>
      <c r="C111" s="21" t="s">
        <v>31</v>
      </c>
      <c r="D111" s="21" t="s">
        <v>30</v>
      </c>
      <c r="E111" s="21" t="s">
        <v>32</v>
      </c>
      <c r="F111" s="22" t="s">
        <v>30</v>
      </c>
      <c r="G111" s="23"/>
      <c r="H111" s="24"/>
      <c r="I111" s="37"/>
      <c r="J111" s="37"/>
      <c r="K111" s="38"/>
      <c r="L111" s="39"/>
      <c r="M111" s="40"/>
      <c r="N111" s="40"/>
      <c r="O111" s="41"/>
      <c r="P111" s="42"/>
      <c r="Q111" s="42"/>
      <c r="R111" s="24"/>
      <c r="S111" s="37"/>
      <c r="T111" s="37"/>
      <c r="U111" s="37"/>
      <c r="V111" s="37"/>
      <c r="W111" s="38"/>
      <c r="X111" s="23"/>
      <c r="Y111" s="57">
        <f t="shared" si="112"/>
        <v>0</v>
      </c>
      <c r="Z111" s="58">
        <f t="shared" ref="Z111:AB111" si="123">Z110+I111-M111+S111</f>
        <v>0</v>
      </c>
      <c r="AA111" s="58">
        <f t="shared" si="123"/>
        <v>0</v>
      </c>
      <c r="AB111" s="58">
        <f t="shared" si="123"/>
        <v>0</v>
      </c>
      <c r="AC111" s="59">
        <f t="shared" si="114"/>
        <v>0</v>
      </c>
      <c r="AD111" s="20">
        <f t="shared" si="115"/>
        <v>0</v>
      </c>
      <c r="AE111" s="60">
        <f t="shared" si="116"/>
        <v>1000</v>
      </c>
      <c r="AF111" s="21">
        <f t="shared" si="117"/>
        <v>0</v>
      </c>
      <c r="AG111" s="68">
        <f t="shared" si="111"/>
        <v>1000</v>
      </c>
      <c r="XFD111" s="70"/>
    </row>
    <row r="112" s="71" customFormat="1" spans="1:16384">
      <c r="A112" s="19">
        <v>8</v>
      </c>
      <c r="B112" s="20" t="s">
        <v>36</v>
      </c>
      <c r="C112" s="21" t="s">
        <v>30</v>
      </c>
      <c r="D112" s="21" t="s">
        <v>32</v>
      </c>
      <c r="E112" s="21" t="s">
        <v>30</v>
      </c>
      <c r="F112" s="22" t="s">
        <v>32</v>
      </c>
      <c r="G112" s="23"/>
      <c r="H112" s="24"/>
      <c r="I112" s="37"/>
      <c r="J112" s="37"/>
      <c r="K112" s="38"/>
      <c r="L112" s="39"/>
      <c r="M112" s="40"/>
      <c r="N112" s="40"/>
      <c r="O112" s="41"/>
      <c r="P112" s="42"/>
      <c r="Q112" s="42"/>
      <c r="R112" s="24"/>
      <c r="S112" s="37"/>
      <c r="T112" s="37"/>
      <c r="U112" s="37"/>
      <c r="V112" s="37"/>
      <c r="W112" s="38"/>
      <c r="X112" s="23"/>
      <c r="Y112" s="57">
        <f t="shared" si="112"/>
        <v>0</v>
      </c>
      <c r="Z112" s="58">
        <f t="shared" ref="Z112:AB112" si="124">Z111+I112-M112+S112</f>
        <v>0</v>
      </c>
      <c r="AA112" s="58">
        <f t="shared" si="124"/>
        <v>0</v>
      </c>
      <c r="AB112" s="58">
        <f t="shared" si="124"/>
        <v>0</v>
      </c>
      <c r="AC112" s="59">
        <f t="shared" si="114"/>
        <v>0</v>
      </c>
      <c r="AD112" s="20">
        <f t="shared" si="115"/>
        <v>0</v>
      </c>
      <c r="AE112" s="60">
        <f t="shared" si="116"/>
        <v>1000</v>
      </c>
      <c r="AF112" s="21">
        <f t="shared" si="117"/>
        <v>0</v>
      </c>
      <c r="AG112" s="68">
        <f t="shared" si="111"/>
        <v>1000</v>
      </c>
      <c r="XFD112" s="70"/>
    </row>
    <row r="113" s="71" customFormat="1" spans="1:16384">
      <c r="A113" s="19">
        <v>9</v>
      </c>
      <c r="B113" s="20" t="s">
        <v>31</v>
      </c>
      <c r="C113" s="21" t="s">
        <v>32</v>
      </c>
      <c r="D113" s="21" t="s">
        <v>30</v>
      </c>
      <c r="E113" s="21" t="s">
        <v>30</v>
      </c>
      <c r="F113" s="22" t="s">
        <v>30</v>
      </c>
      <c r="G113" s="23"/>
      <c r="H113" s="24"/>
      <c r="I113" s="37"/>
      <c r="J113" s="37"/>
      <c r="K113" s="38"/>
      <c r="L113" s="39"/>
      <c r="M113" s="40"/>
      <c r="N113" s="40"/>
      <c r="O113" s="41"/>
      <c r="P113" s="42"/>
      <c r="Q113" s="42"/>
      <c r="R113" s="24"/>
      <c r="S113" s="37"/>
      <c r="T113" s="37"/>
      <c r="U113" s="37"/>
      <c r="V113" s="37"/>
      <c r="W113" s="38"/>
      <c r="X113" s="23"/>
      <c r="Y113" s="57">
        <f t="shared" si="112"/>
        <v>0</v>
      </c>
      <c r="Z113" s="58">
        <f t="shared" ref="Z113:AB113" si="125">Z112+I113-M113+S113</f>
        <v>0</v>
      </c>
      <c r="AA113" s="58">
        <f t="shared" si="125"/>
        <v>0</v>
      </c>
      <c r="AB113" s="58">
        <f t="shared" si="125"/>
        <v>0</v>
      </c>
      <c r="AC113" s="59">
        <f t="shared" si="114"/>
        <v>0</v>
      </c>
      <c r="AD113" s="20">
        <f t="shared" si="115"/>
        <v>0</v>
      </c>
      <c r="AE113" s="60">
        <f t="shared" si="116"/>
        <v>1000</v>
      </c>
      <c r="AF113" s="21">
        <f t="shared" si="117"/>
        <v>0</v>
      </c>
      <c r="AG113" s="68">
        <f t="shared" si="111"/>
        <v>1000</v>
      </c>
      <c r="XFD113" s="70"/>
    </row>
    <row r="114" s="71" customFormat="1" spans="1:16384">
      <c r="A114" s="19">
        <v>10</v>
      </c>
      <c r="B114" s="20" t="s">
        <v>30</v>
      </c>
      <c r="C114" s="21" t="s">
        <v>30</v>
      </c>
      <c r="D114" s="21" t="s">
        <v>30</v>
      </c>
      <c r="E114" s="21" t="s">
        <v>30</v>
      </c>
      <c r="F114" s="22" t="s">
        <v>30</v>
      </c>
      <c r="G114" s="23"/>
      <c r="H114" s="24"/>
      <c r="I114" s="37"/>
      <c r="J114" s="37"/>
      <c r="K114" s="38"/>
      <c r="L114" s="39"/>
      <c r="M114" s="40"/>
      <c r="N114" s="40"/>
      <c r="O114" s="41"/>
      <c r="P114" s="42"/>
      <c r="Q114" s="42"/>
      <c r="R114" s="24"/>
      <c r="S114" s="37"/>
      <c r="T114" s="37"/>
      <c r="U114" s="37"/>
      <c r="V114" s="37"/>
      <c r="W114" s="38"/>
      <c r="X114" s="23"/>
      <c r="Y114" s="57">
        <f t="shared" si="112"/>
        <v>0</v>
      </c>
      <c r="Z114" s="58">
        <f t="shared" ref="Z114:AB114" si="126">Z113+I114-M114+S114</f>
        <v>0</v>
      </c>
      <c r="AA114" s="58">
        <f t="shared" si="126"/>
        <v>0</v>
      </c>
      <c r="AB114" s="58">
        <f t="shared" si="126"/>
        <v>0</v>
      </c>
      <c r="AC114" s="59">
        <f t="shared" si="114"/>
        <v>0</v>
      </c>
      <c r="AD114" s="20">
        <f t="shared" si="115"/>
        <v>0</v>
      </c>
      <c r="AE114" s="60">
        <f t="shared" si="116"/>
        <v>1000</v>
      </c>
      <c r="AF114" s="21">
        <f t="shared" si="117"/>
        <v>0</v>
      </c>
      <c r="AG114" s="68">
        <f t="shared" si="111"/>
        <v>1000</v>
      </c>
      <c r="XFD114" s="70"/>
    </row>
    <row r="115" s="71" customFormat="1" spans="1:16384">
      <c r="A115" s="19">
        <v>11</v>
      </c>
      <c r="B115" s="20" t="s">
        <v>31</v>
      </c>
      <c r="C115" s="21" t="s">
        <v>32</v>
      </c>
      <c r="D115" s="21" t="s">
        <v>32</v>
      </c>
      <c r="E115" s="21" t="s">
        <v>30</v>
      </c>
      <c r="F115" s="22" t="s">
        <v>30</v>
      </c>
      <c r="G115" s="23"/>
      <c r="H115" s="24"/>
      <c r="I115" s="37"/>
      <c r="J115" s="37"/>
      <c r="K115" s="38"/>
      <c r="L115" s="39"/>
      <c r="M115" s="40"/>
      <c r="N115" s="40"/>
      <c r="O115" s="41"/>
      <c r="P115" s="42"/>
      <c r="Q115" s="42"/>
      <c r="R115" s="24"/>
      <c r="S115" s="37"/>
      <c r="T115" s="37"/>
      <c r="U115" s="37"/>
      <c r="V115" s="37"/>
      <c r="W115" s="38"/>
      <c r="X115" s="23"/>
      <c r="Y115" s="57">
        <f t="shared" si="112"/>
        <v>0</v>
      </c>
      <c r="Z115" s="58">
        <f t="shared" ref="Z115:AB115" si="127">Z114+I115-M115+S115</f>
        <v>0</v>
      </c>
      <c r="AA115" s="58">
        <f t="shared" si="127"/>
        <v>0</v>
      </c>
      <c r="AB115" s="58">
        <f t="shared" si="127"/>
        <v>0</v>
      </c>
      <c r="AC115" s="59">
        <f t="shared" si="114"/>
        <v>0</v>
      </c>
      <c r="AD115" s="20">
        <f t="shared" si="115"/>
        <v>0</v>
      </c>
      <c r="AE115" s="60">
        <f t="shared" si="116"/>
        <v>1000</v>
      </c>
      <c r="AF115" s="21">
        <f t="shared" si="117"/>
        <v>0</v>
      </c>
      <c r="AG115" s="68">
        <f t="shared" si="111"/>
        <v>1000</v>
      </c>
      <c r="XFD115" s="70"/>
    </row>
    <row r="116" s="71" customFormat="1" spans="1:16384">
      <c r="A116" s="19">
        <v>12</v>
      </c>
      <c r="B116" s="20" t="s">
        <v>30</v>
      </c>
      <c r="C116" s="21" t="s">
        <v>32</v>
      </c>
      <c r="D116" s="21" t="s">
        <v>30</v>
      </c>
      <c r="E116" s="21" t="s">
        <v>30</v>
      </c>
      <c r="F116" s="22" t="s">
        <v>36</v>
      </c>
      <c r="G116" s="23"/>
      <c r="H116" s="24"/>
      <c r="I116" s="37"/>
      <c r="J116" s="37"/>
      <c r="K116" s="38"/>
      <c r="L116" s="39"/>
      <c r="M116" s="40"/>
      <c r="N116" s="40"/>
      <c r="O116" s="41"/>
      <c r="P116" s="42"/>
      <c r="Q116" s="42"/>
      <c r="R116" s="24"/>
      <c r="S116" s="37"/>
      <c r="T116" s="37"/>
      <c r="U116" s="37"/>
      <c r="V116" s="37"/>
      <c r="W116" s="38"/>
      <c r="X116" s="23"/>
      <c r="Y116" s="57">
        <f t="shared" si="112"/>
        <v>0</v>
      </c>
      <c r="Z116" s="58">
        <f t="shared" ref="Z116:AB116" si="128">Z115+I116-M116+S116</f>
        <v>0</v>
      </c>
      <c r="AA116" s="58">
        <f t="shared" si="128"/>
        <v>0</v>
      </c>
      <c r="AB116" s="58">
        <f t="shared" si="128"/>
        <v>0</v>
      </c>
      <c r="AC116" s="59">
        <f t="shared" si="114"/>
        <v>0</v>
      </c>
      <c r="AD116" s="20">
        <f t="shared" si="115"/>
        <v>0</v>
      </c>
      <c r="AE116" s="60">
        <f t="shared" si="116"/>
        <v>1000</v>
      </c>
      <c r="AF116" s="21">
        <f t="shared" si="117"/>
        <v>0</v>
      </c>
      <c r="AG116" s="68">
        <f t="shared" si="111"/>
        <v>1000</v>
      </c>
      <c r="XFD116" s="70"/>
    </row>
    <row r="117" s="71" customFormat="1" spans="1:16384">
      <c r="A117" s="19">
        <v>13</v>
      </c>
      <c r="B117" s="20" t="s">
        <v>30</v>
      </c>
      <c r="C117" s="21" t="s">
        <v>31</v>
      </c>
      <c r="D117" s="21" t="s">
        <v>30</v>
      </c>
      <c r="E117" s="21" t="s">
        <v>30</v>
      </c>
      <c r="F117" s="22" t="s">
        <v>30</v>
      </c>
      <c r="G117" s="23"/>
      <c r="H117" s="24"/>
      <c r="I117" s="37"/>
      <c r="J117" s="37"/>
      <c r="K117" s="38"/>
      <c r="L117" s="39"/>
      <c r="M117" s="40"/>
      <c r="N117" s="40"/>
      <c r="O117" s="41"/>
      <c r="P117" s="42"/>
      <c r="Q117" s="42"/>
      <c r="R117" s="24"/>
      <c r="S117" s="37"/>
      <c r="T117" s="37"/>
      <c r="U117" s="37"/>
      <c r="V117" s="37"/>
      <c r="W117" s="38"/>
      <c r="X117" s="23"/>
      <c r="Y117" s="57">
        <f t="shared" si="112"/>
        <v>0</v>
      </c>
      <c r="Z117" s="58">
        <f t="shared" ref="Z117:AB117" si="129">Z116+I117-M117+S117</f>
        <v>0</v>
      </c>
      <c r="AA117" s="58">
        <f t="shared" si="129"/>
        <v>0</v>
      </c>
      <c r="AB117" s="58">
        <f t="shared" si="129"/>
        <v>0</v>
      </c>
      <c r="AC117" s="59">
        <f t="shared" si="114"/>
        <v>0</v>
      </c>
      <c r="AD117" s="20">
        <f t="shared" si="115"/>
        <v>0</v>
      </c>
      <c r="AE117" s="60">
        <f t="shared" si="116"/>
        <v>1000</v>
      </c>
      <c r="AF117" s="21">
        <f t="shared" si="117"/>
        <v>0</v>
      </c>
      <c r="AG117" s="68">
        <f t="shared" si="111"/>
        <v>1000</v>
      </c>
      <c r="XFD117" s="70"/>
    </row>
    <row r="118" s="71" customFormat="1" spans="1:16384">
      <c r="A118" s="19">
        <v>14</v>
      </c>
      <c r="B118" s="20" t="s">
        <v>31</v>
      </c>
      <c r="C118" s="21" t="s">
        <v>30</v>
      </c>
      <c r="D118" s="21" t="s">
        <v>32</v>
      </c>
      <c r="E118" s="21" t="s">
        <v>30</v>
      </c>
      <c r="F118" s="22" t="s">
        <v>30</v>
      </c>
      <c r="G118" s="23"/>
      <c r="H118" s="24"/>
      <c r="I118" s="37"/>
      <c r="J118" s="37"/>
      <c r="K118" s="38"/>
      <c r="L118" s="39"/>
      <c r="M118" s="40"/>
      <c r="N118" s="40"/>
      <c r="O118" s="41"/>
      <c r="P118" s="42"/>
      <c r="Q118" s="42"/>
      <c r="R118" s="24"/>
      <c r="S118" s="37"/>
      <c r="T118" s="37"/>
      <c r="U118" s="37"/>
      <c r="V118" s="37"/>
      <c r="W118" s="38"/>
      <c r="X118" s="23"/>
      <c r="Y118" s="57">
        <f t="shared" si="112"/>
        <v>0</v>
      </c>
      <c r="Z118" s="58">
        <f t="shared" ref="Z118:AB118" si="130">Z117+I118-M118+S118</f>
        <v>0</v>
      </c>
      <c r="AA118" s="58">
        <f t="shared" si="130"/>
        <v>0</v>
      </c>
      <c r="AB118" s="58">
        <f t="shared" si="130"/>
        <v>0</v>
      </c>
      <c r="AC118" s="59">
        <f t="shared" si="114"/>
        <v>0</v>
      </c>
      <c r="AD118" s="20">
        <f t="shared" si="115"/>
        <v>0</v>
      </c>
      <c r="AE118" s="60">
        <f t="shared" si="116"/>
        <v>1000</v>
      </c>
      <c r="AF118" s="21">
        <f t="shared" si="117"/>
        <v>0</v>
      </c>
      <c r="AG118" s="68">
        <f t="shared" si="111"/>
        <v>1000</v>
      </c>
      <c r="XFD118" s="70"/>
    </row>
    <row r="119" s="71" customFormat="1" ht="14.25" spans="1:16384">
      <c r="A119" s="25">
        <v>15</v>
      </c>
      <c r="B119" s="26" t="s">
        <v>31</v>
      </c>
      <c r="C119" s="27" t="s">
        <v>31</v>
      </c>
      <c r="D119" s="27" t="s">
        <v>30</v>
      </c>
      <c r="E119" s="27" t="s">
        <v>30</v>
      </c>
      <c r="F119" s="28" t="s">
        <v>30</v>
      </c>
      <c r="G119" s="29"/>
      <c r="H119" s="30"/>
      <c r="I119" s="43"/>
      <c r="J119" s="43"/>
      <c r="K119" s="44"/>
      <c r="L119" s="45"/>
      <c r="M119" s="46"/>
      <c r="N119" s="46"/>
      <c r="O119" s="47"/>
      <c r="P119" s="48"/>
      <c r="Q119" s="48"/>
      <c r="R119" s="30"/>
      <c r="S119" s="43"/>
      <c r="T119" s="43"/>
      <c r="U119" s="43"/>
      <c r="V119" s="43"/>
      <c r="W119" s="44"/>
      <c r="X119" s="29"/>
      <c r="Y119" s="61">
        <f t="shared" si="112"/>
        <v>0</v>
      </c>
      <c r="Z119" s="62">
        <f t="shared" ref="Z119:AB119" si="131">Z118+I119-M119+S119</f>
        <v>0</v>
      </c>
      <c r="AA119" s="62">
        <f t="shared" si="131"/>
        <v>0</v>
      </c>
      <c r="AB119" s="62">
        <f t="shared" si="131"/>
        <v>0</v>
      </c>
      <c r="AC119" s="63">
        <f t="shared" si="114"/>
        <v>0</v>
      </c>
      <c r="AD119" s="26">
        <f t="shared" si="115"/>
        <v>0</v>
      </c>
      <c r="AE119" s="64">
        <f t="shared" si="116"/>
        <v>1000</v>
      </c>
      <c r="AF119" s="27">
        <f t="shared" si="117"/>
        <v>0</v>
      </c>
      <c r="AG119" s="69">
        <f t="shared" si="111"/>
        <v>1000</v>
      </c>
      <c r="XFD119" s="70"/>
    </row>
    <row r="120" s="71" customFormat="1" ht="15" spans="1:16384">
      <c r="A120" s="70"/>
      <c r="B120" s="72"/>
      <c r="C120" s="70"/>
      <c r="D120" s="70"/>
      <c r="E120" s="70"/>
      <c r="F120" s="70"/>
      <c r="G120" s="70"/>
      <c r="H120" s="72"/>
      <c r="I120" s="70"/>
      <c r="J120" s="70"/>
      <c r="K120" s="72"/>
      <c r="L120" s="72"/>
      <c r="M120" s="70"/>
      <c r="N120" s="70"/>
      <c r="O120" s="72"/>
      <c r="P120" s="72"/>
      <c r="Q120" s="70"/>
      <c r="R120" s="70"/>
      <c r="S120" s="70"/>
      <c r="T120" s="70"/>
      <c r="U120" s="70"/>
      <c r="V120" s="70"/>
      <c r="W120" s="70"/>
      <c r="X120" s="70"/>
      <c r="Y120" s="70"/>
      <c r="Z120" s="70"/>
      <c r="AA120" s="70"/>
      <c r="AB120" s="70"/>
      <c r="AC120" s="70"/>
      <c r="AD120" s="70"/>
      <c r="AE120" s="70"/>
      <c r="AF120" s="70"/>
      <c r="AG120" s="70"/>
      <c r="XFD120" s="70"/>
    </row>
    <row r="121" s="71" customFormat="1" ht="36.75" spans="1:16384">
      <c r="A121" s="1" t="s">
        <v>42</v>
      </c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65"/>
      <c r="XFD121" s="70"/>
    </row>
    <row r="122" s="71" customFormat="1" ht="14.25" spans="1:16384">
      <c r="A122" s="3" t="s">
        <v>1</v>
      </c>
      <c r="B122" s="4" t="s">
        <v>2</v>
      </c>
      <c r="C122" s="5"/>
      <c r="D122" s="5"/>
      <c r="E122" s="5"/>
      <c r="F122" s="6"/>
      <c r="G122" s="7" t="s">
        <v>3</v>
      </c>
      <c r="H122" s="4" t="s">
        <v>4</v>
      </c>
      <c r="I122" s="5"/>
      <c r="J122" s="5"/>
      <c r="K122" s="6"/>
      <c r="L122" s="4" t="s">
        <v>5</v>
      </c>
      <c r="M122" s="5"/>
      <c r="N122" s="5"/>
      <c r="O122" s="6"/>
      <c r="P122" s="7" t="s">
        <v>6</v>
      </c>
      <c r="Q122" s="7" t="s">
        <v>7</v>
      </c>
      <c r="R122" s="4" t="s">
        <v>8</v>
      </c>
      <c r="S122" s="5"/>
      <c r="T122" s="5"/>
      <c r="U122" s="5"/>
      <c r="V122" s="49"/>
      <c r="W122" s="6"/>
      <c r="X122" s="50" t="s">
        <v>9</v>
      </c>
      <c r="Y122" s="4" t="s">
        <v>10</v>
      </c>
      <c r="Z122" s="5"/>
      <c r="AA122" s="5"/>
      <c r="AB122" s="5"/>
      <c r="AC122" s="5"/>
      <c r="AD122" s="5"/>
      <c r="AE122" s="5"/>
      <c r="AF122" s="5"/>
      <c r="AG122" s="66"/>
      <c r="XFD122" s="70"/>
    </row>
    <row r="123" s="71" customFormat="1" ht="14.25" spans="1:16384">
      <c r="A123" s="8"/>
      <c r="B123" s="9" t="s">
        <v>11</v>
      </c>
      <c r="C123" s="10" t="s">
        <v>12</v>
      </c>
      <c r="D123" s="10" t="s">
        <v>6</v>
      </c>
      <c r="E123" s="10" t="s">
        <v>13</v>
      </c>
      <c r="F123" s="11" t="s">
        <v>7</v>
      </c>
      <c r="G123" s="12"/>
      <c r="H123" s="9" t="s">
        <v>14</v>
      </c>
      <c r="I123" s="10" t="s">
        <v>15</v>
      </c>
      <c r="J123" s="10" t="s">
        <v>16</v>
      </c>
      <c r="K123" s="11" t="s">
        <v>17</v>
      </c>
      <c r="L123" s="9" t="s">
        <v>14</v>
      </c>
      <c r="M123" s="10" t="s">
        <v>15</v>
      </c>
      <c r="N123" s="10" t="s">
        <v>16</v>
      </c>
      <c r="O123" s="11" t="s">
        <v>17</v>
      </c>
      <c r="P123" s="12" t="s">
        <v>14</v>
      </c>
      <c r="Q123" s="12" t="s">
        <v>18</v>
      </c>
      <c r="R123" s="9" t="s">
        <v>14</v>
      </c>
      <c r="S123" s="10" t="s">
        <v>15</v>
      </c>
      <c r="T123" s="10" t="s">
        <v>16</v>
      </c>
      <c r="U123" s="10" t="s">
        <v>17</v>
      </c>
      <c r="V123" s="51" t="s">
        <v>18</v>
      </c>
      <c r="W123" s="11" t="s">
        <v>19</v>
      </c>
      <c r="X123" s="52"/>
      <c r="Y123" s="9" t="s">
        <v>14</v>
      </c>
      <c r="Z123" s="10" t="s">
        <v>15</v>
      </c>
      <c r="AA123" s="10" t="s">
        <v>16</v>
      </c>
      <c r="AB123" s="10" t="s">
        <v>17</v>
      </c>
      <c r="AC123" s="10" t="s">
        <v>18</v>
      </c>
      <c r="AD123" s="10" t="s">
        <v>20</v>
      </c>
      <c r="AE123" s="10" t="s">
        <v>21</v>
      </c>
      <c r="AF123" s="10" t="s">
        <v>22</v>
      </c>
      <c r="AG123" s="67" t="s">
        <v>23</v>
      </c>
      <c r="XFD123" s="70"/>
    </row>
    <row r="124" s="71" customFormat="1" ht="14.25" spans="1:16384">
      <c r="A124" s="13" t="s">
        <v>26</v>
      </c>
      <c r="B124" s="14" t="s">
        <v>27</v>
      </c>
      <c r="C124" s="15" t="s">
        <v>27</v>
      </c>
      <c r="D124" s="15" t="s">
        <v>27</v>
      </c>
      <c r="E124" s="15" t="s">
        <v>27</v>
      </c>
      <c r="F124" s="16" t="s">
        <v>27</v>
      </c>
      <c r="G124" s="17"/>
      <c r="H124" s="18"/>
      <c r="I124" s="31"/>
      <c r="J124" s="31"/>
      <c r="K124" s="32"/>
      <c r="L124" s="33"/>
      <c r="M124" s="34"/>
      <c r="N124" s="34"/>
      <c r="O124" s="35"/>
      <c r="P124" s="36"/>
      <c r="Q124" s="36"/>
      <c r="R124" s="18"/>
      <c r="S124" s="31"/>
      <c r="T124" s="31"/>
      <c r="U124" s="31"/>
      <c r="V124" s="31"/>
      <c r="W124" s="32"/>
      <c r="X124" s="17"/>
      <c r="Y124" s="53">
        <f>H124-L124+P124+R124</f>
        <v>0</v>
      </c>
      <c r="Z124" s="54">
        <f t="shared" ref="Z124:AB124" si="132">I124-M124+S124</f>
        <v>0</v>
      </c>
      <c r="AA124" s="54">
        <f t="shared" si="132"/>
        <v>0</v>
      </c>
      <c r="AB124" s="54">
        <f t="shared" si="132"/>
        <v>0</v>
      </c>
      <c r="AC124" s="55">
        <f>Q124+V124</f>
        <v>0</v>
      </c>
      <c r="AD124" s="14"/>
      <c r="AE124" s="56">
        <f>1000-H124*25-I124*10-J124*100-K124/3*400+W124</f>
        <v>1000</v>
      </c>
      <c r="AF124" s="15"/>
      <c r="AG124" s="68">
        <f t="shared" ref="AG124:AG139" si="133">1000-Y124*50-Z124*10-AA124*10-AB124*20-AC124*50</f>
        <v>1000</v>
      </c>
      <c r="XFD124" s="70"/>
    </row>
    <row r="125" s="71" customFormat="1" spans="1:16384">
      <c r="A125" s="19">
        <v>1</v>
      </c>
      <c r="B125" s="20" t="s">
        <v>30</v>
      </c>
      <c r="C125" s="21" t="s">
        <v>31</v>
      </c>
      <c r="D125" s="21" t="s">
        <v>30</v>
      </c>
      <c r="E125" s="21" t="s">
        <v>32</v>
      </c>
      <c r="F125" s="22" t="s">
        <v>30</v>
      </c>
      <c r="G125" s="23"/>
      <c r="H125" s="24"/>
      <c r="I125" s="37"/>
      <c r="J125" s="37"/>
      <c r="K125" s="38"/>
      <c r="L125" s="39"/>
      <c r="M125" s="40"/>
      <c r="N125" s="40"/>
      <c r="O125" s="41"/>
      <c r="P125" s="42"/>
      <c r="Q125" s="42"/>
      <c r="R125" s="24"/>
      <c r="S125" s="37"/>
      <c r="T125" s="37"/>
      <c r="U125" s="37"/>
      <c r="V125" s="37"/>
      <c r="W125" s="38"/>
      <c r="X125" s="23"/>
      <c r="Y125" s="57">
        <f t="shared" ref="Y125:Y139" si="134">Y124+H125-L125+P125+R125</f>
        <v>0</v>
      </c>
      <c r="Z125" s="58">
        <f t="shared" ref="Z125:AB125" si="135">Z124+I125-M125+S125</f>
        <v>0</v>
      </c>
      <c r="AA125" s="58">
        <f t="shared" si="135"/>
        <v>0</v>
      </c>
      <c r="AB125" s="58">
        <f t="shared" si="135"/>
        <v>0</v>
      </c>
      <c r="AC125" s="59">
        <f t="shared" ref="AC125:AC139" si="136">AC124+Q125+V125</f>
        <v>0</v>
      </c>
      <c r="AD125" s="20">
        <f t="shared" ref="AD125:AD139" si="137">AE125-AE124</f>
        <v>0</v>
      </c>
      <c r="AE125" s="60">
        <f t="shared" ref="AE125:AE139" si="138">AE124-H125*50-I125*20+W125</f>
        <v>1000</v>
      </c>
      <c r="AF125" s="21">
        <f t="shared" ref="AF125:AF139" si="139">AG125-AG124</f>
        <v>0</v>
      </c>
      <c r="AG125" s="68">
        <f t="shared" si="133"/>
        <v>1000</v>
      </c>
      <c r="XFD125" s="70"/>
    </row>
    <row r="126" s="71" customFormat="1" spans="1:16384">
      <c r="A126" s="19">
        <v>2</v>
      </c>
      <c r="B126" s="20" t="s">
        <v>32</v>
      </c>
      <c r="C126" s="21" t="s">
        <v>30</v>
      </c>
      <c r="D126" s="21" t="s">
        <v>32</v>
      </c>
      <c r="E126" s="21" t="s">
        <v>30</v>
      </c>
      <c r="F126" s="22" t="s">
        <v>30</v>
      </c>
      <c r="G126" s="23"/>
      <c r="H126" s="24"/>
      <c r="I126" s="37"/>
      <c r="J126" s="37"/>
      <c r="K126" s="38"/>
      <c r="L126" s="39"/>
      <c r="M126" s="40"/>
      <c r="N126" s="40"/>
      <c r="O126" s="41"/>
      <c r="P126" s="42"/>
      <c r="Q126" s="42"/>
      <c r="R126" s="24"/>
      <c r="S126" s="37"/>
      <c r="T126" s="37"/>
      <c r="U126" s="37"/>
      <c r="V126" s="37"/>
      <c r="W126" s="38"/>
      <c r="X126" s="23"/>
      <c r="Y126" s="57">
        <f t="shared" si="134"/>
        <v>0</v>
      </c>
      <c r="Z126" s="58">
        <f t="shared" ref="Z126:AB126" si="140">Z125+I126-M126+S126</f>
        <v>0</v>
      </c>
      <c r="AA126" s="58">
        <f t="shared" si="140"/>
        <v>0</v>
      </c>
      <c r="AB126" s="58">
        <f t="shared" si="140"/>
        <v>0</v>
      </c>
      <c r="AC126" s="59">
        <f t="shared" si="136"/>
        <v>0</v>
      </c>
      <c r="AD126" s="20">
        <f t="shared" si="137"/>
        <v>0</v>
      </c>
      <c r="AE126" s="60">
        <f t="shared" si="138"/>
        <v>1000</v>
      </c>
      <c r="AF126" s="21">
        <f t="shared" si="139"/>
        <v>0</v>
      </c>
      <c r="AG126" s="68">
        <f t="shared" si="133"/>
        <v>1000</v>
      </c>
      <c r="XFD126" s="70"/>
    </row>
    <row r="127" s="71" customFormat="1" spans="1:16384">
      <c r="A127" s="19">
        <v>3</v>
      </c>
      <c r="B127" s="20" t="s">
        <v>31</v>
      </c>
      <c r="C127" s="21" t="s">
        <v>31</v>
      </c>
      <c r="D127" s="21" t="s">
        <v>30</v>
      </c>
      <c r="E127" s="21" t="s">
        <v>32</v>
      </c>
      <c r="F127" s="22" t="s">
        <v>30</v>
      </c>
      <c r="G127" s="23"/>
      <c r="H127" s="24"/>
      <c r="I127" s="37"/>
      <c r="J127" s="37"/>
      <c r="K127" s="38"/>
      <c r="L127" s="39"/>
      <c r="M127" s="40"/>
      <c r="N127" s="40"/>
      <c r="O127" s="41"/>
      <c r="P127" s="42"/>
      <c r="Q127" s="42"/>
      <c r="R127" s="24"/>
      <c r="S127" s="37"/>
      <c r="T127" s="37"/>
      <c r="U127" s="37"/>
      <c r="V127" s="37"/>
      <c r="W127" s="38"/>
      <c r="X127" s="23"/>
      <c r="Y127" s="57">
        <f t="shared" si="134"/>
        <v>0</v>
      </c>
      <c r="Z127" s="58">
        <f t="shared" ref="Z127:AB127" si="141">Z126+I127-M127+S127</f>
        <v>0</v>
      </c>
      <c r="AA127" s="58">
        <f t="shared" si="141"/>
        <v>0</v>
      </c>
      <c r="AB127" s="58">
        <f t="shared" si="141"/>
        <v>0</v>
      </c>
      <c r="AC127" s="59">
        <f t="shared" si="136"/>
        <v>0</v>
      </c>
      <c r="AD127" s="20">
        <f t="shared" si="137"/>
        <v>0</v>
      </c>
      <c r="AE127" s="60">
        <f t="shared" si="138"/>
        <v>1000</v>
      </c>
      <c r="AF127" s="21">
        <f t="shared" si="139"/>
        <v>0</v>
      </c>
      <c r="AG127" s="68">
        <f t="shared" si="133"/>
        <v>1000</v>
      </c>
      <c r="XFD127" s="70"/>
    </row>
    <row r="128" s="71" customFormat="1" spans="1:16384">
      <c r="A128" s="19">
        <v>4</v>
      </c>
      <c r="B128" s="20" t="s">
        <v>30</v>
      </c>
      <c r="C128" s="21" t="s">
        <v>30</v>
      </c>
      <c r="D128" s="21" t="s">
        <v>30</v>
      </c>
      <c r="E128" s="21" t="s">
        <v>30</v>
      </c>
      <c r="F128" s="22" t="s">
        <v>30</v>
      </c>
      <c r="G128" s="23"/>
      <c r="H128" s="24"/>
      <c r="I128" s="37"/>
      <c r="J128" s="37"/>
      <c r="K128" s="38"/>
      <c r="L128" s="39"/>
      <c r="M128" s="40"/>
      <c r="N128" s="40"/>
      <c r="O128" s="41"/>
      <c r="P128" s="42"/>
      <c r="Q128" s="42"/>
      <c r="R128" s="24"/>
      <c r="S128" s="37"/>
      <c r="T128" s="37"/>
      <c r="U128" s="37"/>
      <c r="V128" s="37"/>
      <c r="W128" s="38"/>
      <c r="X128" s="23"/>
      <c r="Y128" s="57">
        <f t="shared" si="134"/>
        <v>0</v>
      </c>
      <c r="Z128" s="58">
        <f t="shared" ref="Z128:AB128" si="142">Z127+I128-M128+S128</f>
        <v>0</v>
      </c>
      <c r="AA128" s="58">
        <f t="shared" si="142"/>
        <v>0</v>
      </c>
      <c r="AB128" s="58">
        <f t="shared" si="142"/>
        <v>0</v>
      </c>
      <c r="AC128" s="59">
        <f t="shared" si="136"/>
        <v>0</v>
      </c>
      <c r="AD128" s="20">
        <f t="shared" si="137"/>
        <v>0</v>
      </c>
      <c r="AE128" s="60">
        <f t="shared" si="138"/>
        <v>1000</v>
      </c>
      <c r="AF128" s="21">
        <f t="shared" si="139"/>
        <v>0</v>
      </c>
      <c r="AG128" s="68">
        <f t="shared" si="133"/>
        <v>1000</v>
      </c>
      <c r="XFD128" s="70"/>
    </row>
    <row r="129" s="71" customFormat="1" spans="1:16384">
      <c r="A129" s="19">
        <v>5</v>
      </c>
      <c r="B129" s="20" t="s">
        <v>32</v>
      </c>
      <c r="C129" s="21" t="s">
        <v>36</v>
      </c>
      <c r="D129" s="21" t="s">
        <v>32</v>
      </c>
      <c r="E129" s="21" t="s">
        <v>30</v>
      </c>
      <c r="F129" s="22" t="s">
        <v>30</v>
      </c>
      <c r="G129" s="23"/>
      <c r="H129" s="24"/>
      <c r="I129" s="37"/>
      <c r="J129" s="37"/>
      <c r="K129" s="38"/>
      <c r="L129" s="39"/>
      <c r="M129" s="40"/>
      <c r="N129" s="40"/>
      <c r="O129" s="41"/>
      <c r="P129" s="42"/>
      <c r="Q129" s="42"/>
      <c r="R129" s="24"/>
      <c r="S129" s="37"/>
      <c r="T129" s="37"/>
      <c r="U129" s="37"/>
      <c r="V129" s="37"/>
      <c r="W129" s="38"/>
      <c r="X129" s="23"/>
      <c r="Y129" s="57">
        <f t="shared" si="134"/>
        <v>0</v>
      </c>
      <c r="Z129" s="58">
        <f t="shared" ref="Z129:AB129" si="143">Z128+I129-M129+S129</f>
        <v>0</v>
      </c>
      <c r="AA129" s="58">
        <f t="shared" si="143"/>
        <v>0</v>
      </c>
      <c r="AB129" s="58">
        <f t="shared" si="143"/>
        <v>0</v>
      </c>
      <c r="AC129" s="59">
        <f t="shared" si="136"/>
        <v>0</v>
      </c>
      <c r="AD129" s="20">
        <f t="shared" si="137"/>
        <v>0</v>
      </c>
      <c r="AE129" s="60">
        <f t="shared" si="138"/>
        <v>1000</v>
      </c>
      <c r="AF129" s="21">
        <f t="shared" si="139"/>
        <v>0</v>
      </c>
      <c r="AG129" s="68">
        <f t="shared" si="133"/>
        <v>1000</v>
      </c>
      <c r="XFD129" s="70"/>
    </row>
    <row r="130" s="71" customFormat="1" spans="1:16384">
      <c r="A130" s="19">
        <v>6</v>
      </c>
      <c r="B130" s="20" t="s">
        <v>30</v>
      </c>
      <c r="C130" s="21" t="s">
        <v>31</v>
      </c>
      <c r="D130" s="21" t="s">
        <v>30</v>
      </c>
      <c r="E130" s="21" t="s">
        <v>32</v>
      </c>
      <c r="F130" s="22" t="s">
        <v>32</v>
      </c>
      <c r="G130" s="23"/>
      <c r="H130" s="24"/>
      <c r="I130" s="37"/>
      <c r="J130" s="37"/>
      <c r="K130" s="38"/>
      <c r="L130" s="39"/>
      <c r="M130" s="40"/>
      <c r="N130" s="40"/>
      <c r="O130" s="41"/>
      <c r="P130" s="42"/>
      <c r="Q130" s="42"/>
      <c r="R130" s="24"/>
      <c r="S130" s="37"/>
      <c r="T130" s="37"/>
      <c r="U130" s="37"/>
      <c r="V130" s="37"/>
      <c r="W130" s="38"/>
      <c r="X130" s="23"/>
      <c r="Y130" s="57">
        <f t="shared" si="134"/>
        <v>0</v>
      </c>
      <c r="Z130" s="58">
        <f t="shared" ref="Z130:AB130" si="144">Z129+I130-M130+S130</f>
        <v>0</v>
      </c>
      <c r="AA130" s="58">
        <f t="shared" si="144"/>
        <v>0</v>
      </c>
      <c r="AB130" s="58">
        <f t="shared" si="144"/>
        <v>0</v>
      </c>
      <c r="AC130" s="59">
        <f t="shared" si="136"/>
        <v>0</v>
      </c>
      <c r="AD130" s="20">
        <f t="shared" si="137"/>
        <v>0</v>
      </c>
      <c r="AE130" s="60">
        <f t="shared" si="138"/>
        <v>1000</v>
      </c>
      <c r="AF130" s="21">
        <f t="shared" si="139"/>
        <v>0</v>
      </c>
      <c r="AG130" s="68">
        <f t="shared" si="133"/>
        <v>1000</v>
      </c>
      <c r="XFD130" s="70"/>
    </row>
    <row r="131" s="71" customFormat="1" spans="1:16384">
      <c r="A131" s="19">
        <v>7</v>
      </c>
      <c r="B131" s="20" t="s">
        <v>30</v>
      </c>
      <c r="C131" s="21" t="s">
        <v>31</v>
      </c>
      <c r="D131" s="21" t="s">
        <v>30</v>
      </c>
      <c r="E131" s="21" t="s">
        <v>32</v>
      </c>
      <c r="F131" s="22" t="s">
        <v>30</v>
      </c>
      <c r="G131" s="23"/>
      <c r="H131" s="24"/>
      <c r="I131" s="37"/>
      <c r="J131" s="37"/>
      <c r="K131" s="38"/>
      <c r="L131" s="39"/>
      <c r="M131" s="40"/>
      <c r="N131" s="40"/>
      <c r="O131" s="41"/>
      <c r="P131" s="42"/>
      <c r="Q131" s="42"/>
      <c r="R131" s="24"/>
      <c r="S131" s="37"/>
      <c r="T131" s="37"/>
      <c r="U131" s="37"/>
      <c r="V131" s="37"/>
      <c r="W131" s="38"/>
      <c r="X131" s="23"/>
      <c r="Y131" s="57">
        <f t="shared" si="134"/>
        <v>0</v>
      </c>
      <c r="Z131" s="58">
        <f t="shared" ref="Z131:AB131" si="145">Z130+I131-M131+S131</f>
        <v>0</v>
      </c>
      <c r="AA131" s="58">
        <f t="shared" si="145"/>
        <v>0</v>
      </c>
      <c r="AB131" s="58">
        <f t="shared" si="145"/>
        <v>0</v>
      </c>
      <c r="AC131" s="59">
        <f t="shared" si="136"/>
        <v>0</v>
      </c>
      <c r="AD131" s="20">
        <f t="shared" si="137"/>
        <v>0</v>
      </c>
      <c r="AE131" s="60">
        <f t="shared" si="138"/>
        <v>1000</v>
      </c>
      <c r="AF131" s="21">
        <f t="shared" si="139"/>
        <v>0</v>
      </c>
      <c r="AG131" s="68">
        <f t="shared" si="133"/>
        <v>1000</v>
      </c>
      <c r="XFD131" s="70"/>
    </row>
    <row r="132" s="71" customFormat="1" spans="1:16384">
      <c r="A132" s="19">
        <v>8</v>
      </c>
      <c r="B132" s="20" t="s">
        <v>36</v>
      </c>
      <c r="C132" s="21" t="s">
        <v>30</v>
      </c>
      <c r="D132" s="21" t="s">
        <v>32</v>
      </c>
      <c r="E132" s="21" t="s">
        <v>30</v>
      </c>
      <c r="F132" s="22" t="s">
        <v>32</v>
      </c>
      <c r="G132" s="23"/>
      <c r="H132" s="24"/>
      <c r="I132" s="37"/>
      <c r="J132" s="37"/>
      <c r="K132" s="38"/>
      <c r="L132" s="39"/>
      <c r="M132" s="40"/>
      <c r="N132" s="40"/>
      <c r="O132" s="41"/>
      <c r="P132" s="42"/>
      <c r="Q132" s="42"/>
      <c r="R132" s="24"/>
      <c r="S132" s="37"/>
      <c r="T132" s="37"/>
      <c r="U132" s="37"/>
      <c r="V132" s="37"/>
      <c r="W132" s="38"/>
      <c r="X132" s="23"/>
      <c r="Y132" s="57">
        <f t="shared" si="134"/>
        <v>0</v>
      </c>
      <c r="Z132" s="58">
        <f t="shared" ref="Z132:AB132" si="146">Z131+I132-M132+S132</f>
        <v>0</v>
      </c>
      <c r="AA132" s="58">
        <f t="shared" si="146"/>
        <v>0</v>
      </c>
      <c r="AB132" s="58">
        <f t="shared" si="146"/>
        <v>0</v>
      </c>
      <c r="AC132" s="59">
        <f t="shared" si="136"/>
        <v>0</v>
      </c>
      <c r="AD132" s="20">
        <f t="shared" si="137"/>
        <v>0</v>
      </c>
      <c r="AE132" s="60">
        <f t="shared" si="138"/>
        <v>1000</v>
      </c>
      <c r="AF132" s="21">
        <f t="shared" si="139"/>
        <v>0</v>
      </c>
      <c r="AG132" s="68">
        <f t="shared" si="133"/>
        <v>1000</v>
      </c>
      <c r="XFD132" s="70"/>
    </row>
    <row r="133" s="71" customFormat="1" spans="1:16384">
      <c r="A133" s="19">
        <v>9</v>
      </c>
      <c r="B133" s="20" t="s">
        <v>31</v>
      </c>
      <c r="C133" s="21" t="s">
        <v>32</v>
      </c>
      <c r="D133" s="21" t="s">
        <v>30</v>
      </c>
      <c r="E133" s="21" t="s">
        <v>30</v>
      </c>
      <c r="F133" s="22" t="s">
        <v>30</v>
      </c>
      <c r="G133" s="23"/>
      <c r="H133" s="24"/>
      <c r="I133" s="37"/>
      <c r="J133" s="37"/>
      <c r="K133" s="38"/>
      <c r="L133" s="39"/>
      <c r="M133" s="40"/>
      <c r="N133" s="40"/>
      <c r="O133" s="41"/>
      <c r="P133" s="42"/>
      <c r="Q133" s="42"/>
      <c r="R133" s="24"/>
      <c r="S133" s="37"/>
      <c r="T133" s="37"/>
      <c r="U133" s="37"/>
      <c r="V133" s="37"/>
      <c r="W133" s="38"/>
      <c r="X133" s="23"/>
      <c r="Y133" s="57">
        <f t="shared" si="134"/>
        <v>0</v>
      </c>
      <c r="Z133" s="58">
        <f t="shared" ref="Z133:AB133" si="147">Z132+I133-M133+S133</f>
        <v>0</v>
      </c>
      <c r="AA133" s="58">
        <f t="shared" si="147"/>
        <v>0</v>
      </c>
      <c r="AB133" s="58">
        <f t="shared" si="147"/>
        <v>0</v>
      </c>
      <c r="AC133" s="59">
        <f t="shared" si="136"/>
        <v>0</v>
      </c>
      <c r="AD133" s="20">
        <f t="shared" si="137"/>
        <v>0</v>
      </c>
      <c r="AE133" s="60">
        <f t="shared" si="138"/>
        <v>1000</v>
      </c>
      <c r="AF133" s="21">
        <f t="shared" si="139"/>
        <v>0</v>
      </c>
      <c r="AG133" s="68">
        <f t="shared" si="133"/>
        <v>1000</v>
      </c>
      <c r="XFD133" s="70"/>
    </row>
    <row r="134" s="71" customFormat="1" spans="1:16384">
      <c r="A134" s="19">
        <v>10</v>
      </c>
      <c r="B134" s="20" t="s">
        <v>30</v>
      </c>
      <c r="C134" s="21" t="s">
        <v>30</v>
      </c>
      <c r="D134" s="21" t="s">
        <v>30</v>
      </c>
      <c r="E134" s="21" t="s">
        <v>30</v>
      </c>
      <c r="F134" s="22" t="s">
        <v>30</v>
      </c>
      <c r="G134" s="23"/>
      <c r="H134" s="24"/>
      <c r="I134" s="37"/>
      <c r="J134" s="37"/>
      <c r="K134" s="38"/>
      <c r="L134" s="39"/>
      <c r="M134" s="40"/>
      <c r="N134" s="40"/>
      <c r="O134" s="41"/>
      <c r="P134" s="42"/>
      <c r="Q134" s="42"/>
      <c r="R134" s="24"/>
      <c r="S134" s="37"/>
      <c r="T134" s="37"/>
      <c r="U134" s="37"/>
      <c r="V134" s="37"/>
      <c r="W134" s="38"/>
      <c r="X134" s="23"/>
      <c r="Y134" s="57">
        <f t="shared" si="134"/>
        <v>0</v>
      </c>
      <c r="Z134" s="58">
        <f t="shared" ref="Z134:AB134" si="148">Z133+I134-M134+S134</f>
        <v>0</v>
      </c>
      <c r="AA134" s="58">
        <f t="shared" si="148"/>
        <v>0</v>
      </c>
      <c r="AB134" s="58">
        <f t="shared" si="148"/>
        <v>0</v>
      </c>
      <c r="AC134" s="59">
        <f t="shared" si="136"/>
        <v>0</v>
      </c>
      <c r="AD134" s="20">
        <f t="shared" si="137"/>
        <v>0</v>
      </c>
      <c r="AE134" s="60">
        <f t="shared" si="138"/>
        <v>1000</v>
      </c>
      <c r="AF134" s="21">
        <f t="shared" si="139"/>
        <v>0</v>
      </c>
      <c r="AG134" s="68">
        <f t="shared" si="133"/>
        <v>1000</v>
      </c>
      <c r="XFD134" s="70"/>
    </row>
    <row r="135" s="71" customFormat="1" spans="1:16384">
      <c r="A135" s="19">
        <v>11</v>
      </c>
      <c r="B135" s="20" t="s">
        <v>31</v>
      </c>
      <c r="C135" s="21" t="s">
        <v>32</v>
      </c>
      <c r="D135" s="21" t="s">
        <v>32</v>
      </c>
      <c r="E135" s="21" t="s">
        <v>30</v>
      </c>
      <c r="F135" s="22" t="s">
        <v>30</v>
      </c>
      <c r="G135" s="23"/>
      <c r="H135" s="24"/>
      <c r="I135" s="37"/>
      <c r="J135" s="37"/>
      <c r="K135" s="38"/>
      <c r="L135" s="39"/>
      <c r="M135" s="40"/>
      <c r="N135" s="40"/>
      <c r="O135" s="41"/>
      <c r="P135" s="42"/>
      <c r="Q135" s="42"/>
      <c r="R135" s="24"/>
      <c r="S135" s="37"/>
      <c r="T135" s="37"/>
      <c r="U135" s="37"/>
      <c r="V135" s="37"/>
      <c r="W135" s="38"/>
      <c r="X135" s="23"/>
      <c r="Y135" s="57">
        <f t="shared" si="134"/>
        <v>0</v>
      </c>
      <c r="Z135" s="58">
        <f t="shared" ref="Z135:AB135" si="149">Z134+I135-M135+S135</f>
        <v>0</v>
      </c>
      <c r="AA135" s="58">
        <f t="shared" si="149"/>
        <v>0</v>
      </c>
      <c r="AB135" s="58">
        <f t="shared" si="149"/>
        <v>0</v>
      </c>
      <c r="AC135" s="59">
        <f t="shared" si="136"/>
        <v>0</v>
      </c>
      <c r="AD135" s="20">
        <f t="shared" si="137"/>
        <v>0</v>
      </c>
      <c r="AE135" s="60">
        <f t="shared" si="138"/>
        <v>1000</v>
      </c>
      <c r="AF135" s="21">
        <f t="shared" si="139"/>
        <v>0</v>
      </c>
      <c r="AG135" s="68">
        <f t="shared" si="133"/>
        <v>1000</v>
      </c>
      <c r="XFD135" s="70"/>
    </row>
    <row r="136" s="71" customFormat="1" spans="1:16384">
      <c r="A136" s="19">
        <v>12</v>
      </c>
      <c r="B136" s="20" t="s">
        <v>30</v>
      </c>
      <c r="C136" s="21" t="s">
        <v>32</v>
      </c>
      <c r="D136" s="21" t="s">
        <v>30</v>
      </c>
      <c r="E136" s="21" t="s">
        <v>30</v>
      </c>
      <c r="F136" s="22" t="s">
        <v>36</v>
      </c>
      <c r="G136" s="23"/>
      <c r="H136" s="24"/>
      <c r="I136" s="37"/>
      <c r="J136" s="37"/>
      <c r="K136" s="38"/>
      <c r="L136" s="39"/>
      <c r="M136" s="40"/>
      <c r="N136" s="40"/>
      <c r="O136" s="41"/>
      <c r="P136" s="42"/>
      <c r="Q136" s="42"/>
      <c r="R136" s="24"/>
      <c r="S136" s="37"/>
      <c r="T136" s="37"/>
      <c r="U136" s="37"/>
      <c r="V136" s="37"/>
      <c r="W136" s="38"/>
      <c r="X136" s="23"/>
      <c r="Y136" s="57">
        <f t="shared" si="134"/>
        <v>0</v>
      </c>
      <c r="Z136" s="58">
        <f t="shared" ref="Z136:AB136" si="150">Z135+I136-M136+S136</f>
        <v>0</v>
      </c>
      <c r="AA136" s="58">
        <f t="shared" si="150"/>
        <v>0</v>
      </c>
      <c r="AB136" s="58">
        <f t="shared" si="150"/>
        <v>0</v>
      </c>
      <c r="AC136" s="59">
        <f t="shared" si="136"/>
        <v>0</v>
      </c>
      <c r="AD136" s="20">
        <f t="shared" si="137"/>
        <v>0</v>
      </c>
      <c r="AE136" s="60">
        <f t="shared" si="138"/>
        <v>1000</v>
      </c>
      <c r="AF136" s="21">
        <f t="shared" si="139"/>
        <v>0</v>
      </c>
      <c r="AG136" s="68">
        <f t="shared" si="133"/>
        <v>1000</v>
      </c>
      <c r="XFD136" s="70"/>
    </row>
    <row r="137" s="71" customFormat="1" spans="1:16384">
      <c r="A137" s="19">
        <v>13</v>
      </c>
      <c r="B137" s="20" t="s">
        <v>30</v>
      </c>
      <c r="C137" s="21" t="s">
        <v>31</v>
      </c>
      <c r="D137" s="21" t="s">
        <v>30</v>
      </c>
      <c r="E137" s="21" t="s">
        <v>30</v>
      </c>
      <c r="F137" s="22" t="s">
        <v>30</v>
      </c>
      <c r="G137" s="23"/>
      <c r="H137" s="24"/>
      <c r="I137" s="37"/>
      <c r="J137" s="37"/>
      <c r="K137" s="38"/>
      <c r="L137" s="39"/>
      <c r="M137" s="40"/>
      <c r="N137" s="40"/>
      <c r="O137" s="41"/>
      <c r="P137" s="42"/>
      <c r="Q137" s="42"/>
      <c r="R137" s="24"/>
      <c r="S137" s="37"/>
      <c r="T137" s="37"/>
      <c r="U137" s="37"/>
      <c r="V137" s="37"/>
      <c r="W137" s="38"/>
      <c r="X137" s="23"/>
      <c r="Y137" s="57">
        <f t="shared" si="134"/>
        <v>0</v>
      </c>
      <c r="Z137" s="58">
        <f t="shared" ref="Z137:AB137" si="151">Z136+I137-M137+S137</f>
        <v>0</v>
      </c>
      <c r="AA137" s="58">
        <f t="shared" si="151"/>
        <v>0</v>
      </c>
      <c r="AB137" s="58">
        <f t="shared" si="151"/>
        <v>0</v>
      </c>
      <c r="AC137" s="59">
        <f t="shared" si="136"/>
        <v>0</v>
      </c>
      <c r="AD137" s="20">
        <f t="shared" si="137"/>
        <v>0</v>
      </c>
      <c r="AE137" s="60">
        <f t="shared" si="138"/>
        <v>1000</v>
      </c>
      <c r="AF137" s="21">
        <f t="shared" si="139"/>
        <v>0</v>
      </c>
      <c r="AG137" s="68">
        <f t="shared" si="133"/>
        <v>1000</v>
      </c>
      <c r="XFD137" s="70"/>
    </row>
    <row r="138" s="71" customFormat="1" spans="1:16384">
      <c r="A138" s="19">
        <v>14</v>
      </c>
      <c r="B138" s="20" t="s">
        <v>31</v>
      </c>
      <c r="C138" s="21" t="s">
        <v>30</v>
      </c>
      <c r="D138" s="21" t="s">
        <v>32</v>
      </c>
      <c r="E138" s="21" t="s">
        <v>30</v>
      </c>
      <c r="F138" s="22" t="s">
        <v>30</v>
      </c>
      <c r="G138" s="23"/>
      <c r="H138" s="24"/>
      <c r="I138" s="37"/>
      <c r="J138" s="37"/>
      <c r="K138" s="38"/>
      <c r="L138" s="39"/>
      <c r="M138" s="40"/>
      <c r="N138" s="40"/>
      <c r="O138" s="41"/>
      <c r="P138" s="42"/>
      <c r="Q138" s="42"/>
      <c r="R138" s="24"/>
      <c r="S138" s="37"/>
      <c r="T138" s="37"/>
      <c r="U138" s="37"/>
      <c r="V138" s="37"/>
      <c r="W138" s="38"/>
      <c r="X138" s="23"/>
      <c r="Y138" s="57">
        <f t="shared" si="134"/>
        <v>0</v>
      </c>
      <c r="Z138" s="58">
        <f t="shared" ref="Z138:AB138" si="152">Z137+I138-M138+S138</f>
        <v>0</v>
      </c>
      <c r="AA138" s="58">
        <f t="shared" si="152"/>
        <v>0</v>
      </c>
      <c r="AB138" s="58">
        <f t="shared" si="152"/>
        <v>0</v>
      </c>
      <c r="AC138" s="59">
        <f t="shared" si="136"/>
        <v>0</v>
      </c>
      <c r="AD138" s="20">
        <f t="shared" si="137"/>
        <v>0</v>
      </c>
      <c r="AE138" s="60">
        <f t="shared" si="138"/>
        <v>1000</v>
      </c>
      <c r="AF138" s="21">
        <f t="shared" si="139"/>
        <v>0</v>
      </c>
      <c r="AG138" s="68">
        <f t="shared" si="133"/>
        <v>1000</v>
      </c>
      <c r="XFD138" s="70"/>
    </row>
    <row r="139" s="71" customFormat="1" ht="14.25" spans="1:16384">
      <c r="A139" s="25">
        <v>15</v>
      </c>
      <c r="B139" s="26" t="s">
        <v>31</v>
      </c>
      <c r="C139" s="27" t="s">
        <v>31</v>
      </c>
      <c r="D139" s="27" t="s">
        <v>30</v>
      </c>
      <c r="E139" s="27" t="s">
        <v>30</v>
      </c>
      <c r="F139" s="28" t="s">
        <v>30</v>
      </c>
      <c r="G139" s="29"/>
      <c r="H139" s="30"/>
      <c r="I139" s="43"/>
      <c r="J139" s="43"/>
      <c r="K139" s="44"/>
      <c r="L139" s="45"/>
      <c r="M139" s="46"/>
      <c r="N139" s="46"/>
      <c r="O139" s="47"/>
      <c r="P139" s="48"/>
      <c r="Q139" s="48"/>
      <c r="R139" s="30"/>
      <c r="S139" s="43"/>
      <c r="T139" s="43"/>
      <c r="U139" s="43"/>
      <c r="V139" s="43"/>
      <c r="W139" s="44"/>
      <c r="X139" s="29"/>
      <c r="Y139" s="61">
        <f t="shared" si="134"/>
        <v>0</v>
      </c>
      <c r="Z139" s="62">
        <f t="shared" ref="Z139:AB139" si="153">Z138+I139-M139+S139</f>
        <v>0</v>
      </c>
      <c r="AA139" s="62">
        <f t="shared" si="153"/>
        <v>0</v>
      </c>
      <c r="AB139" s="62">
        <f t="shared" si="153"/>
        <v>0</v>
      </c>
      <c r="AC139" s="63">
        <f t="shared" si="136"/>
        <v>0</v>
      </c>
      <c r="AD139" s="26">
        <f t="shared" si="137"/>
        <v>0</v>
      </c>
      <c r="AE139" s="64">
        <f t="shared" si="138"/>
        <v>1000</v>
      </c>
      <c r="AF139" s="27">
        <f t="shared" si="139"/>
        <v>0</v>
      </c>
      <c r="AG139" s="69">
        <f t="shared" si="133"/>
        <v>1000</v>
      </c>
      <c r="XFD139" s="70"/>
    </row>
    <row r="140" s="71" customFormat="1" ht="14.25" spans="1:16384">
      <c r="A140" s="70"/>
      <c r="B140" s="72"/>
      <c r="C140" s="70"/>
      <c r="D140" s="70"/>
      <c r="E140" s="70"/>
      <c r="F140" s="70"/>
      <c r="G140" s="70"/>
      <c r="H140" s="72"/>
      <c r="I140" s="70"/>
      <c r="J140" s="70"/>
      <c r="K140" s="72"/>
      <c r="L140" s="72"/>
      <c r="M140" s="70"/>
      <c r="N140" s="70"/>
      <c r="O140" s="72"/>
      <c r="P140" s="72"/>
      <c r="Q140" s="70"/>
      <c r="R140" s="70"/>
      <c r="S140" s="70"/>
      <c r="T140" s="70"/>
      <c r="U140" s="70"/>
      <c r="V140" s="70"/>
      <c r="W140" s="70"/>
      <c r="X140" s="70"/>
      <c r="Y140" s="70"/>
      <c r="Z140" s="70"/>
      <c r="AA140" s="70"/>
      <c r="AB140" s="70"/>
      <c r="AC140" s="70"/>
      <c r="AD140" s="70"/>
      <c r="AE140" s="70"/>
      <c r="AF140" s="70"/>
      <c r="AG140" s="70"/>
      <c r="XFD140" s="70"/>
    </row>
  </sheetData>
  <mergeCells count="63">
    <mergeCell ref="A1:AG1"/>
    <mergeCell ref="B2:F2"/>
    <mergeCell ref="H2:K2"/>
    <mergeCell ref="L2:O2"/>
    <mergeCell ref="R2:W2"/>
    <mergeCell ref="Y2:AG2"/>
    <mergeCell ref="A21:AG21"/>
    <mergeCell ref="B22:F22"/>
    <mergeCell ref="H22:K22"/>
    <mergeCell ref="L22:O22"/>
    <mergeCell ref="R22:W22"/>
    <mergeCell ref="Y22:AG22"/>
    <mergeCell ref="A41:AG41"/>
    <mergeCell ref="B42:F42"/>
    <mergeCell ref="H42:K42"/>
    <mergeCell ref="L42:O42"/>
    <mergeCell ref="R42:W42"/>
    <mergeCell ref="Y42:AG42"/>
    <mergeCell ref="A61:AG61"/>
    <mergeCell ref="B62:F62"/>
    <mergeCell ref="H62:K62"/>
    <mergeCell ref="L62:O62"/>
    <mergeCell ref="R62:W62"/>
    <mergeCell ref="Y62:AG62"/>
    <mergeCell ref="A81:AG81"/>
    <mergeCell ref="B82:F82"/>
    <mergeCell ref="H82:K82"/>
    <mergeCell ref="L82:O82"/>
    <mergeCell ref="R82:W82"/>
    <mergeCell ref="Y82:AG82"/>
    <mergeCell ref="A101:AG101"/>
    <mergeCell ref="B102:F102"/>
    <mergeCell ref="H102:K102"/>
    <mergeCell ref="L102:O102"/>
    <mergeCell ref="R102:W102"/>
    <mergeCell ref="Y102:AG102"/>
    <mergeCell ref="A121:AG121"/>
    <mergeCell ref="B122:F122"/>
    <mergeCell ref="H122:K122"/>
    <mergeCell ref="L122:O122"/>
    <mergeCell ref="R122:W122"/>
    <mergeCell ref="Y122:AG122"/>
    <mergeCell ref="A2:A3"/>
    <mergeCell ref="A22:A23"/>
    <mergeCell ref="A42:A43"/>
    <mergeCell ref="A62:A63"/>
    <mergeCell ref="A82:A83"/>
    <mergeCell ref="A102:A103"/>
    <mergeCell ref="A122:A123"/>
    <mergeCell ref="G2:G3"/>
    <mergeCell ref="G22:G23"/>
    <mergeCell ref="G42:G43"/>
    <mergeCell ref="G62:G63"/>
    <mergeCell ref="G82:G83"/>
    <mergeCell ref="G102:G103"/>
    <mergeCell ref="G122:G123"/>
    <mergeCell ref="X2:X3"/>
    <mergeCell ref="X22:X23"/>
    <mergeCell ref="X42:X43"/>
    <mergeCell ref="X62:X63"/>
    <mergeCell ref="X82:X83"/>
    <mergeCell ref="X102:X103"/>
    <mergeCell ref="X122:X123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20"/>
  <sheetViews>
    <sheetView zoomScale="85" zoomScaleNormal="85" workbookViewId="0">
      <selection activeCell="R14" sqref="R14"/>
    </sheetView>
  </sheetViews>
  <sheetFormatPr defaultColWidth="9" defaultRowHeight="13.5"/>
  <cols>
    <col min="1" max="1" width="7" customWidth="1"/>
    <col min="2" max="3" width="10.875" customWidth="1"/>
    <col min="4" max="5" width="5.125" customWidth="1"/>
    <col min="6" max="6" width="10.875" customWidth="1"/>
    <col min="7" max="33" width="9.10833333333333" customWidth="1"/>
  </cols>
  <sheetData>
    <row r="1" ht="36.75" spans="1:33">
      <c r="A1" s="1" t="s">
        <v>46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65"/>
    </row>
    <row r="2" ht="14.25" spans="1:33">
      <c r="A2" s="3" t="s">
        <v>1</v>
      </c>
      <c r="B2" s="4" t="s">
        <v>2</v>
      </c>
      <c r="C2" s="5"/>
      <c r="D2" s="5"/>
      <c r="E2" s="5"/>
      <c r="F2" s="6"/>
      <c r="G2" s="7" t="s">
        <v>3</v>
      </c>
      <c r="H2" s="4" t="s">
        <v>4</v>
      </c>
      <c r="I2" s="5"/>
      <c r="J2" s="5"/>
      <c r="K2" s="6"/>
      <c r="L2" s="4" t="s">
        <v>5</v>
      </c>
      <c r="M2" s="5"/>
      <c r="N2" s="5"/>
      <c r="O2" s="6"/>
      <c r="P2" s="7" t="s">
        <v>6</v>
      </c>
      <c r="Q2" s="7" t="s">
        <v>7</v>
      </c>
      <c r="R2" s="4" t="s">
        <v>8</v>
      </c>
      <c r="S2" s="5"/>
      <c r="T2" s="5"/>
      <c r="U2" s="5"/>
      <c r="V2" s="49"/>
      <c r="W2" s="6"/>
      <c r="X2" s="50" t="s">
        <v>9</v>
      </c>
      <c r="Y2" s="4" t="s">
        <v>10</v>
      </c>
      <c r="Z2" s="5"/>
      <c r="AA2" s="5"/>
      <c r="AB2" s="5"/>
      <c r="AC2" s="5"/>
      <c r="AD2" s="5"/>
      <c r="AE2" s="5"/>
      <c r="AF2" s="5"/>
      <c r="AG2" s="66"/>
    </row>
    <row r="3" ht="14.25" spans="1:33">
      <c r="A3" s="8"/>
      <c r="B3" s="9" t="s">
        <v>11</v>
      </c>
      <c r="C3" s="10" t="s">
        <v>12</v>
      </c>
      <c r="D3" s="10" t="s">
        <v>6</v>
      </c>
      <c r="E3" s="10" t="s">
        <v>13</v>
      </c>
      <c r="F3" s="11" t="s">
        <v>7</v>
      </c>
      <c r="G3" s="12"/>
      <c r="H3" s="9" t="s">
        <v>14</v>
      </c>
      <c r="I3" s="10" t="s">
        <v>15</v>
      </c>
      <c r="J3" s="10" t="s">
        <v>16</v>
      </c>
      <c r="K3" s="11" t="s">
        <v>17</v>
      </c>
      <c r="L3" s="9" t="s">
        <v>14</v>
      </c>
      <c r="M3" s="10" t="s">
        <v>15</v>
      </c>
      <c r="N3" s="10" t="s">
        <v>16</v>
      </c>
      <c r="O3" s="11" t="s">
        <v>17</v>
      </c>
      <c r="P3" s="12" t="s">
        <v>14</v>
      </c>
      <c r="Q3" s="12" t="s">
        <v>18</v>
      </c>
      <c r="R3" s="9" t="s">
        <v>14</v>
      </c>
      <c r="S3" s="10" t="s">
        <v>15</v>
      </c>
      <c r="T3" s="10" t="s">
        <v>16</v>
      </c>
      <c r="U3" s="10" t="s">
        <v>17</v>
      </c>
      <c r="V3" s="51" t="s">
        <v>18</v>
      </c>
      <c r="W3" s="11" t="s">
        <v>19</v>
      </c>
      <c r="X3" s="52"/>
      <c r="Y3" s="9" t="s">
        <v>14</v>
      </c>
      <c r="Z3" s="10" t="s">
        <v>15</v>
      </c>
      <c r="AA3" s="10" t="s">
        <v>16</v>
      </c>
      <c r="AB3" s="10" t="s">
        <v>17</v>
      </c>
      <c r="AC3" s="10" t="s">
        <v>18</v>
      </c>
      <c r="AD3" s="10" t="s">
        <v>20</v>
      </c>
      <c r="AE3" s="10" t="s">
        <v>21</v>
      </c>
      <c r="AF3" s="10" t="s">
        <v>22</v>
      </c>
      <c r="AG3" s="67" t="s">
        <v>23</v>
      </c>
    </row>
    <row r="4" ht="14.25" spans="1:33">
      <c r="A4" s="13" t="s">
        <v>26</v>
      </c>
      <c r="B4" s="14" t="s">
        <v>27</v>
      </c>
      <c r="C4" s="15" t="s">
        <v>27</v>
      </c>
      <c r="D4" s="15" t="s">
        <v>27</v>
      </c>
      <c r="E4" s="15" t="s">
        <v>27</v>
      </c>
      <c r="F4" s="16" t="s">
        <v>27</v>
      </c>
      <c r="G4" s="17"/>
      <c r="H4" s="18"/>
      <c r="I4" s="31"/>
      <c r="J4" s="31"/>
      <c r="K4" s="32"/>
      <c r="L4" s="33"/>
      <c r="M4" s="34"/>
      <c r="N4" s="34"/>
      <c r="O4" s="35"/>
      <c r="P4" s="36"/>
      <c r="Q4" s="36"/>
      <c r="R4" s="18"/>
      <c r="S4" s="31"/>
      <c r="T4" s="31"/>
      <c r="U4" s="31"/>
      <c r="V4" s="31"/>
      <c r="W4" s="32"/>
      <c r="X4" s="17"/>
      <c r="Y4" s="53">
        <f>H4-L4+P4+R4</f>
        <v>0</v>
      </c>
      <c r="Z4" s="54">
        <f t="shared" ref="Z4:AB4" si="0">I4-M4+S4</f>
        <v>0</v>
      </c>
      <c r="AA4" s="54">
        <f t="shared" si="0"/>
        <v>0</v>
      </c>
      <c r="AB4" s="54">
        <f t="shared" si="0"/>
        <v>0</v>
      </c>
      <c r="AC4" s="55">
        <f>Q4+V4</f>
        <v>0</v>
      </c>
      <c r="AD4" s="14"/>
      <c r="AE4" s="56">
        <f>1000-H4*25-I4*10-J4*100-K4/3*400+W4</f>
        <v>1000</v>
      </c>
      <c r="AF4" s="15"/>
      <c r="AG4" s="68">
        <f t="shared" ref="AG4:AG19" si="1">1000-Y4*50-Z4*10-AA4*10-AB4*20-AC4*50</f>
        <v>1000</v>
      </c>
    </row>
    <row r="5" spans="1:33">
      <c r="A5" s="19">
        <v>1</v>
      </c>
      <c r="B5" s="20" t="s">
        <v>30</v>
      </c>
      <c r="C5" s="21" t="s">
        <v>31</v>
      </c>
      <c r="D5" s="21" t="s">
        <v>30</v>
      </c>
      <c r="E5" s="21" t="s">
        <v>32</v>
      </c>
      <c r="F5" s="22" t="s">
        <v>30</v>
      </c>
      <c r="G5" s="23"/>
      <c r="H5" s="24"/>
      <c r="I5" s="37"/>
      <c r="J5" s="37"/>
      <c r="K5" s="38"/>
      <c r="L5" s="39"/>
      <c r="M5" s="40"/>
      <c r="N5" s="40"/>
      <c r="O5" s="41"/>
      <c r="P5" s="42"/>
      <c r="Q5" s="42"/>
      <c r="R5" s="24"/>
      <c r="S5" s="37"/>
      <c r="T5" s="37"/>
      <c r="U5" s="37"/>
      <c r="V5" s="37"/>
      <c r="W5" s="38"/>
      <c r="X5" s="23"/>
      <c r="Y5" s="57">
        <f t="shared" ref="Y5:Y19" si="2">Y4+H5-L5+P5+R5</f>
        <v>0</v>
      </c>
      <c r="Z5" s="58">
        <f t="shared" ref="Z5:AB5" si="3">Z4+I5-M5+S5</f>
        <v>0</v>
      </c>
      <c r="AA5" s="58">
        <f t="shared" si="3"/>
        <v>0</v>
      </c>
      <c r="AB5" s="58">
        <f t="shared" si="3"/>
        <v>0</v>
      </c>
      <c r="AC5" s="59">
        <f t="shared" ref="AC5:AC19" si="4">AC4+Q5+V5</f>
        <v>0</v>
      </c>
      <c r="AD5" s="20">
        <f t="shared" ref="AD5:AD19" si="5">AE5-AE4</f>
        <v>0</v>
      </c>
      <c r="AE5" s="60">
        <f t="shared" ref="AE5:AE19" si="6">AE4-H5*50-I5*20+W5</f>
        <v>1000</v>
      </c>
      <c r="AF5" s="21">
        <f t="shared" ref="AF5:AF19" si="7">AG5-AG4</f>
        <v>0</v>
      </c>
      <c r="AG5" s="68">
        <f t="shared" si="1"/>
        <v>1000</v>
      </c>
    </row>
    <row r="6" spans="1:33">
      <c r="A6" s="19">
        <v>2</v>
      </c>
      <c r="B6" s="20" t="s">
        <v>32</v>
      </c>
      <c r="C6" s="21" t="s">
        <v>30</v>
      </c>
      <c r="D6" s="21" t="s">
        <v>32</v>
      </c>
      <c r="E6" s="21" t="s">
        <v>30</v>
      </c>
      <c r="F6" s="22" t="s">
        <v>30</v>
      </c>
      <c r="G6" s="23"/>
      <c r="H6" s="24"/>
      <c r="I6" s="37"/>
      <c r="J6" s="37"/>
      <c r="K6" s="38"/>
      <c r="L6" s="39"/>
      <c r="M6" s="40"/>
      <c r="N6" s="40"/>
      <c r="O6" s="41"/>
      <c r="P6" s="42"/>
      <c r="Q6" s="42"/>
      <c r="R6" s="24"/>
      <c r="S6" s="37"/>
      <c r="T6" s="37"/>
      <c r="U6" s="37"/>
      <c r="V6" s="37"/>
      <c r="W6" s="38"/>
      <c r="X6" s="23"/>
      <c r="Y6" s="57">
        <f t="shared" si="2"/>
        <v>0</v>
      </c>
      <c r="Z6" s="58">
        <f t="shared" ref="Z6:AB6" si="8">Z5+I6-M6+S6</f>
        <v>0</v>
      </c>
      <c r="AA6" s="58">
        <f t="shared" si="8"/>
        <v>0</v>
      </c>
      <c r="AB6" s="58">
        <f t="shared" si="8"/>
        <v>0</v>
      </c>
      <c r="AC6" s="59">
        <f t="shared" si="4"/>
        <v>0</v>
      </c>
      <c r="AD6" s="20">
        <f t="shared" si="5"/>
        <v>0</v>
      </c>
      <c r="AE6" s="60">
        <f t="shared" si="6"/>
        <v>1000</v>
      </c>
      <c r="AF6" s="21">
        <f t="shared" si="7"/>
        <v>0</v>
      </c>
      <c r="AG6" s="68">
        <f t="shared" si="1"/>
        <v>1000</v>
      </c>
    </row>
    <row r="7" spans="1:33">
      <c r="A7" s="19">
        <v>3</v>
      </c>
      <c r="B7" s="20" t="s">
        <v>31</v>
      </c>
      <c r="C7" s="21" t="s">
        <v>31</v>
      </c>
      <c r="D7" s="21" t="s">
        <v>30</v>
      </c>
      <c r="E7" s="21" t="s">
        <v>32</v>
      </c>
      <c r="F7" s="22" t="s">
        <v>30</v>
      </c>
      <c r="G7" s="23"/>
      <c r="H7" s="24"/>
      <c r="I7" s="37"/>
      <c r="J7" s="37"/>
      <c r="K7" s="38"/>
      <c r="L7" s="39"/>
      <c r="M7" s="40"/>
      <c r="N7" s="40"/>
      <c r="O7" s="41"/>
      <c r="P7" s="42"/>
      <c r="Q7" s="42"/>
      <c r="R7" s="24"/>
      <c r="S7" s="37"/>
      <c r="T7" s="37"/>
      <c r="U7" s="37"/>
      <c r="V7" s="37"/>
      <c r="W7" s="38"/>
      <c r="X7" s="23"/>
      <c r="Y7" s="57">
        <f t="shared" si="2"/>
        <v>0</v>
      </c>
      <c r="Z7" s="58">
        <f t="shared" ref="Z7:AB7" si="9">Z6+I7-M7+S7</f>
        <v>0</v>
      </c>
      <c r="AA7" s="58">
        <f t="shared" si="9"/>
        <v>0</v>
      </c>
      <c r="AB7" s="58">
        <f t="shared" si="9"/>
        <v>0</v>
      </c>
      <c r="AC7" s="59">
        <f t="shared" si="4"/>
        <v>0</v>
      </c>
      <c r="AD7" s="20">
        <f t="shared" si="5"/>
        <v>0</v>
      </c>
      <c r="AE7" s="60">
        <f t="shared" si="6"/>
        <v>1000</v>
      </c>
      <c r="AF7" s="21">
        <f t="shared" si="7"/>
        <v>0</v>
      </c>
      <c r="AG7" s="68">
        <f t="shared" si="1"/>
        <v>1000</v>
      </c>
    </row>
    <row r="8" spans="1:33">
      <c r="A8" s="19">
        <v>4</v>
      </c>
      <c r="B8" s="20" t="s">
        <v>30</v>
      </c>
      <c r="C8" s="21" t="s">
        <v>30</v>
      </c>
      <c r="D8" s="21" t="s">
        <v>30</v>
      </c>
      <c r="E8" s="21" t="s">
        <v>30</v>
      </c>
      <c r="F8" s="22" t="s">
        <v>30</v>
      </c>
      <c r="G8" s="23"/>
      <c r="H8" s="24"/>
      <c r="I8" s="37"/>
      <c r="J8" s="37"/>
      <c r="K8" s="38"/>
      <c r="L8" s="39"/>
      <c r="M8" s="40"/>
      <c r="N8" s="40"/>
      <c r="O8" s="41"/>
      <c r="P8" s="42"/>
      <c r="Q8" s="42"/>
      <c r="R8" s="24"/>
      <c r="S8" s="37"/>
      <c r="T8" s="37"/>
      <c r="U8" s="37"/>
      <c r="V8" s="37"/>
      <c r="W8" s="38"/>
      <c r="X8" s="23"/>
      <c r="Y8" s="57">
        <f t="shared" si="2"/>
        <v>0</v>
      </c>
      <c r="Z8" s="58">
        <f t="shared" ref="Z8:AB8" si="10">Z7+I8-M8+S8</f>
        <v>0</v>
      </c>
      <c r="AA8" s="58">
        <f t="shared" si="10"/>
        <v>0</v>
      </c>
      <c r="AB8" s="58">
        <f t="shared" si="10"/>
        <v>0</v>
      </c>
      <c r="AC8" s="59">
        <f t="shared" si="4"/>
        <v>0</v>
      </c>
      <c r="AD8" s="20">
        <f t="shared" si="5"/>
        <v>0</v>
      </c>
      <c r="AE8" s="60">
        <f t="shared" si="6"/>
        <v>1000</v>
      </c>
      <c r="AF8" s="21">
        <f t="shared" si="7"/>
        <v>0</v>
      </c>
      <c r="AG8" s="68">
        <f t="shared" si="1"/>
        <v>1000</v>
      </c>
    </row>
    <row r="9" spans="1:33">
      <c r="A9" s="19">
        <v>5</v>
      </c>
      <c r="B9" s="20" t="s">
        <v>32</v>
      </c>
      <c r="C9" s="21" t="s">
        <v>36</v>
      </c>
      <c r="D9" s="21" t="s">
        <v>32</v>
      </c>
      <c r="E9" s="21" t="s">
        <v>30</v>
      </c>
      <c r="F9" s="22" t="s">
        <v>30</v>
      </c>
      <c r="G9" s="23"/>
      <c r="H9" s="24"/>
      <c r="I9" s="37"/>
      <c r="J9" s="37"/>
      <c r="K9" s="38"/>
      <c r="L9" s="39"/>
      <c r="M9" s="40"/>
      <c r="N9" s="40"/>
      <c r="O9" s="41"/>
      <c r="P9" s="42"/>
      <c r="Q9" s="42"/>
      <c r="R9" s="24"/>
      <c r="S9" s="37"/>
      <c r="T9" s="37"/>
      <c r="U9" s="37"/>
      <c r="V9" s="37"/>
      <c r="W9" s="38"/>
      <c r="X9" s="23"/>
      <c r="Y9" s="57">
        <f t="shared" si="2"/>
        <v>0</v>
      </c>
      <c r="Z9" s="58">
        <f t="shared" ref="Z9:AB9" si="11">Z8+I9-M9+S9</f>
        <v>0</v>
      </c>
      <c r="AA9" s="58">
        <f t="shared" si="11"/>
        <v>0</v>
      </c>
      <c r="AB9" s="58">
        <f t="shared" si="11"/>
        <v>0</v>
      </c>
      <c r="AC9" s="59">
        <f t="shared" si="4"/>
        <v>0</v>
      </c>
      <c r="AD9" s="20">
        <f t="shared" si="5"/>
        <v>0</v>
      </c>
      <c r="AE9" s="60">
        <f t="shared" si="6"/>
        <v>1000</v>
      </c>
      <c r="AF9" s="21">
        <f t="shared" si="7"/>
        <v>0</v>
      </c>
      <c r="AG9" s="68">
        <f t="shared" si="1"/>
        <v>1000</v>
      </c>
    </row>
    <row r="10" spans="1:33">
      <c r="A10" s="19">
        <v>6</v>
      </c>
      <c r="B10" s="20" t="s">
        <v>30</v>
      </c>
      <c r="C10" s="21" t="s">
        <v>31</v>
      </c>
      <c r="D10" s="21" t="s">
        <v>30</v>
      </c>
      <c r="E10" s="21" t="s">
        <v>32</v>
      </c>
      <c r="F10" s="22" t="s">
        <v>32</v>
      </c>
      <c r="G10" s="23"/>
      <c r="H10" s="24"/>
      <c r="I10" s="37"/>
      <c r="J10" s="37"/>
      <c r="K10" s="38"/>
      <c r="L10" s="39"/>
      <c r="M10" s="40"/>
      <c r="N10" s="40"/>
      <c r="O10" s="41"/>
      <c r="P10" s="42"/>
      <c r="Q10" s="42"/>
      <c r="R10" s="24"/>
      <c r="S10" s="37"/>
      <c r="T10" s="37"/>
      <c r="U10" s="37"/>
      <c r="V10" s="37"/>
      <c r="W10" s="38"/>
      <c r="X10" s="23"/>
      <c r="Y10" s="57">
        <f t="shared" si="2"/>
        <v>0</v>
      </c>
      <c r="Z10" s="58">
        <f t="shared" ref="Z10:AB10" si="12">Z9+I10-M10+S10</f>
        <v>0</v>
      </c>
      <c r="AA10" s="58">
        <f t="shared" si="12"/>
        <v>0</v>
      </c>
      <c r="AB10" s="58">
        <f t="shared" si="12"/>
        <v>0</v>
      </c>
      <c r="AC10" s="59">
        <f t="shared" si="4"/>
        <v>0</v>
      </c>
      <c r="AD10" s="20">
        <f t="shared" si="5"/>
        <v>0</v>
      </c>
      <c r="AE10" s="60">
        <f t="shared" si="6"/>
        <v>1000</v>
      </c>
      <c r="AF10" s="21">
        <f t="shared" si="7"/>
        <v>0</v>
      </c>
      <c r="AG10" s="68">
        <f t="shared" si="1"/>
        <v>1000</v>
      </c>
    </row>
    <row r="11" spans="1:33">
      <c r="A11" s="19">
        <v>7</v>
      </c>
      <c r="B11" s="20" t="s">
        <v>30</v>
      </c>
      <c r="C11" s="21" t="s">
        <v>31</v>
      </c>
      <c r="D11" s="21" t="s">
        <v>30</v>
      </c>
      <c r="E11" s="21" t="s">
        <v>32</v>
      </c>
      <c r="F11" s="22" t="s">
        <v>30</v>
      </c>
      <c r="G11" s="23"/>
      <c r="H11" s="24"/>
      <c r="I11" s="37"/>
      <c r="J11" s="37"/>
      <c r="K11" s="38"/>
      <c r="L11" s="39"/>
      <c r="M11" s="40"/>
      <c r="N11" s="40"/>
      <c r="O11" s="41"/>
      <c r="P11" s="42"/>
      <c r="Q11" s="42"/>
      <c r="R11" s="24"/>
      <c r="S11" s="37"/>
      <c r="T11" s="37"/>
      <c r="U11" s="37"/>
      <c r="V11" s="37"/>
      <c r="W11" s="38"/>
      <c r="X11" s="23"/>
      <c r="Y11" s="57">
        <f t="shared" si="2"/>
        <v>0</v>
      </c>
      <c r="Z11" s="58">
        <f t="shared" ref="Z11:AB11" si="13">Z10+I11-M11+S11</f>
        <v>0</v>
      </c>
      <c r="AA11" s="58">
        <f t="shared" si="13"/>
        <v>0</v>
      </c>
      <c r="AB11" s="58">
        <f t="shared" si="13"/>
        <v>0</v>
      </c>
      <c r="AC11" s="59">
        <f t="shared" si="4"/>
        <v>0</v>
      </c>
      <c r="AD11" s="20">
        <f t="shared" si="5"/>
        <v>0</v>
      </c>
      <c r="AE11" s="60">
        <f t="shared" si="6"/>
        <v>1000</v>
      </c>
      <c r="AF11" s="21">
        <f t="shared" si="7"/>
        <v>0</v>
      </c>
      <c r="AG11" s="68">
        <f t="shared" si="1"/>
        <v>1000</v>
      </c>
    </row>
    <row r="12" spans="1:33">
      <c r="A12" s="19">
        <v>8</v>
      </c>
      <c r="B12" s="20" t="s">
        <v>36</v>
      </c>
      <c r="C12" s="21" t="s">
        <v>30</v>
      </c>
      <c r="D12" s="21" t="s">
        <v>32</v>
      </c>
      <c r="E12" s="21" t="s">
        <v>30</v>
      </c>
      <c r="F12" s="22" t="s">
        <v>32</v>
      </c>
      <c r="G12" s="23"/>
      <c r="H12" s="24"/>
      <c r="I12" s="37"/>
      <c r="J12" s="37"/>
      <c r="K12" s="38"/>
      <c r="L12" s="39"/>
      <c r="M12" s="40"/>
      <c r="N12" s="40"/>
      <c r="O12" s="41"/>
      <c r="P12" s="42"/>
      <c r="Q12" s="42"/>
      <c r="R12" s="24"/>
      <c r="S12" s="37"/>
      <c r="T12" s="37"/>
      <c r="U12" s="37"/>
      <c r="V12" s="37"/>
      <c r="W12" s="38"/>
      <c r="X12" s="23"/>
      <c r="Y12" s="57">
        <f t="shared" si="2"/>
        <v>0</v>
      </c>
      <c r="Z12" s="58">
        <f t="shared" ref="Z12:AB12" si="14">Z11+I12-M12+S12</f>
        <v>0</v>
      </c>
      <c r="AA12" s="58">
        <f t="shared" si="14"/>
        <v>0</v>
      </c>
      <c r="AB12" s="58">
        <f t="shared" si="14"/>
        <v>0</v>
      </c>
      <c r="AC12" s="59">
        <f t="shared" si="4"/>
        <v>0</v>
      </c>
      <c r="AD12" s="20">
        <f t="shared" si="5"/>
        <v>0</v>
      </c>
      <c r="AE12" s="60">
        <f t="shared" si="6"/>
        <v>1000</v>
      </c>
      <c r="AF12" s="21">
        <f t="shared" si="7"/>
        <v>0</v>
      </c>
      <c r="AG12" s="68">
        <f t="shared" si="1"/>
        <v>1000</v>
      </c>
    </row>
    <row r="13" spans="1:33">
      <c r="A13" s="19">
        <v>9</v>
      </c>
      <c r="B13" s="20" t="s">
        <v>31</v>
      </c>
      <c r="C13" s="21" t="s">
        <v>32</v>
      </c>
      <c r="D13" s="21" t="s">
        <v>30</v>
      </c>
      <c r="E13" s="21" t="s">
        <v>30</v>
      </c>
      <c r="F13" s="22" t="s">
        <v>30</v>
      </c>
      <c r="G13" s="23"/>
      <c r="H13" s="24"/>
      <c r="I13" s="37"/>
      <c r="J13" s="37"/>
      <c r="K13" s="38"/>
      <c r="L13" s="39"/>
      <c r="M13" s="40"/>
      <c r="N13" s="40"/>
      <c r="O13" s="41"/>
      <c r="P13" s="42"/>
      <c r="Q13" s="42"/>
      <c r="R13" s="24"/>
      <c r="S13" s="37"/>
      <c r="T13" s="37"/>
      <c r="U13" s="37"/>
      <c r="V13" s="37"/>
      <c r="W13" s="38"/>
      <c r="X13" s="23"/>
      <c r="Y13" s="57">
        <f t="shared" si="2"/>
        <v>0</v>
      </c>
      <c r="Z13" s="58">
        <f t="shared" ref="Z13:AB13" si="15">Z12+I13-M13+S13</f>
        <v>0</v>
      </c>
      <c r="AA13" s="58">
        <f t="shared" si="15"/>
        <v>0</v>
      </c>
      <c r="AB13" s="58">
        <f t="shared" si="15"/>
        <v>0</v>
      </c>
      <c r="AC13" s="59">
        <f t="shared" si="4"/>
        <v>0</v>
      </c>
      <c r="AD13" s="20">
        <f t="shared" si="5"/>
        <v>0</v>
      </c>
      <c r="AE13" s="60">
        <f t="shared" si="6"/>
        <v>1000</v>
      </c>
      <c r="AF13" s="21">
        <f t="shared" si="7"/>
        <v>0</v>
      </c>
      <c r="AG13" s="68">
        <f t="shared" si="1"/>
        <v>1000</v>
      </c>
    </row>
    <row r="14" spans="1:33">
      <c r="A14" s="19">
        <v>10</v>
      </c>
      <c r="B14" s="20" t="s">
        <v>30</v>
      </c>
      <c r="C14" s="21" t="s">
        <v>30</v>
      </c>
      <c r="D14" s="21" t="s">
        <v>30</v>
      </c>
      <c r="E14" s="21" t="s">
        <v>30</v>
      </c>
      <c r="F14" s="22" t="s">
        <v>30</v>
      </c>
      <c r="G14" s="23"/>
      <c r="H14" s="24"/>
      <c r="I14" s="37"/>
      <c r="J14" s="37"/>
      <c r="K14" s="38"/>
      <c r="L14" s="39"/>
      <c r="M14" s="40"/>
      <c r="N14" s="40"/>
      <c r="O14" s="41"/>
      <c r="P14" s="42"/>
      <c r="Q14" s="42"/>
      <c r="R14" s="24"/>
      <c r="S14" s="37"/>
      <c r="T14" s="37"/>
      <c r="U14" s="37"/>
      <c r="V14" s="37"/>
      <c r="W14" s="38"/>
      <c r="X14" s="23"/>
      <c r="Y14" s="57">
        <f t="shared" si="2"/>
        <v>0</v>
      </c>
      <c r="Z14" s="58">
        <f t="shared" ref="Z14:AB14" si="16">Z13+I14-M14+S14</f>
        <v>0</v>
      </c>
      <c r="AA14" s="58">
        <f t="shared" si="16"/>
        <v>0</v>
      </c>
      <c r="AB14" s="58">
        <f t="shared" si="16"/>
        <v>0</v>
      </c>
      <c r="AC14" s="59">
        <f t="shared" si="4"/>
        <v>0</v>
      </c>
      <c r="AD14" s="20">
        <f t="shared" si="5"/>
        <v>0</v>
      </c>
      <c r="AE14" s="60">
        <f t="shared" si="6"/>
        <v>1000</v>
      </c>
      <c r="AF14" s="21">
        <f t="shared" si="7"/>
        <v>0</v>
      </c>
      <c r="AG14" s="68">
        <f t="shared" si="1"/>
        <v>1000</v>
      </c>
    </row>
    <row r="15" spans="1:33">
      <c r="A15" s="19">
        <v>11</v>
      </c>
      <c r="B15" s="20" t="s">
        <v>31</v>
      </c>
      <c r="C15" s="21" t="s">
        <v>32</v>
      </c>
      <c r="D15" s="21" t="s">
        <v>32</v>
      </c>
      <c r="E15" s="21" t="s">
        <v>30</v>
      </c>
      <c r="F15" s="22" t="s">
        <v>30</v>
      </c>
      <c r="G15" s="23"/>
      <c r="H15" s="24"/>
      <c r="I15" s="37"/>
      <c r="J15" s="37"/>
      <c r="K15" s="38"/>
      <c r="L15" s="39"/>
      <c r="M15" s="40"/>
      <c r="N15" s="40"/>
      <c r="O15" s="41"/>
      <c r="P15" s="42"/>
      <c r="Q15" s="42"/>
      <c r="R15" s="24"/>
      <c r="S15" s="37"/>
      <c r="T15" s="37"/>
      <c r="U15" s="37"/>
      <c r="V15" s="37"/>
      <c r="W15" s="38"/>
      <c r="X15" s="23"/>
      <c r="Y15" s="57">
        <f t="shared" si="2"/>
        <v>0</v>
      </c>
      <c r="Z15" s="58">
        <f t="shared" ref="Z15:AB15" si="17">Z14+I15-M15+S15</f>
        <v>0</v>
      </c>
      <c r="AA15" s="58">
        <f t="shared" si="17"/>
        <v>0</v>
      </c>
      <c r="AB15" s="58">
        <f t="shared" si="17"/>
        <v>0</v>
      </c>
      <c r="AC15" s="59">
        <f t="shared" si="4"/>
        <v>0</v>
      </c>
      <c r="AD15" s="20">
        <f t="shared" si="5"/>
        <v>0</v>
      </c>
      <c r="AE15" s="60">
        <f t="shared" si="6"/>
        <v>1000</v>
      </c>
      <c r="AF15" s="21">
        <f t="shared" si="7"/>
        <v>0</v>
      </c>
      <c r="AG15" s="68">
        <f t="shared" si="1"/>
        <v>1000</v>
      </c>
    </row>
    <row r="16" spans="1:33">
      <c r="A16" s="19">
        <v>12</v>
      </c>
      <c r="B16" s="20" t="s">
        <v>30</v>
      </c>
      <c r="C16" s="21" t="s">
        <v>32</v>
      </c>
      <c r="D16" s="21" t="s">
        <v>30</v>
      </c>
      <c r="E16" s="21" t="s">
        <v>30</v>
      </c>
      <c r="F16" s="22" t="s">
        <v>36</v>
      </c>
      <c r="G16" s="23"/>
      <c r="H16" s="24"/>
      <c r="I16" s="37"/>
      <c r="J16" s="37"/>
      <c r="K16" s="38"/>
      <c r="L16" s="39"/>
      <c r="M16" s="40"/>
      <c r="N16" s="40"/>
      <c r="O16" s="41"/>
      <c r="P16" s="42"/>
      <c r="Q16" s="42"/>
      <c r="R16" s="24"/>
      <c r="S16" s="37"/>
      <c r="T16" s="37"/>
      <c r="U16" s="37"/>
      <c r="V16" s="37"/>
      <c r="W16" s="38"/>
      <c r="X16" s="23"/>
      <c r="Y16" s="57">
        <f t="shared" si="2"/>
        <v>0</v>
      </c>
      <c r="Z16" s="58">
        <f t="shared" ref="Z16:AB16" si="18">Z15+I16-M16+S16</f>
        <v>0</v>
      </c>
      <c r="AA16" s="58">
        <f t="shared" si="18"/>
        <v>0</v>
      </c>
      <c r="AB16" s="58">
        <f t="shared" si="18"/>
        <v>0</v>
      </c>
      <c r="AC16" s="59">
        <f t="shared" si="4"/>
        <v>0</v>
      </c>
      <c r="AD16" s="20">
        <f t="shared" si="5"/>
        <v>0</v>
      </c>
      <c r="AE16" s="60">
        <f t="shared" si="6"/>
        <v>1000</v>
      </c>
      <c r="AF16" s="21">
        <f t="shared" si="7"/>
        <v>0</v>
      </c>
      <c r="AG16" s="68">
        <f t="shared" si="1"/>
        <v>1000</v>
      </c>
    </row>
    <row r="17" spans="1:33">
      <c r="A17" s="19">
        <v>13</v>
      </c>
      <c r="B17" s="20" t="s">
        <v>30</v>
      </c>
      <c r="C17" s="21" t="s">
        <v>31</v>
      </c>
      <c r="D17" s="21" t="s">
        <v>30</v>
      </c>
      <c r="E17" s="21" t="s">
        <v>30</v>
      </c>
      <c r="F17" s="22" t="s">
        <v>30</v>
      </c>
      <c r="G17" s="23"/>
      <c r="H17" s="24"/>
      <c r="I17" s="37"/>
      <c r="J17" s="37"/>
      <c r="K17" s="38"/>
      <c r="L17" s="39"/>
      <c r="M17" s="40"/>
      <c r="N17" s="40"/>
      <c r="O17" s="41"/>
      <c r="P17" s="42"/>
      <c r="Q17" s="42"/>
      <c r="R17" s="24"/>
      <c r="S17" s="37"/>
      <c r="T17" s="37"/>
      <c r="U17" s="37"/>
      <c r="V17" s="37"/>
      <c r="W17" s="38"/>
      <c r="X17" s="23"/>
      <c r="Y17" s="57">
        <f t="shared" si="2"/>
        <v>0</v>
      </c>
      <c r="Z17" s="58">
        <f t="shared" ref="Z17:AB17" si="19">Z16+I17-M17+S17</f>
        <v>0</v>
      </c>
      <c r="AA17" s="58">
        <f t="shared" si="19"/>
        <v>0</v>
      </c>
      <c r="AB17" s="58">
        <f t="shared" si="19"/>
        <v>0</v>
      </c>
      <c r="AC17" s="59">
        <f t="shared" si="4"/>
        <v>0</v>
      </c>
      <c r="AD17" s="20">
        <f t="shared" si="5"/>
        <v>0</v>
      </c>
      <c r="AE17" s="60">
        <f t="shared" si="6"/>
        <v>1000</v>
      </c>
      <c r="AF17" s="21">
        <f t="shared" si="7"/>
        <v>0</v>
      </c>
      <c r="AG17" s="68">
        <f t="shared" si="1"/>
        <v>1000</v>
      </c>
    </row>
    <row r="18" spans="1:33">
      <c r="A18" s="19">
        <v>14</v>
      </c>
      <c r="B18" s="20" t="s">
        <v>31</v>
      </c>
      <c r="C18" s="21" t="s">
        <v>30</v>
      </c>
      <c r="D18" s="21" t="s">
        <v>32</v>
      </c>
      <c r="E18" s="21" t="s">
        <v>30</v>
      </c>
      <c r="F18" s="22" t="s">
        <v>30</v>
      </c>
      <c r="G18" s="23"/>
      <c r="H18" s="24"/>
      <c r="I18" s="37"/>
      <c r="J18" s="37"/>
      <c r="K18" s="38"/>
      <c r="L18" s="39"/>
      <c r="M18" s="40"/>
      <c r="N18" s="40"/>
      <c r="O18" s="41"/>
      <c r="P18" s="42"/>
      <c r="Q18" s="42"/>
      <c r="R18" s="24"/>
      <c r="S18" s="37"/>
      <c r="T18" s="37"/>
      <c r="U18" s="37"/>
      <c r="V18" s="37"/>
      <c r="W18" s="38"/>
      <c r="X18" s="23"/>
      <c r="Y18" s="57">
        <f t="shared" si="2"/>
        <v>0</v>
      </c>
      <c r="Z18" s="58">
        <f t="shared" ref="Z18:AB18" si="20">Z17+I18-M18+S18</f>
        <v>0</v>
      </c>
      <c r="AA18" s="58">
        <f t="shared" si="20"/>
        <v>0</v>
      </c>
      <c r="AB18" s="58">
        <f t="shared" si="20"/>
        <v>0</v>
      </c>
      <c r="AC18" s="59">
        <f t="shared" si="4"/>
        <v>0</v>
      </c>
      <c r="AD18" s="20">
        <f t="shared" si="5"/>
        <v>0</v>
      </c>
      <c r="AE18" s="60">
        <f t="shared" si="6"/>
        <v>1000</v>
      </c>
      <c r="AF18" s="21">
        <f t="shared" si="7"/>
        <v>0</v>
      </c>
      <c r="AG18" s="68">
        <f t="shared" si="1"/>
        <v>1000</v>
      </c>
    </row>
    <row r="19" ht="14.25" spans="1:33">
      <c r="A19" s="25">
        <v>15</v>
      </c>
      <c r="B19" s="26" t="s">
        <v>31</v>
      </c>
      <c r="C19" s="27" t="s">
        <v>31</v>
      </c>
      <c r="D19" s="27" t="s">
        <v>30</v>
      </c>
      <c r="E19" s="27" t="s">
        <v>30</v>
      </c>
      <c r="F19" s="28" t="s">
        <v>30</v>
      </c>
      <c r="G19" s="29"/>
      <c r="H19" s="30"/>
      <c r="I19" s="43"/>
      <c r="J19" s="43"/>
      <c r="K19" s="44"/>
      <c r="L19" s="45"/>
      <c r="M19" s="46"/>
      <c r="N19" s="46"/>
      <c r="O19" s="47"/>
      <c r="P19" s="48"/>
      <c r="Q19" s="48"/>
      <c r="R19" s="30"/>
      <c r="S19" s="43"/>
      <c r="T19" s="43"/>
      <c r="U19" s="43"/>
      <c r="V19" s="43"/>
      <c r="W19" s="44"/>
      <c r="X19" s="29"/>
      <c r="Y19" s="61">
        <f t="shared" si="2"/>
        <v>0</v>
      </c>
      <c r="Z19" s="62">
        <f t="shared" ref="Z19:AB19" si="21">Z18+I19-M19+S19</f>
        <v>0</v>
      </c>
      <c r="AA19" s="62">
        <f t="shared" si="21"/>
        <v>0</v>
      </c>
      <c r="AB19" s="62">
        <f t="shared" si="21"/>
        <v>0</v>
      </c>
      <c r="AC19" s="63">
        <f t="shared" si="4"/>
        <v>0</v>
      </c>
      <c r="AD19" s="26">
        <f t="shared" si="5"/>
        <v>0</v>
      </c>
      <c r="AE19" s="64">
        <f t="shared" si="6"/>
        <v>1000</v>
      </c>
      <c r="AF19" s="27">
        <f t="shared" si="7"/>
        <v>0</v>
      </c>
      <c r="AG19" s="69">
        <f t="shared" si="1"/>
        <v>1000</v>
      </c>
    </row>
    <row r="20" ht="14.25"/>
  </sheetData>
  <mergeCells count="9">
    <mergeCell ref="A1:AG1"/>
    <mergeCell ref="B2:F2"/>
    <mergeCell ref="H2:K2"/>
    <mergeCell ref="L2:O2"/>
    <mergeCell ref="R2:W2"/>
    <mergeCell ref="Y2:AG2"/>
    <mergeCell ref="A2:A3"/>
    <mergeCell ref="G2:G3"/>
    <mergeCell ref="X2:X3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新版使用</vt:lpstr>
      <vt:lpstr>新版模板</vt:lpstr>
      <vt:lpstr>物资计价与计重</vt:lpstr>
      <vt:lpstr>使用</vt:lpstr>
      <vt:lpstr>模板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shy</dc:creator>
  <cp:lastModifiedBy>宋</cp:lastModifiedBy>
  <dcterms:created xsi:type="dcterms:W3CDTF">2022-05-14T00:41:00Z</dcterms:created>
  <dcterms:modified xsi:type="dcterms:W3CDTF">2024-03-13T12:31:56Z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2052-12.1.0.16399</vt:lpwstr>
  </property>
  <property fmtid="{D5CDD505-2E9C-101B-9397-08002B2CF9AE}" pid="3" name="ICV">
    <vt:lpwstr>C41A76F5525D4875A41AC58086C5FAAF</vt:lpwstr>
  </property>
</Properties>
</file>