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75"/>
  </bookViews>
  <sheets>
    <sheet name="新版使用" sheetId="6" r:id="rId1"/>
    <sheet name="新版模板" sheetId="4" r:id="rId2"/>
    <sheet name="物资计价与计重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<sst xmlns="http://schemas.openxmlformats.org/spreadsheetml/2006/main" count="2351" uniqueCount="43">
  <si>
    <t>第一组</t>
  </si>
  <si>
    <t>日期</t>
  </si>
  <si>
    <t>天气</t>
  </si>
  <si>
    <t>位置</t>
  </si>
  <si>
    <t>购买</t>
  </si>
  <si>
    <t>消耗</t>
  </si>
  <si>
    <t>绿洲</t>
  </si>
  <si>
    <t>大山</t>
  </si>
  <si>
    <t>黑市</t>
  </si>
  <si>
    <t>交易对象</t>
  </si>
  <si>
    <t>资源剩余</t>
  </si>
  <si>
    <t>沙漠</t>
  </si>
  <si>
    <t>王陵</t>
  </si>
  <si>
    <t>村庄</t>
  </si>
  <si>
    <t>水</t>
  </si>
  <si>
    <t>食物</t>
  </si>
  <si>
    <t>指南针</t>
  </si>
  <si>
    <t>帐篷</t>
  </si>
  <si>
    <t>黄金</t>
  </si>
  <si>
    <t>钱</t>
  </si>
  <si>
    <t>变化金额</t>
  </si>
  <si>
    <t>现金</t>
  </si>
  <si>
    <t>变化载重</t>
  </si>
  <si>
    <t>载重</t>
  </si>
  <si>
    <t>初始资金</t>
  </si>
  <si>
    <t>初始磅重</t>
  </si>
  <si>
    <t>大本营</t>
  </si>
  <si>
    <t>无</t>
  </si>
  <si>
    <t>物资类型</t>
  </si>
  <si>
    <t>晴天</t>
  </si>
  <si>
    <t>沙尘暴</t>
  </si>
  <si>
    <t>高温</t>
  </si>
  <si>
    <t>高温沙尘暴</t>
  </si>
  <si>
    <t>第二组</t>
  </si>
  <si>
    <t>第三组</t>
  </si>
  <si>
    <t>第四组</t>
  </si>
  <si>
    <t>第五组</t>
  </si>
  <si>
    <t>第六组</t>
  </si>
  <si>
    <t>第七组</t>
  </si>
  <si>
    <t>第八组</t>
  </si>
  <si>
    <t>第九组</t>
  </si>
  <si>
    <t>第十组</t>
  </si>
  <si>
    <t>此处数据记得复制！！！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</si>
</sst>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3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8" applyNumberFormat="0" applyFill="0" applyAlignment="0" applyProtection="0">
      <alignment vertical="center"/>
    </xf>
    <xf numFmtId="0" fontId="9" fillId="0" borderId="38" applyNumberFormat="0" applyFill="0" applyAlignment="0" applyProtection="0">
      <alignment vertical="center"/>
    </xf>
    <xf numFmtId="0" fontId="10" fillId="0" borderId="3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40" applyNumberFormat="0" applyAlignment="0" applyProtection="0">
      <alignment vertical="center"/>
    </xf>
    <xf numFmtId="0" fontId="12" fillId="11" borderId="41" applyNumberFormat="0" applyAlignment="0" applyProtection="0">
      <alignment vertical="center"/>
    </xf>
    <xf numFmtId="0" fontId="13" fillId="11" borderId="40" applyNumberFormat="0" applyAlignment="0" applyProtection="0">
      <alignment vertical="center"/>
    </xf>
    <xf numFmtId="0" fontId="14" fillId="12" borderId="42" applyNumberFormat="0" applyAlignment="0" applyProtection="0">
      <alignment vertical="center"/>
    </xf>
    <xf numFmtId="0" fontId="15" fillId="0" borderId="43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0" borderId="18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horizontal="center" vertical="center"/>
      <protection locked="0"/>
    </xf>
    <xf numFmtId="0" fontId="0" fillId="3" borderId="19" xfId="0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horizontal="center" vertical="center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0" borderId="17" xfId="0" applyFill="1" applyBorder="1" applyAlignment="1" applyProtection="1">
      <alignment horizontal="center" vertical="center"/>
    </xf>
    <xf numFmtId="0" fontId="0" fillId="3" borderId="14" xfId="0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horizontal="center" vertical="center"/>
    </xf>
    <xf numFmtId="0" fontId="0" fillId="3" borderId="19" xfId="0" applyFill="1" applyBorder="1" applyAlignment="1" applyProtection="1">
      <alignment horizontal="center" vertical="center"/>
    </xf>
    <xf numFmtId="0" fontId="0" fillId="0" borderId="27" xfId="0" applyFill="1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 vertical="center"/>
    </xf>
    <xf numFmtId="0" fontId="0" fillId="3" borderId="15" xfId="0" applyFill="1" applyBorder="1" applyAlignment="1" applyProtection="1">
      <alignment horizontal="center" vertical="center"/>
      <protection locked="0"/>
    </xf>
    <xf numFmtId="0" fontId="0" fillId="3" borderId="16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5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3" borderId="20" xfId="0" applyFill="1" applyBorder="1" applyAlignment="1" applyProtection="1">
      <alignment horizontal="center" vertical="center"/>
      <protection locked="0"/>
    </xf>
    <xf numFmtId="0" fontId="0" fillId="3" borderId="21" xfId="0" applyFill="1" applyBorder="1" applyAlignment="1" applyProtection="1">
      <alignment horizontal="center" vertical="center"/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4" borderId="20" xfId="0" applyFill="1" applyBorder="1" applyAlignment="1" applyProtection="1">
      <alignment horizontal="center" vertical="center"/>
      <protection locked="0"/>
    </xf>
    <xf numFmtId="0" fontId="0" fillId="4" borderId="21" xfId="0" applyFill="1" applyBorder="1" applyAlignment="1" applyProtection="1">
      <alignment horizontal="center" vertical="center"/>
      <protection locked="0"/>
    </xf>
    <xf numFmtId="0" fontId="0" fillId="5" borderId="22" xfId="0" applyFill="1" applyBorder="1" applyAlignment="1" applyProtection="1">
      <alignment horizontal="center" vertical="center"/>
      <protection locked="0"/>
    </xf>
    <xf numFmtId="0" fontId="0" fillId="3" borderId="25" xfId="0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4" borderId="24" xfId="0" applyFill="1" applyBorder="1" applyAlignment="1" applyProtection="1">
      <alignment horizontal="center" vertical="center"/>
      <protection locked="0"/>
    </xf>
    <xf numFmtId="0" fontId="0" fillId="4" borderId="25" xfId="0" applyFill="1" applyBorder="1" applyAlignment="1" applyProtection="1">
      <alignment horizontal="center" vertical="center"/>
      <protection locked="0"/>
    </xf>
    <xf numFmtId="0" fontId="0" fillId="4" borderId="26" xfId="0" applyFill="1" applyBorder="1" applyAlignment="1" applyProtection="1">
      <alignment horizontal="center" vertical="center"/>
      <protection locked="0"/>
    </xf>
    <xf numFmtId="0" fontId="0" fillId="5" borderId="27" xfId="0" applyFill="1" applyBorder="1" applyAlignment="1" applyProtection="1">
      <alignment horizontal="center" vertical="center"/>
      <protection locked="0"/>
    </xf>
    <xf numFmtId="0" fontId="0" fillId="3" borderId="15" xfId="0" applyFill="1" applyBorder="1" applyAlignment="1" applyProtection="1">
      <alignment horizontal="center" vertical="center"/>
    </xf>
    <xf numFmtId="0" fontId="0" fillId="3" borderId="16" xfId="0" applyFill="1" applyBorder="1" applyAlignment="1" applyProtection="1">
      <alignment horizontal="center" vertical="center"/>
    </xf>
    <xf numFmtId="0" fontId="0" fillId="4" borderId="14" xfId="0" applyFill="1" applyBorder="1" applyAlignment="1" applyProtection="1">
      <alignment horizontal="center" vertical="center"/>
    </xf>
    <xf numFmtId="0" fontId="0" fillId="4" borderId="15" xfId="0" applyFill="1" applyBorder="1" applyAlignment="1" applyProtection="1">
      <alignment horizontal="center" vertical="center"/>
    </xf>
    <xf numFmtId="0" fontId="0" fillId="4" borderId="16" xfId="0" applyFill="1" applyBorder="1" applyAlignment="1" applyProtection="1">
      <alignment horizontal="center" vertical="center"/>
    </xf>
    <xf numFmtId="0" fontId="0" fillId="5" borderId="17" xfId="0" applyFill="1" applyBorder="1" applyAlignment="1" applyProtection="1">
      <alignment horizontal="center" vertical="center"/>
    </xf>
    <xf numFmtId="0" fontId="0" fillId="3" borderId="20" xfId="0" applyFill="1" applyBorder="1" applyAlignment="1" applyProtection="1">
      <alignment horizontal="center" vertical="center"/>
    </xf>
    <xf numFmtId="0" fontId="0" fillId="3" borderId="21" xfId="0" applyFill="1" applyBorder="1" applyAlignment="1" applyProtection="1">
      <alignment horizontal="center" vertical="center"/>
    </xf>
    <xf numFmtId="0" fontId="0" fillId="4" borderId="19" xfId="0" applyFill="1" applyBorder="1" applyAlignment="1" applyProtection="1">
      <alignment horizontal="center" vertical="center"/>
    </xf>
    <xf numFmtId="0" fontId="0" fillId="4" borderId="20" xfId="0" applyFill="1" applyBorder="1" applyAlignment="1" applyProtection="1">
      <alignment horizontal="center" vertical="center"/>
    </xf>
    <xf numFmtId="0" fontId="0" fillId="4" borderId="21" xfId="0" applyFill="1" applyBorder="1" applyAlignment="1" applyProtection="1">
      <alignment horizontal="center" vertical="center"/>
    </xf>
    <xf numFmtId="0" fontId="0" fillId="5" borderId="22" xfId="0" applyFill="1" applyBorder="1" applyAlignment="1" applyProtection="1">
      <alignment horizontal="center" vertical="center"/>
    </xf>
    <xf numFmtId="0" fontId="0" fillId="3" borderId="25" xfId="0" applyFill="1" applyBorder="1" applyAlignment="1" applyProtection="1">
      <alignment horizontal="center" vertical="center"/>
    </xf>
    <xf numFmtId="0" fontId="0" fillId="3" borderId="26" xfId="0" applyFill="1" applyBorder="1" applyAlignment="1" applyProtection="1">
      <alignment horizontal="center" vertical="center"/>
    </xf>
    <xf numFmtId="0" fontId="0" fillId="4" borderId="24" xfId="0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0" fillId="4" borderId="26" xfId="0" applyFill="1" applyBorder="1" applyAlignment="1" applyProtection="1">
      <alignment horizontal="center" vertical="center"/>
    </xf>
    <xf numFmtId="0" fontId="0" fillId="5" borderId="27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  <xf numFmtId="0" fontId="0" fillId="2" borderId="29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horizontal="center" vertical="center"/>
    </xf>
    <xf numFmtId="0" fontId="0" fillId="2" borderId="31" xfId="0" applyFill="1" applyBorder="1" applyAlignment="1" applyProtection="1">
      <alignment horizontal="center" vertical="center" wrapText="1"/>
    </xf>
    <xf numFmtId="0" fontId="0" fillId="6" borderId="14" xfId="0" applyFill="1" applyBorder="1" applyAlignment="1" applyProtection="1">
      <alignment horizontal="center" vertical="center"/>
    </xf>
    <xf numFmtId="0" fontId="0" fillId="6" borderId="15" xfId="0" applyFill="1" applyBorder="1" applyAlignment="1" applyProtection="1">
      <alignment horizontal="center" vertical="center"/>
    </xf>
    <xf numFmtId="0" fontId="0" fillId="6" borderId="16" xfId="0" applyFill="1" applyBorder="1" applyAlignment="1" applyProtection="1">
      <alignment horizontal="center" vertical="center"/>
    </xf>
    <xf numFmtId="0" fontId="0" fillId="7" borderId="15" xfId="0" applyFill="1" applyBorder="1" applyAlignment="1" applyProtection="1">
      <alignment horizontal="center" vertical="center"/>
    </xf>
    <xf numFmtId="0" fontId="0" fillId="6" borderId="19" xfId="0" applyFill="1" applyBorder="1" applyAlignment="1" applyProtection="1">
      <alignment horizontal="center" vertical="center"/>
    </xf>
    <xf numFmtId="0" fontId="0" fillId="6" borderId="20" xfId="0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</xf>
    <xf numFmtId="0" fontId="0" fillId="7" borderId="20" xfId="0" applyFill="1" applyBorder="1" applyAlignment="1" applyProtection="1">
      <alignment horizontal="center" vertical="center"/>
    </xf>
    <xf numFmtId="0" fontId="0" fillId="6" borderId="24" xfId="0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0" fillId="6" borderId="26" xfId="0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1" fillId="0" borderId="32" xfId="0" applyFont="1" applyFill="1" applyBorder="1" applyAlignment="1" applyProtection="1">
      <alignment horizontal="center" vertical="center"/>
    </xf>
    <xf numFmtId="0" fontId="2" fillId="8" borderId="20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/>
    </xf>
    <xf numFmtId="0" fontId="0" fillId="8" borderId="20" xfId="0" applyFill="1" applyBorder="1" applyProtection="1">
      <alignment vertical="center"/>
    </xf>
    <xf numFmtId="0" fontId="0" fillId="2" borderId="34" xfId="0" applyFill="1" applyBorder="1" applyAlignment="1" applyProtection="1">
      <alignment horizontal="center" vertical="center"/>
    </xf>
    <xf numFmtId="0" fontId="0" fillId="8" borderId="20" xfId="0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0" fillId="7" borderId="36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70"/>
  <sheetViews>
    <sheetView tabSelected="1" zoomScale="70" zoomScaleNormal="70" workbookViewId="0">
      <selection activeCell="AE9" sqref="AE9"/>
    </sheetView>
  </sheetViews>
  <sheetFormatPr defaultColWidth="9.625" defaultRowHeight="13.5"/>
  <cols>
    <col min="1" max="34" width="9.625" style="2" customWidth="1"/>
    <col min="35" max="38" width="9.625" style="2" hidden="1" customWidth="1"/>
    <col min="39" max="16384" width="9.625" style="2" customWidth="1"/>
  </cols>
  <sheetData>
    <row r="1" s="2" customFormat="1" ht="36.75" spans="1:3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91"/>
    </row>
    <row r="2" s="2" customFormat="1" ht="14.25" spans="1:33">
      <c r="A2" s="5" t="s">
        <v>1</v>
      </c>
      <c r="B2" s="6" t="s">
        <v>2</v>
      </c>
      <c r="C2" s="7"/>
      <c r="D2" s="7"/>
      <c r="E2" s="7"/>
      <c r="F2" s="8"/>
      <c r="G2" s="9" t="s">
        <v>3</v>
      </c>
      <c r="H2" s="6" t="s">
        <v>4</v>
      </c>
      <c r="I2" s="7"/>
      <c r="J2" s="7"/>
      <c r="K2" s="8"/>
      <c r="L2" s="6" t="s">
        <v>5</v>
      </c>
      <c r="M2" s="7"/>
      <c r="N2" s="7"/>
      <c r="O2" s="8"/>
      <c r="P2" s="9" t="s">
        <v>6</v>
      </c>
      <c r="Q2" s="9" t="s">
        <v>7</v>
      </c>
      <c r="R2" s="6" t="s">
        <v>8</v>
      </c>
      <c r="S2" s="7"/>
      <c r="T2" s="7"/>
      <c r="U2" s="7"/>
      <c r="V2" s="75"/>
      <c r="W2" s="8"/>
      <c r="X2" s="76" t="s">
        <v>9</v>
      </c>
      <c r="Y2" s="6" t="s">
        <v>10</v>
      </c>
      <c r="Z2" s="7"/>
      <c r="AA2" s="7"/>
      <c r="AB2" s="7"/>
      <c r="AC2" s="7"/>
      <c r="AD2" s="7"/>
      <c r="AE2" s="7"/>
      <c r="AF2" s="7"/>
      <c r="AG2" s="93"/>
    </row>
    <row r="3" s="2" customFormat="1" ht="14.25" spans="1:38">
      <c r="A3" s="10"/>
      <c r="B3" s="11" t="s">
        <v>11</v>
      </c>
      <c r="C3" s="12" t="s">
        <v>12</v>
      </c>
      <c r="D3" s="12" t="s">
        <v>6</v>
      </c>
      <c r="E3" s="12" t="s">
        <v>13</v>
      </c>
      <c r="F3" s="13" t="s">
        <v>7</v>
      </c>
      <c r="G3" s="14"/>
      <c r="H3" s="11" t="s">
        <v>14</v>
      </c>
      <c r="I3" s="12" t="s">
        <v>15</v>
      </c>
      <c r="J3" s="12" t="s">
        <v>16</v>
      </c>
      <c r="K3" s="13" t="s">
        <v>17</v>
      </c>
      <c r="L3" s="11" t="s">
        <v>14</v>
      </c>
      <c r="M3" s="12" t="s">
        <v>15</v>
      </c>
      <c r="N3" s="12" t="s">
        <v>16</v>
      </c>
      <c r="O3" s="13" t="s">
        <v>17</v>
      </c>
      <c r="P3" s="14" t="s">
        <v>14</v>
      </c>
      <c r="Q3" s="14" t="s">
        <v>18</v>
      </c>
      <c r="R3" s="11" t="s">
        <v>14</v>
      </c>
      <c r="S3" s="12" t="s">
        <v>15</v>
      </c>
      <c r="T3" s="12" t="s">
        <v>16</v>
      </c>
      <c r="U3" s="12" t="s">
        <v>17</v>
      </c>
      <c r="V3" s="77" t="s">
        <v>18</v>
      </c>
      <c r="W3" s="13" t="s">
        <v>19</v>
      </c>
      <c r="X3" s="78"/>
      <c r="Y3" s="11" t="s">
        <v>14</v>
      </c>
      <c r="Z3" s="12" t="s">
        <v>15</v>
      </c>
      <c r="AA3" s="12" t="s">
        <v>16</v>
      </c>
      <c r="AB3" s="12" t="s">
        <v>17</v>
      </c>
      <c r="AC3" s="12" t="s">
        <v>18</v>
      </c>
      <c r="AD3" s="12" t="s">
        <v>20</v>
      </c>
      <c r="AE3" s="12" t="s">
        <v>21</v>
      </c>
      <c r="AF3" s="12" t="s">
        <v>22</v>
      </c>
      <c r="AG3" s="95" t="s">
        <v>23</v>
      </c>
      <c r="AI3" s="99" t="s">
        <v>24</v>
      </c>
      <c r="AJ3" s="99">
        <v>1000</v>
      </c>
      <c r="AK3" s="99" t="s">
        <v>25</v>
      </c>
      <c r="AL3" s="99">
        <v>1000</v>
      </c>
    </row>
    <row r="4" s="2" customFormat="1" ht="14.25" spans="1:38">
      <c r="A4" s="15" t="s">
        <v>26</v>
      </c>
      <c r="B4" s="16" t="s">
        <v>27</v>
      </c>
      <c r="C4" s="17" t="s">
        <v>27</v>
      </c>
      <c r="D4" s="17" t="s">
        <v>27</v>
      </c>
      <c r="E4" s="17" t="s">
        <v>27</v>
      </c>
      <c r="F4" s="18" t="s">
        <v>27</v>
      </c>
      <c r="G4" s="19"/>
      <c r="H4" s="20"/>
      <c r="I4" s="39"/>
      <c r="J4" s="39"/>
      <c r="K4" s="40"/>
      <c r="L4" s="41"/>
      <c r="M4" s="42"/>
      <c r="N4" s="42"/>
      <c r="O4" s="43"/>
      <c r="P4" s="44"/>
      <c r="Q4" s="44"/>
      <c r="R4" s="20"/>
      <c r="S4" s="39"/>
      <c r="T4" s="39"/>
      <c r="U4" s="39"/>
      <c r="V4" s="39"/>
      <c r="W4" s="40"/>
      <c r="X4" s="19"/>
      <c r="Y4" s="79">
        <f>H4-L4+P4+R4</f>
        <v>0</v>
      </c>
      <c r="Z4" s="80">
        <f t="shared" ref="Z4:AB4" si="0">I4-M4+S4</f>
        <v>0</v>
      </c>
      <c r="AA4" s="80">
        <f t="shared" si="0"/>
        <v>0</v>
      </c>
      <c r="AB4" s="80">
        <f t="shared" si="0"/>
        <v>0</v>
      </c>
      <c r="AC4" s="81">
        <f>Q4+V4</f>
        <v>0</v>
      </c>
      <c r="AD4" s="16">
        <f>$AJ$3-AE4</f>
        <v>0</v>
      </c>
      <c r="AE4" s="82">
        <f>AL3-H4*AJ5-I4*AJ6-J4*AJ7-K4/3*AJ8</f>
        <v>1000</v>
      </c>
      <c r="AF4" s="17">
        <f>$AL$3-AG4</f>
        <v>0</v>
      </c>
      <c r="AG4" s="97">
        <f t="shared" ref="AG4:AG16" si="1">1000-Y4*50-Z4*10-AA4*10-AB4*20-AC4*50</f>
        <v>1000</v>
      </c>
      <c r="AI4" s="99" t="s">
        <v>28</v>
      </c>
      <c r="AJ4" s="99" t="s">
        <v>26</v>
      </c>
      <c r="AK4" s="99" t="s">
        <v>13</v>
      </c>
      <c r="AL4" s="99" t="s">
        <v>6</v>
      </c>
    </row>
    <row r="5" s="2" customFormat="1" spans="1:38">
      <c r="A5" s="21">
        <v>1</v>
      </c>
      <c r="B5" s="22" t="s">
        <v>29</v>
      </c>
      <c r="C5" s="23" t="s">
        <v>30</v>
      </c>
      <c r="D5" s="23" t="s">
        <v>29</v>
      </c>
      <c r="E5" s="23" t="s">
        <v>31</v>
      </c>
      <c r="F5" s="24" t="s">
        <v>29</v>
      </c>
      <c r="G5" s="25"/>
      <c r="H5" s="26"/>
      <c r="I5" s="45"/>
      <c r="J5" s="45"/>
      <c r="K5" s="46"/>
      <c r="L5" s="47"/>
      <c r="M5" s="48"/>
      <c r="N5" s="48"/>
      <c r="O5" s="49"/>
      <c r="P5" s="50"/>
      <c r="Q5" s="50"/>
      <c r="R5" s="26"/>
      <c r="S5" s="45"/>
      <c r="T5" s="45"/>
      <c r="U5" s="45"/>
      <c r="V5" s="45"/>
      <c r="W5" s="46"/>
      <c r="X5" s="25"/>
      <c r="Y5" s="83">
        <f t="shared" ref="Y5:Y16" si="2">Y4+H5-L5+P5+R5</f>
        <v>0</v>
      </c>
      <c r="Z5" s="84">
        <f t="shared" ref="Z5:AB5" si="3">Z4+I5-M5+S5</f>
        <v>0</v>
      </c>
      <c r="AA5" s="84">
        <f t="shared" si="3"/>
        <v>0</v>
      </c>
      <c r="AB5" s="84">
        <f t="shared" si="3"/>
        <v>0</v>
      </c>
      <c r="AC5" s="85">
        <f t="shared" ref="AC5:AC16" si="4">AC4+Q5+V5</f>
        <v>0</v>
      </c>
      <c r="AD5" s="22">
        <f t="shared" ref="AD5:AD16" si="5">AE4-AE5</f>
        <v>0</v>
      </c>
      <c r="AE5" s="86">
        <f>AE4-H5*$AK$5-I5*$AK$6-J5*$AK$7-K5*$AK$8</f>
        <v>1000</v>
      </c>
      <c r="AF5" s="23">
        <f t="shared" ref="AF5:AF16" si="6">AG4-AG5</f>
        <v>0</v>
      </c>
      <c r="AG5" s="97">
        <f t="shared" si="1"/>
        <v>1000</v>
      </c>
      <c r="AI5" s="99" t="s">
        <v>14</v>
      </c>
      <c r="AJ5" s="99">
        <v>25</v>
      </c>
      <c r="AK5" s="99">
        <v>15</v>
      </c>
      <c r="AL5" s="99">
        <v>0</v>
      </c>
    </row>
    <row r="6" s="2" customFormat="1" spans="1:38">
      <c r="A6" s="21">
        <v>2</v>
      </c>
      <c r="B6" s="22" t="s">
        <v>31</v>
      </c>
      <c r="C6" s="23" t="s">
        <v>29</v>
      </c>
      <c r="D6" s="23" t="s">
        <v>31</v>
      </c>
      <c r="E6" s="23" t="s">
        <v>29</v>
      </c>
      <c r="F6" s="24" t="s">
        <v>29</v>
      </c>
      <c r="G6" s="25"/>
      <c r="H6" s="26"/>
      <c r="I6" s="45"/>
      <c r="J6" s="45"/>
      <c r="K6" s="46"/>
      <c r="L6" s="47"/>
      <c r="M6" s="48"/>
      <c r="N6" s="48"/>
      <c r="O6" s="49"/>
      <c r="P6" s="50"/>
      <c r="Q6" s="50"/>
      <c r="R6" s="26"/>
      <c r="S6" s="45"/>
      <c r="T6" s="45"/>
      <c r="U6" s="45"/>
      <c r="V6" s="45"/>
      <c r="W6" s="46">
        <v>100</v>
      </c>
      <c r="X6" s="25"/>
      <c r="Y6" s="83">
        <f t="shared" si="2"/>
        <v>0</v>
      </c>
      <c r="Z6" s="84">
        <f t="shared" ref="Z6:AB6" si="7">Z5+I6-M6+S6</f>
        <v>0</v>
      </c>
      <c r="AA6" s="84">
        <f t="shared" si="7"/>
        <v>0</v>
      </c>
      <c r="AB6" s="84">
        <f t="shared" si="7"/>
        <v>0</v>
      </c>
      <c r="AC6" s="85">
        <f t="shared" si="4"/>
        <v>0</v>
      </c>
      <c r="AD6" s="22">
        <f t="shared" si="5"/>
        <v>0</v>
      </c>
      <c r="AE6" s="86">
        <f>AE5-H6*$AK$5-I6*$AK$6-J6*$AK$7-K6*$AK$8</f>
        <v>1000</v>
      </c>
      <c r="AF6" s="23">
        <f t="shared" si="6"/>
        <v>0</v>
      </c>
      <c r="AG6" s="97">
        <f t="shared" si="1"/>
        <v>1000</v>
      </c>
      <c r="AI6" s="99" t="s">
        <v>15</v>
      </c>
      <c r="AJ6" s="99">
        <v>10</v>
      </c>
      <c r="AK6" s="99">
        <v>5</v>
      </c>
      <c r="AL6" s="99">
        <v>0</v>
      </c>
    </row>
    <row r="7" s="2" customFormat="1" spans="1:38">
      <c r="A7" s="21">
        <v>3</v>
      </c>
      <c r="B7" s="22" t="s">
        <v>30</v>
      </c>
      <c r="C7" s="23" t="s">
        <v>30</v>
      </c>
      <c r="D7" s="23" t="s">
        <v>29</v>
      </c>
      <c r="E7" s="23" t="s">
        <v>31</v>
      </c>
      <c r="F7" s="24" t="s">
        <v>29</v>
      </c>
      <c r="G7" s="25"/>
      <c r="H7" s="26"/>
      <c r="I7" s="45"/>
      <c r="J7" s="45"/>
      <c r="K7" s="46"/>
      <c r="L7" s="47"/>
      <c r="M7" s="48"/>
      <c r="N7" s="48"/>
      <c r="O7" s="49"/>
      <c r="P7" s="50"/>
      <c r="Q7" s="50"/>
      <c r="R7" s="26"/>
      <c r="S7" s="45"/>
      <c r="T7" s="45"/>
      <c r="U7" s="45"/>
      <c r="V7" s="45"/>
      <c r="W7" s="46"/>
      <c r="X7" s="25"/>
      <c r="Y7" s="83">
        <f t="shared" si="2"/>
        <v>0</v>
      </c>
      <c r="Z7" s="84">
        <f t="shared" ref="Z7:AB7" si="8">Z6+I7-M7+S7</f>
        <v>0</v>
      </c>
      <c r="AA7" s="84">
        <f t="shared" si="8"/>
        <v>0</v>
      </c>
      <c r="AB7" s="84">
        <f t="shared" si="8"/>
        <v>0</v>
      </c>
      <c r="AC7" s="85">
        <f t="shared" si="4"/>
        <v>0</v>
      </c>
      <c r="AD7" s="22">
        <f t="shared" si="5"/>
        <v>0</v>
      </c>
      <c r="AE7" s="86">
        <f>AE6-H7*$AK$5-I7*$AK$6-J7*$AK$7-K7*$AK$8</f>
        <v>1000</v>
      </c>
      <c r="AF7" s="23">
        <f t="shared" si="6"/>
        <v>0</v>
      </c>
      <c r="AG7" s="97">
        <f t="shared" si="1"/>
        <v>1000</v>
      </c>
      <c r="AI7" s="99" t="s">
        <v>16</v>
      </c>
      <c r="AJ7" s="99">
        <v>100</v>
      </c>
      <c r="AK7" s="99">
        <v>50</v>
      </c>
      <c r="AL7" s="99">
        <v>0</v>
      </c>
    </row>
    <row r="8" s="2" customFormat="1" spans="1:38">
      <c r="A8" s="21">
        <v>4</v>
      </c>
      <c r="B8" s="22" t="s">
        <v>29</v>
      </c>
      <c r="C8" s="23" t="s">
        <v>29</v>
      </c>
      <c r="D8" s="23" t="s">
        <v>29</v>
      </c>
      <c r="E8" s="23" t="s">
        <v>29</v>
      </c>
      <c r="F8" s="24" t="s">
        <v>29</v>
      </c>
      <c r="G8" s="25"/>
      <c r="H8" s="26"/>
      <c r="I8" s="45"/>
      <c r="J8" s="45"/>
      <c r="K8" s="46"/>
      <c r="L8" s="47"/>
      <c r="M8" s="48"/>
      <c r="N8" s="48"/>
      <c r="O8" s="49"/>
      <c r="P8" s="50"/>
      <c r="Q8" s="50"/>
      <c r="R8" s="26"/>
      <c r="S8" s="45"/>
      <c r="T8" s="45"/>
      <c r="U8" s="45"/>
      <c r="V8" s="45"/>
      <c r="W8" s="46"/>
      <c r="X8" s="25"/>
      <c r="Y8" s="83">
        <f t="shared" si="2"/>
        <v>0</v>
      </c>
      <c r="Z8" s="84">
        <f t="shared" ref="Z8:AB8" si="9">Z7+I8-M8+S8</f>
        <v>0</v>
      </c>
      <c r="AA8" s="84">
        <f t="shared" si="9"/>
        <v>0</v>
      </c>
      <c r="AB8" s="84">
        <f t="shared" si="9"/>
        <v>0</v>
      </c>
      <c r="AC8" s="85">
        <f t="shared" si="4"/>
        <v>0</v>
      </c>
      <c r="AD8" s="22">
        <f t="shared" si="5"/>
        <v>0</v>
      </c>
      <c r="AE8" s="86">
        <f>AE7-H8*$AK$5-I8*$AK$6-J8*$AK$7-K8*$AK$8</f>
        <v>1000</v>
      </c>
      <c r="AF8" s="23">
        <f t="shared" si="6"/>
        <v>0</v>
      </c>
      <c r="AG8" s="97">
        <f t="shared" si="1"/>
        <v>1000</v>
      </c>
      <c r="AI8" s="99" t="s">
        <v>17</v>
      </c>
      <c r="AJ8" s="99">
        <v>400</v>
      </c>
      <c r="AK8" s="99">
        <v>100</v>
      </c>
      <c r="AL8" s="99">
        <v>0</v>
      </c>
    </row>
    <row r="9" s="2" customFormat="1" spans="1:33">
      <c r="A9" s="21">
        <v>5</v>
      </c>
      <c r="B9" s="22" t="s">
        <v>31</v>
      </c>
      <c r="C9" s="23" t="s">
        <v>32</v>
      </c>
      <c r="D9" s="23" t="s">
        <v>31</v>
      </c>
      <c r="E9" s="23" t="s">
        <v>29</v>
      </c>
      <c r="F9" s="24" t="s">
        <v>29</v>
      </c>
      <c r="G9" s="25"/>
      <c r="H9" s="26"/>
      <c r="I9" s="45"/>
      <c r="J9" s="45"/>
      <c r="K9" s="46"/>
      <c r="L9" s="47"/>
      <c r="M9" s="48"/>
      <c r="N9" s="48"/>
      <c r="O9" s="49"/>
      <c r="P9" s="50"/>
      <c r="Q9" s="50"/>
      <c r="R9" s="26"/>
      <c r="S9" s="45"/>
      <c r="T9" s="45"/>
      <c r="U9" s="45"/>
      <c r="V9" s="45"/>
      <c r="W9" s="46"/>
      <c r="X9" s="25"/>
      <c r="Y9" s="83">
        <f t="shared" si="2"/>
        <v>0</v>
      </c>
      <c r="Z9" s="84">
        <f t="shared" ref="Z9:AB9" si="10">Z8+I9-M9+S9</f>
        <v>0</v>
      </c>
      <c r="AA9" s="84">
        <f t="shared" si="10"/>
        <v>0</v>
      </c>
      <c r="AB9" s="84">
        <f t="shared" si="10"/>
        <v>0</v>
      </c>
      <c r="AC9" s="85">
        <f t="shared" si="4"/>
        <v>0</v>
      </c>
      <c r="AD9" s="22">
        <f t="shared" si="5"/>
        <v>0</v>
      </c>
      <c r="AE9" s="86">
        <f>AE8-H9*$AK$5-I9*$AK$6-J9*$AK$7-K9*$AK$8</f>
        <v>1000</v>
      </c>
      <c r="AF9" s="23">
        <f t="shared" si="6"/>
        <v>0</v>
      </c>
      <c r="AG9" s="97">
        <f t="shared" si="1"/>
        <v>1000</v>
      </c>
    </row>
    <row r="10" s="2" customFormat="1" spans="1:33">
      <c r="A10" s="21">
        <v>6</v>
      </c>
      <c r="B10" s="22" t="s">
        <v>29</v>
      </c>
      <c r="C10" s="23" t="s">
        <v>30</v>
      </c>
      <c r="D10" s="23" t="s">
        <v>29</v>
      </c>
      <c r="E10" s="23" t="s">
        <v>31</v>
      </c>
      <c r="F10" s="24" t="s">
        <v>31</v>
      </c>
      <c r="G10" s="25"/>
      <c r="H10" s="26"/>
      <c r="I10" s="45"/>
      <c r="J10" s="45"/>
      <c r="K10" s="46"/>
      <c r="L10" s="47"/>
      <c r="M10" s="48"/>
      <c r="N10" s="48"/>
      <c r="O10" s="49"/>
      <c r="P10" s="50"/>
      <c r="Q10" s="50"/>
      <c r="R10" s="26"/>
      <c r="S10" s="45"/>
      <c r="T10" s="45"/>
      <c r="U10" s="45"/>
      <c r="V10" s="45"/>
      <c r="W10" s="46"/>
      <c r="X10" s="25"/>
      <c r="Y10" s="83">
        <f t="shared" si="2"/>
        <v>0</v>
      </c>
      <c r="Z10" s="84">
        <f t="shared" ref="Z10:AB10" si="11">Z9+I10-M10+S10</f>
        <v>0</v>
      </c>
      <c r="AA10" s="84">
        <f t="shared" si="11"/>
        <v>0</v>
      </c>
      <c r="AB10" s="84">
        <f t="shared" si="11"/>
        <v>0</v>
      </c>
      <c r="AC10" s="85">
        <f t="shared" si="4"/>
        <v>0</v>
      </c>
      <c r="AD10" s="22">
        <f t="shared" si="5"/>
        <v>0</v>
      </c>
      <c r="AE10" s="86">
        <f>AE9-H10*$AK$5-I10*$AK$6-J10*$AK$7-K10*$AK$8</f>
        <v>1000</v>
      </c>
      <c r="AF10" s="23">
        <f t="shared" si="6"/>
        <v>0</v>
      </c>
      <c r="AG10" s="97">
        <f t="shared" si="1"/>
        <v>1000</v>
      </c>
    </row>
    <row r="11" s="2" customFormat="1" spans="1:33">
      <c r="A11" s="21">
        <v>7</v>
      </c>
      <c r="B11" s="22" t="s">
        <v>29</v>
      </c>
      <c r="C11" s="23" t="s">
        <v>30</v>
      </c>
      <c r="D11" s="23" t="s">
        <v>29</v>
      </c>
      <c r="E11" s="23" t="s">
        <v>31</v>
      </c>
      <c r="F11" s="24" t="s">
        <v>29</v>
      </c>
      <c r="G11" s="25"/>
      <c r="H11" s="26"/>
      <c r="I11" s="45"/>
      <c r="J11" s="45"/>
      <c r="K11" s="46"/>
      <c r="L11" s="47"/>
      <c r="M11" s="48"/>
      <c r="N11" s="48"/>
      <c r="O11" s="49"/>
      <c r="P11" s="50"/>
      <c r="Q11" s="50"/>
      <c r="R11" s="26"/>
      <c r="S11" s="45"/>
      <c r="T11" s="45"/>
      <c r="U11" s="45"/>
      <c r="V11" s="45"/>
      <c r="W11" s="46"/>
      <c r="X11" s="25"/>
      <c r="Y11" s="83">
        <f t="shared" si="2"/>
        <v>0</v>
      </c>
      <c r="Z11" s="84">
        <f t="shared" ref="Z11:AB11" si="12">Z10+I11-M11+S11</f>
        <v>0</v>
      </c>
      <c r="AA11" s="84">
        <f t="shared" si="12"/>
        <v>0</v>
      </c>
      <c r="AB11" s="84">
        <f t="shared" si="12"/>
        <v>0</v>
      </c>
      <c r="AC11" s="85">
        <f t="shared" si="4"/>
        <v>0</v>
      </c>
      <c r="AD11" s="22">
        <f t="shared" si="5"/>
        <v>0</v>
      </c>
      <c r="AE11" s="86">
        <f>AE10-H11*$AK$5-I11*$AK$6-J11*$AK$7-K11*$AK$8</f>
        <v>1000</v>
      </c>
      <c r="AF11" s="23">
        <f t="shared" si="6"/>
        <v>0</v>
      </c>
      <c r="AG11" s="97">
        <f t="shared" si="1"/>
        <v>1000</v>
      </c>
    </row>
    <row r="12" s="2" customFormat="1" spans="1:33">
      <c r="A12" s="21">
        <v>8</v>
      </c>
      <c r="B12" s="22" t="s">
        <v>32</v>
      </c>
      <c r="C12" s="23" t="s">
        <v>29</v>
      </c>
      <c r="D12" s="23" t="s">
        <v>31</v>
      </c>
      <c r="E12" s="23" t="s">
        <v>29</v>
      </c>
      <c r="F12" s="24" t="s">
        <v>31</v>
      </c>
      <c r="G12" s="25"/>
      <c r="H12" s="26"/>
      <c r="I12" s="45"/>
      <c r="J12" s="45"/>
      <c r="K12" s="46"/>
      <c r="L12" s="47"/>
      <c r="M12" s="48"/>
      <c r="N12" s="48"/>
      <c r="O12" s="49"/>
      <c r="P12" s="50"/>
      <c r="Q12" s="50"/>
      <c r="R12" s="26"/>
      <c r="S12" s="45"/>
      <c r="T12" s="45"/>
      <c r="U12" s="45"/>
      <c r="V12" s="45"/>
      <c r="W12" s="46"/>
      <c r="X12" s="25"/>
      <c r="Y12" s="83">
        <f t="shared" si="2"/>
        <v>0</v>
      </c>
      <c r="Z12" s="84">
        <f t="shared" ref="Z12:AB12" si="13">Z11+I12-M12+S12</f>
        <v>0</v>
      </c>
      <c r="AA12" s="84">
        <f t="shared" si="13"/>
        <v>0</v>
      </c>
      <c r="AB12" s="84">
        <f t="shared" si="13"/>
        <v>0</v>
      </c>
      <c r="AC12" s="85">
        <f t="shared" si="4"/>
        <v>0</v>
      </c>
      <c r="AD12" s="22">
        <f t="shared" si="5"/>
        <v>0</v>
      </c>
      <c r="AE12" s="86">
        <f>AE11-H12*$AK$5-I12*$AK$6-J12*$AK$7-K12*$AK$8</f>
        <v>1000</v>
      </c>
      <c r="AF12" s="23">
        <f t="shared" si="6"/>
        <v>0</v>
      </c>
      <c r="AG12" s="97">
        <f t="shared" si="1"/>
        <v>1000</v>
      </c>
    </row>
    <row r="13" s="2" customFormat="1" spans="1:33">
      <c r="A13" s="21">
        <v>9</v>
      </c>
      <c r="B13" s="22" t="s">
        <v>30</v>
      </c>
      <c r="C13" s="23" t="s">
        <v>31</v>
      </c>
      <c r="D13" s="23" t="s">
        <v>29</v>
      </c>
      <c r="E13" s="23" t="s">
        <v>29</v>
      </c>
      <c r="F13" s="24" t="s">
        <v>29</v>
      </c>
      <c r="G13" s="25"/>
      <c r="H13" s="26"/>
      <c r="I13" s="45"/>
      <c r="J13" s="45"/>
      <c r="K13" s="46"/>
      <c r="L13" s="47"/>
      <c r="M13" s="48"/>
      <c r="N13" s="48"/>
      <c r="O13" s="49"/>
      <c r="P13" s="50"/>
      <c r="Q13" s="50"/>
      <c r="R13" s="26"/>
      <c r="S13" s="45"/>
      <c r="T13" s="45"/>
      <c r="U13" s="45"/>
      <c r="V13" s="45"/>
      <c r="W13" s="46"/>
      <c r="X13" s="25"/>
      <c r="Y13" s="83">
        <f t="shared" si="2"/>
        <v>0</v>
      </c>
      <c r="Z13" s="84">
        <f t="shared" ref="Z13:AB13" si="14">Z12+I13-M13+S13</f>
        <v>0</v>
      </c>
      <c r="AA13" s="84">
        <f t="shared" si="14"/>
        <v>0</v>
      </c>
      <c r="AB13" s="84">
        <f t="shared" si="14"/>
        <v>0</v>
      </c>
      <c r="AC13" s="85">
        <f t="shared" si="4"/>
        <v>0</v>
      </c>
      <c r="AD13" s="22">
        <f t="shared" si="5"/>
        <v>0</v>
      </c>
      <c r="AE13" s="86">
        <f>AE12-H13*$AK$5-I13*$AK$6-J13*$AK$7-K13*$AK$8</f>
        <v>1000</v>
      </c>
      <c r="AF13" s="23">
        <f t="shared" si="6"/>
        <v>0</v>
      </c>
      <c r="AG13" s="97">
        <f t="shared" si="1"/>
        <v>1000</v>
      </c>
    </row>
    <row r="14" s="2" customFormat="1" spans="1:33">
      <c r="A14" s="21">
        <v>10</v>
      </c>
      <c r="B14" s="22" t="s">
        <v>29</v>
      </c>
      <c r="C14" s="23" t="s">
        <v>29</v>
      </c>
      <c r="D14" s="23" t="s">
        <v>29</v>
      </c>
      <c r="E14" s="23" t="s">
        <v>29</v>
      </c>
      <c r="F14" s="24" t="s">
        <v>29</v>
      </c>
      <c r="G14" s="25"/>
      <c r="H14" s="26"/>
      <c r="I14" s="45"/>
      <c r="J14" s="45"/>
      <c r="K14" s="46"/>
      <c r="L14" s="47"/>
      <c r="M14" s="48"/>
      <c r="N14" s="48"/>
      <c r="O14" s="49"/>
      <c r="P14" s="50"/>
      <c r="Q14" s="50"/>
      <c r="R14" s="26"/>
      <c r="S14" s="45"/>
      <c r="T14" s="45"/>
      <c r="U14" s="45"/>
      <c r="V14" s="45"/>
      <c r="W14" s="46"/>
      <c r="X14" s="25"/>
      <c r="Y14" s="83">
        <f t="shared" si="2"/>
        <v>0</v>
      </c>
      <c r="Z14" s="84">
        <f t="shared" ref="Z14:AB14" si="15">Z13+I14-M14+S14</f>
        <v>0</v>
      </c>
      <c r="AA14" s="84">
        <f t="shared" si="15"/>
        <v>0</v>
      </c>
      <c r="AB14" s="84">
        <f t="shared" si="15"/>
        <v>0</v>
      </c>
      <c r="AC14" s="85">
        <f t="shared" si="4"/>
        <v>0</v>
      </c>
      <c r="AD14" s="22">
        <f t="shared" si="5"/>
        <v>0</v>
      </c>
      <c r="AE14" s="86">
        <f>AE13-H14*$AK$5-I14*$AK$6-J14*$AK$7-K14*$AK$8</f>
        <v>1000</v>
      </c>
      <c r="AF14" s="23">
        <f t="shared" si="6"/>
        <v>0</v>
      </c>
      <c r="AG14" s="97">
        <f t="shared" si="1"/>
        <v>1000</v>
      </c>
    </row>
    <row r="15" s="2" customFormat="1" spans="1:33">
      <c r="A15" s="21">
        <v>11</v>
      </c>
      <c r="B15" s="22" t="s">
        <v>30</v>
      </c>
      <c r="C15" s="23" t="s">
        <v>31</v>
      </c>
      <c r="D15" s="23" t="s">
        <v>31</v>
      </c>
      <c r="E15" s="23" t="s">
        <v>29</v>
      </c>
      <c r="F15" s="24" t="s">
        <v>29</v>
      </c>
      <c r="G15" s="25"/>
      <c r="H15" s="26"/>
      <c r="I15" s="45"/>
      <c r="J15" s="45"/>
      <c r="K15" s="46"/>
      <c r="L15" s="47"/>
      <c r="M15" s="48"/>
      <c r="N15" s="48"/>
      <c r="O15" s="49"/>
      <c r="P15" s="50"/>
      <c r="Q15" s="50"/>
      <c r="R15" s="26"/>
      <c r="S15" s="45"/>
      <c r="T15" s="45"/>
      <c r="U15" s="45"/>
      <c r="V15" s="45"/>
      <c r="W15" s="46"/>
      <c r="X15" s="25"/>
      <c r="Y15" s="83">
        <f t="shared" si="2"/>
        <v>0</v>
      </c>
      <c r="Z15" s="84">
        <f t="shared" ref="Z15:AB15" si="16">Z14+I15-M15+S15</f>
        <v>0</v>
      </c>
      <c r="AA15" s="84">
        <f t="shared" si="16"/>
        <v>0</v>
      </c>
      <c r="AB15" s="84">
        <f t="shared" si="16"/>
        <v>0</v>
      </c>
      <c r="AC15" s="85">
        <f t="shared" si="4"/>
        <v>0</v>
      </c>
      <c r="AD15" s="22">
        <f t="shared" si="5"/>
        <v>0</v>
      </c>
      <c r="AE15" s="86">
        <f>AE14-H15*$AK$5-I15*$AK$6-J15*$AK$7-K15*$AK$8</f>
        <v>1000</v>
      </c>
      <c r="AF15" s="23">
        <f t="shared" si="6"/>
        <v>0</v>
      </c>
      <c r="AG15" s="97">
        <f t="shared" si="1"/>
        <v>1000</v>
      </c>
    </row>
    <row r="16" s="2" customFormat="1" ht="14.25" spans="1:33">
      <c r="A16" s="27">
        <v>12</v>
      </c>
      <c r="B16" s="28" t="s">
        <v>29</v>
      </c>
      <c r="C16" s="29" t="s">
        <v>31</v>
      </c>
      <c r="D16" s="29" t="s">
        <v>29</v>
      </c>
      <c r="E16" s="29" t="s">
        <v>29</v>
      </c>
      <c r="F16" s="30" t="s">
        <v>32</v>
      </c>
      <c r="G16" s="31"/>
      <c r="H16" s="32"/>
      <c r="I16" s="51"/>
      <c r="J16" s="51"/>
      <c r="K16" s="52"/>
      <c r="L16" s="53"/>
      <c r="M16" s="54"/>
      <c r="N16" s="54"/>
      <c r="O16" s="55"/>
      <c r="P16" s="56"/>
      <c r="Q16" s="56"/>
      <c r="R16" s="32"/>
      <c r="S16" s="51"/>
      <c r="T16" s="51"/>
      <c r="U16" s="51"/>
      <c r="V16" s="51"/>
      <c r="W16" s="52"/>
      <c r="X16" s="31"/>
      <c r="Y16" s="87">
        <f t="shared" si="2"/>
        <v>0</v>
      </c>
      <c r="Z16" s="88">
        <f t="shared" ref="Z16:AB16" si="17">Z15+I16-M16+S16</f>
        <v>0</v>
      </c>
      <c r="AA16" s="88">
        <f t="shared" si="17"/>
        <v>0</v>
      </c>
      <c r="AB16" s="88">
        <f t="shared" si="17"/>
        <v>0</v>
      </c>
      <c r="AC16" s="89">
        <f t="shared" si="4"/>
        <v>0</v>
      </c>
      <c r="AD16" s="28">
        <f t="shared" si="5"/>
        <v>0</v>
      </c>
      <c r="AE16" s="90">
        <f>AE15-H16*$AK$5-I16*$AK$6-J16*$AK$7-K16*$AK$8</f>
        <v>1000</v>
      </c>
      <c r="AF16" s="29">
        <f t="shared" si="6"/>
        <v>0</v>
      </c>
      <c r="AG16" s="98">
        <f t="shared" si="1"/>
        <v>1000</v>
      </c>
    </row>
    <row r="17" s="2" customFormat="1" ht="15"/>
    <row r="18" s="2" customFormat="1" ht="36.75" spans="1:33">
      <c r="A18" s="3" t="s">
        <v>33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91"/>
    </row>
    <row r="19" s="2" customFormat="1" ht="14.25" spans="1:33">
      <c r="A19" s="5" t="s">
        <v>1</v>
      </c>
      <c r="B19" s="6" t="s">
        <v>2</v>
      </c>
      <c r="C19" s="7"/>
      <c r="D19" s="7"/>
      <c r="E19" s="7"/>
      <c r="F19" s="8"/>
      <c r="G19" s="9" t="s">
        <v>3</v>
      </c>
      <c r="H19" s="6" t="s">
        <v>4</v>
      </c>
      <c r="I19" s="7"/>
      <c r="J19" s="7"/>
      <c r="K19" s="8"/>
      <c r="L19" s="6" t="s">
        <v>5</v>
      </c>
      <c r="M19" s="7"/>
      <c r="N19" s="7"/>
      <c r="O19" s="8"/>
      <c r="P19" s="9" t="s">
        <v>6</v>
      </c>
      <c r="Q19" s="9" t="s">
        <v>7</v>
      </c>
      <c r="R19" s="6" t="s">
        <v>8</v>
      </c>
      <c r="S19" s="7"/>
      <c r="T19" s="7"/>
      <c r="U19" s="7"/>
      <c r="V19" s="75"/>
      <c r="W19" s="8"/>
      <c r="X19" s="76" t="s">
        <v>9</v>
      </c>
      <c r="Y19" s="6" t="s">
        <v>10</v>
      </c>
      <c r="Z19" s="7"/>
      <c r="AA19" s="7"/>
      <c r="AB19" s="7"/>
      <c r="AC19" s="7"/>
      <c r="AD19" s="7"/>
      <c r="AE19" s="7"/>
      <c r="AF19" s="7"/>
      <c r="AG19" s="93"/>
    </row>
    <row r="20" s="2" customFormat="1" ht="14.25" spans="1:38">
      <c r="A20" s="10"/>
      <c r="B20" s="11" t="s">
        <v>11</v>
      </c>
      <c r="C20" s="12" t="s">
        <v>12</v>
      </c>
      <c r="D20" s="12" t="s">
        <v>6</v>
      </c>
      <c r="E20" s="12" t="s">
        <v>13</v>
      </c>
      <c r="F20" s="13" t="s">
        <v>7</v>
      </c>
      <c r="G20" s="14"/>
      <c r="H20" s="11" t="s">
        <v>14</v>
      </c>
      <c r="I20" s="12" t="s">
        <v>15</v>
      </c>
      <c r="J20" s="12" t="s">
        <v>16</v>
      </c>
      <c r="K20" s="13" t="s">
        <v>17</v>
      </c>
      <c r="L20" s="11" t="s">
        <v>14</v>
      </c>
      <c r="M20" s="12" t="s">
        <v>15</v>
      </c>
      <c r="N20" s="12" t="s">
        <v>16</v>
      </c>
      <c r="O20" s="13" t="s">
        <v>17</v>
      </c>
      <c r="P20" s="14" t="s">
        <v>14</v>
      </c>
      <c r="Q20" s="14" t="s">
        <v>18</v>
      </c>
      <c r="R20" s="11" t="s">
        <v>14</v>
      </c>
      <c r="S20" s="12" t="s">
        <v>15</v>
      </c>
      <c r="T20" s="12" t="s">
        <v>16</v>
      </c>
      <c r="U20" s="12" t="s">
        <v>17</v>
      </c>
      <c r="V20" s="77" t="s">
        <v>18</v>
      </c>
      <c r="W20" s="13" t="s">
        <v>19</v>
      </c>
      <c r="X20" s="78"/>
      <c r="Y20" s="11" t="s">
        <v>14</v>
      </c>
      <c r="Z20" s="12" t="s">
        <v>15</v>
      </c>
      <c r="AA20" s="12" t="s">
        <v>16</v>
      </c>
      <c r="AB20" s="12" t="s">
        <v>17</v>
      </c>
      <c r="AC20" s="12" t="s">
        <v>18</v>
      </c>
      <c r="AD20" s="12" t="s">
        <v>20</v>
      </c>
      <c r="AE20" s="12" t="s">
        <v>21</v>
      </c>
      <c r="AF20" s="12" t="s">
        <v>22</v>
      </c>
      <c r="AG20" s="95" t="s">
        <v>23</v>
      </c>
      <c r="AI20" s="99" t="s">
        <v>24</v>
      </c>
      <c r="AJ20" s="99">
        <v>1000</v>
      </c>
      <c r="AK20" s="99" t="s">
        <v>25</v>
      </c>
      <c r="AL20" s="99">
        <v>1000</v>
      </c>
    </row>
    <row r="21" s="2" customFormat="1" ht="14.25" spans="1:38">
      <c r="A21" s="15" t="s">
        <v>26</v>
      </c>
      <c r="B21" s="16" t="s">
        <v>27</v>
      </c>
      <c r="C21" s="17" t="s">
        <v>27</v>
      </c>
      <c r="D21" s="17" t="s">
        <v>27</v>
      </c>
      <c r="E21" s="17" t="s">
        <v>27</v>
      </c>
      <c r="F21" s="18" t="s">
        <v>27</v>
      </c>
      <c r="G21" s="33"/>
      <c r="H21" s="34"/>
      <c r="I21" s="57"/>
      <c r="J21" s="57"/>
      <c r="K21" s="58"/>
      <c r="L21" s="59"/>
      <c r="M21" s="60"/>
      <c r="N21" s="60"/>
      <c r="O21" s="61"/>
      <c r="P21" s="62"/>
      <c r="Q21" s="62"/>
      <c r="R21" s="34"/>
      <c r="S21" s="57"/>
      <c r="T21" s="57"/>
      <c r="U21" s="57"/>
      <c r="V21" s="57"/>
      <c r="W21" s="58"/>
      <c r="X21" s="33"/>
      <c r="Y21" s="79">
        <f>H21-L21+P21+R21</f>
        <v>0</v>
      </c>
      <c r="Z21" s="80">
        <f t="shared" ref="Z21:AB21" si="18">I21-M21+S21</f>
        <v>0</v>
      </c>
      <c r="AA21" s="80">
        <f t="shared" si="18"/>
        <v>0</v>
      </c>
      <c r="AB21" s="80">
        <f t="shared" si="18"/>
        <v>0</v>
      </c>
      <c r="AC21" s="81">
        <f>Q21+V21</f>
        <v>0</v>
      </c>
      <c r="AD21" s="16">
        <f>$AJ$3-AE21</f>
        <v>0</v>
      </c>
      <c r="AE21" s="82">
        <f>AL20-H21*AJ22-I21*AJ23-J21*AJ24-K21/3*AJ25</f>
        <v>1000</v>
      </c>
      <c r="AF21" s="17">
        <f>$AL$3-AG21</f>
        <v>0</v>
      </c>
      <c r="AG21" s="97">
        <f t="shared" ref="AG21:AG33" si="19">1000-Y21*50-Z21*10-AA21*10-AB21*20-AC21*50</f>
        <v>1000</v>
      </c>
      <c r="AI21" s="99" t="s">
        <v>28</v>
      </c>
      <c r="AJ21" s="99" t="s">
        <v>26</v>
      </c>
      <c r="AK21" s="99" t="s">
        <v>13</v>
      </c>
      <c r="AL21" s="99" t="s">
        <v>6</v>
      </c>
    </row>
    <row r="22" s="2" customFormat="1" spans="1:38">
      <c r="A22" s="21">
        <v>1</v>
      </c>
      <c r="B22" s="22" t="s">
        <v>29</v>
      </c>
      <c r="C22" s="23" t="s">
        <v>30</v>
      </c>
      <c r="D22" s="23" t="s">
        <v>29</v>
      </c>
      <c r="E22" s="23" t="s">
        <v>31</v>
      </c>
      <c r="F22" s="24" t="s">
        <v>29</v>
      </c>
      <c r="G22" s="35"/>
      <c r="H22" s="36"/>
      <c r="I22" s="63"/>
      <c r="J22" s="63"/>
      <c r="K22" s="64"/>
      <c r="L22" s="65"/>
      <c r="M22" s="66"/>
      <c r="N22" s="66"/>
      <c r="O22" s="67"/>
      <c r="P22" s="68"/>
      <c r="Q22" s="68"/>
      <c r="R22" s="36"/>
      <c r="S22" s="63"/>
      <c r="T22" s="63"/>
      <c r="U22" s="63"/>
      <c r="V22" s="63"/>
      <c r="W22" s="64"/>
      <c r="X22" s="35"/>
      <c r="Y22" s="83">
        <f t="shared" ref="Y22:Y33" si="20">Y21+H22-L22+P22+R22</f>
        <v>0</v>
      </c>
      <c r="Z22" s="84">
        <f t="shared" ref="Z22:AB22" si="21">Z21+I22-M22+S22</f>
        <v>0</v>
      </c>
      <c r="AA22" s="84">
        <f t="shared" si="21"/>
        <v>0</v>
      </c>
      <c r="AB22" s="84">
        <f t="shared" si="21"/>
        <v>0</v>
      </c>
      <c r="AC22" s="85">
        <f t="shared" ref="AC22:AC33" si="22">AC21+Q22+V22</f>
        <v>0</v>
      </c>
      <c r="AD22" s="22">
        <f t="shared" ref="AD22:AD33" si="23">AE21-AE22</f>
        <v>0</v>
      </c>
      <c r="AE22" s="86">
        <f>AE21-H22*$AK$5-I22*$AK$6-J22*$AK$7-K22*$AK$8</f>
        <v>1000</v>
      </c>
      <c r="AF22" s="23">
        <f t="shared" ref="AF22:AF33" si="24">AG21-AG22</f>
        <v>0</v>
      </c>
      <c r="AG22" s="97">
        <f t="shared" si="19"/>
        <v>1000</v>
      </c>
      <c r="AI22" s="99" t="s">
        <v>14</v>
      </c>
      <c r="AJ22" s="99">
        <v>25</v>
      </c>
      <c r="AK22" s="99">
        <v>15</v>
      </c>
      <c r="AL22" s="99">
        <v>0</v>
      </c>
    </row>
    <row r="23" s="2" customFormat="1" spans="1:38">
      <c r="A23" s="21">
        <v>2</v>
      </c>
      <c r="B23" s="22" t="s">
        <v>31</v>
      </c>
      <c r="C23" s="23" t="s">
        <v>29</v>
      </c>
      <c r="D23" s="23" t="s">
        <v>31</v>
      </c>
      <c r="E23" s="23" t="s">
        <v>29</v>
      </c>
      <c r="F23" s="24" t="s">
        <v>29</v>
      </c>
      <c r="G23" s="35"/>
      <c r="H23" s="36"/>
      <c r="I23" s="63"/>
      <c r="J23" s="63"/>
      <c r="K23" s="64"/>
      <c r="L23" s="65"/>
      <c r="M23" s="66"/>
      <c r="N23" s="66"/>
      <c r="O23" s="67"/>
      <c r="P23" s="68"/>
      <c r="Q23" s="68"/>
      <c r="R23" s="36"/>
      <c r="S23" s="63"/>
      <c r="T23" s="63"/>
      <c r="U23" s="63"/>
      <c r="V23" s="63"/>
      <c r="W23" s="64"/>
      <c r="X23" s="35"/>
      <c r="Y23" s="83">
        <f t="shared" si="20"/>
        <v>0</v>
      </c>
      <c r="Z23" s="84">
        <f t="shared" ref="Z23:AB23" si="25">Z22+I23-M23+S23</f>
        <v>0</v>
      </c>
      <c r="AA23" s="84">
        <f t="shared" si="25"/>
        <v>0</v>
      </c>
      <c r="AB23" s="84">
        <f t="shared" si="25"/>
        <v>0</v>
      </c>
      <c r="AC23" s="85">
        <f t="shared" si="22"/>
        <v>0</v>
      </c>
      <c r="AD23" s="22">
        <f t="shared" si="23"/>
        <v>0</v>
      </c>
      <c r="AE23" s="86">
        <f>AE22-H23*$AK$5-I23*$AK$6-J23*$AK$7-K23*$AK$8</f>
        <v>1000</v>
      </c>
      <c r="AF23" s="23">
        <f t="shared" si="24"/>
        <v>0</v>
      </c>
      <c r="AG23" s="97">
        <f t="shared" si="19"/>
        <v>1000</v>
      </c>
      <c r="AI23" s="99" t="s">
        <v>15</v>
      </c>
      <c r="AJ23" s="99">
        <v>10</v>
      </c>
      <c r="AK23" s="99">
        <v>5</v>
      </c>
      <c r="AL23" s="99">
        <v>0</v>
      </c>
    </row>
    <row r="24" s="2" customFormat="1" spans="1:38">
      <c r="A24" s="21">
        <v>3</v>
      </c>
      <c r="B24" s="22" t="s">
        <v>30</v>
      </c>
      <c r="C24" s="23" t="s">
        <v>30</v>
      </c>
      <c r="D24" s="23" t="s">
        <v>29</v>
      </c>
      <c r="E24" s="23" t="s">
        <v>31</v>
      </c>
      <c r="F24" s="24" t="s">
        <v>29</v>
      </c>
      <c r="G24" s="35"/>
      <c r="H24" s="36"/>
      <c r="I24" s="63"/>
      <c r="J24" s="63"/>
      <c r="K24" s="64"/>
      <c r="L24" s="65"/>
      <c r="M24" s="66"/>
      <c r="N24" s="66"/>
      <c r="O24" s="67"/>
      <c r="P24" s="68"/>
      <c r="Q24" s="68"/>
      <c r="R24" s="36"/>
      <c r="S24" s="63"/>
      <c r="T24" s="63"/>
      <c r="U24" s="63"/>
      <c r="V24" s="63"/>
      <c r="W24" s="64"/>
      <c r="X24" s="35"/>
      <c r="Y24" s="83">
        <f t="shared" si="20"/>
        <v>0</v>
      </c>
      <c r="Z24" s="84">
        <f t="shared" ref="Z24:AB24" si="26">Z23+I24-M24+S24</f>
        <v>0</v>
      </c>
      <c r="AA24" s="84">
        <f t="shared" si="26"/>
        <v>0</v>
      </c>
      <c r="AB24" s="84">
        <f t="shared" si="26"/>
        <v>0</v>
      </c>
      <c r="AC24" s="85">
        <f t="shared" si="22"/>
        <v>0</v>
      </c>
      <c r="AD24" s="22">
        <f t="shared" si="23"/>
        <v>0</v>
      </c>
      <c r="AE24" s="86">
        <f>AE23-H24*$AK$5-I24*$AK$6-J24*$AK$7-K24*$AK$8</f>
        <v>1000</v>
      </c>
      <c r="AF24" s="23">
        <f t="shared" si="24"/>
        <v>0</v>
      </c>
      <c r="AG24" s="97">
        <f t="shared" si="19"/>
        <v>1000</v>
      </c>
      <c r="AI24" s="99" t="s">
        <v>16</v>
      </c>
      <c r="AJ24" s="99">
        <v>100</v>
      </c>
      <c r="AK24" s="99">
        <v>50</v>
      </c>
      <c r="AL24" s="99">
        <v>0</v>
      </c>
    </row>
    <row r="25" s="2" customFormat="1" spans="1:38">
      <c r="A25" s="21">
        <v>4</v>
      </c>
      <c r="B25" s="22" t="s">
        <v>29</v>
      </c>
      <c r="C25" s="23" t="s">
        <v>29</v>
      </c>
      <c r="D25" s="23" t="s">
        <v>29</v>
      </c>
      <c r="E25" s="23" t="s">
        <v>29</v>
      </c>
      <c r="F25" s="24" t="s">
        <v>29</v>
      </c>
      <c r="G25" s="35"/>
      <c r="H25" s="36"/>
      <c r="I25" s="63"/>
      <c r="J25" s="63"/>
      <c r="K25" s="64"/>
      <c r="L25" s="65"/>
      <c r="M25" s="66"/>
      <c r="N25" s="66"/>
      <c r="O25" s="67"/>
      <c r="P25" s="68"/>
      <c r="Q25" s="68"/>
      <c r="R25" s="36"/>
      <c r="S25" s="63"/>
      <c r="T25" s="63"/>
      <c r="U25" s="63"/>
      <c r="V25" s="63"/>
      <c r="W25" s="64"/>
      <c r="X25" s="35"/>
      <c r="Y25" s="83">
        <f t="shared" si="20"/>
        <v>0</v>
      </c>
      <c r="Z25" s="84">
        <f t="shared" ref="Z25:AB25" si="27">Z24+I25-M25+S25</f>
        <v>0</v>
      </c>
      <c r="AA25" s="84">
        <f t="shared" si="27"/>
        <v>0</v>
      </c>
      <c r="AB25" s="84">
        <f t="shared" si="27"/>
        <v>0</v>
      </c>
      <c r="AC25" s="85">
        <f t="shared" si="22"/>
        <v>0</v>
      </c>
      <c r="AD25" s="22">
        <f t="shared" si="23"/>
        <v>0</v>
      </c>
      <c r="AE25" s="86">
        <f>AE24-H25*$AK$5-I25*$AK$6-J25*$AK$7-K25*$AK$8</f>
        <v>1000</v>
      </c>
      <c r="AF25" s="23">
        <f t="shared" si="24"/>
        <v>0</v>
      </c>
      <c r="AG25" s="97">
        <f t="shared" si="19"/>
        <v>1000</v>
      </c>
      <c r="AI25" s="99" t="s">
        <v>17</v>
      </c>
      <c r="AJ25" s="99">
        <v>400</v>
      </c>
      <c r="AK25" s="99">
        <v>100</v>
      </c>
      <c r="AL25" s="99">
        <v>0</v>
      </c>
    </row>
    <row r="26" s="2" customFormat="1" spans="1:33">
      <c r="A26" s="21">
        <v>5</v>
      </c>
      <c r="B26" s="22" t="s">
        <v>31</v>
      </c>
      <c r="C26" s="23" t="s">
        <v>32</v>
      </c>
      <c r="D26" s="23" t="s">
        <v>31</v>
      </c>
      <c r="E26" s="23" t="s">
        <v>29</v>
      </c>
      <c r="F26" s="24" t="s">
        <v>29</v>
      </c>
      <c r="G26" s="35"/>
      <c r="H26" s="36"/>
      <c r="I26" s="63"/>
      <c r="J26" s="63"/>
      <c r="K26" s="64"/>
      <c r="L26" s="65"/>
      <c r="M26" s="66"/>
      <c r="N26" s="66"/>
      <c r="O26" s="67"/>
      <c r="P26" s="68"/>
      <c r="Q26" s="68"/>
      <c r="R26" s="36"/>
      <c r="S26" s="63"/>
      <c r="T26" s="63"/>
      <c r="U26" s="63"/>
      <c r="V26" s="63"/>
      <c r="W26" s="64"/>
      <c r="X26" s="35"/>
      <c r="Y26" s="83">
        <f t="shared" si="20"/>
        <v>0</v>
      </c>
      <c r="Z26" s="84">
        <f t="shared" ref="Z26:AB26" si="28">Z25+I26-M26+S26</f>
        <v>0</v>
      </c>
      <c r="AA26" s="84">
        <f t="shared" si="28"/>
        <v>0</v>
      </c>
      <c r="AB26" s="84">
        <f t="shared" si="28"/>
        <v>0</v>
      </c>
      <c r="AC26" s="85">
        <f t="shared" si="22"/>
        <v>0</v>
      </c>
      <c r="AD26" s="22">
        <f t="shared" si="23"/>
        <v>0</v>
      </c>
      <c r="AE26" s="86">
        <f>AE25-H26*$AK$5-I26*$AK$6-J26*$AK$7-K26*$AK$8</f>
        <v>1000</v>
      </c>
      <c r="AF26" s="23">
        <f t="shared" si="24"/>
        <v>0</v>
      </c>
      <c r="AG26" s="97">
        <f t="shared" si="19"/>
        <v>1000</v>
      </c>
    </row>
    <row r="27" s="2" customFormat="1" spans="1:33">
      <c r="A27" s="21">
        <v>6</v>
      </c>
      <c r="B27" s="22" t="s">
        <v>29</v>
      </c>
      <c r="C27" s="23" t="s">
        <v>30</v>
      </c>
      <c r="D27" s="23" t="s">
        <v>29</v>
      </c>
      <c r="E27" s="23" t="s">
        <v>31</v>
      </c>
      <c r="F27" s="24" t="s">
        <v>31</v>
      </c>
      <c r="G27" s="35"/>
      <c r="H27" s="36"/>
      <c r="I27" s="63"/>
      <c r="J27" s="63"/>
      <c r="K27" s="64"/>
      <c r="L27" s="65"/>
      <c r="M27" s="66"/>
      <c r="N27" s="66"/>
      <c r="O27" s="67"/>
      <c r="P27" s="68"/>
      <c r="Q27" s="68"/>
      <c r="R27" s="36"/>
      <c r="S27" s="63"/>
      <c r="T27" s="63"/>
      <c r="U27" s="63"/>
      <c r="V27" s="63"/>
      <c r="W27" s="64"/>
      <c r="X27" s="35"/>
      <c r="Y27" s="83">
        <f t="shared" si="20"/>
        <v>0</v>
      </c>
      <c r="Z27" s="84">
        <f t="shared" ref="Z27:AB27" si="29">Z26+I27-M27+S27</f>
        <v>0</v>
      </c>
      <c r="AA27" s="84">
        <f t="shared" si="29"/>
        <v>0</v>
      </c>
      <c r="AB27" s="84">
        <f t="shared" si="29"/>
        <v>0</v>
      </c>
      <c r="AC27" s="85">
        <f t="shared" si="22"/>
        <v>0</v>
      </c>
      <c r="AD27" s="22">
        <f t="shared" si="23"/>
        <v>0</v>
      </c>
      <c r="AE27" s="86">
        <f>AE26-H27*$AK$5-I27*$AK$6-J27*$AK$7-K27*$AK$8</f>
        <v>1000</v>
      </c>
      <c r="AF27" s="23">
        <f t="shared" si="24"/>
        <v>0</v>
      </c>
      <c r="AG27" s="97">
        <f t="shared" si="19"/>
        <v>1000</v>
      </c>
    </row>
    <row r="28" s="2" customFormat="1" spans="1:33">
      <c r="A28" s="21">
        <v>7</v>
      </c>
      <c r="B28" s="22" t="s">
        <v>29</v>
      </c>
      <c r="C28" s="23" t="s">
        <v>30</v>
      </c>
      <c r="D28" s="23" t="s">
        <v>29</v>
      </c>
      <c r="E28" s="23" t="s">
        <v>31</v>
      </c>
      <c r="F28" s="24" t="s">
        <v>29</v>
      </c>
      <c r="G28" s="35"/>
      <c r="H28" s="36"/>
      <c r="I28" s="63"/>
      <c r="J28" s="63"/>
      <c r="K28" s="64"/>
      <c r="L28" s="65"/>
      <c r="M28" s="66"/>
      <c r="N28" s="66"/>
      <c r="O28" s="67"/>
      <c r="P28" s="68"/>
      <c r="Q28" s="68"/>
      <c r="R28" s="36"/>
      <c r="S28" s="63"/>
      <c r="T28" s="63"/>
      <c r="U28" s="63"/>
      <c r="V28" s="63"/>
      <c r="W28" s="64"/>
      <c r="X28" s="35"/>
      <c r="Y28" s="83">
        <f t="shared" si="20"/>
        <v>0</v>
      </c>
      <c r="Z28" s="84">
        <f t="shared" ref="Z28:AB28" si="30">Z27+I28-M28+S28</f>
        <v>0</v>
      </c>
      <c r="AA28" s="84">
        <f t="shared" si="30"/>
        <v>0</v>
      </c>
      <c r="AB28" s="84">
        <f t="shared" si="30"/>
        <v>0</v>
      </c>
      <c r="AC28" s="85">
        <f t="shared" si="22"/>
        <v>0</v>
      </c>
      <c r="AD28" s="22">
        <f t="shared" si="23"/>
        <v>0</v>
      </c>
      <c r="AE28" s="86">
        <f>AE27-H28*$AK$5-I28*$AK$6-J28*$AK$7-K28*$AK$8</f>
        <v>1000</v>
      </c>
      <c r="AF28" s="23">
        <f t="shared" si="24"/>
        <v>0</v>
      </c>
      <c r="AG28" s="97">
        <f t="shared" si="19"/>
        <v>1000</v>
      </c>
    </row>
    <row r="29" s="2" customFormat="1" spans="1:33">
      <c r="A29" s="21">
        <v>8</v>
      </c>
      <c r="B29" s="22" t="s">
        <v>32</v>
      </c>
      <c r="C29" s="23" t="s">
        <v>29</v>
      </c>
      <c r="D29" s="23" t="s">
        <v>31</v>
      </c>
      <c r="E29" s="23" t="s">
        <v>29</v>
      </c>
      <c r="F29" s="24" t="s">
        <v>31</v>
      </c>
      <c r="G29" s="35"/>
      <c r="H29" s="36"/>
      <c r="I29" s="63"/>
      <c r="J29" s="63"/>
      <c r="K29" s="64"/>
      <c r="L29" s="65"/>
      <c r="M29" s="66"/>
      <c r="N29" s="66"/>
      <c r="O29" s="67"/>
      <c r="P29" s="68"/>
      <c r="Q29" s="68"/>
      <c r="R29" s="36"/>
      <c r="S29" s="63"/>
      <c r="T29" s="63"/>
      <c r="U29" s="63"/>
      <c r="V29" s="63"/>
      <c r="W29" s="64"/>
      <c r="X29" s="35"/>
      <c r="Y29" s="83">
        <f t="shared" si="20"/>
        <v>0</v>
      </c>
      <c r="Z29" s="84">
        <f t="shared" ref="Z29:AB29" si="31">Z28+I29-M29+S29</f>
        <v>0</v>
      </c>
      <c r="AA29" s="84">
        <f t="shared" si="31"/>
        <v>0</v>
      </c>
      <c r="AB29" s="84">
        <f t="shared" si="31"/>
        <v>0</v>
      </c>
      <c r="AC29" s="85">
        <f t="shared" si="22"/>
        <v>0</v>
      </c>
      <c r="AD29" s="22">
        <f t="shared" si="23"/>
        <v>0</v>
      </c>
      <c r="AE29" s="86">
        <f>AE28-H29*$AK$5-I29*$AK$6-J29*$AK$7-K29*$AK$8</f>
        <v>1000</v>
      </c>
      <c r="AF29" s="23">
        <f t="shared" si="24"/>
        <v>0</v>
      </c>
      <c r="AG29" s="97">
        <f t="shared" si="19"/>
        <v>1000</v>
      </c>
    </row>
    <row r="30" s="2" customFormat="1" spans="1:33">
      <c r="A30" s="21">
        <v>9</v>
      </c>
      <c r="B30" s="22" t="s">
        <v>30</v>
      </c>
      <c r="C30" s="23" t="s">
        <v>31</v>
      </c>
      <c r="D30" s="23" t="s">
        <v>29</v>
      </c>
      <c r="E30" s="23" t="s">
        <v>29</v>
      </c>
      <c r="F30" s="24" t="s">
        <v>29</v>
      </c>
      <c r="G30" s="35"/>
      <c r="H30" s="36"/>
      <c r="I30" s="63"/>
      <c r="J30" s="63"/>
      <c r="K30" s="64"/>
      <c r="L30" s="65"/>
      <c r="M30" s="66"/>
      <c r="N30" s="66"/>
      <c r="O30" s="67"/>
      <c r="P30" s="68"/>
      <c r="Q30" s="68"/>
      <c r="R30" s="36"/>
      <c r="S30" s="63"/>
      <c r="T30" s="63"/>
      <c r="U30" s="63"/>
      <c r="V30" s="63"/>
      <c r="W30" s="64"/>
      <c r="X30" s="35"/>
      <c r="Y30" s="83">
        <f t="shared" si="20"/>
        <v>0</v>
      </c>
      <c r="Z30" s="84">
        <f t="shared" ref="Z30:AB30" si="32">Z29+I30-M30+S30</f>
        <v>0</v>
      </c>
      <c r="AA30" s="84">
        <f t="shared" si="32"/>
        <v>0</v>
      </c>
      <c r="AB30" s="84">
        <f t="shared" si="32"/>
        <v>0</v>
      </c>
      <c r="AC30" s="85">
        <f t="shared" si="22"/>
        <v>0</v>
      </c>
      <c r="AD30" s="22">
        <f t="shared" si="23"/>
        <v>0</v>
      </c>
      <c r="AE30" s="86">
        <f>AE29-H30*$AK$5-I30*$AK$6-J30*$AK$7-K30*$AK$8</f>
        <v>1000</v>
      </c>
      <c r="AF30" s="23">
        <f t="shared" si="24"/>
        <v>0</v>
      </c>
      <c r="AG30" s="97">
        <f t="shared" si="19"/>
        <v>1000</v>
      </c>
    </row>
    <row r="31" s="2" customFormat="1" spans="1:33">
      <c r="A31" s="21">
        <v>10</v>
      </c>
      <c r="B31" s="22" t="s">
        <v>29</v>
      </c>
      <c r="C31" s="23" t="s">
        <v>29</v>
      </c>
      <c r="D31" s="23" t="s">
        <v>29</v>
      </c>
      <c r="E31" s="23" t="s">
        <v>29</v>
      </c>
      <c r="F31" s="24" t="s">
        <v>29</v>
      </c>
      <c r="G31" s="35"/>
      <c r="H31" s="36"/>
      <c r="I31" s="63"/>
      <c r="J31" s="63"/>
      <c r="K31" s="64"/>
      <c r="L31" s="65"/>
      <c r="M31" s="66"/>
      <c r="N31" s="66"/>
      <c r="O31" s="67"/>
      <c r="P31" s="68"/>
      <c r="Q31" s="68"/>
      <c r="R31" s="36"/>
      <c r="S31" s="63"/>
      <c r="T31" s="63"/>
      <c r="U31" s="63"/>
      <c r="V31" s="63"/>
      <c r="W31" s="64"/>
      <c r="X31" s="35"/>
      <c r="Y31" s="83">
        <f t="shared" si="20"/>
        <v>0</v>
      </c>
      <c r="Z31" s="84">
        <f t="shared" ref="Z31:AB31" si="33">Z30+I31-M31+S31</f>
        <v>0</v>
      </c>
      <c r="AA31" s="84">
        <f t="shared" si="33"/>
        <v>0</v>
      </c>
      <c r="AB31" s="84">
        <f t="shared" si="33"/>
        <v>0</v>
      </c>
      <c r="AC31" s="85">
        <f t="shared" si="22"/>
        <v>0</v>
      </c>
      <c r="AD31" s="22">
        <f t="shared" si="23"/>
        <v>0</v>
      </c>
      <c r="AE31" s="86">
        <f>AE30-H31*$AK$5-I31*$AK$6-J31*$AK$7-K31*$AK$8</f>
        <v>1000</v>
      </c>
      <c r="AF31" s="23">
        <f t="shared" si="24"/>
        <v>0</v>
      </c>
      <c r="AG31" s="97">
        <f t="shared" si="19"/>
        <v>1000</v>
      </c>
    </row>
    <row r="32" s="2" customFormat="1" spans="1:33">
      <c r="A32" s="21">
        <v>11</v>
      </c>
      <c r="B32" s="22" t="s">
        <v>30</v>
      </c>
      <c r="C32" s="23" t="s">
        <v>31</v>
      </c>
      <c r="D32" s="23" t="s">
        <v>31</v>
      </c>
      <c r="E32" s="23" t="s">
        <v>29</v>
      </c>
      <c r="F32" s="24" t="s">
        <v>29</v>
      </c>
      <c r="G32" s="35"/>
      <c r="H32" s="36"/>
      <c r="I32" s="63"/>
      <c r="J32" s="63"/>
      <c r="K32" s="64"/>
      <c r="L32" s="65"/>
      <c r="M32" s="66"/>
      <c r="N32" s="66"/>
      <c r="O32" s="67"/>
      <c r="P32" s="68"/>
      <c r="Q32" s="68"/>
      <c r="R32" s="36"/>
      <c r="S32" s="63"/>
      <c r="T32" s="63"/>
      <c r="U32" s="63"/>
      <c r="V32" s="63"/>
      <c r="W32" s="64"/>
      <c r="X32" s="35"/>
      <c r="Y32" s="83">
        <f t="shared" si="20"/>
        <v>0</v>
      </c>
      <c r="Z32" s="84">
        <f t="shared" ref="Z32:AB32" si="34">Z31+I32-M32+S32</f>
        <v>0</v>
      </c>
      <c r="AA32" s="84">
        <f t="shared" si="34"/>
        <v>0</v>
      </c>
      <c r="AB32" s="84">
        <f t="shared" si="34"/>
        <v>0</v>
      </c>
      <c r="AC32" s="85">
        <f t="shared" si="22"/>
        <v>0</v>
      </c>
      <c r="AD32" s="22">
        <f t="shared" si="23"/>
        <v>0</v>
      </c>
      <c r="AE32" s="86">
        <f>AE31-H32*$AK$5-I32*$AK$6-J32*$AK$7-K32*$AK$8</f>
        <v>1000</v>
      </c>
      <c r="AF32" s="23">
        <f t="shared" si="24"/>
        <v>0</v>
      </c>
      <c r="AG32" s="97">
        <f t="shared" si="19"/>
        <v>1000</v>
      </c>
    </row>
    <row r="33" s="2" customFormat="1" ht="14.25" spans="1:33">
      <c r="A33" s="27">
        <v>12</v>
      </c>
      <c r="B33" s="28" t="s">
        <v>29</v>
      </c>
      <c r="C33" s="29" t="s">
        <v>31</v>
      </c>
      <c r="D33" s="29" t="s">
        <v>29</v>
      </c>
      <c r="E33" s="29" t="s">
        <v>29</v>
      </c>
      <c r="F33" s="30" t="s">
        <v>32</v>
      </c>
      <c r="G33" s="37"/>
      <c r="H33" s="38"/>
      <c r="I33" s="69"/>
      <c r="J33" s="69"/>
      <c r="K33" s="70"/>
      <c r="L33" s="71"/>
      <c r="M33" s="72"/>
      <c r="N33" s="72"/>
      <c r="O33" s="73"/>
      <c r="P33" s="74"/>
      <c r="Q33" s="74"/>
      <c r="R33" s="38"/>
      <c r="S33" s="69"/>
      <c r="T33" s="69"/>
      <c r="U33" s="69"/>
      <c r="V33" s="69"/>
      <c r="W33" s="70"/>
      <c r="X33" s="37"/>
      <c r="Y33" s="87">
        <f t="shared" si="20"/>
        <v>0</v>
      </c>
      <c r="Z33" s="88">
        <f t="shared" ref="Z33:AB33" si="35">Z32+I33-M33+S33</f>
        <v>0</v>
      </c>
      <c r="AA33" s="88">
        <f t="shared" si="35"/>
        <v>0</v>
      </c>
      <c r="AB33" s="88">
        <f t="shared" si="35"/>
        <v>0</v>
      </c>
      <c r="AC33" s="89">
        <f t="shared" si="22"/>
        <v>0</v>
      </c>
      <c r="AD33" s="28">
        <f t="shared" si="23"/>
        <v>0</v>
      </c>
      <c r="AE33" s="90">
        <f>AE32-H33*$AK$5-I33*$AK$6-J33*$AK$7-K33*$AK$8</f>
        <v>1000</v>
      </c>
      <c r="AF33" s="29">
        <f t="shared" si="24"/>
        <v>0</v>
      </c>
      <c r="AG33" s="98">
        <f t="shared" si="19"/>
        <v>1000</v>
      </c>
    </row>
    <row r="34" s="2" customFormat="1" ht="15"/>
    <row r="35" s="2" customFormat="1" ht="36.75" spans="1:33">
      <c r="A35" s="3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91"/>
    </row>
    <row r="36" s="2" customFormat="1" ht="14.25" spans="1:33">
      <c r="A36" s="5" t="s">
        <v>1</v>
      </c>
      <c r="B36" s="6" t="s">
        <v>2</v>
      </c>
      <c r="C36" s="7"/>
      <c r="D36" s="7"/>
      <c r="E36" s="7"/>
      <c r="F36" s="8"/>
      <c r="G36" s="9" t="s">
        <v>3</v>
      </c>
      <c r="H36" s="6" t="s">
        <v>4</v>
      </c>
      <c r="I36" s="7"/>
      <c r="J36" s="7"/>
      <c r="K36" s="8"/>
      <c r="L36" s="6" t="s">
        <v>5</v>
      </c>
      <c r="M36" s="7"/>
      <c r="N36" s="7"/>
      <c r="O36" s="8"/>
      <c r="P36" s="9" t="s">
        <v>6</v>
      </c>
      <c r="Q36" s="9" t="s">
        <v>7</v>
      </c>
      <c r="R36" s="6" t="s">
        <v>8</v>
      </c>
      <c r="S36" s="7"/>
      <c r="T36" s="7"/>
      <c r="U36" s="7"/>
      <c r="V36" s="75"/>
      <c r="W36" s="8"/>
      <c r="X36" s="76" t="s">
        <v>9</v>
      </c>
      <c r="Y36" s="6" t="s">
        <v>10</v>
      </c>
      <c r="Z36" s="7"/>
      <c r="AA36" s="7"/>
      <c r="AB36" s="7"/>
      <c r="AC36" s="7"/>
      <c r="AD36" s="7"/>
      <c r="AE36" s="7"/>
      <c r="AF36" s="7"/>
      <c r="AG36" s="93"/>
    </row>
    <row r="37" s="2" customFormat="1" ht="14.25" spans="1:38">
      <c r="A37" s="10"/>
      <c r="B37" s="11" t="s">
        <v>11</v>
      </c>
      <c r="C37" s="12" t="s">
        <v>12</v>
      </c>
      <c r="D37" s="12" t="s">
        <v>6</v>
      </c>
      <c r="E37" s="12" t="s">
        <v>13</v>
      </c>
      <c r="F37" s="13" t="s">
        <v>7</v>
      </c>
      <c r="G37" s="14"/>
      <c r="H37" s="11" t="s">
        <v>14</v>
      </c>
      <c r="I37" s="12" t="s">
        <v>15</v>
      </c>
      <c r="J37" s="12" t="s">
        <v>16</v>
      </c>
      <c r="K37" s="13" t="s">
        <v>17</v>
      </c>
      <c r="L37" s="11" t="s">
        <v>14</v>
      </c>
      <c r="M37" s="12" t="s">
        <v>15</v>
      </c>
      <c r="N37" s="12" t="s">
        <v>16</v>
      </c>
      <c r="O37" s="13" t="s">
        <v>17</v>
      </c>
      <c r="P37" s="14" t="s">
        <v>14</v>
      </c>
      <c r="Q37" s="14" t="s">
        <v>18</v>
      </c>
      <c r="R37" s="11" t="s">
        <v>14</v>
      </c>
      <c r="S37" s="12" t="s">
        <v>15</v>
      </c>
      <c r="T37" s="12" t="s">
        <v>16</v>
      </c>
      <c r="U37" s="12" t="s">
        <v>17</v>
      </c>
      <c r="V37" s="77" t="s">
        <v>18</v>
      </c>
      <c r="W37" s="13" t="s">
        <v>19</v>
      </c>
      <c r="X37" s="78"/>
      <c r="Y37" s="11" t="s">
        <v>14</v>
      </c>
      <c r="Z37" s="12" t="s">
        <v>15</v>
      </c>
      <c r="AA37" s="12" t="s">
        <v>16</v>
      </c>
      <c r="AB37" s="12" t="s">
        <v>17</v>
      </c>
      <c r="AC37" s="12" t="s">
        <v>18</v>
      </c>
      <c r="AD37" s="12" t="s">
        <v>20</v>
      </c>
      <c r="AE37" s="12" t="s">
        <v>21</v>
      </c>
      <c r="AF37" s="12" t="s">
        <v>22</v>
      </c>
      <c r="AG37" s="95" t="s">
        <v>23</v>
      </c>
      <c r="AI37" s="99" t="s">
        <v>24</v>
      </c>
      <c r="AJ37" s="99">
        <v>1000</v>
      </c>
      <c r="AK37" s="99" t="s">
        <v>25</v>
      </c>
      <c r="AL37" s="99">
        <v>1000</v>
      </c>
    </row>
    <row r="38" s="2" customFormat="1" ht="14.25" spans="1:38">
      <c r="A38" s="15" t="s">
        <v>26</v>
      </c>
      <c r="B38" s="16" t="s">
        <v>27</v>
      </c>
      <c r="C38" s="17" t="s">
        <v>27</v>
      </c>
      <c r="D38" s="17" t="s">
        <v>27</v>
      </c>
      <c r="E38" s="17" t="s">
        <v>27</v>
      </c>
      <c r="F38" s="18" t="s">
        <v>27</v>
      </c>
      <c r="G38" s="33"/>
      <c r="H38" s="34"/>
      <c r="I38" s="57"/>
      <c r="J38" s="57"/>
      <c r="K38" s="58"/>
      <c r="L38" s="59"/>
      <c r="M38" s="60"/>
      <c r="N38" s="60"/>
      <c r="O38" s="61"/>
      <c r="P38" s="62"/>
      <c r="Q38" s="62"/>
      <c r="R38" s="34"/>
      <c r="S38" s="57"/>
      <c r="T38" s="57"/>
      <c r="U38" s="57"/>
      <c r="V38" s="57"/>
      <c r="W38" s="58"/>
      <c r="X38" s="33"/>
      <c r="Y38" s="79">
        <f>H38-L38+P38+R38</f>
        <v>0</v>
      </c>
      <c r="Z38" s="80">
        <f t="shared" ref="Z38:AB38" si="36">I38-M38+S38</f>
        <v>0</v>
      </c>
      <c r="AA38" s="80">
        <f t="shared" si="36"/>
        <v>0</v>
      </c>
      <c r="AB38" s="80">
        <f t="shared" si="36"/>
        <v>0</v>
      </c>
      <c r="AC38" s="81">
        <f>Q38+V38</f>
        <v>0</v>
      </c>
      <c r="AD38" s="16">
        <f>$AJ$3-AE38</f>
        <v>0</v>
      </c>
      <c r="AE38" s="82">
        <f>AL37-H38*AJ39-I38*AJ40-J38*AJ41-K38/3*AJ42</f>
        <v>1000</v>
      </c>
      <c r="AF38" s="17">
        <f>$AL$3-AG38</f>
        <v>0</v>
      </c>
      <c r="AG38" s="97">
        <f t="shared" ref="AG38:AG50" si="37">1000-Y38*50-Z38*10-AA38*10-AB38*20-AC38*50</f>
        <v>1000</v>
      </c>
      <c r="AI38" s="99" t="s">
        <v>28</v>
      </c>
      <c r="AJ38" s="99" t="s">
        <v>26</v>
      </c>
      <c r="AK38" s="99" t="s">
        <v>13</v>
      </c>
      <c r="AL38" s="99" t="s">
        <v>6</v>
      </c>
    </row>
    <row r="39" s="2" customFormat="1" spans="1:38">
      <c r="A39" s="21">
        <v>1</v>
      </c>
      <c r="B39" s="22" t="s">
        <v>29</v>
      </c>
      <c r="C39" s="23" t="s">
        <v>30</v>
      </c>
      <c r="D39" s="23" t="s">
        <v>29</v>
      </c>
      <c r="E39" s="23" t="s">
        <v>31</v>
      </c>
      <c r="F39" s="24" t="s">
        <v>29</v>
      </c>
      <c r="G39" s="35"/>
      <c r="H39" s="36"/>
      <c r="I39" s="63"/>
      <c r="J39" s="63"/>
      <c r="K39" s="64"/>
      <c r="L39" s="65"/>
      <c r="M39" s="66"/>
      <c r="N39" s="66"/>
      <c r="O39" s="67"/>
      <c r="P39" s="68"/>
      <c r="Q39" s="68"/>
      <c r="R39" s="36"/>
      <c r="S39" s="63"/>
      <c r="T39" s="63"/>
      <c r="U39" s="63"/>
      <c r="V39" s="63"/>
      <c r="W39" s="64"/>
      <c r="X39" s="35"/>
      <c r="Y39" s="83">
        <f t="shared" ref="Y39:Y50" si="38">Y38+H39-L39+P39+R39</f>
        <v>0</v>
      </c>
      <c r="Z39" s="84">
        <f t="shared" ref="Z39:AB39" si="39">Z38+I39-M39+S39</f>
        <v>0</v>
      </c>
      <c r="AA39" s="84">
        <f t="shared" si="39"/>
        <v>0</v>
      </c>
      <c r="AB39" s="84">
        <f t="shared" si="39"/>
        <v>0</v>
      </c>
      <c r="AC39" s="85">
        <f t="shared" ref="AC39:AC50" si="40">AC38+Q39+V39</f>
        <v>0</v>
      </c>
      <c r="AD39" s="22">
        <f t="shared" ref="AD39:AD50" si="41">AE38-AE39</f>
        <v>0</v>
      </c>
      <c r="AE39" s="86">
        <f>AE38-H39*$AK$5-I39*$AK$6-J39*$AK$7-K39*$AK$8</f>
        <v>1000</v>
      </c>
      <c r="AF39" s="23">
        <f t="shared" ref="AF39:AF50" si="42">AG38-AG39</f>
        <v>0</v>
      </c>
      <c r="AG39" s="97">
        <f t="shared" si="37"/>
        <v>1000</v>
      </c>
      <c r="AI39" s="99" t="s">
        <v>14</v>
      </c>
      <c r="AJ39" s="99">
        <v>25</v>
      </c>
      <c r="AK39" s="99">
        <v>15</v>
      </c>
      <c r="AL39" s="99">
        <v>0</v>
      </c>
    </row>
    <row r="40" s="2" customFormat="1" spans="1:38">
      <c r="A40" s="21">
        <v>2</v>
      </c>
      <c r="B40" s="22" t="s">
        <v>31</v>
      </c>
      <c r="C40" s="23" t="s">
        <v>29</v>
      </c>
      <c r="D40" s="23" t="s">
        <v>31</v>
      </c>
      <c r="E40" s="23" t="s">
        <v>29</v>
      </c>
      <c r="F40" s="24" t="s">
        <v>29</v>
      </c>
      <c r="G40" s="35"/>
      <c r="H40" s="36"/>
      <c r="I40" s="63"/>
      <c r="J40" s="63"/>
      <c r="K40" s="64"/>
      <c r="L40" s="65"/>
      <c r="M40" s="66"/>
      <c r="N40" s="66"/>
      <c r="O40" s="67"/>
      <c r="P40" s="68"/>
      <c r="Q40" s="68"/>
      <c r="R40" s="36"/>
      <c r="S40" s="63"/>
      <c r="T40" s="63"/>
      <c r="U40" s="63"/>
      <c r="V40" s="63"/>
      <c r="W40" s="64"/>
      <c r="X40" s="35"/>
      <c r="Y40" s="83">
        <f t="shared" si="38"/>
        <v>0</v>
      </c>
      <c r="Z40" s="84">
        <f t="shared" ref="Z40:AB40" si="43">Z39+I40-M40+S40</f>
        <v>0</v>
      </c>
      <c r="AA40" s="84">
        <f t="shared" si="43"/>
        <v>0</v>
      </c>
      <c r="AB40" s="84">
        <f t="shared" si="43"/>
        <v>0</v>
      </c>
      <c r="AC40" s="85">
        <f t="shared" si="40"/>
        <v>0</v>
      </c>
      <c r="AD40" s="22">
        <f t="shared" si="41"/>
        <v>0</v>
      </c>
      <c r="AE40" s="86">
        <f>AE39-H40*$AK$5-I40*$AK$6-J40*$AK$7-K40*$AK$8</f>
        <v>1000</v>
      </c>
      <c r="AF40" s="23">
        <f t="shared" si="42"/>
        <v>0</v>
      </c>
      <c r="AG40" s="97">
        <f t="shared" si="37"/>
        <v>1000</v>
      </c>
      <c r="AI40" s="99" t="s">
        <v>15</v>
      </c>
      <c r="AJ40" s="99">
        <v>10</v>
      </c>
      <c r="AK40" s="99">
        <v>5</v>
      </c>
      <c r="AL40" s="99">
        <v>0</v>
      </c>
    </row>
    <row r="41" s="2" customFormat="1" spans="1:38">
      <c r="A41" s="21">
        <v>3</v>
      </c>
      <c r="B41" s="22" t="s">
        <v>30</v>
      </c>
      <c r="C41" s="23" t="s">
        <v>30</v>
      </c>
      <c r="D41" s="23" t="s">
        <v>29</v>
      </c>
      <c r="E41" s="23" t="s">
        <v>31</v>
      </c>
      <c r="F41" s="24" t="s">
        <v>29</v>
      </c>
      <c r="G41" s="35"/>
      <c r="H41" s="36"/>
      <c r="I41" s="63"/>
      <c r="J41" s="63"/>
      <c r="K41" s="64"/>
      <c r="L41" s="65"/>
      <c r="M41" s="66"/>
      <c r="N41" s="66"/>
      <c r="O41" s="67"/>
      <c r="P41" s="68"/>
      <c r="Q41" s="68"/>
      <c r="R41" s="36"/>
      <c r="S41" s="63"/>
      <c r="T41" s="63"/>
      <c r="U41" s="63"/>
      <c r="V41" s="63"/>
      <c r="W41" s="64"/>
      <c r="X41" s="35"/>
      <c r="Y41" s="83">
        <f t="shared" si="38"/>
        <v>0</v>
      </c>
      <c r="Z41" s="84">
        <f t="shared" ref="Z41:AB41" si="44">Z40+I41-M41+S41</f>
        <v>0</v>
      </c>
      <c r="AA41" s="84">
        <f t="shared" si="44"/>
        <v>0</v>
      </c>
      <c r="AB41" s="84">
        <f t="shared" si="44"/>
        <v>0</v>
      </c>
      <c r="AC41" s="85">
        <f t="shared" si="40"/>
        <v>0</v>
      </c>
      <c r="AD41" s="22">
        <f t="shared" si="41"/>
        <v>0</v>
      </c>
      <c r="AE41" s="86">
        <f>AE40-H41*$AK$5-I41*$AK$6-J41*$AK$7-K41*$AK$8</f>
        <v>1000</v>
      </c>
      <c r="AF41" s="23">
        <f t="shared" si="42"/>
        <v>0</v>
      </c>
      <c r="AG41" s="97">
        <f t="shared" si="37"/>
        <v>1000</v>
      </c>
      <c r="AI41" s="99" t="s">
        <v>16</v>
      </c>
      <c r="AJ41" s="99">
        <v>100</v>
      </c>
      <c r="AK41" s="99">
        <v>50</v>
      </c>
      <c r="AL41" s="99">
        <v>0</v>
      </c>
    </row>
    <row r="42" s="2" customFormat="1" spans="1:38">
      <c r="A42" s="21">
        <v>4</v>
      </c>
      <c r="B42" s="22" t="s">
        <v>29</v>
      </c>
      <c r="C42" s="23" t="s">
        <v>29</v>
      </c>
      <c r="D42" s="23" t="s">
        <v>29</v>
      </c>
      <c r="E42" s="23" t="s">
        <v>29</v>
      </c>
      <c r="F42" s="24" t="s">
        <v>29</v>
      </c>
      <c r="G42" s="35"/>
      <c r="H42" s="36"/>
      <c r="I42" s="63"/>
      <c r="J42" s="63"/>
      <c r="K42" s="64"/>
      <c r="L42" s="65"/>
      <c r="M42" s="66"/>
      <c r="N42" s="66"/>
      <c r="O42" s="67"/>
      <c r="P42" s="68"/>
      <c r="Q42" s="68"/>
      <c r="R42" s="36"/>
      <c r="S42" s="63"/>
      <c r="T42" s="63"/>
      <c r="U42" s="63"/>
      <c r="V42" s="63"/>
      <c r="W42" s="64"/>
      <c r="X42" s="35"/>
      <c r="Y42" s="83">
        <f t="shared" si="38"/>
        <v>0</v>
      </c>
      <c r="Z42" s="84">
        <f t="shared" ref="Z42:AB42" si="45">Z41+I42-M42+S42</f>
        <v>0</v>
      </c>
      <c r="AA42" s="84">
        <f t="shared" si="45"/>
        <v>0</v>
      </c>
      <c r="AB42" s="84">
        <f t="shared" si="45"/>
        <v>0</v>
      </c>
      <c r="AC42" s="85">
        <f t="shared" si="40"/>
        <v>0</v>
      </c>
      <c r="AD42" s="22">
        <f t="shared" si="41"/>
        <v>0</v>
      </c>
      <c r="AE42" s="86">
        <f>AE41-H42*$AK$5-I42*$AK$6-J42*$AK$7-K42*$AK$8</f>
        <v>1000</v>
      </c>
      <c r="AF42" s="23">
        <f t="shared" si="42"/>
        <v>0</v>
      </c>
      <c r="AG42" s="97">
        <f t="shared" si="37"/>
        <v>1000</v>
      </c>
      <c r="AI42" s="99" t="s">
        <v>17</v>
      </c>
      <c r="AJ42" s="99">
        <v>400</v>
      </c>
      <c r="AK42" s="99">
        <v>100</v>
      </c>
      <c r="AL42" s="99">
        <v>0</v>
      </c>
    </row>
    <row r="43" s="2" customFormat="1" spans="1:33">
      <c r="A43" s="21">
        <v>5</v>
      </c>
      <c r="B43" s="22" t="s">
        <v>31</v>
      </c>
      <c r="C43" s="23" t="s">
        <v>32</v>
      </c>
      <c r="D43" s="23" t="s">
        <v>31</v>
      </c>
      <c r="E43" s="23" t="s">
        <v>29</v>
      </c>
      <c r="F43" s="24" t="s">
        <v>29</v>
      </c>
      <c r="G43" s="35"/>
      <c r="H43" s="36"/>
      <c r="I43" s="63"/>
      <c r="J43" s="63"/>
      <c r="K43" s="64"/>
      <c r="L43" s="65"/>
      <c r="M43" s="66"/>
      <c r="N43" s="66"/>
      <c r="O43" s="67"/>
      <c r="P43" s="68"/>
      <c r="Q43" s="68"/>
      <c r="R43" s="36"/>
      <c r="S43" s="63"/>
      <c r="T43" s="63"/>
      <c r="U43" s="63"/>
      <c r="V43" s="63"/>
      <c r="W43" s="64"/>
      <c r="X43" s="35"/>
      <c r="Y43" s="83">
        <f t="shared" si="38"/>
        <v>0</v>
      </c>
      <c r="Z43" s="84">
        <f t="shared" ref="Z43:AB43" si="46">Z42+I43-M43+S43</f>
        <v>0</v>
      </c>
      <c r="AA43" s="84">
        <f t="shared" si="46"/>
        <v>0</v>
      </c>
      <c r="AB43" s="84">
        <f t="shared" si="46"/>
        <v>0</v>
      </c>
      <c r="AC43" s="85">
        <f t="shared" si="40"/>
        <v>0</v>
      </c>
      <c r="AD43" s="22">
        <f t="shared" si="41"/>
        <v>0</v>
      </c>
      <c r="AE43" s="86">
        <f>AE42-H43*$AK$5-I43*$AK$6-J43*$AK$7-K43*$AK$8</f>
        <v>1000</v>
      </c>
      <c r="AF43" s="23">
        <f t="shared" si="42"/>
        <v>0</v>
      </c>
      <c r="AG43" s="97">
        <f t="shared" si="37"/>
        <v>1000</v>
      </c>
    </row>
    <row r="44" s="2" customFormat="1" spans="1:33">
      <c r="A44" s="21">
        <v>6</v>
      </c>
      <c r="B44" s="22" t="s">
        <v>29</v>
      </c>
      <c r="C44" s="23" t="s">
        <v>30</v>
      </c>
      <c r="D44" s="23" t="s">
        <v>29</v>
      </c>
      <c r="E44" s="23" t="s">
        <v>31</v>
      </c>
      <c r="F44" s="24" t="s">
        <v>31</v>
      </c>
      <c r="G44" s="35"/>
      <c r="H44" s="36"/>
      <c r="I44" s="63"/>
      <c r="J44" s="63"/>
      <c r="K44" s="64"/>
      <c r="L44" s="65"/>
      <c r="M44" s="66"/>
      <c r="N44" s="66"/>
      <c r="O44" s="67"/>
      <c r="P44" s="68"/>
      <c r="Q44" s="68"/>
      <c r="R44" s="36"/>
      <c r="S44" s="63"/>
      <c r="T44" s="63"/>
      <c r="U44" s="63"/>
      <c r="V44" s="63"/>
      <c r="W44" s="64"/>
      <c r="X44" s="35"/>
      <c r="Y44" s="83">
        <f t="shared" si="38"/>
        <v>0</v>
      </c>
      <c r="Z44" s="84">
        <f t="shared" ref="Z44:AB44" si="47">Z43+I44-M44+S44</f>
        <v>0</v>
      </c>
      <c r="AA44" s="84">
        <f t="shared" si="47"/>
        <v>0</v>
      </c>
      <c r="AB44" s="84">
        <f t="shared" si="47"/>
        <v>0</v>
      </c>
      <c r="AC44" s="85">
        <f t="shared" si="40"/>
        <v>0</v>
      </c>
      <c r="AD44" s="22">
        <f t="shared" si="41"/>
        <v>0</v>
      </c>
      <c r="AE44" s="86">
        <f>AE43-H44*$AK$5-I44*$AK$6-J44*$AK$7-K44*$AK$8</f>
        <v>1000</v>
      </c>
      <c r="AF44" s="23">
        <f t="shared" si="42"/>
        <v>0</v>
      </c>
      <c r="AG44" s="97">
        <f t="shared" si="37"/>
        <v>1000</v>
      </c>
    </row>
    <row r="45" s="2" customFormat="1" spans="1:33">
      <c r="A45" s="21">
        <v>7</v>
      </c>
      <c r="B45" s="22" t="s">
        <v>29</v>
      </c>
      <c r="C45" s="23" t="s">
        <v>30</v>
      </c>
      <c r="D45" s="23" t="s">
        <v>29</v>
      </c>
      <c r="E45" s="23" t="s">
        <v>31</v>
      </c>
      <c r="F45" s="24" t="s">
        <v>29</v>
      </c>
      <c r="G45" s="35"/>
      <c r="H45" s="36"/>
      <c r="I45" s="63"/>
      <c r="J45" s="63"/>
      <c r="K45" s="64"/>
      <c r="L45" s="65"/>
      <c r="M45" s="66"/>
      <c r="N45" s="66"/>
      <c r="O45" s="67"/>
      <c r="P45" s="68"/>
      <c r="Q45" s="68"/>
      <c r="R45" s="36"/>
      <c r="S45" s="63"/>
      <c r="T45" s="63"/>
      <c r="U45" s="63"/>
      <c r="V45" s="63"/>
      <c r="W45" s="64"/>
      <c r="X45" s="35"/>
      <c r="Y45" s="83">
        <f t="shared" si="38"/>
        <v>0</v>
      </c>
      <c r="Z45" s="84">
        <f t="shared" ref="Z45:AB45" si="48">Z44+I45-M45+S45</f>
        <v>0</v>
      </c>
      <c r="AA45" s="84">
        <f t="shared" si="48"/>
        <v>0</v>
      </c>
      <c r="AB45" s="84">
        <f t="shared" si="48"/>
        <v>0</v>
      </c>
      <c r="AC45" s="85">
        <f t="shared" si="40"/>
        <v>0</v>
      </c>
      <c r="AD45" s="22">
        <f t="shared" si="41"/>
        <v>0</v>
      </c>
      <c r="AE45" s="86">
        <f>AE44-H45*$AK$5-I45*$AK$6-J45*$AK$7-K45*$AK$8</f>
        <v>1000</v>
      </c>
      <c r="AF45" s="23">
        <f t="shared" si="42"/>
        <v>0</v>
      </c>
      <c r="AG45" s="97">
        <f t="shared" si="37"/>
        <v>1000</v>
      </c>
    </row>
    <row r="46" s="2" customFormat="1" spans="1:33">
      <c r="A46" s="21">
        <v>8</v>
      </c>
      <c r="B46" s="22" t="s">
        <v>32</v>
      </c>
      <c r="C46" s="23" t="s">
        <v>29</v>
      </c>
      <c r="D46" s="23" t="s">
        <v>31</v>
      </c>
      <c r="E46" s="23" t="s">
        <v>29</v>
      </c>
      <c r="F46" s="24" t="s">
        <v>31</v>
      </c>
      <c r="G46" s="35"/>
      <c r="H46" s="36"/>
      <c r="I46" s="63"/>
      <c r="J46" s="63"/>
      <c r="K46" s="64"/>
      <c r="L46" s="65"/>
      <c r="M46" s="66"/>
      <c r="N46" s="66"/>
      <c r="O46" s="67"/>
      <c r="P46" s="68"/>
      <c r="Q46" s="68"/>
      <c r="R46" s="36"/>
      <c r="S46" s="63"/>
      <c r="T46" s="63"/>
      <c r="U46" s="63"/>
      <c r="V46" s="63"/>
      <c r="W46" s="64"/>
      <c r="X46" s="35"/>
      <c r="Y46" s="83">
        <f t="shared" si="38"/>
        <v>0</v>
      </c>
      <c r="Z46" s="84">
        <f t="shared" ref="Z46:AB46" si="49">Z45+I46-M46+S46</f>
        <v>0</v>
      </c>
      <c r="AA46" s="84">
        <f t="shared" si="49"/>
        <v>0</v>
      </c>
      <c r="AB46" s="84">
        <f t="shared" si="49"/>
        <v>0</v>
      </c>
      <c r="AC46" s="85">
        <f t="shared" si="40"/>
        <v>0</v>
      </c>
      <c r="AD46" s="22">
        <f t="shared" si="41"/>
        <v>0</v>
      </c>
      <c r="AE46" s="86">
        <f>AE45-H46*$AK$5-I46*$AK$6-J46*$AK$7-K46*$AK$8</f>
        <v>1000</v>
      </c>
      <c r="AF46" s="23">
        <f t="shared" si="42"/>
        <v>0</v>
      </c>
      <c r="AG46" s="97">
        <f t="shared" si="37"/>
        <v>1000</v>
      </c>
    </row>
    <row r="47" s="2" customFormat="1" spans="1:33">
      <c r="A47" s="21">
        <v>9</v>
      </c>
      <c r="B47" s="22" t="s">
        <v>30</v>
      </c>
      <c r="C47" s="23" t="s">
        <v>31</v>
      </c>
      <c r="D47" s="23" t="s">
        <v>29</v>
      </c>
      <c r="E47" s="23" t="s">
        <v>29</v>
      </c>
      <c r="F47" s="24" t="s">
        <v>29</v>
      </c>
      <c r="G47" s="35"/>
      <c r="H47" s="36"/>
      <c r="I47" s="63"/>
      <c r="J47" s="63"/>
      <c r="K47" s="64"/>
      <c r="L47" s="65"/>
      <c r="M47" s="66"/>
      <c r="N47" s="66"/>
      <c r="O47" s="67"/>
      <c r="P47" s="68"/>
      <c r="Q47" s="68"/>
      <c r="R47" s="36"/>
      <c r="S47" s="63"/>
      <c r="T47" s="63"/>
      <c r="U47" s="63"/>
      <c r="V47" s="63"/>
      <c r="W47" s="64"/>
      <c r="X47" s="35"/>
      <c r="Y47" s="83">
        <f t="shared" si="38"/>
        <v>0</v>
      </c>
      <c r="Z47" s="84">
        <f t="shared" ref="Z47:AB47" si="50">Z46+I47-M47+S47</f>
        <v>0</v>
      </c>
      <c r="AA47" s="84">
        <f t="shared" si="50"/>
        <v>0</v>
      </c>
      <c r="AB47" s="84">
        <f t="shared" si="50"/>
        <v>0</v>
      </c>
      <c r="AC47" s="85">
        <f t="shared" si="40"/>
        <v>0</v>
      </c>
      <c r="AD47" s="22">
        <f t="shared" si="41"/>
        <v>0</v>
      </c>
      <c r="AE47" s="86">
        <f>AE46-H47*$AK$5-I47*$AK$6-J47*$AK$7-K47*$AK$8</f>
        <v>1000</v>
      </c>
      <c r="AF47" s="23">
        <f t="shared" si="42"/>
        <v>0</v>
      </c>
      <c r="AG47" s="97">
        <f t="shared" si="37"/>
        <v>1000</v>
      </c>
    </row>
    <row r="48" s="2" customFormat="1" spans="1:33">
      <c r="A48" s="21">
        <v>10</v>
      </c>
      <c r="B48" s="22" t="s">
        <v>29</v>
      </c>
      <c r="C48" s="23" t="s">
        <v>29</v>
      </c>
      <c r="D48" s="23" t="s">
        <v>29</v>
      </c>
      <c r="E48" s="23" t="s">
        <v>29</v>
      </c>
      <c r="F48" s="24" t="s">
        <v>29</v>
      </c>
      <c r="G48" s="35"/>
      <c r="H48" s="36"/>
      <c r="I48" s="63"/>
      <c r="J48" s="63"/>
      <c r="K48" s="64"/>
      <c r="L48" s="65"/>
      <c r="M48" s="66"/>
      <c r="N48" s="66"/>
      <c r="O48" s="67"/>
      <c r="P48" s="68"/>
      <c r="Q48" s="68"/>
      <c r="R48" s="36"/>
      <c r="S48" s="63"/>
      <c r="T48" s="63"/>
      <c r="U48" s="63"/>
      <c r="V48" s="63"/>
      <c r="W48" s="64"/>
      <c r="X48" s="35"/>
      <c r="Y48" s="83">
        <f t="shared" si="38"/>
        <v>0</v>
      </c>
      <c r="Z48" s="84">
        <f t="shared" ref="Z48:AB48" si="51">Z47+I48-M48+S48</f>
        <v>0</v>
      </c>
      <c r="AA48" s="84">
        <f t="shared" si="51"/>
        <v>0</v>
      </c>
      <c r="AB48" s="84">
        <f t="shared" si="51"/>
        <v>0</v>
      </c>
      <c r="AC48" s="85">
        <f t="shared" si="40"/>
        <v>0</v>
      </c>
      <c r="AD48" s="22">
        <f t="shared" si="41"/>
        <v>0</v>
      </c>
      <c r="AE48" s="86">
        <f>AE47-H48*$AK$5-I48*$AK$6-J48*$AK$7-K48*$AK$8</f>
        <v>1000</v>
      </c>
      <c r="AF48" s="23">
        <f t="shared" si="42"/>
        <v>0</v>
      </c>
      <c r="AG48" s="97">
        <f t="shared" si="37"/>
        <v>1000</v>
      </c>
    </row>
    <row r="49" s="2" customFormat="1" spans="1:33">
      <c r="A49" s="21">
        <v>11</v>
      </c>
      <c r="B49" s="22" t="s">
        <v>30</v>
      </c>
      <c r="C49" s="23" t="s">
        <v>31</v>
      </c>
      <c r="D49" s="23" t="s">
        <v>31</v>
      </c>
      <c r="E49" s="23" t="s">
        <v>29</v>
      </c>
      <c r="F49" s="24" t="s">
        <v>29</v>
      </c>
      <c r="G49" s="35"/>
      <c r="H49" s="36"/>
      <c r="I49" s="63"/>
      <c r="J49" s="63"/>
      <c r="K49" s="64"/>
      <c r="L49" s="65"/>
      <c r="M49" s="66"/>
      <c r="N49" s="66"/>
      <c r="O49" s="67"/>
      <c r="P49" s="68"/>
      <c r="Q49" s="68"/>
      <c r="R49" s="36"/>
      <c r="S49" s="63"/>
      <c r="T49" s="63"/>
      <c r="U49" s="63"/>
      <c r="V49" s="63"/>
      <c r="W49" s="64"/>
      <c r="X49" s="35"/>
      <c r="Y49" s="83">
        <f t="shared" si="38"/>
        <v>0</v>
      </c>
      <c r="Z49" s="84">
        <f t="shared" ref="Z49:AB49" si="52">Z48+I49-M49+S49</f>
        <v>0</v>
      </c>
      <c r="AA49" s="84">
        <f t="shared" si="52"/>
        <v>0</v>
      </c>
      <c r="AB49" s="84">
        <f t="shared" si="52"/>
        <v>0</v>
      </c>
      <c r="AC49" s="85">
        <f t="shared" si="40"/>
        <v>0</v>
      </c>
      <c r="AD49" s="22">
        <f t="shared" si="41"/>
        <v>0</v>
      </c>
      <c r="AE49" s="86">
        <f>AE48-H49*$AK$5-I49*$AK$6-J49*$AK$7-K49*$AK$8</f>
        <v>1000</v>
      </c>
      <c r="AF49" s="23">
        <f t="shared" si="42"/>
        <v>0</v>
      </c>
      <c r="AG49" s="97">
        <f t="shared" si="37"/>
        <v>1000</v>
      </c>
    </row>
    <row r="50" s="2" customFormat="1" ht="14.25" spans="1:33">
      <c r="A50" s="27">
        <v>12</v>
      </c>
      <c r="B50" s="28" t="s">
        <v>29</v>
      </c>
      <c r="C50" s="29" t="s">
        <v>31</v>
      </c>
      <c r="D50" s="29" t="s">
        <v>29</v>
      </c>
      <c r="E50" s="29" t="s">
        <v>29</v>
      </c>
      <c r="F50" s="30" t="s">
        <v>32</v>
      </c>
      <c r="G50" s="37"/>
      <c r="H50" s="38"/>
      <c r="I50" s="69"/>
      <c r="J50" s="69"/>
      <c r="K50" s="70"/>
      <c r="L50" s="71"/>
      <c r="M50" s="72"/>
      <c r="N50" s="72"/>
      <c r="O50" s="73"/>
      <c r="P50" s="74"/>
      <c r="Q50" s="74"/>
      <c r="R50" s="38"/>
      <c r="S50" s="69"/>
      <c r="T50" s="69"/>
      <c r="U50" s="69"/>
      <c r="V50" s="69"/>
      <c r="W50" s="70"/>
      <c r="X50" s="37"/>
      <c r="Y50" s="87">
        <f t="shared" si="38"/>
        <v>0</v>
      </c>
      <c r="Z50" s="88">
        <f t="shared" ref="Z50:AB50" si="53">Z49+I50-M50+S50</f>
        <v>0</v>
      </c>
      <c r="AA50" s="88">
        <f t="shared" si="53"/>
        <v>0</v>
      </c>
      <c r="AB50" s="88">
        <f t="shared" si="53"/>
        <v>0</v>
      </c>
      <c r="AC50" s="89">
        <f t="shared" si="40"/>
        <v>0</v>
      </c>
      <c r="AD50" s="28">
        <f t="shared" si="41"/>
        <v>0</v>
      </c>
      <c r="AE50" s="90">
        <f>AE49-H50*$AK$5-I50*$AK$6-J50*$AK$7-K50*$AK$8</f>
        <v>1000</v>
      </c>
      <c r="AF50" s="29">
        <f t="shared" si="42"/>
        <v>0</v>
      </c>
      <c r="AG50" s="98">
        <f t="shared" si="37"/>
        <v>1000</v>
      </c>
    </row>
    <row r="51" s="2" customFormat="1" ht="15"/>
    <row r="52" s="2" customFormat="1" ht="36.75" spans="1:33">
      <c r="A52" s="3" t="s">
        <v>35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91"/>
    </row>
    <row r="53" s="2" customFormat="1" ht="14.25" spans="1:33">
      <c r="A53" s="5" t="s">
        <v>1</v>
      </c>
      <c r="B53" s="6" t="s">
        <v>2</v>
      </c>
      <c r="C53" s="7"/>
      <c r="D53" s="7"/>
      <c r="E53" s="7"/>
      <c r="F53" s="8"/>
      <c r="G53" s="9" t="s">
        <v>3</v>
      </c>
      <c r="H53" s="6" t="s">
        <v>4</v>
      </c>
      <c r="I53" s="7"/>
      <c r="J53" s="7"/>
      <c r="K53" s="8"/>
      <c r="L53" s="6" t="s">
        <v>5</v>
      </c>
      <c r="M53" s="7"/>
      <c r="N53" s="7"/>
      <c r="O53" s="8"/>
      <c r="P53" s="9" t="s">
        <v>6</v>
      </c>
      <c r="Q53" s="9" t="s">
        <v>7</v>
      </c>
      <c r="R53" s="6" t="s">
        <v>8</v>
      </c>
      <c r="S53" s="7"/>
      <c r="T53" s="7"/>
      <c r="U53" s="7"/>
      <c r="V53" s="75"/>
      <c r="W53" s="8"/>
      <c r="X53" s="76" t="s">
        <v>9</v>
      </c>
      <c r="Y53" s="6" t="s">
        <v>10</v>
      </c>
      <c r="Z53" s="7"/>
      <c r="AA53" s="7"/>
      <c r="AB53" s="7"/>
      <c r="AC53" s="7"/>
      <c r="AD53" s="7"/>
      <c r="AE53" s="7"/>
      <c r="AF53" s="7"/>
      <c r="AG53" s="93"/>
    </row>
    <row r="54" s="2" customFormat="1" ht="14.25" spans="1:38">
      <c r="A54" s="10"/>
      <c r="B54" s="11" t="s">
        <v>11</v>
      </c>
      <c r="C54" s="12" t="s">
        <v>12</v>
      </c>
      <c r="D54" s="12" t="s">
        <v>6</v>
      </c>
      <c r="E54" s="12" t="s">
        <v>13</v>
      </c>
      <c r="F54" s="13" t="s">
        <v>7</v>
      </c>
      <c r="G54" s="14"/>
      <c r="H54" s="11" t="s">
        <v>14</v>
      </c>
      <c r="I54" s="12" t="s">
        <v>15</v>
      </c>
      <c r="J54" s="12" t="s">
        <v>16</v>
      </c>
      <c r="K54" s="13" t="s">
        <v>17</v>
      </c>
      <c r="L54" s="11" t="s">
        <v>14</v>
      </c>
      <c r="M54" s="12" t="s">
        <v>15</v>
      </c>
      <c r="N54" s="12" t="s">
        <v>16</v>
      </c>
      <c r="O54" s="13" t="s">
        <v>17</v>
      </c>
      <c r="P54" s="14" t="s">
        <v>14</v>
      </c>
      <c r="Q54" s="14" t="s">
        <v>18</v>
      </c>
      <c r="R54" s="11" t="s">
        <v>14</v>
      </c>
      <c r="S54" s="12" t="s">
        <v>15</v>
      </c>
      <c r="T54" s="12" t="s">
        <v>16</v>
      </c>
      <c r="U54" s="12" t="s">
        <v>17</v>
      </c>
      <c r="V54" s="77" t="s">
        <v>18</v>
      </c>
      <c r="W54" s="13" t="s">
        <v>19</v>
      </c>
      <c r="X54" s="78"/>
      <c r="Y54" s="11" t="s">
        <v>14</v>
      </c>
      <c r="Z54" s="12" t="s">
        <v>15</v>
      </c>
      <c r="AA54" s="12" t="s">
        <v>16</v>
      </c>
      <c r="AB54" s="12" t="s">
        <v>17</v>
      </c>
      <c r="AC54" s="12" t="s">
        <v>18</v>
      </c>
      <c r="AD54" s="12" t="s">
        <v>20</v>
      </c>
      <c r="AE54" s="12" t="s">
        <v>21</v>
      </c>
      <c r="AF54" s="12" t="s">
        <v>22</v>
      </c>
      <c r="AG54" s="95" t="s">
        <v>23</v>
      </c>
      <c r="AI54" s="99" t="s">
        <v>24</v>
      </c>
      <c r="AJ54" s="99">
        <v>1000</v>
      </c>
      <c r="AK54" s="99" t="s">
        <v>25</v>
      </c>
      <c r="AL54" s="99">
        <v>1000</v>
      </c>
    </row>
    <row r="55" s="2" customFormat="1" ht="14.25" spans="1:38">
      <c r="A55" s="15" t="s">
        <v>26</v>
      </c>
      <c r="B55" s="16" t="s">
        <v>27</v>
      </c>
      <c r="C55" s="17" t="s">
        <v>27</v>
      </c>
      <c r="D55" s="17" t="s">
        <v>27</v>
      </c>
      <c r="E55" s="17" t="s">
        <v>27</v>
      </c>
      <c r="F55" s="18" t="s">
        <v>27</v>
      </c>
      <c r="G55" s="33"/>
      <c r="H55" s="34"/>
      <c r="I55" s="57"/>
      <c r="J55" s="57"/>
      <c r="K55" s="58"/>
      <c r="L55" s="59"/>
      <c r="M55" s="60"/>
      <c r="N55" s="60"/>
      <c r="O55" s="61"/>
      <c r="P55" s="62"/>
      <c r="Q55" s="62"/>
      <c r="R55" s="34"/>
      <c r="S55" s="57"/>
      <c r="T55" s="57"/>
      <c r="U55" s="57"/>
      <c r="V55" s="57"/>
      <c r="W55" s="58"/>
      <c r="X55" s="33"/>
      <c r="Y55" s="79">
        <f>H55-L55+P55+R55</f>
        <v>0</v>
      </c>
      <c r="Z55" s="80">
        <f t="shared" ref="Z55:AB55" si="54">I55-M55+S55</f>
        <v>0</v>
      </c>
      <c r="AA55" s="80">
        <f t="shared" si="54"/>
        <v>0</v>
      </c>
      <c r="AB55" s="80">
        <f t="shared" si="54"/>
        <v>0</v>
      </c>
      <c r="AC55" s="81">
        <f>Q55+V55</f>
        <v>0</v>
      </c>
      <c r="AD55" s="16">
        <f>$AJ$3-AE55</f>
        <v>0</v>
      </c>
      <c r="AE55" s="82">
        <f>AL54-H55*AJ56-I55*AJ57-J55*AJ58-K55/3*AJ59</f>
        <v>1000</v>
      </c>
      <c r="AF55" s="17">
        <f>$AL$3-AG55</f>
        <v>0</v>
      </c>
      <c r="AG55" s="97">
        <f t="shared" ref="AG55:AG67" si="55">1000-Y55*50-Z55*10-AA55*10-AB55*20-AC55*50</f>
        <v>1000</v>
      </c>
      <c r="AI55" s="99" t="s">
        <v>28</v>
      </c>
      <c r="AJ55" s="99" t="s">
        <v>26</v>
      </c>
      <c r="AK55" s="99" t="s">
        <v>13</v>
      </c>
      <c r="AL55" s="99" t="s">
        <v>6</v>
      </c>
    </row>
    <row r="56" s="2" customFormat="1" spans="1:38">
      <c r="A56" s="21">
        <v>1</v>
      </c>
      <c r="B56" s="22" t="s">
        <v>29</v>
      </c>
      <c r="C56" s="23" t="s">
        <v>30</v>
      </c>
      <c r="D56" s="23" t="s">
        <v>29</v>
      </c>
      <c r="E56" s="23" t="s">
        <v>31</v>
      </c>
      <c r="F56" s="24" t="s">
        <v>29</v>
      </c>
      <c r="G56" s="35"/>
      <c r="H56" s="36"/>
      <c r="I56" s="63"/>
      <c r="J56" s="63"/>
      <c r="K56" s="64"/>
      <c r="L56" s="65"/>
      <c r="M56" s="66"/>
      <c r="N56" s="66"/>
      <c r="O56" s="67"/>
      <c r="P56" s="68"/>
      <c r="Q56" s="68"/>
      <c r="R56" s="36"/>
      <c r="S56" s="63"/>
      <c r="T56" s="63"/>
      <c r="U56" s="63"/>
      <c r="V56" s="63"/>
      <c r="W56" s="64"/>
      <c r="X56" s="35"/>
      <c r="Y56" s="83">
        <f t="shared" ref="Y56:Y67" si="56">Y55+H56-L56+P56+R56</f>
        <v>0</v>
      </c>
      <c r="Z56" s="84">
        <f t="shared" ref="Z56:AB56" si="57">Z55+I56-M56+S56</f>
        <v>0</v>
      </c>
      <c r="AA56" s="84">
        <f t="shared" si="57"/>
        <v>0</v>
      </c>
      <c r="AB56" s="84">
        <f t="shared" si="57"/>
        <v>0</v>
      </c>
      <c r="AC56" s="85">
        <f t="shared" ref="AC56:AC67" si="58">AC55+Q56+V56</f>
        <v>0</v>
      </c>
      <c r="AD56" s="22">
        <f t="shared" ref="AD56:AD67" si="59">AE55-AE56</f>
        <v>0</v>
      </c>
      <c r="AE56" s="86">
        <f>AE55-H56*$AK$5-I56*$AK$6-J56*$AK$7-K56*$AK$8</f>
        <v>1000</v>
      </c>
      <c r="AF56" s="23">
        <f t="shared" ref="AF56:AF67" si="60">AG55-AG56</f>
        <v>0</v>
      </c>
      <c r="AG56" s="97">
        <f t="shared" si="55"/>
        <v>1000</v>
      </c>
      <c r="AI56" s="99" t="s">
        <v>14</v>
      </c>
      <c r="AJ56" s="99">
        <v>25</v>
      </c>
      <c r="AK56" s="99">
        <v>15</v>
      </c>
      <c r="AL56" s="99">
        <v>0</v>
      </c>
    </row>
    <row r="57" s="2" customFormat="1" spans="1:38">
      <c r="A57" s="21">
        <v>2</v>
      </c>
      <c r="B57" s="22" t="s">
        <v>31</v>
      </c>
      <c r="C57" s="23" t="s">
        <v>29</v>
      </c>
      <c r="D57" s="23" t="s">
        <v>31</v>
      </c>
      <c r="E57" s="23" t="s">
        <v>29</v>
      </c>
      <c r="F57" s="24" t="s">
        <v>29</v>
      </c>
      <c r="G57" s="35"/>
      <c r="H57" s="36"/>
      <c r="I57" s="63"/>
      <c r="J57" s="63"/>
      <c r="K57" s="64"/>
      <c r="L57" s="65"/>
      <c r="M57" s="66"/>
      <c r="N57" s="66"/>
      <c r="O57" s="67"/>
      <c r="P57" s="68"/>
      <c r="Q57" s="68"/>
      <c r="R57" s="36"/>
      <c r="S57" s="63"/>
      <c r="T57" s="63"/>
      <c r="U57" s="63"/>
      <c r="V57" s="63"/>
      <c r="W57" s="64"/>
      <c r="X57" s="35"/>
      <c r="Y57" s="83">
        <f t="shared" si="56"/>
        <v>0</v>
      </c>
      <c r="Z57" s="84">
        <f t="shared" ref="Z57:AB57" si="61">Z56+I57-M57+S57</f>
        <v>0</v>
      </c>
      <c r="AA57" s="84">
        <f t="shared" si="61"/>
        <v>0</v>
      </c>
      <c r="AB57" s="84">
        <f t="shared" si="61"/>
        <v>0</v>
      </c>
      <c r="AC57" s="85">
        <f t="shared" si="58"/>
        <v>0</v>
      </c>
      <c r="AD57" s="22">
        <f t="shared" si="59"/>
        <v>0</v>
      </c>
      <c r="AE57" s="86">
        <f>AE56-H57*$AK$5-I57*$AK$6-J57*$AK$7-K57*$AK$8</f>
        <v>1000</v>
      </c>
      <c r="AF57" s="23">
        <f t="shared" si="60"/>
        <v>0</v>
      </c>
      <c r="AG57" s="97">
        <f t="shared" si="55"/>
        <v>1000</v>
      </c>
      <c r="AI57" s="99" t="s">
        <v>15</v>
      </c>
      <c r="AJ57" s="99">
        <v>10</v>
      </c>
      <c r="AK57" s="99">
        <v>5</v>
      </c>
      <c r="AL57" s="99">
        <v>0</v>
      </c>
    </row>
    <row r="58" s="2" customFormat="1" spans="1:38">
      <c r="A58" s="21">
        <v>3</v>
      </c>
      <c r="B58" s="22" t="s">
        <v>30</v>
      </c>
      <c r="C58" s="23" t="s">
        <v>30</v>
      </c>
      <c r="D58" s="23" t="s">
        <v>29</v>
      </c>
      <c r="E58" s="23" t="s">
        <v>31</v>
      </c>
      <c r="F58" s="24" t="s">
        <v>29</v>
      </c>
      <c r="G58" s="35"/>
      <c r="H58" s="36"/>
      <c r="I58" s="63"/>
      <c r="J58" s="63"/>
      <c r="K58" s="64"/>
      <c r="L58" s="65"/>
      <c r="M58" s="66"/>
      <c r="N58" s="66"/>
      <c r="O58" s="67"/>
      <c r="P58" s="68"/>
      <c r="Q58" s="68"/>
      <c r="R58" s="36"/>
      <c r="S58" s="63"/>
      <c r="T58" s="63"/>
      <c r="U58" s="63"/>
      <c r="V58" s="63"/>
      <c r="W58" s="64"/>
      <c r="X58" s="35"/>
      <c r="Y58" s="83">
        <f t="shared" si="56"/>
        <v>0</v>
      </c>
      <c r="Z58" s="84">
        <f t="shared" ref="Z58:AB58" si="62">Z57+I58-M58+S58</f>
        <v>0</v>
      </c>
      <c r="AA58" s="84">
        <f t="shared" si="62"/>
        <v>0</v>
      </c>
      <c r="AB58" s="84">
        <f t="shared" si="62"/>
        <v>0</v>
      </c>
      <c r="AC58" s="85">
        <f t="shared" si="58"/>
        <v>0</v>
      </c>
      <c r="AD58" s="22">
        <f t="shared" si="59"/>
        <v>0</v>
      </c>
      <c r="AE58" s="86">
        <f>AE57-H58*$AK$5-I58*$AK$6-J58*$AK$7-K58*$AK$8</f>
        <v>1000</v>
      </c>
      <c r="AF58" s="23">
        <f t="shared" si="60"/>
        <v>0</v>
      </c>
      <c r="AG58" s="97">
        <f t="shared" si="55"/>
        <v>1000</v>
      </c>
      <c r="AI58" s="99" t="s">
        <v>16</v>
      </c>
      <c r="AJ58" s="99">
        <v>100</v>
      </c>
      <c r="AK58" s="99">
        <v>50</v>
      </c>
      <c r="AL58" s="99">
        <v>0</v>
      </c>
    </row>
    <row r="59" s="2" customFormat="1" spans="1:38">
      <c r="A59" s="21">
        <v>4</v>
      </c>
      <c r="B59" s="22" t="s">
        <v>29</v>
      </c>
      <c r="C59" s="23" t="s">
        <v>29</v>
      </c>
      <c r="D59" s="23" t="s">
        <v>29</v>
      </c>
      <c r="E59" s="23" t="s">
        <v>29</v>
      </c>
      <c r="F59" s="24" t="s">
        <v>29</v>
      </c>
      <c r="G59" s="35"/>
      <c r="H59" s="36"/>
      <c r="I59" s="63"/>
      <c r="J59" s="63"/>
      <c r="K59" s="64"/>
      <c r="L59" s="65"/>
      <c r="M59" s="66"/>
      <c r="N59" s="66"/>
      <c r="O59" s="67"/>
      <c r="P59" s="68"/>
      <c r="Q59" s="68"/>
      <c r="R59" s="36"/>
      <c r="S59" s="63"/>
      <c r="T59" s="63"/>
      <c r="U59" s="63"/>
      <c r="V59" s="63"/>
      <c r="W59" s="64"/>
      <c r="X59" s="35"/>
      <c r="Y59" s="83">
        <f t="shared" si="56"/>
        <v>0</v>
      </c>
      <c r="Z59" s="84">
        <f t="shared" ref="Z59:AB59" si="63">Z58+I59-M59+S59</f>
        <v>0</v>
      </c>
      <c r="AA59" s="84">
        <f t="shared" si="63"/>
        <v>0</v>
      </c>
      <c r="AB59" s="84">
        <f t="shared" si="63"/>
        <v>0</v>
      </c>
      <c r="AC59" s="85">
        <f t="shared" si="58"/>
        <v>0</v>
      </c>
      <c r="AD59" s="22">
        <f t="shared" si="59"/>
        <v>0</v>
      </c>
      <c r="AE59" s="86">
        <f>AE58-H59*$AK$5-I59*$AK$6-J59*$AK$7-K59*$AK$8</f>
        <v>1000</v>
      </c>
      <c r="AF59" s="23">
        <f t="shared" si="60"/>
        <v>0</v>
      </c>
      <c r="AG59" s="97">
        <f t="shared" si="55"/>
        <v>1000</v>
      </c>
      <c r="AI59" s="99" t="s">
        <v>17</v>
      </c>
      <c r="AJ59" s="99">
        <v>400</v>
      </c>
      <c r="AK59" s="99">
        <v>100</v>
      </c>
      <c r="AL59" s="99">
        <v>0</v>
      </c>
    </row>
    <row r="60" s="2" customFormat="1" spans="1:33">
      <c r="A60" s="21">
        <v>5</v>
      </c>
      <c r="B60" s="22" t="s">
        <v>31</v>
      </c>
      <c r="C60" s="23" t="s">
        <v>32</v>
      </c>
      <c r="D60" s="23" t="s">
        <v>31</v>
      </c>
      <c r="E60" s="23" t="s">
        <v>29</v>
      </c>
      <c r="F60" s="24" t="s">
        <v>29</v>
      </c>
      <c r="G60" s="35"/>
      <c r="H60" s="36"/>
      <c r="I60" s="63"/>
      <c r="J60" s="63"/>
      <c r="K60" s="64"/>
      <c r="L60" s="65"/>
      <c r="M60" s="66"/>
      <c r="N60" s="66"/>
      <c r="O60" s="67"/>
      <c r="P60" s="68"/>
      <c r="Q60" s="68"/>
      <c r="R60" s="36"/>
      <c r="S60" s="63"/>
      <c r="T60" s="63"/>
      <c r="U60" s="63"/>
      <c r="V60" s="63"/>
      <c r="W60" s="64"/>
      <c r="X60" s="35"/>
      <c r="Y60" s="83">
        <f t="shared" si="56"/>
        <v>0</v>
      </c>
      <c r="Z60" s="84">
        <f t="shared" ref="Z60:AB60" si="64">Z59+I60-M60+S60</f>
        <v>0</v>
      </c>
      <c r="AA60" s="84">
        <f t="shared" si="64"/>
        <v>0</v>
      </c>
      <c r="AB60" s="84">
        <f t="shared" si="64"/>
        <v>0</v>
      </c>
      <c r="AC60" s="85">
        <f t="shared" si="58"/>
        <v>0</v>
      </c>
      <c r="AD60" s="22">
        <f t="shared" si="59"/>
        <v>0</v>
      </c>
      <c r="AE60" s="86">
        <f>AE59-H60*$AK$5-I60*$AK$6-J60*$AK$7-K60*$AK$8</f>
        <v>1000</v>
      </c>
      <c r="AF60" s="23">
        <f t="shared" si="60"/>
        <v>0</v>
      </c>
      <c r="AG60" s="97">
        <f t="shared" si="55"/>
        <v>1000</v>
      </c>
    </row>
    <row r="61" s="2" customFormat="1" spans="1:33">
      <c r="A61" s="21">
        <v>6</v>
      </c>
      <c r="B61" s="22" t="s">
        <v>29</v>
      </c>
      <c r="C61" s="23" t="s">
        <v>30</v>
      </c>
      <c r="D61" s="23" t="s">
        <v>29</v>
      </c>
      <c r="E61" s="23" t="s">
        <v>31</v>
      </c>
      <c r="F61" s="24" t="s">
        <v>31</v>
      </c>
      <c r="G61" s="35"/>
      <c r="H61" s="36"/>
      <c r="I61" s="63"/>
      <c r="J61" s="63"/>
      <c r="K61" s="64"/>
      <c r="L61" s="65"/>
      <c r="M61" s="66"/>
      <c r="N61" s="66"/>
      <c r="O61" s="67"/>
      <c r="P61" s="68"/>
      <c r="Q61" s="68"/>
      <c r="R61" s="36"/>
      <c r="S61" s="63"/>
      <c r="T61" s="63"/>
      <c r="U61" s="63"/>
      <c r="V61" s="63"/>
      <c r="W61" s="64"/>
      <c r="X61" s="35"/>
      <c r="Y61" s="83">
        <f t="shared" si="56"/>
        <v>0</v>
      </c>
      <c r="Z61" s="84">
        <f t="shared" ref="Z61:AB61" si="65">Z60+I61-M61+S61</f>
        <v>0</v>
      </c>
      <c r="AA61" s="84">
        <f t="shared" si="65"/>
        <v>0</v>
      </c>
      <c r="AB61" s="84">
        <f t="shared" si="65"/>
        <v>0</v>
      </c>
      <c r="AC61" s="85">
        <f t="shared" si="58"/>
        <v>0</v>
      </c>
      <c r="AD61" s="22">
        <f t="shared" si="59"/>
        <v>0</v>
      </c>
      <c r="AE61" s="86">
        <f>AE60-H61*$AK$5-I61*$AK$6-J61*$AK$7-K61*$AK$8</f>
        <v>1000</v>
      </c>
      <c r="AF61" s="23">
        <f t="shared" si="60"/>
        <v>0</v>
      </c>
      <c r="AG61" s="97">
        <f t="shared" si="55"/>
        <v>1000</v>
      </c>
    </row>
    <row r="62" s="2" customFormat="1" spans="1:33">
      <c r="A62" s="21">
        <v>7</v>
      </c>
      <c r="B62" s="22" t="s">
        <v>29</v>
      </c>
      <c r="C62" s="23" t="s">
        <v>30</v>
      </c>
      <c r="D62" s="23" t="s">
        <v>29</v>
      </c>
      <c r="E62" s="23" t="s">
        <v>31</v>
      </c>
      <c r="F62" s="24" t="s">
        <v>29</v>
      </c>
      <c r="G62" s="35"/>
      <c r="H62" s="36"/>
      <c r="I62" s="63"/>
      <c r="J62" s="63"/>
      <c r="K62" s="64"/>
      <c r="L62" s="65"/>
      <c r="M62" s="66"/>
      <c r="N62" s="66"/>
      <c r="O62" s="67"/>
      <c r="P62" s="68"/>
      <c r="Q62" s="68"/>
      <c r="R62" s="36"/>
      <c r="S62" s="63"/>
      <c r="T62" s="63"/>
      <c r="U62" s="63"/>
      <c r="V62" s="63"/>
      <c r="W62" s="64"/>
      <c r="X62" s="35"/>
      <c r="Y62" s="83">
        <f t="shared" si="56"/>
        <v>0</v>
      </c>
      <c r="Z62" s="84">
        <f t="shared" ref="Z62:AB62" si="66">Z61+I62-M62+S62</f>
        <v>0</v>
      </c>
      <c r="AA62" s="84">
        <f t="shared" si="66"/>
        <v>0</v>
      </c>
      <c r="AB62" s="84">
        <f t="shared" si="66"/>
        <v>0</v>
      </c>
      <c r="AC62" s="85">
        <f t="shared" si="58"/>
        <v>0</v>
      </c>
      <c r="AD62" s="22">
        <f t="shared" si="59"/>
        <v>0</v>
      </c>
      <c r="AE62" s="86">
        <f>AE61-H62*$AK$5-I62*$AK$6-J62*$AK$7-K62*$AK$8</f>
        <v>1000</v>
      </c>
      <c r="AF62" s="23">
        <f t="shared" si="60"/>
        <v>0</v>
      </c>
      <c r="AG62" s="97">
        <f t="shared" si="55"/>
        <v>1000</v>
      </c>
    </row>
    <row r="63" s="2" customFormat="1" spans="1:33">
      <c r="A63" s="21">
        <v>8</v>
      </c>
      <c r="B63" s="22" t="s">
        <v>32</v>
      </c>
      <c r="C63" s="23" t="s">
        <v>29</v>
      </c>
      <c r="D63" s="23" t="s">
        <v>31</v>
      </c>
      <c r="E63" s="23" t="s">
        <v>29</v>
      </c>
      <c r="F63" s="24" t="s">
        <v>31</v>
      </c>
      <c r="G63" s="35"/>
      <c r="H63" s="36"/>
      <c r="I63" s="63"/>
      <c r="J63" s="63"/>
      <c r="K63" s="64"/>
      <c r="L63" s="65"/>
      <c r="M63" s="66"/>
      <c r="N63" s="66"/>
      <c r="O63" s="67"/>
      <c r="P63" s="68"/>
      <c r="Q63" s="68"/>
      <c r="R63" s="36"/>
      <c r="S63" s="63"/>
      <c r="T63" s="63"/>
      <c r="U63" s="63"/>
      <c r="V63" s="63"/>
      <c r="W63" s="64"/>
      <c r="X63" s="35"/>
      <c r="Y63" s="83">
        <f t="shared" si="56"/>
        <v>0</v>
      </c>
      <c r="Z63" s="84">
        <f t="shared" ref="Z63:AB63" si="67">Z62+I63-M63+S63</f>
        <v>0</v>
      </c>
      <c r="AA63" s="84">
        <f t="shared" si="67"/>
        <v>0</v>
      </c>
      <c r="AB63" s="84">
        <f t="shared" si="67"/>
        <v>0</v>
      </c>
      <c r="AC63" s="85">
        <f t="shared" si="58"/>
        <v>0</v>
      </c>
      <c r="AD63" s="22">
        <f t="shared" si="59"/>
        <v>0</v>
      </c>
      <c r="AE63" s="86">
        <f>AE62-H63*$AK$5-I63*$AK$6-J63*$AK$7-K63*$AK$8</f>
        <v>1000</v>
      </c>
      <c r="AF63" s="23">
        <f t="shared" si="60"/>
        <v>0</v>
      </c>
      <c r="AG63" s="97">
        <f t="shared" si="55"/>
        <v>1000</v>
      </c>
    </row>
    <row r="64" s="2" customFormat="1" spans="1:33">
      <c r="A64" s="21">
        <v>9</v>
      </c>
      <c r="B64" s="22" t="s">
        <v>30</v>
      </c>
      <c r="C64" s="23" t="s">
        <v>31</v>
      </c>
      <c r="D64" s="23" t="s">
        <v>29</v>
      </c>
      <c r="E64" s="23" t="s">
        <v>29</v>
      </c>
      <c r="F64" s="24" t="s">
        <v>29</v>
      </c>
      <c r="G64" s="35"/>
      <c r="H64" s="36"/>
      <c r="I64" s="63"/>
      <c r="J64" s="63"/>
      <c r="K64" s="64"/>
      <c r="L64" s="65"/>
      <c r="M64" s="66"/>
      <c r="N64" s="66"/>
      <c r="O64" s="67"/>
      <c r="P64" s="68"/>
      <c r="Q64" s="68"/>
      <c r="R64" s="36"/>
      <c r="S64" s="63"/>
      <c r="T64" s="63"/>
      <c r="U64" s="63"/>
      <c r="V64" s="63"/>
      <c r="W64" s="64"/>
      <c r="X64" s="35"/>
      <c r="Y64" s="83">
        <f t="shared" si="56"/>
        <v>0</v>
      </c>
      <c r="Z64" s="84">
        <f t="shared" ref="Z64:AB64" si="68">Z63+I64-M64+S64</f>
        <v>0</v>
      </c>
      <c r="AA64" s="84">
        <f t="shared" si="68"/>
        <v>0</v>
      </c>
      <c r="AB64" s="84">
        <f t="shared" si="68"/>
        <v>0</v>
      </c>
      <c r="AC64" s="85">
        <f t="shared" si="58"/>
        <v>0</v>
      </c>
      <c r="AD64" s="22">
        <f t="shared" si="59"/>
        <v>0</v>
      </c>
      <c r="AE64" s="86">
        <f>AE63-H64*$AK$5-I64*$AK$6-J64*$AK$7-K64*$AK$8</f>
        <v>1000</v>
      </c>
      <c r="AF64" s="23">
        <f t="shared" si="60"/>
        <v>0</v>
      </c>
      <c r="AG64" s="97">
        <f t="shared" si="55"/>
        <v>1000</v>
      </c>
    </row>
    <row r="65" s="2" customFormat="1" spans="1:33">
      <c r="A65" s="21">
        <v>10</v>
      </c>
      <c r="B65" s="22" t="s">
        <v>29</v>
      </c>
      <c r="C65" s="23" t="s">
        <v>29</v>
      </c>
      <c r="D65" s="23" t="s">
        <v>29</v>
      </c>
      <c r="E65" s="23" t="s">
        <v>29</v>
      </c>
      <c r="F65" s="24" t="s">
        <v>29</v>
      </c>
      <c r="G65" s="35"/>
      <c r="H65" s="36"/>
      <c r="I65" s="63"/>
      <c r="J65" s="63"/>
      <c r="K65" s="64"/>
      <c r="L65" s="65"/>
      <c r="M65" s="66"/>
      <c r="N65" s="66"/>
      <c r="O65" s="67"/>
      <c r="P65" s="68"/>
      <c r="Q65" s="68"/>
      <c r="R65" s="36"/>
      <c r="S65" s="63"/>
      <c r="T65" s="63"/>
      <c r="U65" s="63"/>
      <c r="V65" s="63"/>
      <c r="W65" s="64"/>
      <c r="X65" s="35"/>
      <c r="Y65" s="83">
        <f t="shared" si="56"/>
        <v>0</v>
      </c>
      <c r="Z65" s="84">
        <f t="shared" ref="Z65:AB65" si="69">Z64+I65-M65+S65</f>
        <v>0</v>
      </c>
      <c r="AA65" s="84">
        <f t="shared" si="69"/>
        <v>0</v>
      </c>
      <c r="AB65" s="84">
        <f t="shared" si="69"/>
        <v>0</v>
      </c>
      <c r="AC65" s="85">
        <f t="shared" si="58"/>
        <v>0</v>
      </c>
      <c r="AD65" s="22">
        <f t="shared" si="59"/>
        <v>0</v>
      </c>
      <c r="AE65" s="86">
        <f>AE64-H65*$AK$5-I65*$AK$6-J65*$AK$7-K65*$AK$8</f>
        <v>1000</v>
      </c>
      <c r="AF65" s="23">
        <f t="shared" si="60"/>
        <v>0</v>
      </c>
      <c r="AG65" s="97">
        <f t="shared" si="55"/>
        <v>1000</v>
      </c>
    </row>
    <row r="66" s="2" customFormat="1" spans="1:33">
      <c r="A66" s="21">
        <v>11</v>
      </c>
      <c r="B66" s="22" t="s">
        <v>30</v>
      </c>
      <c r="C66" s="23" t="s">
        <v>31</v>
      </c>
      <c r="D66" s="23" t="s">
        <v>31</v>
      </c>
      <c r="E66" s="23" t="s">
        <v>29</v>
      </c>
      <c r="F66" s="24" t="s">
        <v>29</v>
      </c>
      <c r="G66" s="35"/>
      <c r="H66" s="36"/>
      <c r="I66" s="63"/>
      <c r="J66" s="63"/>
      <c r="K66" s="64"/>
      <c r="L66" s="65"/>
      <c r="M66" s="66"/>
      <c r="N66" s="66"/>
      <c r="O66" s="67"/>
      <c r="P66" s="68"/>
      <c r="Q66" s="68"/>
      <c r="R66" s="36"/>
      <c r="S66" s="63"/>
      <c r="T66" s="63"/>
      <c r="U66" s="63"/>
      <c r="V66" s="63"/>
      <c r="W66" s="64"/>
      <c r="X66" s="35"/>
      <c r="Y66" s="83">
        <f t="shared" si="56"/>
        <v>0</v>
      </c>
      <c r="Z66" s="84">
        <f t="shared" ref="Z66:AB66" si="70">Z65+I66-M66+S66</f>
        <v>0</v>
      </c>
      <c r="AA66" s="84">
        <f t="shared" si="70"/>
        <v>0</v>
      </c>
      <c r="AB66" s="84">
        <f t="shared" si="70"/>
        <v>0</v>
      </c>
      <c r="AC66" s="85">
        <f t="shared" si="58"/>
        <v>0</v>
      </c>
      <c r="AD66" s="22">
        <f t="shared" si="59"/>
        <v>0</v>
      </c>
      <c r="AE66" s="86">
        <f>AE65-H66*$AK$5-I66*$AK$6-J66*$AK$7-K66*$AK$8</f>
        <v>1000</v>
      </c>
      <c r="AF66" s="23">
        <f t="shared" si="60"/>
        <v>0</v>
      </c>
      <c r="AG66" s="97">
        <f t="shared" si="55"/>
        <v>1000</v>
      </c>
    </row>
    <row r="67" s="2" customFormat="1" ht="14.25" spans="1:33">
      <c r="A67" s="27">
        <v>12</v>
      </c>
      <c r="B67" s="28" t="s">
        <v>29</v>
      </c>
      <c r="C67" s="29" t="s">
        <v>31</v>
      </c>
      <c r="D67" s="29" t="s">
        <v>29</v>
      </c>
      <c r="E67" s="29" t="s">
        <v>29</v>
      </c>
      <c r="F67" s="30" t="s">
        <v>32</v>
      </c>
      <c r="G67" s="37"/>
      <c r="H67" s="38"/>
      <c r="I67" s="69"/>
      <c r="J67" s="69"/>
      <c r="K67" s="70"/>
      <c r="L67" s="71"/>
      <c r="M67" s="72"/>
      <c r="N67" s="72"/>
      <c r="O67" s="73"/>
      <c r="P67" s="74"/>
      <c r="Q67" s="74"/>
      <c r="R67" s="38"/>
      <c r="S67" s="69"/>
      <c r="T67" s="69"/>
      <c r="U67" s="69"/>
      <c r="V67" s="69"/>
      <c r="W67" s="70"/>
      <c r="X67" s="37"/>
      <c r="Y67" s="87">
        <f t="shared" si="56"/>
        <v>0</v>
      </c>
      <c r="Z67" s="88">
        <f t="shared" ref="Z67:AB67" si="71">Z66+I67-M67+S67</f>
        <v>0</v>
      </c>
      <c r="AA67" s="88">
        <f t="shared" si="71"/>
        <v>0</v>
      </c>
      <c r="AB67" s="88">
        <f t="shared" si="71"/>
        <v>0</v>
      </c>
      <c r="AC67" s="89">
        <f t="shared" si="58"/>
        <v>0</v>
      </c>
      <c r="AD67" s="28">
        <f t="shared" si="59"/>
        <v>0</v>
      </c>
      <c r="AE67" s="90">
        <f>AE66-H67*$AK$5-I67*$AK$6-J67*$AK$7-K67*$AK$8</f>
        <v>1000</v>
      </c>
      <c r="AF67" s="29">
        <f t="shared" si="60"/>
        <v>0</v>
      </c>
      <c r="AG67" s="98">
        <f t="shared" si="55"/>
        <v>1000</v>
      </c>
    </row>
    <row r="68" s="2" customFormat="1" ht="15"/>
    <row r="69" s="2" customFormat="1" ht="36.75" spans="1:33">
      <c r="A69" s="3" t="s">
        <v>36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91"/>
    </row>
    <row r="70" s="2" customFormat="1" ht="14.25" spans="1:33">
      <c r="A70" s="5" t="s">
        <v>1</v>
      </c>
      <c r="B70" s="6" t="s">
        <v>2</v>
      </c>
      <c r="C70" s="7"/>
      <c r="D70" s="7"/>
      <c r="E70" s="7"/>
      <c r="F70" s="8"/>
      <c r="G70" s="9" t="s">
        <v>3</v>
      </c>
      <c r="H70" s="6" t="s">
        <v>4</v>
      </c>
      <c r="I70" s="7"/>
      <c r="J70" s="7"/>
      <c r="K70" s="8"/>
      <c r="L70" s="6" t="s">
        <v>5</v>
      </c>
      <c r="M70" s="7"/>
      <c r="N70" s="7"/>
      <c r="O70" s="8"/>
      <c r="P70" s="9" t="s">
        <v>6</v>
      </c>
      <c r="Q70" s="9" t="s">
        <v>7</v>
      </c>
      <c r="R70" s="6" t="s">
        <v>8</v>
      </c>
      <c r="S70" s="7"/>
      <c r="T70" s="7"/>
      <c r="U70" s="7"/>
      <c r="V70" s="75"/>
      <c r="W70" s="8"/>
      <c r="X70" s="76" t="s">
        <v>9</v>
      </c>
      <c r="Y70" s="6" t="s">
        <v>10</v>
      </c>
      <c r="Z70" s="7"/>
      <c r="AA70" s="7"/>
      <c r="AB70" s="7"/>
      <c r="AC70" s="7"/>
      <c r="AD70" s="7"/>
      <c r="AE70" s="7"/>
      <c r="AF70" s="7"/>
      <c r="AG70" s="93"/>
    </row>
    <row r="71" s="2" customFormat="1" ht="14.25" spans="1:38">
      <c r="A71" s="10"/>
      <c r="B71" s="11" t="s">
        <v>11</v>
      </c>
      <c r="C71" s="12" t="s">
        <v>12</v>
      </c>
      <c r="D71" s="12" t="s">
        <v>6</v>
      </c>
      <c r="E71" s="12" t="s">
        <v>13</v>
      </c>
      <c r="F71" s="13" t="s">
        <v>7</v>
      </c>
      <c r="G71" s="14"/>
      <c r="H71" s="11" t="s">
        <v>14</v>
      </c>
      <c r="I71" s="12" t="s">
        <v>15</v>
      </c>
      <c r="J71" s="12" t="s">
        <v>16</v>
      </c>
      <c r="K71" s="13" t="s">
        <v>17</v>
      </c>
      <c r="L71" s="11" t="s">
        <v>14</v>
      </c>
      <c r="M71" s="12" t="s">
        <v>15</v>
      </c>
      <c r="N71" s="12" t="s">
        <v>16</v>
      </c>
      <c r="O71" s="13" t="s">
        <v>17</v>
      </c>
      <c r="P71" s="14" t="s">
        <v>14</v>
      </c>
      <c r="Q71" s="14" t="s">
        <v>18</v>
      </c>
      <c r="R71" s="11" t="s">
        <v>14</v>
      </c>
      <c r="S71" s="12" t="s">
        <v>15</v>
      </c>
      <c r="T71" s="12" t="s">
        <v>16</v>
      </c>
      <c r="U71" s="12" t="s">
        <v>17</v>
      </c>
      <c r="V71" s="77" t="s">
        <v>18</v>
      </c>
      <c r="W71" s="13" t="s">
        <v>19</v>
      </c>
      <c r="X71" s="78"/>
      <c r="Y71" s="11" t="s">
        <v>14</v>
      </c>
      <c r="Z71" s="12" t="s">
        <v>15</v>
      </c>
      <c r="AA71" s="12" t="s">
        <v>16</v>
      </c>
      <c r="AB71" s="12" t="s">
        <v>17</v>
      </c>
      <c r="AC71" s="12" t="s">
        <v>18</v>
      </c>
      <c r="AD71" s="12" t="s">
        <v>20</v>
      </c>
      <c r="AE71" s="12" t="s">
        <v>21</v>
      </c>
      <c r="AF71" s="12" t="s">
        <v>22</v>
      </c>
      <c r="AG71" s="95" t="s">
        <v>23</v>
      </c>
      <c r="AI71" s="99" t="s">
        <v>24</v>
      </c>
      <c r="AJ71" s="99">
        <v>1000</v>
      </c>
      <c r="AK71" s="99" t="s">
        <v>25</v>
      </c>
      <c r="AL71" s="99">
        <v>1000</v>
      </c>
    </row>
    <row r="72" s="2" customFormat="1" ht="14.25" spans="1:38">
      <c r="A72" s="15" t="s">
        <v>26</v>
      </c>
      <c r="B72" s="16" t="s">
        <v>27</v>
      </c>
      <c r="C72" s="17" t="s">
        <v>27</v>
      </c>
      <c r="D72" s="17" t="s">
        <v>27</v>
      </c>
      <c r="E72" s="17" t="s">
        <v>27</v>
      </c>
      <c r="F72" s="18" t="s">
        <v>27</v>
      </c>
      <c r="G72" s="33"/>
      <c r="H72" s="34"/>
      <c r="I72" s="57"/>
      <c r="J72" s="57"/>
      <c r="K72" s="58"/>
      <c r="L72" s="59"/>
      <c r="M72" s="60"/>
      <c r="N72" s="60"/>
      <c r="O72" s="61"/>
      <c r="P72" s="62"/>
      <c r="Q72" s="62"/>
      <c r="R72" s="34"/>
      <c r="S72" s="57"/>
      <c r="T72" s="57"/>
      <c r="U72" s="57"/>
      <c r="V72" s="57"/>
      <c r="W72" s="58"/>
      <c r="X72" s="33"/>
      <c r="Y72" s="79">
        <f>H72-L72+P72+R72</f>
        <v>0</v>
      </c>
      <c r="Z72" s="80">
        <f t="shared" ref="Z72:AB72" si="72">I72-M72+S72</f>
        <v>0</v>
      </c>
      <c r="AA72" s="80">
        <f t="shared" si="72"/>
        <v>0</v>
      </c>
      <c r="AB72" s="80">
        <f t="shared" si="72"/>
        <v>0</v>
      </c>
      <c r="AC72" s="81">
        <f>Q72+V72</f>
        <v>0</v>
      </c>
      <c r="AD72" s="16">
        <f>$AJ$3-AE72</f>
        <v>0</v>
      </c>
      <c r="AE72" s="82">
        <f>AL71-H72*AJ73-I72*AJ74-J72*AJ75-K72/3*AJ76</f>
        <v>1000</v>
      </c>
      <c r="AF72" s="17">
        <f>$AL$3-AG72</f>
        <v>0</v>
      </c>
      <c r="AG72" s="97">
        <f t="shared" ref="AG72:AG84" si="73">1000-Y72*50-Z72*10-AA72*10-AB72*20-AC72*50</f>
        <v>1000</v>
      </c>
      <c r="AI72" s="99" t="s">
        <v>28</v>
      </c>
      <c r="AJ72" s="99" t="s">
        <v>26</v>
      </c>
      <c r="AK72" s="99" t="s">
        <v>13</v>
      </c>
      <c r="AL72" s="99" t="s">
        <v>6</v>
      </c>
    </row>
    <row r="73" s="2" customFormat="1" spans="1:38">
      <c r="A73" s="21">
        <v>1</v>
      </c>
      <c r="B73" s="22" t="s">
        <v>29</v>
      </c>
      <c r="C73" s="23" t="s">
        <v>30</v>
      </c>
      <c r="D73" s="23" t="s">
        <v>29</v>
      </c>
      <c r="E73" s="23" t="s">
        <v>31</v>
      </c>
      <c r="F73" s="24" t="s">
        <v>29</v>
      </c>
      <c r="G73" s="35"/>
      <c r="H73" s="36"/>
      <c r="I73" s="63"/>
      <c r="J73" s="63"/>
      <c r="K73" s="64"/>
      <c r="L73" s="65"/>
      <c r="M73" s="66"/>
      <c r="N73" s="66"/>
      <c r="O73" s="67"/>
      <c r="P73" s="68"/>
      <c r="Q73" s="68"/>
      <c r="R73" s="36"/>
      <c r="S73" s="63"/>
      <c r="T73" s="63"/>
      <c r="U73" s="63"/>
      <c r="V73" s="63"/>
      <c r="W73" s="64"/>
      <c r="X73" s="35"/>
      <c r="Y73" s="83">
        <f t="shared" ref="Y73:Y84" si="74">Y72+H73-L73+P73+R73</f>
        <v>0</v>
      </c>
      <c r="Z73" s="84">
        <f t="shared" ref="Z73:AB73" si="75">Z72+I73-M73+S73</f>
        <v>0</v>
      </c>
      <c r="AA73" s="84">
        <f t="shared" si="75"/>
        <v>0</v>
      </c>
      <c r="AB73" s="84">
        <f t="shared" si="75"/>
        <v>0</v>
      </c>
      <c r="AC73" s="85">
        <f t="shared" ref="AC73:AC84" si="76">AC72+Q73+V73</f>
        <v>0</v>
      </c>
      <c r="AD73" s="22">
        <f t="shared" ref="AD73:AD84" si="77">AE72-AE73</f>
        <v>0</v>
      </c>
      <c r="AE73" s="86">
        <f>AE72-H73*$AK$5-I73*$AK$6-J73*$AK$7-K73*$AK$8</f>
        <v>1000</v>
      </c>
      <c r="AF73" s="23">
        <f t="shared" ref="AF73:AF84" si="78">AG72-AG73</f>
        <v>0</v>
      </c>
      <c r="AG73" s="97">
        <f t="shared" si="73"/>
        <v>1000</v>
      </c>
      <c r="AI73" s="99" t="s">
        <v>14</v>
      </c>
      <c r="AJ73" s="99">
        <v>25</v>
      </c>
      <c r="AK73" s="99">
        <v>15</v>
      </c>
      <c r="AL73" s="99">
        <v>0</v>
      </c>
    </row>
    <row r="74" s="2" customFormat="1" spans="1:38">
      <c r="A74" s="21">
        <v>2</v>
      </c>
      <c r="B74" s="22" t="s">
        <v>31</v>
      </c>
      <c r="C74" s="23" t="s">
        <v>29</v>
      </c>
      <c r="D74" s="23" t="s">
        <v>31</v>
      </c>
      <c r="E74" s="23" t="s">
        <v>29</v>
      </c>
      <c r="F74" s="24" t="s">
        <v>29</v>
      </c>
      <c r="G74" s="35"/>
      <c r="H74" s="36"/>
      <c r="I74" s="63"/>
      <c r="J74" s="63"/>
      <c r="K74" s="64"/>
      <c r="L74" s="65"/>
      <c r="M74" s="66"/>
      <c r="N74" s="66"/>
      <c r="O74" s="67"/>
      <c r="P74" s="68"/>
      <c r="Q74" s="68"/>
      <c r="R74" s="36"/>
      <c r="S74" s="63"/>
      <c r="T74" s="63"/>
      <c r="U74" s="63"/>
      <c r="V74" s="63"/>
      <c r="W74" s="64"/>
      <c r="X74" s="35"/>
      <c r="Y74" s="83">
        <f t="shared" si="74"/>
        <v>0</v>
      </c>
      <c r="Z74" s="84">
        <f t="shared" ref="Z74:AB74" si="79">Z73+I74-M74+S74</f>
        <v>0</v>
      </c>
      <c r="AA74" s="84">
        <f t="shared" si="79"/>
        <v>0</v>
      </c>
      <c r="AB74" s="84">
        <f t="shared" si="79"/>
        <v>0</v>
      </c>
      <c r="AC74" s="85">
        <f t="shared" si="76"/>
        <v>0</v>
      </c>
      <c r="AD74" s="22">
        <f t="shared" si="77"/>
        <v>0</v>
      </c>
      <c r="AE74" s="86">
        <f>AE73-H74*$AK$5-I74*$AK$6-J74*$AK$7-K74*$AK$8</f>
        <v>1000</v>
      </c>
      <c r="AF74" s="23">
        <f t="shared" si="78"/>
        <v>0</v>
      </c>
      <c r="AG74" s="97">
        <f t="shared" si="73"/>
        <v>1000</v>
      </c>
      <c r="AI74" s="99" t="s">
        <v>15</v>
      </c>
      <c r="AJ74" s="99">
        <v>10</v>
      </c>
      <c r="AK74" s="99">
        <v>5</v>
      </c>
      <c r="AL74" s="99">
        <v>0</v>
      </c>
    </row>
    <row r="75" s="2" customFormat="1" spans="1:38">
      <c r="A75" s="21">
        <v>3</v>
      </c>
      <c r="B75" s="22" t="s">
        <v>30</v>
      </c>
      <c r="C75" s="23" t="s">
        <v>30</v>
      </c>
      <c r="D75" s="23" t="s">
        <v>29</v>
      </c>
      <c r="E75" s="23" t="s">
        <v>31</v>
      </c>
      <c r="F75" s="24" t="s">
        <v>29</v>
      </c>
      <c r="G75" s="35"/>
      <c r="H75" s="36"/>
      <c r="I75" s="63"/>
      <c r="J75" s="63"/>
      <c r="K75" s="64"/>
      <c r="L75" s="65"/>
      <c r="M75" s="66"/>
      <c r="N75" s="66"/>
      <c r="O75" s="67"/>
      <c r="P75" s="68"/>
      <c r="Q75" s="68"/>
      <c r="R75" s="36"/>
      <c r="S75" s="63"/>
      <c r="T75" s="63"/>
      <c r="U75" s="63"/>
      <c r="V75" s="63"/>
      <c r="W75" s="64"/>
      <c r="X75" s="35"/>
      <c r="Y75" s="83">
        <f t="shared" si="74"/>
        <v>0</v>
      </c>
      <c r="Z75" s="84">
        <f t="shared" ref="Z75:AB75" si="80">Z74+I75-M75+S75</f>
        <v>0</v>
      </c>
      <c r="AA75" s="84">
        <f t="shared" si="80"/>
        <v>0</v>
      </c>
      <c r="AB75" s="84">
        <f t="shared" si="80"/>
        <v>0</v>
      </c>
      <c r="AC75" s="85">
        <f t="shared" si="76"/>
        <v>0</v>
      </c>
      <c r="AD75" s="22">
        <f t="shared" si="77"/>
        <v>0</v>
      </c>
      <c r="AE75" s="86">
        <f>AE74-H75*$AK$5-I75*$AK$6-J75*$AK$7-K75*$AK$8</f>
        <v>1000</v>
      </c>
      <c r="AF75" s="23">
        <f t="shared" si="78"/>
        <v>0</v>
      </c>
      <c r="AG75" s="97">
        <f t="shared" si="73"/>
        <v>1000</v>
      </c>
      <c r="AI75" s="99" t="s">
        <v>16</v>
      </c>
      <c r="AJ75" s="99">
        <v>100</v>
      </c>
      <c r="AK75" s="99">
        <v>50</v>
      </c>
      <c r="AL75" s="99">
        <v>0</v>
      </c>
    </row>
    <row r="76" s="2" customFormat="1" spans="1:38">
      <c r="A76" s="21">
        <v>4</v>
      </c>
      <c r="B76" s="22" t="s">
        <v>29</v>
      </c>
      <c r="C76" s="23" t="s">
        <v>29</v>
      </c>
      <c r="D76" s="23" t="s">
        <v>29</v>
      </c>
      <c r="E76" s="23" t="s">
        <v>29</v>
      </c>
      <c r="F76" s="24" t="s">
        <v>29</v>
      </c>
      <c r="G76" s="35"/>
      <c r="H76" s="36"/>
      <c r="I76" s="63"/>
      <c r="J76" s="63"/>
      <c r="K76" s="64"/>
      <c r="L76" s="65"/>
      <c r="M76" s="66"/>
      <c r="N76" s="66"/>
      <c r="O76" s="67"/>
      <c r="P76" s="68"/>
      <c r="Q76" s="68"/>
      <c r="R76" s="36"/>
      <c r="S76" s="63"/>
      <c r="T76" s="63"/>
      <c r="U76" s="63"/>
      <c r="V76" s="63"/>
      <c r="W76" s="64"/>
      <c r="X76" s="35"/>
      <c r="Y76" s="83">
        <f t="shared" si="74"/>
        <v>0</v>
      </c>
      <c r="Z76" s="84">
        <f t="shared" ref="Z76:AB76" si="81">Z75+I76-M76+S76</f>
        <v>0</v>
      </c>
      <c r="AA76" s="84">
        <f t="shared" si="81"/>
        <v>0</v>
      </c>
      <c r="AB76" s="84">
        <f t="shared" si="81"/>
        <v>0</v>
      </c>
      <c r="AC76" s="85">
        <f t="shared" si="76"/>
        <v>0</v>
      </c>
      <c r="AD76" s="22">
        <f t="shared" si="77"/>
        <v>0</v>
      </c>
      <c r="AE76" s="86">
        <f>AE75-H76*$AK$5-I76*$AK$6-J76*$AK$7-K76*$AK$8</f>
        <v>1000</v>
      </c>
      <c r="AF76" s="23">
        <f t="shared" si="78"/>
        <v>0</v>
      </c>
      <c r="AG76" s="97">
        <f t="shared" si="73"/>
        <v>1000</v>
      </c>
      <c r="AI76" s="99" t="s">
        <v>17</v>
      </c>
      <c r="AJ76" s="99">
        <v>400</v>
      </c>
      <c r="AK76" s="99">
        <v>100</v>
      </c>
      <c r="AL76" s="99">
        <v>0</v>
      </c>
    </row>
    <row r="77" s="2" customFormat="1" spans="1:33">
      <c r="A77" s="21">
        <v>5</v>
      </c>
      <c r="B77" s="22" t="s">
        <v>31</v>
      </c>
      <c r="C77" s="23" t="s">
        <v>32</v>
      </c>
      <c r="D77" s="23" t="s">
        <v>31</v>
      </c>
      <c r="E77" s="23" t="s">
        <v>29</v>
      </c>
      <c r="F77" s="24" t="s">
        <v>29</v>
      </c>
      <c r="G77" s="35"/>
      <c r="H77" s="36"/>
      <c r="I77" s="63"/>
      <c r="J77" s="63"/>
      <c r="K77" s="64"/>
      <c r="L77" s="65"/>
      <c r="M77" s="66"/>
      <c r="N77" s="66"/>
      <c r="O77" s="67"/>
      <c r="P77" s="68"/>
      <c r="Q77" s="68"/>
      <c r="R77" s="36"/>
      <c r="S77" s="63"/>
      <c r="T77" s="63"/>
      <c r="U77" s="63"/>
      <c r="V77" s="63"/>
      <c r="W77" s="64"/>
      <c r="X77" s="35"/>
      <c r="Y77" s="83">
        <f t="shared" si="74"/>
        <v>0</v>
      </c>
      <c r="Z77" s="84">
        <f t="shared" ref="Z77:AB77" si="82">Z76+I77-M77+S77</f>
        <v>0</v>
      </c>
      <c r="AA77" s="84">
        <f t="shared" si="82"/>
        <v>0</v>
      </c>
      <c r="AB77" s="84">
        <f t="shared" si="82"/>
        <v>0</v>
      </c>
      <c r="AC77" s="85">
        <f t="shared" si="76"/>
        <v>0</v>
      </c>
      <c r="AD77" s="22">
        <f t="shared" si="77"/>
        <v>0</v>
      </c>
      <c r="AE77" s="86">
        <f>AE76-H77*$AK$5-I77*$AK$6-J77*$AK$7-K77*$AK$8</f>
        <v>1000</v>
      </c>
      <c r="AF77" s="23">
        <f t="shared" si="78"/>
        <v>0</v>
      </c>
      <c r="AG77" s="97">
        <f t="shared" si="73"/>
        <v>1000</v>
      </c>
    </row>
    <row r="78" s="2" customFormat="1" spans="1:33">
      <c r="A78" s="21">
        <v>6</v>
      </c>
      <c r="B78" s="22" t="s">
        <v>29</v>
      </c>
      <c r="C78" s="23" t="s">
        <v>30</v>
      </c>
      <c r="D78" s="23" t="s">
        <v>29</v>
      </c>
      <c r="E78" s="23" t="s">
        <v>31</v>
      </c>
      <c r="F78" s="24" t="s">
        <v>31</v>
      </c>
      <c r="G78" s="35"/>
      <c r="H78" s="36"/>
      <c r="I78" s="63"/>
      <c r="J78" s="63"/>
      <c r="K78" s="64"/>
      <c r="L78" s="65"/>
      <c r="M78" s="66"/>
      <c r="N78" s="66"/>
      <c r="O78" s="67"/>
      <c r="P78" s="68"/>
      <c r="Q78" s="68"/>
      <c r="R78" s="36"/>
      <c r="S78" s="63"/>
      <c r="T78" s="63"/>
      <c r="U78" s="63"/>
      <c r="V78" s="63"/>
      <c r="W78" s="64"/>
      <c r="X78" s="35"/>
      <c r="Y78" s="83">
        <f t="shared" si="74"/>
        <v>0</v>
      </c>
      <c r="Z78" s="84">
        <f t="shared" ref="Z78:AB78" si="83">Z77+I78-M78+S78</f>
        <v>0</v>
      </c>
      <c r="AA78" s="84">
        <f t="shared" si="83"/>
        <v>0</v>
      </c>
      <c r="AB78" s="84">
        <f t="shared" si="83"/>
        <v>0</v>
      </c>
      <c r="AC78" s="85">
        <f t="shared" si="76"/>
        <v>0</v>
      </c>
      <c r="AD78" s="22">
        <f t="shared" si="77"/>
        <v>0</v>
      </c>
      <c r="AE78" s="86">
        <f>AE77-H78*$AK$5-I78*$AK$6-J78*$AK$7-K78*$AK$8</f>
        <v>1000</v>
      </c>
      <c r="AF78" s="23">
        <f t="shared" si="78"/>
        <v>0</v>
      </c>
      <c r="AG78" s="97">
        <f t="shared" si="73"/>
        <v>1000</v>
      </c>
    </row>
    <row r="79" s="2" customFormat="1" spans="1:33">
      <c r="A79" s="21">
        <v>7</v>
      </c>
      <c r="B79" s="22" t="s">
        <v>29</v>
      </c>
      <c r="C79" s="23" t="s">
        <v>30</v>
      </c>
      <c r="D79" s="23" t="s">
        <v>29</v>
      </c>
      <c r="E79" s="23" t="s">
        <v>31</v>
      </c>
      <c r="F79" s="24" t="s">
        <v>29</v>
      </c>
      <c r="G79" s="35"/>
      <c r="H79" s="36"/>
      <c r="I79" s="63"/>
      <c r="J79" s="63"/>
      <c r="K79" s="64"/>
      <c r="L79" s="65"/>
      <c r="M79" s="66"/>
      <c r="N79" s="66"/>
      <c r="O79" s="67"/>
      <c r="P79" s="68"/>
      <c r="Q79" s="68"/>
      <c r="R79" s="36"/>
      <c r="S79" s="63"/>
      <c r="T79" s="63"/>
      <c r="U79" s="63"/>
      <c r="V79" s="63"/>
      <c r="W79" s="64"/>
      <c r="X79" s="35"/>
      <c r="Y79" s="83">
        <f t="shared" si="74"/>
        <v>0</v>
      </c>
      <c r="Z79" s="84">
        <f t="shared" ref="Z79:AB79" si="84">Z78+I79-M79+S79</f>
        <v>0</v>
      </c>
      <c r="AA79" s="84">
        <f t="shared" si="84"/>
        <v>0</v>
      </c>
      <c r="AB79" s="84">
        <f t="shared" si="84"/>
        <v>0</v>
      </c>
      <c r="AC79" s="85">
        <f t="shared" si="76"/>
        <v>0</v>
      </c>
      <c r="AD79" s="22">
        <f t="shared" si="77"/>
        <v>0</v>
      </c>
      <c r="AE79" s="86">
        <f>AE78-H79*$AK$5-I79*$AK$6-J79*$AK$7-K79*$AK$8</f>
        <v>1000</v>
      </c>
      <c r="AF79" s="23">
        <f t="shared" si="78"/>
        <v>0</v>
      </c>
      <c r="AG79" s="97">
        <f t="shared" si="73"/>
        <v>1000</v>
      </c>
    </row>
    <row r="80" s="2" customFormat="1" spans="1:33">
      <c r="A80" s="21">
        <v>8</v>
      </c>
      <c r="B80" s="22" t="s">
        <v>32</v>
      </c>
      <c r="C80" s="23" t="s">
        <v>29</v>
      </c>
      <c r="D80" s="23" t="s">
        <v>31</v>
      </c>
      <c r="E80" s="23" t="s">
        <v>29</v>
      </c>
      <c r="F80" s="24" t="s">
        <v>31</v>
      </c>
      <c r="G80" s="35"/>
      <c r="H80" s="36"/>
      <c r="I80" s="63"/>
      <c r="J80" s="63"/>
      <c r="K80" s="64"/>
      <c r="L80" s="65"/>
      <c r="M80" s="66"/>
      <c r="N80" s="66"/>
      <c r="O80" s="67"/>
      <c r="P80" s="68"/>
      <c r="Q80" s="68"/>
      <c r="R80" s="36"/>
      <c r="S80" s="63"/>
      <c r="T80" s="63"/>
      <c r="U80" s="63"/>
      <c r="V80" s="63"/>
      <c r="W80" s="64"/>
      <c r="X80" s="35"/>
      <c r="Y80" s="83">
        <f t="shared" si="74"/>
        <v>0</v>
      </c>
      <c r="Z80" s="84">
        <f t="shared" ref="Z80:AB80" si="85">Z79+I80-M80+S80</f>
        <v>0</v>
      </c>
      <c r="AA80" s="84">
        <f t="shared" si="85"/>
        <v>0</v>
      </c>
      <c r="AB80" s="84">
        <f t="shared" si="85"/>
        <v>0</v>
      </c>
      <c r="AC80" s="85">
        <f t="shared" si="76"/>
        <v>0</v>
      </c>
      <c r="AD80" s="22">
        <f t="shared" si="77"/>
        <v>0</v>
      </c>
      <c r="AE80" s="86">
        <f>AE79-H80*$AK$5-I80*$AK$6-J80*$AK$7-K80*$AK$8</f>
        <v>1000</v>
      </c>
      <c r="AF80" s="23">
        <f t="shared" si="78"/>
        <v>0</v>
      </c>
      <c r="AG80" s="97">
        <f t="shared" si="73"/>
        <v>1000</v>
      </c>
    </row>
    <row r="81" s="2" customFormat="1" spans="1:33">
      <c r="A81" s="21">
        <v>9</v>
      </c>
      <c r="B81" s="22" t="s">
        <v>30</v>
      </c>
      <c r="C81" s="23" t="s">
        <v>31</v>
      </c>
      <c r="D81" s="23" t="s">
        <v>29</v>
      </c>
      <c r="E81" s="23" t="s">
        <v>29</v>
      </c>
      <c r="F81" s="24" t="s">
        <v>29</v>
      </c>
      <c r="G81" s="35"/>
      <c r="H81" s="36"/>
      <c r="I81" s="63"/>
      <c r="J81" s="63"/>
      <c r="K81" s="64"/>
      <c r="L81" s="65"/>
      <c r="M81" s="66"/>
      <c r="N81" s="66"/>
      <c r="O81" s="67"/>
      <c r="P81" s="68"/>
      <c r="Q81" s="68"/>
      <c r="R81" s="36"/>
      <c r="S81" s="63"/>
      <c r="T81" s="63"/>
      <c r="U81" s="63"/>
      <c r="V81" s="63"/>
      <c r="W81" s="64"/>
      <c r="X81" s="35"/>
      <c r="Y81" s="83">
        <f t="shared" si="74"/>
        <v>0</v>
      </c>
      <c r="Z81" s="84">
        <f t="shared" ref="Z81:AB81" si="86">Z80+I81-M81+S81</f>
        <v>0</v>
      </c>
      <c r="AA81" s="84">
        <f t="shared" si="86"/>
        <v>0</v>
      </c>
      <c r="AB81" s="84">
        <f t="shared" si="86"/>
        <v>0</v>
      </c>
      <c r="AC81" s="85">
        <f t="shared" si="76"/>
        <v>0</v>
      </c>
      <c r="AD81" s="22">
        <f t="shared" si="77"/>
        <v>0</v>
      </c>
      <c r="AE81" s="86">
        <f>AE80-H81*$AK$5-I81*$AK$6-J81*$AK$7-K81*$AK$8</f>
        <v>1000</v>
      </c>
      <c r="AF81" s="23">
        <f t="shared" si="78"/>
        <v>0</v>
      </c>
      <c r="AG81" s="97">
        <f t="shared" si="73"/>
        <v>1000</v>
      </c>
    </row>
    <row r="82" s="2" customFormat="1" spans="1:33">
      <c r="A82" s="21">
        <v>10</v>
      </c>
      <c r="B82" s="22" t="s">
        <v>29</v>
      </c>
      <c r="C82" s="23" t="s">
        <v>29</v>
      </c>
      <c r="D82" s="23" t="s">
        <v>29</v>
      </c>
      <c r="E82" s="23" t="s">
        <v>29</v>
      </c>
      <c r="F82" s="24" t="s">
        <v>29</v>
      </c>
      <c r="G82" s="35"/>
      <c r="H82" s="36"/>
      <c r="I82" s="63"/>
      <c r="J82" s="63"/>
      <c r="K82" s="64"/>
      <c r="L82" s="65"/>
      <c r="M82" s="66"/>
      <c r="N82" s="66"/>
      <c r="O82" s="67"/>
      <c r="P82" s="68"/>
      <c r="Q82" s="68"/>
      <c r="R82" s="36"/>
      <c r="S82" s="63"/>
      <c r="T82" s="63"/>
      <c r="U82" s="63"/>
      <c r="V82" s="63"/>
      <c r="W82" s="64"/>
      <c r="X82" s="35"/>
      <c r="Y82" s="83">
        <f t="shared" si="74"/>
        <v>0</v>
      </c>
      <c r="Z82" s="84">
        <f t="shared" ref="Z82:AB82" si="87">Z81+I82-M82+S82</f>
        <v>0</v>
      </c>
      <c r="AA82" s="84">
        <f t="shared" si="87"/>
        <v>0</v>
      </c>
      <c r="AB82" s="84">
        <f t="shared" si="87"/>
        <v>0</v>
      </c>
      <c r="AC82" s="85">
        <f t="shared" si="76"/>
        <v>0</v>
      </c>
      <c r="AD82" s="22">
        <f t="shared" si="77"/>
        <v>0</v>
      </c>
      <c r="AE82" s="86">
        <f>AE81-H82*$AK$5-I82*$AK$6-J82*$AK$7-K82*$AK$8</f>
        <v>1000</v>
      </c>
      <c r="AF82" s="23">
        <f t="shared" si="78"/>
        <v>0</v>
      </c>
      <c r="AG82" s="97">
        <f t="shared" si="73"/>
        <v>1000</v>
      </c>
    </row>
    <row r="83" s="2" customFormat="1" spans="1:33">
      <c r="A83" s="21">
        <v>11</v>
      </c>
      <c r="B83" s="22" t="s">
        <v>30</v>
      </c>
      <c r="C83" s="23" t="s">
        <v>31</v>
      </c>
      <c r="D83" s="23" t="s">
        <v>31</v>
      </c>
      <c r="E83" s="23" t="s">
        <v>29</v>
      </c>
      <c r="F83" s="24" t="s">
        <v>29</v>
      </c>
      <c r="G83" s="35"/>
      <c r="H83" s="36"/>
      <c r="I83" s="63"/>
      <c r="J83" s="63"/>
      <c r="K83" s="64"/>
      <c r="L83" s="65"/>
      <c r="M83" s="66"/>
      <c r="N83" s="66"/>
      <c r="O83" s="67"/>
      <c r="P83" s="68"/>
      <c r="Q83" s="68"/>
      <c r="R83" s="36"/>
      <c r="S83" s="63"/>
      <c r="T83" s="63"/>
      <c r="U83" s="63"/>
      <c r="V83" s="63"/>
      <c r="W83" s="64"/>
      <c r="X83" s="35"/>
      <c r="Y83" s="83">
        <f t="shared" si="74"/>
        <v>0</v>
      </c>
      <c r="Z83" s="84">
        <f t="shared" ref="Z83:AB83" si="88">Z82+I83-M83+S83</f>
        <v>0</v>
      </c>
      <c r="AA83" s="84">
        <f t="shared" si="88"/>
        <v>0</v>
      </c>
      <c r="AB83" s="84">
        <f t="shared" si="88"/>
        <v>0</v>
      </c>
      <c r="AC83" s="85">
        <f t="shared" si="76"/>
        <v>0</v>
      </c>
      <c r="AD83" s="22">
        <f t="shared" si="77"/>
        <v>0</v>
      </c>
      <c r="AE83" s="86">
        <f>AE82-H83*$AK$5-I83*$AK$6-J83*$AK$7-K83*$AK$8</f>
        <v>1000</v>
      </c>
      <c r="AF83" s="23">
        <f t="shared" si="78"/>
        <v>0</v>
      </c>
      <c r="AG83" s="97">
        <f t="shared" si="73"/>
        <v>1000</v>
      </c>
    </row>
    <row r="84" s="2" customFormat="1" ht="14.25" spans="1:33">
      <c r="A84" s="27">
        <v>12</v>
      </c>
      <c r="B84" s="28" t="s">
        <v>29</v>
      </c>
      <c r="C84" s="29" t="s">
        <v>31</v>
      </c>
      <c r="D84" s="29" t="s">
        <v>29</v>
      </c>
      <c r="E84" s="29" t="s">
        <v>29</v>
      </c>
      <c r="F84" s="30" t="s">
        <v>32</v>
      </c>
      <c r="G84" s="37"/>
      <c r="H84" s="38"/>
      <c r="I84" s="69"/>
      <c r="J84" s="69"/>
      <c r="K84" s="70"/>
      <c r="L84" s="71"/>
      <c r="M84" s="72"/>
      <c r="N84" s="72"/>
      <c r="O84" s="73"/>
      <c r="P84" s="74"/>
      <c r="Q84" s="74"/>
      <c r="R84" s="38"/>
      <c r="S84" s="69"/>
      <c r="T84" s="69"/>
      <c r="U84" s="69"/>
      <c r="V84" s="69"/>
      <c r="W84" s="70"/>
      <c r="X84" s="37"/>
      <c r="Y84" s="87">
        <f t="shared" si="74"/>
        <v>0</v>
      </c>
      <c r="Z84" s="88">
        <f t="shared" ref="Z84:AB84" si="89">Z83+I84-M84+S84</f>
        <v>0</v>
      </c>
      <c r="AA84" s="88">
        <f t="shared" si="89"/>
        <v>0</v>
      </c>
      <c r="AB84" s="88">
        <f t="shared" si="89"/>
        <v>0</v>
      </c>
      <c r="AC84" s="89">
        <f t="shared" si="76"/>
        <v>0</v>
      </c>
      <c r="AD84" s="28">
        <f t="shared" si="77"/>
        <v>0</v>
      </c>
      <c r="AE84" s="90">
        <f>AE83-H84*$AK$5-I84*$AK$6-J84*$AK$7-K84*$AK$8</f>
        <v>1000</v>
      </c>
      <c r="AF84" s="29">
        <f t="shared" si="78"/>
        <v>0</v>
      </c>
      <c r="AG84" s="98">
        <f t="shared" si="73"/>
        <v>1000</v>
      </c>
    </row>
    <row r="85" s="2" customFormat="1" ht="15"/>
    <row r="86" s="2" customFormat="1" ht="36.75" spans="1:33">
      <c r="A86" s="3" t="s">
        <v>37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91"/>
    </row>
    <row r="87" s="2" customFormat="1" ht="14.25" spans="1:33">
      <c r="A87" s="5" t="s">
        <v>1</v>
      </c>
      <c r="B87" s="6" t="s">
        <v>2</v>
      </c>
      <c r="C87" s="7"/>
      <c r="D87" s="7"/>
      <c r="E87" s="7"/>
      <c r="F87" s="8"/>
      <c r="G87" s="9" t="s">
        <v>3</v>
      </c>
      <c r="H87" s="6" t="s">
        <v>4</v>
      </c>
      <c r="I87" s="7"/>
      <c r="J87" s="7"/>
      <c r="K87" s="8"/>
      <c r="L87" s="6" t="s">
        <v>5</v>
      </c>
      <c r="M87" s="7"/>
      <c r="N87" s="7"/>
      <c r="O87" s="8"/>
      <c r="P87" s="9" t="s">
        <v>6</v>
      </c>
      <c r="Q87" s="9" t="s">
        <v>7</v>
      </c>
      <c r="R87" s="6" t="s">
        <v>8</v>
      </c>
      <c r="S87" s="7"/>
      <c r="T87" s="7"/>
      <c r="U87" s="7"/>
      <c r="V87" s="75"/>
      <c r="W87" s="8"/>
      <c r="X87" s="76" t="s">
        <v>9</v>
      </c>
      <c r="Y87" s="6" t="s">
        <v>10</v>
      </c>
      <c r="Z87" s="7"/>
      <c r="AA87" s="7"/>
      <c r="AB87" s="7"/>
      <c r="AC87" s="7"/>
      <c r="AD87" s="7"/>
      <c r="AE87" s="7"/>
      <c r="AF87" s="7"/>
      <c r="AG87" s="93"/>
    </row>
    <row r="88" s="2" customFormat="1" ht="14.25" spans="1:38">
      <c r="A88" s="10"/>
      <c r="B88" s="11" t="s">
        <v>11</v>
      </c>
      <c r="C88" s="12" t="s">
        <v>12</v>
      </c>
      <c r="D88" s="12" t="s">
        <v>6</v>
      </c>
      <c r="E88" s="12" t="s">
        <v>13</v>
      </c>
      <c r="F88" s="13" t="s">
        <v>7</v>
      </c>
      <c r="G88" s="14"/>
      <c r="H88" s="11" t="s">
        <v>14</v>
      </c>
      <c r="I88" s="12" t="s">
        <v>15</v>
      </c>
      <c r="J88" s="12" t="s">
        <v>16</v>
      </c>
      <c r="K88" s="13" t="s">
        <v>17</v>
      </c>
      <c r="L88" s="11" t="s">
        <v>14</v>
      </c>
      <c r="M88" s="12" t="s">
        <v>15</v>
      </c>
      <c r="N88" s="12" t="s">
        <v>16</v>
      </c>
      <c r="O88" s="13" t="s">
        <v>17</v>
      </c>
      <c r="P88" s="14" t="s">
        <v>14</v>
      </c>
      <c r="Q88" s="14" t="s">
        <v>18</v>
      </c>
      <c r="R88" s="11" t="s">
        <v>14</v>
      </c>
      <c r="S88" s="12" t="s">
        <v>15</v>
      </c>
      <c r="T88" s="12" t="s">
        <v>16</v>
      </c>
      <c r="U88" s="12" t="s">
        <v>17</v>
      </c>
      <c r="V88" s="77" t="s">
        <v>18</v>
      </c>
      <c r="W88" s="13" t="s">
        <v>19</v>
      </c>
      <c r="X88" s="78"/>
      <c r="Y88" s="11" t="s">
        <v>14</v>
      </c>
      <c r="Z88" s="12" t="s">
        <v>15</v>
      </c>
      <c r="AA88" s="12" t="s">
        <v>16</v>
      </c>
      <c r="AB88" s="12" t="s">
        <v>17</v>
      </c>
      <c r="AC88" s="12" t="s">
        <v>18</v>
      </c>
      <c r="AD88" s="12" t="s">
        <v>20</v>
      </c>
      <c r="AE88" s="12" t="s">
        <v>21</v>
      </c>
      <c r="AF88" s="12" t="s">
        <v>22</v>
      </c>
      <c r="AG88" s="95" t="s">
        <v>23</v>
      </c>
      <c r="AI88" s="99" t="s">
        <v>24</v>
      </c>
      <c r="AJ88" s="99">
        <v>1000</v>
      </c>
      <c r="AK88" s="99" t="s">
        <v>25</v>
      </c>
      <c r="AL88" s="99">
        <v>1000</v>
      </c>
    </row>
    <row r="89" s="2" customFormat="1" ht="14.25" spans="1:38">
      <c r="A89" s="15" t="s">
        <v>26</v>
      </c>
      <c r="B89" s="16" t="s">
        <v>27</v>
      </c>
      <c r="C89" s="17" t="s">
        <v>27</v>
      </c>
      <c r="D89" s="17" t="s">
        <v>27</v>
      </c>
      <c r="E89" s="17" t="s">
        <v>27</v>
      </c>
      <c r="F89" s="18" t="s">
        <v>27</v>
      </c>
      <c r="G89" s="33"/>
      <c r="H89" s="34"/>
      <c r="I89" s="57"/>
      <c r="J89" s="57"/>
      <c r="K89" s="58"/>
      <c r="L89" s="59"/>
      <c r="M89" s="60"/>
      <c r="N89" s="60"/>
      <c r="O89" s="61"/>
      <c r="P89" s="62"/>
      <c r="Q89" s="62"/>
      <c r="R89" s="34"/>
      <c r="S89" s="57"/>
      <c r="T89" s="57"/>
      <c r="U89" s="57"/>
      <c r="V89" s="57"/>
      <c r="W89" s="58"/>
      <c r="X89" s="33"/>
      <c r="Y89" s="79">
        <f>H89-L89+P89+R89</f>
        <v>0</v>
      </c>
      <c r="Z89" s="80">
        <f t="shared" ref="Z89:AB89" si="90">I89-M89+S89</f>
        <v>0</v>
      </c>
      <c r="AA89" s="80">
        <f t="shared" si="90"/>
        <v>0</v>
      </c>
      <c r="AB89" s="80">
        <f t="shared" si="90"/>
        <v>0</v>
      </c>
      <c r="AC89" s="81">
        <f>Q89+V89</f>
        <v>0</v>
      </c>
      <c r="AD89" s="16">
        <f>$AJ$3-AE89</f>
        <v>0</v>
      </c>
      <c r="AE89" s="82">
        <f>AL88-H89*AJ90-I89*AJ91-J89*AJ92-K89/3*AJ93</f>
        <v>1000</v>
      </c>
      <c r="AF89" s="17">
        <f>$AL$3-AG89</f>
        <v>0</v>
      </c>
      <c r="AG89" s="97">
        <f t="shared" ref="AG89:AG101" si="91">1000-Y89*50-Z89*10-AA89*10-AB89*20-AC89*50</f>
        <v>1000</v>
      </c>
      <c r="AI89" s="99" t="s">
        <v>28</v>
      </c>
      <c r="AJ89" s="99" t="s">
        <v>26</v>
      </c>
      <c r="AK89" s="99" t="s">
        <v>13</v>
      </c>
      <c r="AL89" s="99" t="s">
        <v>6</v>
      </c>
    </row>
    <row r="90" s="2" customFormat="1" spans="1:38">
      <c r="A90" s="21">
        <v>1</v>
      </c>
      <c r="B90" s="22" t="s">
        <v>29</v>
      </c>
      <c r="C90" s="23" t="s">
        <v>30</v>
      </c>
      <c r="D90" s="23" t="s">
        <v>29</v>
      </c>
      <c r="E90" s="23" t="s">
        <v>31</v>
      </c>
      <c r="F90" s="24" t="s">
        <v>29</v>
      </c>
      <c r="G90" s="35"/>
      <c r="H90" s="36"/>
      <c r="I90" s="63"/>
      <c r="J90" s="63"/>
      <c r="K90" s="64"/>
      <c r="L90" s="65"/>
      <c r="M90" s="66"/>
      <c r="N90" s="66"/>
      <c r="O90" s="67"/>
      <c r="P90" s="68"/>
      <c r="Q90" s="68"/>
      <c r="R90" s="36"/>
      <c r="S90" s="63"/>
      <c r="T90" s="63"/>
      <c r="U90" s="63"/>
      <c r="V90" s="63"/>
      <c r="W90" s="64"/>
      <c r="X90" s="35"/>
      <c r="Y90" s="83">
        <f t="shared" ref="Y90:Y101" si="92">Y89+H90-L90+P90+R90</f>
        <v>0</v>
      </c>
      <c r="Z90" s="84">
        <f t="shared" ref="Z90:AB90" si="93">Z89+I90-M90+S90</f>
        <v>0</v>
      </c>
      <c r="AA90" s="84">
        <f t="shared" si="93"/>
        <v>0</v>
      </c>
      <c r="AB90" s="84">
        <f t="shared" si="93"/>
        <v>0</v>
      </c>
      <c r="AC90" s="85">
        <f t="shared" ref="AC90:AC101" si="94">AC89+Q90+V90</f>
        <v>0</v>
      </c>
      <c r="AD90" s="22">
        <f t="shared" ref="AD90:AD101" si="95">AE89-AE90</f>
        <v>0</v>
      </c>
      <c r="AE90" s="86">
        <f>AE89-H90*$AK$5-I90*$AK$6-J90*$AK$7-K90*$AK$8</f>
        <v>1000</v>
      </c>
      <c r="AF90" s="23">
        <f t="shared" ref="AF90:AF101" si="96">AG89-AG90</f>
        <v>0</v>
      </c>
      <c r="AG90" s="97">
        <f t="shared" si="91"/>
        <v>1000</v>
      </c>
      <c r="AI90" s="99" t="s">
        <v>14</v>
      </c>
      <c r="AJ90" s="99">
        <v>25</v>
      </c>
      <c r="AK90" s="99">
        <v>15</v>
      </c>
      <c r="AL90" s="99">
        <v>0</v>
      </c>
    </row>
    <row r="91" s="2" customFormat="1" spans="1:38">
      <c r="A91" s="21">
        <v>2</v>
      </c>
      <c r="B91" s="22" t="s">
        <v>31</v>
      </c>
      <c r="C91" s="23" t="s">
        <v>29</v>
      </c>
      <c r="D91" s="23" t="s">
        <v>31</v>
      </c>
      <c r="E91" s="23" t="s">
        <v>29</v>
      </c>
      <c r="F91" s="24" t="s">
        <v>29</v>
      </c>
      <c r="G91" s="35"/>
      <c r="H91" s="36"/>
      <c r="I91" s="63"/>
      <c r="J91" s="63"/>
      <c r="K91" s="64"/>
      <c r="L91" s="65"/>
      <c r="M91" s="66"/>
      <c r="N91" s="66"/>
      <c r="O91" s="67"/>
      <c r="P91" s="68"/>
      <c r="Q91" s="68"/>
      <c r="R91" s="36"/>
      <c r="S91" s="63"/>
      <c r="T91" s="63"/>
      <c r="U91" s="63"/>
      <c r="V91" s="63"/>
      <c r="W91" s="64"/>
      <c r="X91" s="35"/>
      <c r="Y91" s="83">
        <f t="shared" si="92"/>
        <v>0</v>
      </c>
      <c r="Z91" s="84">
        <f t="shared" ref="Z91:AB91" si="97">Z90+I91-M91+S91</f>
        <v>0</v>
      </c>
      <c r="AA91" s="84">
        <f t="shared" si="97"/>
        <v>0</v>
      </c>
      <c r="AB91" s="84">
        <f t="shared" si="97"/>
        <v>0</v>
      </c>
      <c r="AC91" s="85">
        <f t="shared" si="94"/>
        <v>0</v>
      </c>
      <c r="AD91" s="22">
        <f t="shared" si="95"/>
        <v>0</v>
      </c>
      <c r="AE91" s="86">
        <f>AE90-H91*$AK$5-I91*$AK$6-J91*$AK$7-K91*$AK$8</f>
        <v>1000</v>
      </c>
      <c r="AF91" s="23">
        <f t="shared" si="96"/>
        <v>0</v>
      </c>
      <c r="AG91" s="97">
        <f t="shared" si="91"/>
        <v>1000</v>
      </c>
      <c r="AI91" s="99" t="s">
        <v>15</v>
      </c>
      <c r="AJ91" s="99">
        <v>10</v>
      </c>
      <c r="AK91" s="99">
        <v>5</v>
      </c>
      <c r="AL91" s="99">
        <v>0</v>
      </c>
    </row>
    <row r="92" s="2" customFormat="1" spans="1:38">
      <c r="A92" s="21">
        <v>3</v>
      </c>
      <c r="B92" s="22" t="s">
        <v>30</v>
      </c>
      <c r="C92" s="23" t="s">
        <v>30</v>
      </c>
      <c r="D92" s="23" t="s">
        <v>29</v>
      </c>
      <c r="E92" s="23" t="s">
        <v>31</v>
      </c>
      <c r="F92" s="24" t="s">
        <v>29</v>
      </c>
      <c r="G92" s="35"/>
      <c r="H92" s="36"/>
      <c r="I92" s="63"/>
      <c r="J92" s="63"/>
      <c r="K92" s="64"/>
      <c r="L92" s="65"/>
      <c r="M92" s="66"/>
      <c r="N92" s="66"/>
      <c r="O92" s="67"/>
      <c r="P92" s="68"/>
      <c r="Q92" s="68"/>
      <c r="R92" s="36"/>
      <c r="S92" s="63"/>
      <c r="T92" s="63"/>
      <c r="U92" s="63"/>
      <c r="V92" s="63"/>
      <c r="W92" s="64"/>
      <c r="X92" s="35"/>
      <c r="Y92" s="83">
        <f t="shared" si="92"/>
        <v>0</v>
      </c>
      <c r="Z92" s="84">
        <f t="shared" ref="Z92:AB92" si="98">Z91+I92-M92+S92</f>
        <v>0</v>
      </c>
      <c r="AA92" s="84">
        <f t="shared" si="98"/>
        <v>0</v>
      </c>
      <c r="AB92" s="84">
        <f t="shared" si="98"/>
        <v>0</v>
      </c>
      <c r="AC92" s="85">
        <f t="shared" si="94"/>
        <v>0</v>
      </c>
      <c r="AD92" s="22">
        <f t="shared" si="95"/>
        <v>0</v>
      </c>
      <c r="AE92" s="86">
        <f>AE91-H92*$AK$5-I92*$AK$6-J92*$AK$7-K92*$AK$8</f>
        <v>1000</v>
      </c>
      <c r="AF92" s="23">
        <f t="shared" si="96"/>
        <v>0</v>
      </c>
      <c r="AG92" s="97">
        <f t="shared" si="91"/>
        <v>1000</v>
      </c>
      <c r="AI92" s="99" t="s">
        <v>16</v>
      </c>
      <c r="AJ92" s="99">
        <v>100</v>
      </c>
      <c r="AK92" s="99">
        <v>50</v>
      </c>
      <c r="AL92" s="99">
        <v>0</v>
      </c>
    </row>
    <row r="93" s="2" customFormat="1" spans="1:38">
      <c r="A93" s="21">
        <v>4</v>
      </c>
      <c r="B93" s="22" t="s">
        <v>29</v>
      </c>
      <c r="C93" s="23" t="s">
        <v>29</v>
      </c>
      <c r="D93" s="23" t="s">
        <v>29</v>
      </c>
      <c r="E93" s="23" t="s">
        <v>29</v>
      </c>
      <c r="F93" s="24" t="s">
        <v>29</v>
      </c>
      <c r="G93" s="35"/>
      <c r="H93" s="36"/>
      <c r="I93" s="63"/>
      <c r="J93" s="63"/>
      <c r="K93" s="64"/>
      <c r="L93" s="65"/>
      <c r="M93" s="66"/>
      <c r="N93" s="66"/>
      <c r="O93" s="67"/>
      <c r="P93" s="68"/>
      <c r="Q93" s="68"/>
      <c r="R93" s="36"/>
      <c r="S93" s="63"/>
      <c r="T93" s="63"/>
      <c r="U93" s="63"/>
      <c r="V93" s="63"/>
      <c r="W93" s="64"/>
      <c r="X93" s="35"/>
      <c r="Y93" s="83">
        <f t="shared" si="92"/>
        <v>0</v>
      </c>
      <c r="Z93" s="84">
        <f t="shared" ref="Z93:AB93" si="99">Z92+I93-M93+S93</f>
        <v>0</v>
      </c>
      <c r="AA93" s="84">
        <f t="shared" si="99"/>
        <v>0</v>
      </c>
      <c r="AB93" s="84">
        <f t="shared" si="99"/>
        <v>0</v>
      </c>
      <c r="AC93" s="85">
        <f t="shared" si="94"/>
        <v>0</v>
      </c>
      <c r="AD93" s="22">
        <f t="shared" si="95"/>
        <v>0</v>
      </c>
      <c r="AE93" s="86">
        <f>AE92-H93*$AK$5-I93*$AK$6-J93*$AK$7-K93*$AK$8</f>
        <v>1000</v>
      </c>
      <c r="AF93" s="23">
        <f t="shared" si="96"/>
        <v>0</v>
      </c>
      <c r="AG93" s="97">
        <f t="shared" si="91"/>
        <v>1000</v>
      </c>
      <c r="AI93" s="99" t="s">
        <v>17</v>
      </c>
      <c r="AJ93" s="99">
        <v>400</v>
      </c>
      <c r="AK93" s="99">
        <v>100</v>
      </c>
      <c r="AL93" s="99">
        <v>0</v>
      </c>
    </row>
    <row r="94" s="2" customFormat="1" spans="1:33">
      <c r="A94" s="21">
        <v>5</v>
      </c>
      <c r="B94" s="22" t="s">
        <v>31</v>
      </c>
      <c r="C94" s="23" t="s">
        <v>32</v>
      </c>
      <c r="D94" s="23" t="s">
        <v>31</v>
      </c>
      <c r="E94" s="23" t="s">
        <v>29</v>
      </c>
      <c r="F94" s="24" t="s">
        <v>29</v>
      </c>
      <c r="G94" s="35"/>
      <c r="H94" s="36"/>
      <c r="I94" s="63"/>
      <c r="J94" s="63"/>
      <c r="K94" s="64"/>
      <c r="L94" s="65"/>
      <c r="M94" s="66"/>
      <c r="N94" s="66"/>
      <c r="O94" s="67"/>
      <c r="P94" s="68"/>
      <c r="Q94" s="68"/>
      <c r="R94" s="36"/>
      <c r="S94" s="63"/>
      <c r="T94" s="63"/>
      <c r="U94" s="63"/>
      <c r="V94" s="63"/>
      <c r="W94" s="64"/>
      <c r="X94" s="35"/>
      <c r="Y94" s="83">
        <f t="shared" si="92"/>
        <v>0</v>
      </c>
      <c r="Z94" s="84">
        <f t="shared" ref="Z94:AB94" si="100">Z93+I94-M94+S94</f>
        <v>0</v>
      </c>
      <c r="AA94" s="84">
        <f t="shared" si="100"/>
        <v>0</v>
      </c>
      <c r="AB94" s="84">
        <f t="shared" si="100"/>
        <v>0</v>
      </c>
      <c r="AC94" s="85">
        <f t="shared" si="94"/>
        <v>0</v>
      </c>
      <c r="AD94" s="22">
        <f t="shared" si="95"/>
        <v>0</v>
      </c>
      <c r="AE94" s="86">
        <f>AE93-H94*$AK$5-I94*$AK$6-J94*$AK$7-K94*$AK$8</f>
        <v>1000</v>
      </c>
      <c r="AF94" s="23">
        <f t="shared" si="96"/>
        <v>0</v>
      </c>
      <c r="AG94" s="97">
        <f t="shared" si="91"/>
        <v>1000</v>
      </c>
    </row>
    <row r="95" s="2" customFormat="1" spans="1:33">
      <c r="A95" s="21">
        <v>6</v>
      </c>
      <c r="B95" s="22" t="s">
        <v>29</v>
      </c>
      <c r="C95" s="23" t="s">
        <v>30</v>
      </c>
      <c r="D95" s="23" t="s">
        <v>29</v>
      </c>
      <c r="E95" s="23" t="s">
        <v>31</v>
      </c>
      <c r="F95" s="24" t="s">
        <v>31</v>
      </c>
      <c r="G95" s="35"/>
      <c r="H95" s="36"/>
      <c r="I95" s="63"/>
      <c r="J95" s="63"/>
      <c r="K95" s="64"/>
      <c r="L95" s="65"/>
      <c r="M95" s="66"/>
      <c r="N95" s="66"/>
      <c r="O95" s="67"/>
      <c r="P95" s="68"/>
      <c r="Q95" s="68"/>
      <c r="R95" s="36"/>
      <c r="S95" s="63"/>
      <c r="T95" s="63"/>
      <c r="U95" s="63"/>
      <c r="V95" s="63"/>
      <c r="W95" s="64"/>
      <c r="X95" s="35"/>
      <c r="Y95" s="83">
        <f t="shared" si="92"/>
        <v>0</v>
      </c>
      <c r="Z95" s="84">
        <f t="shared" ref="Z95:AB95" si="101">Z94+I95-M95+S95</f>
        <v>0</v>
      </c>
      <c r="AA95" s="84">
        <f t="shared" si="101"/>
        <v>0</v>
      </c>
      <c r="AB95" s="84">
        <f t="shared" si="101"/>
        <v>0</v>
      </c>
      <c r="AC95" s="85">
        <f t="shared" si="94"/>
        <v>0</v>
      </c>
      <c r="AD95" s="22">
        <f t="shared" si="95"/>
        <v>0</v>
      </c>
      <c r="AE95" s="86">
        <f>AE94-H95*$AK$5-I95*$AK$6-J95*$AK$7-K95*$AK$8</f>
        <v>1000</v>
      </c>
      <c r="AF95" s="23">
        <f t="shared" si="96"/>
        <v>0</v>
      </c>
      <c r="AG95" s="97">
        <f t="shared" si="91"/>
        <v>1000</v>
      </c>
    </row>
    <row r="96" s="2" customFormat="1" spans="1:33">
      <c r="A96" s="21">
        <v>7</v>
      </c>
      <c r="B96" s="22" t="s">
        <v>29</v>
      </c>
      <c r="C96" s="23" t="s">
        <v>30</v>
      </c>
      <c r="D96" s="23" t="s">
        <v>29</v>
      </c>
      <c r="E96" s="23" t="s">
        <v>31</v>
      </c>
      <c r="F96" s="24" t="s">
        <v>29</v>
      </c>
      <c r="G96" s="35"/>
      <c r="H96" s="36"/>
      <c r="I96" s="63"/>
      <c r="J96" s="63"/>
      <c r="K96" s="64"/>
      <c r="L96" s="65"/>
      <c r="M96" s="66"/>
      <c r="N96" s="66"/>
      <c r="O96" s="67"/>
      <c r="P96" s="68"/>
      <c r="Q96" s="68"/>
      <c r="R96" s="36"/>
      <c r="S96" s="63"/>
      <c r="T96" s="63"/>
      <c r="U96" s="63"/>
      <c r="V96" s="63"/>
      <c r="W96" s="64"/>
      <c r="X96" s="35"/>
      <c r="Y96" s="83">
        <f t="shared" si="92"/>
        <v>0</v>
      </c>
      <c r="Z96" s="84">
        <f t="shared" ref="Z96:AB96" si="102">Z95+I96-M96+S96</f>
        <v>0</v>
      </c>
      <c r="AA96" s="84">
        <f t="shared" si="102"/>
        <v>0</v>
      </c>
      <c r="AB96" s="84">
        <f t="shared" si="102"/>
        <v>0</v>
      </c>
      <c r="AC96" s="85">
        <f t="shared" si="94"/>
        <v>0</v>
      </c>
      <c r="AD96" s="22">
        <f t="shared" si="95"/>
        <v>0</v>
      </c>
      <c r="AE96" s="86">
        <f>AE95-H96*$AK$5-I96*$AK$6-J96*$AK$7-K96*$AK$8</f>
        <v>1000</v>
      </c>
      <c r="AF96" s="23">
        <f t="shared" si="96"/>
        <v>0</v>
      </c>
      <c r="AG96" s="97">
        <f t="shared" si="91"/>
        <v>1000</v>
      </c>
    </row>
    <row r="97" s="2" customFormat="1" spans="1:33">
      <c r="A97" s="21">
        <v>8</v>
      </c>
      <c r="B97" s="22" t="s">
        <v>32</v>
      </c>
      <c r="C97" s="23" t="s">
        <v>29</v>
      </c>
      <c r="D97" s="23" t="s">
        <v>31</v>
      </c>
      <c r="E97" s="23" t="s">
        <v>29</v>
      </c>
      <c r="F97" s="24" t="s">
        <v>31</v>
      </c>
      <c r="G97" s="35"/>
      <c r="H97" s="36"/>
      <c r="I97" s="63"/>
      <c r="J97" s="63"/>
      <c r="K97" s="64"/>
      <c r="L97" s="65"/>
      <c r="M97" s="66"/>
      <c r="N97" s="66"/>
      <c r="O97" s="67"/>
      <c r="P97" s="68"/>
      <c r="Q97" s="68"/>
      <c r="R97" s="36"/>
      <c r="S97" s="63"/>
      <c r="T97" s="63"/>
      <c r="U97" s="63"/>
      <c r="V97" s="63"/>
      <c r="W97" s="64"/>
      <c r="X97" s="35"/>
      <c r="Y97" s="83">
        <f t="shared" si="92"/>
        <v>0</v>
      </c>
      <c r="Z97" s="84">
        <f t="shared" ref="Z97:AB97" si="103">Z96+I97-M97+S97</f>
        <v>0</v>
      </c>
      <c r="AA97" s="84">
        <f t="shared" si="103"/>
        <v>0</v>
      </c>
      <c r="AB97" s="84">
        <f t="shared" si="103"/>
        <v>0</v>
      </c>
      <c r="AC97" s="85">
        <f t="shared" si="94"/>
        <v>0</v>
      </c>
      <c r="AD97" s="22">
        <f t="shared" si="95"/>
        <v>0</v>
      </c>
      <c r="AE97" s="86">
        <f>AE96-H97*$AK$5-I97*$AK$6-J97*$AK$7-K97*$AK$8</f>
        <v>1000</v>
      </c>
      <c r="AF97" s="23">
        <f t="shared" si="96"/>
        <v>0</v>
      </c>
      <c r="AG97" s="97">
        <f t="shared" si="91"/>
        <v>1000</v>
      </c>
    </row>
    <row r="98" s="2" customFormat="1" spans="1:33">
      <c r="A98" s="21">
        <v>9</v>
      </c>
      <c r="B98" s="22" t="s">
        <v>30</v>
      </c>
      <c r="C98" s="23" t="s">
        <v>31</v>
      </c>
      <c r="D98" s="23" t="s">
        <v>29</v>
      </c>
      <c r="E98" s="23" t="s">
        <v>29</v>
      </c>
      <c r="F98" s="24" t="s">
        <v>29</v>
      </c>
      <c r="G98" s="35"/>
      <c r="H98" s="36"/>
      <c r="I98" s="63"/>
      <c r="J98" s="63"/>
      <c r="K98" s="64"/>
      <c r="L98" s="65"/>
      <c r="M98" s="66"/>
      <c r="N98" s="66"/>
      <c r="O98" s="67"/>
      <c r="P98" s="68"/>
      <c r="Q98" s="68"/>
      <c r="R98" s="36"/>
      <c r="S98" s="63"/>
      <c r="T98" s="63"/>
      <c r="U98" s="63"/>
      <c r="V98" s="63"/>
      <c r="W98" s="64"/>
      <c r="X98" s="35"/>
      <c r="Y98" s="83">
        <f t="shared" si="92"/>
        <v>0</v>
      </c>
      <c r="Z98" s="84">
        <f t="shared" ref="Z98:AB98" si="104">Z97+I98-M98+S98</f>
        <v>0</v>
      </c>
      <c r="AA98" s="84">
        <f t="shared" si="104"/>
        <v>0</v>
      </c>
      <c r="AB98" s="84">
        <f t="shared" si="104"/>
        <v>0</v>
      </c>
      <c r="AC98" s="85">
        <f t="shared" si="94"/>
        <v>0</v>
      </c>
      <c r="AD98" s="22">
        <f t="shared" si="95"/>
        <v>0</v>
      </c>
      <c r="AE98" s="86">
        <f>AE97-H98*$AK$5-I98*$AK$6-J98*$AK$7-K98*$AK$8</f>
        <v>1000</v>
      </c>
      <c r="AF98" s="23">
        <f t="shared" si="96"/>
        <v>0</v>
      </c>
      <c r="AG98" s="97">
        <f t="shared" si="91"/>
        <v>1000</v>
      </c>
    </row>
    <row r="99" s="2" customFormat="1" spans="1:33">
      <c r="A99" s="21">
        <v>10</v>
      </c>
      <c r="B99" s="22" t="s">
        <v>29</v>
      </c>
      <c r="C99" s="23" t="s">
        <v>29</v>
      </c>
      <c r="D99" s="23" t="s">
        <v>29</v>
      </c>
      <c r="E99" s="23" t="s">
        <v>29</v>
      </c>
      <c r="F99" s="24" t="s">
        <v>29</v>
      </c>
      <c r="G99" s="35"/>
      <c r="H99" s="36"/>
      <c r="I99" s="63"/>
      <c r="J99" s="63"/>
      <c r="K99" s="64"/>
      <c r="L99" s="65"/>
      <c r="M99" s="66"/>
      <c r="N99" s="66"/>
      <c r="O99" s="67"/>
      <c r="P99" s="68"/>
      <c r="Q99" s="68"/>
      <c r="R99" s="36"/>
      <c r="S99" s="63"/>
      <c r="T99" s="63"/>
      <c r="U99" s="63"/>
      <c r="V99" s="63"/>
      <c r="W99" s="64"/>
      <c r="X99" s="35"/>
      <c r="Y99" s="83">
        <f t="shared" si="92"/>
        <v>0</v>
      </c>
      <c r="Z99" s="84">
        <f t="shared" ref="Z99:AB99" si="105">Z98+I99-M99+S99</f>
        <v>0</v>
      </c>
      <c r="AA99" s="84">
        <f t="shared" si="105"/>
        <v>0</v>
      </c>
      <c r="AB99" s="84">
        <f t="shared" si="105"/>
        <v>0</v>
      </c>
      <c r="AC99" s="85">
        <f t="shared" si="94"/>
        <v>0</v>
      </c>
      <c r="AD99" s="22">
        <f t="shared" si="95"/>
        <v>0</v>
      </c>
      <c r="AE99" s="86">
        <f>AE98-H99*$AK$5-I99*$AK$6-J99*$AK$7-K99*$AK$8</f>
        <v>1000</v>
      </c>
      <c r="AF99" s="23">
        <f t="shared" si="96"/>
        <v>0</v>
      </c>
      <c r="AG99" s="97">
        <f t="shared" si="91"/>
        <v>1000</v>
      </c>
    </row>
    <row r="100" s="2" customFormat="1" spans="1:33">
      <c r="A100" s="21">
        <v>11</v>
      </c>
      <c r="B100" s="22" t="s">
        <v>30</v>
      </c>
      <c r="C100" s="23" t="s">
        <v>31</v>
      </c>
      <c r="D100" s="23" t="s">
        <v>31</v>
      </c>
      <c r="E100" s="23" t="s">
        <v>29</v>
      </c>
      <c r="F100" s="24" t="s">
        <v>29</v>
      </c>
      <c r="G100" s="35"/>
      <c r="H100" s="36"/>
      <c r="I100" s="63"/>
      <c r="J100" s="63"/>
      <c r="K100" s="64"/>
      <c r="L100" s="65"/>
      <c r="M100" s="66"/>
      <c r="N100" s="66"/>
      <c r="O100" s="67"/>
      <c r="P100" s="68"/>
      <c r="Q100" s="68"/>
      <c r="R100" s="36"/>
      <c r="S100" s="63"/>
      <c r="T100" s="63"/>
      <c r="U100" s="63"/>
      <c r="V100" s="63"/>
      <c r="W100" s="64"/>
      <c r="X100" s="35"/>
      <c r="Y100" s="83">
        <f t="shared" si="92"/>
        <v>0</v>
      </c>
      <c r="Z100" s="84">
        <f t="shared" ref="Z100:AB100" si="106">Z99+I100-M100+S100</f>
        <v>0</v>
      </c>
      <c r="AA100" s="84">
        <f t="shared" si="106"/>
        <v>0</v>
      </c>
      <c r="AB100" s="84">
        <f t="shared" si="106"/>
        <v>0</v>
      </c>
      <c r="AC100" s="85">
        <f t="shared" si="94"/>
        <v>0</v>
      </c>
      <c r="AD100" s="22">
        <f t="shared" si="95"/>
        <v>0</v>
      </c>
      <c r="AE100" s="86">
        <f>AE99-H100*$AK$5-I100*$AK$6-J100*$AK$7-K100*$AK$8</f>
        <v>1000</v>
      </c>
      <c r="AF100" s="23">
        <f t="shared" si="96"/>
        <v>0</v>
      </c>
      <c r="AG100" s="97">
        <f t="shared" si="91"/>
        <v>1000</v>
      </c>
    </row>
    <row r="101" s="2" customFormat="1" ht="14.25" spans="1:33">
      <c r="A101" s="27">
        <v>12</v>
      </c>
      <c r="B101" s="28" t="s">
        <v>29</v>
      </c>
      <c r="C101" s="29" t="s">
        <v>31</v>
      </c>
      <c r="D101" s="29" t="s">
        <v>29</v>
      </c>
      <c r="E101" s="29" t="s">
        <v>29</v>
      </c>
      <c r="F101" s="30" t="s">
        <v>32</v>
      </c>
      <c r="G101" s="37"/>
      <c r="H101" s="38"/>
      <c r="I101" s="69"/>
      <c r="J101" s="69"/>
      <c r="K101" s="70"/>
      <c r="L101" s="71"/>
      <c r="M101" s="72"/>
      <c r="N101" s="72"/>
      <c r="O101" s="73"/>
      <c r="P101" s="74"/>
      <c r="Q101" s="74"/>
      <c r="R101" s="38"/>
      <c r="S101" s="69"/>
      <c r="T101" s="69"/>
      <c r="U101" s="69"/>
      <c r="V101" s="69"/>
      <c r="W101" s="70"/>
      <c r="X101" s="37"/>
      <c r="Y101" s="87">
        <f t="shared" si="92"/>
        <v>0</v>
      </c>
      <c r="Z101" s="88">
        <f t="shared" ref="Z101:AB101" si="107">Z100+I101-M101+S101</f>
        <v>0</v>
      </c>
      <c r="AA101" s="88">
        <f t="shared" si="107"/>
        <v>0</v>
      </c>
      <c r="AB101" s="88">
        <f t="shared" si="107"/>
        <v>0</v>
      </c>
      <c r="AC101" s="89">
        <f t="shared" si="94"/>
        <v>0</v>
      </c>
      <c r="AD101" s="28">
        <f t="shared" si="95"/>
        <v>0</v>
      </c>
      <c r="AE101" s="90">
        <f>AE100-H101*$AK$5-I101*$AK$6-J101*$AK$7-K101*$AK$8</f>
        <v>1000</v>
      </c>
      <c r="AF101" s="29">
        <f t="shared" si="96"/>
        <v>0</v>
      </c>
      <c r="AG101" s="98">
        <f t="shared" si="91"/>
        <v>1000</v>
      </c>
    </row>
    <row r="102" s="2" customFormat="1" ht="15"/>
    <row r="103" s="2" customFormat="1" ht="36.75" spans="1:33">
      <c r="A103" s="3" t="s">
        <v>38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91"/>
    </row>
    <row r="104" s="2" customFormat="1" ht="14.25" spans="1:33">
      <c r="A104" s="5" t="s">
        <v>1</v>
      </c>
      <c r="B104" s="6" t="s">
        <v>2</v>
      </c>
      <c r="C104" s="7"/>
      <c r="D104" s="7"/>
      <c r="E104" s="7"/>
      <c r="F104" s="8"/>
      <c r="G104" s="9" t="s">
        <v>3</v>
      </c>
      <c r="H104" s="6" t="s">
        <v>4</v>
      </c>
      <c r="I104" s="7"/>
      <c r="J104" s="7"/>
      <c r="K104" s="8"/>
      <c r="L104" s="6" t="s">
        <v>5</v>
      </c>
      <c r="M104" s="7"/>
      <c r="N104" s="7"/>
      <c r="O104" s="8"/>
      <c r="P104" s="9" t="s">
        <v>6</v>
      </c>
      <c r="Q104" s="9" t="s">
        <v>7</v>
      </c>
      <c r="R104" s="6" t="s">
        <v>8</v>
      </c>
      <c r="S104" s="7"/>
      <c r="T104" s="7"/>
      <c r="U104" s="7"/>
      <c r="V104" s="75"/>
      <c r="W104" s="8"/>
      <c r="X104" s="76" t="s">
        <v>9</v>
      </c>
      <c r="Y104" s="6" t="s">
        <v>10</v>
      </c>
      <c r="Z104" s="7"/>
      <c r="AA104" s="7"/>
      <c r="AB104" s="7"/>
      <c r="AC104" s="7"/>
      <c r="AD104" s="7"/>
      <c r="AE104" s="7"/>
      <c r="AF104" s="7"/>
      <c r="AG104" s="93"/>
    </row>
    <row r="105" s="2" customFormat="1" ht="14.25" spans="1:38">
      <c r="A105" s="10"/>
      <c r="B105" s="11" t="s">
        <v>11</v>
      </c>
      <c r="C105" s="12" t="s">
        <v>12</v>
      </c>
      <c r="D105" s="12" t="s">
        <v>6</v>
      </c>
      <c r="E105" s="12" t="s">
        <v>13</v>
      </c>
      <c r="F105" s="13" t="s">
        <v>7</v>
      </c>
      <c r="G105" s="14"/>
      <c r="H105" s="11" t="s">
        <v>14</v>
      </c>
      <c r="I105" s="12" t="s">
        <v>15</v>
      </c>
      <c r="J105" s="12" t="s">
        <v>16</v>
      </c>
      <c r="K105" s="13" t="s">
        <v>17</v>
      </c>
      <c r="L105" s="11" t="s">
        <v>14</v>
      </c>
      <c r="M105" s="12" t="s">
        <v>15</v>
      </c>
      <c r="N105" s="12" t="s">
        <v>16</v>
      </c>
      <c r="O105" s="13" t="s">
        <v>17</v>
      </c>
      <c r="P105" s="14" t="s">
        <v>14</v>
      </c>
      <c r="Q105" s="14" t="s">
        <v>18</v>
      </c>
      <c r="R105" s="11" t="s">
        <v>14</v>
      </c>
      <c r="S105" s="12" t="s">
        <v>15</v>
      </c>
      <c r="T105" s="12" t="s">
        <v>16</v>
      </c>
      <c r="U105" s="12" t="s">
        <v>17</v>
      </c>
      <c r="V105" s="77" t="s">
        <v>18</v>
      </c>
      <c r="W105" s="13" t="s">
        <v>19</v>
      </c>
      <c r="X105" s="78"/>
      <c r="Y105" s="11" t="s">
        <v>14</v>
      </c>
      <c r="Z105" s="12" t="s">
        <v>15</v>
      </c>
      <c r="AA105" s="12" t="s">
        <v>16</v>
      </c>
      <c r="AB105" s="12" t="s">
        <v>17</v>
      </c>
      <c r="AC105" s="12" t="s">
        <v>18</v>
      </c>
      <c r="AD105" s="12" t="s">
        <v>20</v>
      </c>
      <c r="AE105" s="12" t="s">
        <v>21</v>
      </c>
      <c r="AF105" s="12" t="s">
        <v>22</v>
      </c>
      <c r="AG105" s="95" t="s">
        <v>23</v>
      </c>
      <c r="AI105" s="99" t="s">
        <v>24</v>
      </c>
      <c r="AJ105" s="99">
        <v>1000</v>
      </c>
      <c r="AK105" s="99" t="s">
        <v>25</v>
      </c>
      <c r="AL105" s="99">
        <v>1000</v>
      </c>
    </row>
    <row r="106" s="2" customFormat="1" ht="14.25" spans="1:38">
      <c r="A106" s="15" t="s">
        <v>26</v>
      </c>
      <c r="B106" s="16" t="s">
        <v>27</v>
      </c>
      <c r="C106" s="17" t="s">
        <v>27</v>
      </c>
      <c r="D106" s="17" t="s">
        <v>27</v>
      </c>
      <c r="E106" s="17" t="s">
        <v>27</v>
      </c>
      <c r="F106" s="18" t="s">
        <v>27</v>
      </c>
      <c r="G106" s="33"/>
      <c r="H106" s="34"/>
      <c r="I106" s="57"/>
      <c r="J106" s="57"/>
      <c r="K106" s="58"/>
      <c r="L106" s="59"/>
      <c r="M106" s="60"/>
      <c r="N106" s="60"/>
      <c r="O106" s="61"/>
      <c r="P106" s="62"/>
      <c r="Q106" s="62"/>
      <c r="R106" s="34"/>
      <c r="S106" s="57"/>
      <c r="T106" s="57"/>
      <c r="U106" s="57"/>
      <c r="V106" s="57"/>
      <c r="W106" s="58"/>
      <c r="X106" s="33"/>
      <c r="Y106" s="79">
        <f>H106-L106+P106+R106</f>
        <v>0</v>
      </c>
      <c r="Z106" s="80">
        <f t="shared" ref="Z106:AB106" si="108">I106-M106+S106</f>
        <v>0</v>
      </c>
      <c r="AA106" s="80">
        <f t="shared" si="108"/>
        <v>0</v>
      </c>
      <c r="AB106" s="80">
        <f t="shared" si="108"/>
        <v>0</v>
      </c>
      <c r="AC106" s="81">
        <f>Q106+V106</f>
        <v>0</v>
      </c>
      <c r="AD106" s="16">
        <f>$AJ$3-AE106</f>
        <v>0</v>
      </c>
      <c r="AE106" s="82">
        <f>AL105-H106*AJ107-I106*AJ108-J106*AJ109-K106/3*AJ110</f>
        <v>1000</v>
      </c>
      <c r="AF106" s="17">
        <f>$AL$3-AG106</f>
        <v>0</v>
      </c>
      <c r="AG106" s="97">
        <f t="shared" ref="AG106:AG118" si="109">1000-Y106*50-Z106*10-AA106*10-AB106*20-AC106*50</f>
        <v>1000</v>
      </c>
      <c r="AI106" s="99" t="s">
        <v>28</v>
      </c>
      <c r="AJ106" s="99" t="s">
        <v>26</v>
      </c>
      <c r="AK106" s="99" t="s">
        <v>13</v>
      </c>
      <c r="AL106" s="99" t="s">
        <v>6</v>
      </c>
    </row>
    <row r="107" s="2" customFormat="1" spans="1:38">
      <c r="A107" s="21">
        <v>1</v>
      </c>
      <c r="B107" s="22" t="s">
        <v>29</v>
      </c>
      <c r="C107" s="23" t="s">
        <v>30</v>
      </c>
      <c r="D107" s="23" t="s">
        <v>29</v>
      </c>
      <c r="E107" s="23" t="s">
        <v>31</v>
      </c>
      <c r="F107" s="24" t="s">
        <v>29</v>
      </c>
      <c r="G107" s="35"/>
      <c r="H107" s="36"/>
      <c r="I107" s="63"/>
      <c r="J107" s="63"/>
      <c r="K107" s="64"/>
      <c r="L107" s="65"/>
      <c r="M107" s="66"/>
      <c r="N107" s="66"/>
      <c r="O107" s="67"/>
      <c r="P107" s="68"/>
      <c r="Q107" s="68"/>
      <c r="R107" s="36"/>
      <c r="S107" s="63"/>
      <c r="T107" s="63"/>
      <c r="U107" s="63"/>
      <c r="V107" s="63"/>
      <c r="W107" s="64"/>
      <c r="X107" s="35"/>
      <c r="Y107" s="83">
        <f t="shared" ref="Y107:Y118" si="110">Y106+H107-L107+P107+R107</f>
        <v>0</v>
      </c>
      <c r="Z107" s="84">
        <f t="shared" ref="Z107:AB107" si="111">Z106+I107-M107+S107</f>
        <v>0</v>
      </c>
      <c r="AA107" s="84">
        <f t="shared" si="111"/>
        <v>0</v>
      </c>
      <c r="AB107" s="84">
        <f t="shared" si="111"/>
        <v>0</v>
      </c>
      <c r="AC107" s="85">
        <f t="shared" ref="AC107:AC118" si="112">AC106+Q107+V107</f>
        <v>0</v>
      </c>
      <c r="AD107" s="22">
        <f t="shared" ref="AD107:AD118" si="113">AE106-AE107</f>
        <v>0</v>
      </c>
      <c r="AE107" s="86">
        <f>AE106-H107*$AK$5-I107*$AK$6-J107*$AK$7-K107*$AK$8</f>
        <v>1000</v>
      </c>
      <c r="AF107" s="23">
        <f t="shared" ref="AF107:AF118" si="114">AG106-AG107</f>
        <v>0</v>
      </c>
      <c r="AG107" s="97">
        <f t="shared" si="109"/>
        <v>1000</v>
      </c>
      <c r="AI107" s="99" t="s">
        <v>14</v>
      </c>
      <c r="AJ107" s="99">
        <v>25</v>
      </c>
      <c r="AK107" s="99">
        <v>15</v>
      </c>
      <c r="AL107" s="99">
        <v>0</v>
      </c>
    </row>
    <row r="108" s="2" customFormat="1" spans="1:38">
      <c r="A108" s="21">
        <v>2</v>
      </c>
      <c r="B108" s="22" t="s">
        <v>31</v>
      </c>
      <c r="C108" s="23" t="s">
        <v>29</v>
      </c>
      <c r="D108" s="23" t="s">
        <v>31</v>
      </c>
      <c r="E108" s="23" t="s">
        <v>29</v>
      </c>
      <c r="F108" s="24" t="s">
        <v>29</v>
      </c>
      <c r="G108" s="35"/>
      <c r="H108" s="36"/>
      <c r="I108" s="63"/>
      <c r="J108" s="63"/>
      <c r="K108" s="64"/>
      <c r="L108" s="65"/>
      <c r="M108" s="66"/>
      <c r="N108" s="66"/>
      <c r="O108" s="67"/>
      <c r="P108" s="68"/>
      <c r="Q108" s="68"/>
      <c r="R108" s="36"/>
      <c r="S108" s="63"/>
      <c r="T108" s="63"/>
      <c r="U108" s="63"/>
      <c r="V108" s="63"/>
      <c r="W108" s="64"/>
      <c r="X108" s="35"/>
      <c r="Y108" s="83">
        <f t="shared" si="110"/>
        <v>0</v>
      </c>
      <c r="Z108" s="84">
        <f t="shared" ref="Z108:AB108" si="115">Z107+I108-M108+S108</f>
        <v>0</v>
      </c>
      <c r="AA108" s="84">
        <f t="shared" si="115"/>
        <v>0</v>
      </c>
      <c r="AB108" s="84">
        <f t="shared" si="115"/>
        <v>0</v>
      </c>
      <c r="AC108" s="85">
        <f t="shared" si="112"/>
        <v>0</v>
      </c>
      <c r="AD108" s="22">
        <f t="shared" si="113"/>
        <v>0</v>
      </c>
      <c r="AE108" s="86">
        <f>AE107-H108*$AK$5-I108*$AK$6-J108*$AK$7-K108*$AK$8</f>
        <v>1000</v>
      </c>
      <c r="AF108" s="23">
        <f t="shared" si="114"/>
        <v>0</v>
      </c>
      <c r="AG108" s="97">
        <f t="shared" si="109"/>
        <v>1000</v>
      </c>
      <c r="AI108" s="99" t="s">
        <v>15</v>
      </c>
      <c r="AJ108" s="99">
        <v>10</v>
      </c>
      <c r="AK108" s="99">
        <v>5</v>
      </c>
      <c r="AL108" s="99">
        <v>0</v>
      </c>
    </row>
    <row r="109" s="2" customFormat="1" spans="1:38">
      <c r="A109" s="21">
        <v>3</v>
      </c>
      <c r="B109" s="22" t="s">
        <v>30</v>
      </c>
      <c r="C109" s="23" t="s">
        <v>30</v>
      </c>
      <c r="D109" s="23" t="s">
        <v>29</v>
      </c>
      <c r="E109" s="23" t="s">
        <v>31</v>
      </c>
      <c r="F109" s="24" t="s">
        <v>29</v>
      </c>
      <c r="G109" s="35"/>
      <c r="H109" s="36"/>
      <c r="I109" s="63"/>
      <c r="J109" s="63"/>
      <c r="K109" s="64"/>
      <c r="L109" s="65"/>
      <c r="M109" s="66"/>
      <c r="N109" s="66"/>
      <c r="O109" s="67"/>
      <c r="P109" s="68"/>
      <c r="Q109" s="68"/>
      <c r="R109" s="36"/>
      <c r="S109" s="63"/>
      <c r="T109" s="63"/>
      <c r="U109" s="63"/>
      <c r="V109" s="63"/>
      <c r="W109" s="64"/>
      <c r="X109" s="35"/>
      <c r="Y109" s="83">
        <f t="shared" si="110"/>
        <v>0</v>
      </c>
      <c r="Z109" s="84">
        <f t="shared" ref="Z109:AB109" si="116">Z108+I109-M109+S109</f>
        <v>0</v>
      </c>
      <c r="AA109" s="84">
        <f t="shared" si="116"/>
        <v>0</v>
      </c>
      <c r="AB109" s="84">
        <f t="shared" si="116"/>
        <v>0</v>
      </c>
      <c r="AC109" s="85">
        <f t="shared" si="112"/>
        <v>0</v>
      </c>
      <c r="AD109" s="22">
        <f t="shared" si="113"/>
        <v>0</v>
      </c>
      <c r="AE109" s="86">
        <f>AE108-H109*$AK$5-I109*$AK$6-J109*$AK$7-K109*$AK$8</f>
        <v>1000</v>
      </c>
      <c r="AF109" s="23">
        <f t="shared" si="114"/>
        <v>0</v>
      </c>
      <c r="AG109" s="97">
        <f t="shared" si="109"/>
        <v>1000</v>
      </c>
      <c r="AI109" s="99" t="s">
        <v>16</v>
      </c>
      <c r="AJ109" s="99">
        <v>100</v>
      </c>
      <c r="AK109" s="99">
        <v>50</v>
      </c>
      <c r="AL109" s="99">
        <v>0</v>
      </c>
    </row>
    <row r="110" s="2" customFormat="1" spans="1:38">
      <c r="A110" s="21">
        <v>4</v>
      </c>
      <c r="B110" s="22" t="s">
        <v>29</v>
      </c>
      <c r="C110" s="23" t="s">
        <v>29</v>
      </c>
      <c r="D110" s="23" t="s">
        <v>29</v>
      </c>
      <c r="E110" s="23" t="s">
        <v>29</v>
      </c>
      <c r="F110" s="24" t="s">
        <v>29</v>
      </c>
      <c r="G110" s="35"/>
      <c r="H110" s="36"/>
      <c r="I110" s="63"/>
      <c r="J110" s="63"/>
      <c r="K110" s="64"/>
      <c r="L110" s="65"/>
      <c r="M110" s="66"/>
      <c r="N110" s="66"/>
      <c r="O110" s="67"/>
      <c r="P110" s="68"/>
      <c r="Q110" s="68"/>
      <c r="R110" s="36"/>
      <c r="S110" s="63"/>
      <c r="T110" s="63"/>
      <c r="U110" s="63"/>
      <c r="V110" s="63"/>
      <c r="W110" s="64"/>
      <c r="X110" s="35"/>
      <c r="Y110" s="83">
        <f t="shared" si="110"/>
        <v>0</v>
      </c>
      <c r="Z110" s="84">
        <f t="shared" ref="Z110:AB110" si="117">Z109+I110-M110+S110</f>
        <v>0</v>
      </c>
      <c r="AA110" s="84">
        <f t="shared" si="117"/>
        <v>0</v>
      </c>
      <c r="AB110" s="84">
        <f t="shared" si="117"/>
        <v>0</v>
      </c>
      <c r="AC110" s="85">
        <f t="shared" si="112"/>
        <v>0</v>
      </c>
      <c r="AD110" s="22">
        <f t="shared" si="113"/>
        <v>0</v>
      </c>
      <c r="AE110" s="86">
        <f>AE109-H110*$AK$5-I110*$AK$6-J110*$AK$7-K110*$AK$8</f>
        <v>1000</v>
      </c>
      <c r="AF110" s="23">
        <f t="shared" si="114"/>
        <v>0</v>
      </c>
      <c r="AG110" s="97">
        <f t="shared" si="109"/>
        <v>1000</v>
      </c>
      <c r="AI110" s="99" t="s">
        <v>17</v>
      </c>
      <c r="AJ110" s="99">
        <v>400</v>
      </c>
      <c r="AK110" s="99">
        <v>100</v>
      </c>
      <c r="AL110" s="99">
        <v>0</v>
      </c>
    </row>
    <row r="111" s="2" customFormat="1" spans="1:33">
      <c r="A111" s="21">
        <v>5</v>
      </c>
      <c r="B111" s="22" t="s">
        <v>31</v>
      </c>
      <c r="C111" s="23" t="s">
        <v>32</v>
      </c>
      <c r="D111" s="23" t="s">
        <v>31</v>
      </c>
      <c r="E111" s="23" t="s">
        <v>29</v>
      </c>
      <c r="F111" s="24" t="s">
        <v>29</v>
      </c>
      <c r="G111" s="35"/>
      <c r="H111" s="36"/>
      <c r="I111" s="63"/>
      <c r="J111" s="63"/>
      <c r="K111" s="64"/>
      <c r="L111" s="65"/>
      <c r="M111" s="66"/>
      <c r="N111" s="66"/>
      <c r="O111" s="67"/>
      <c r="P111" s="68"/>
      <c r="Q111" s="68"/>
      <c r="R111" s="36"/>
      <c r="S111" s="63"/>
      <c r="T111" s="63"/>
      <c r="U111" s="63"/>
      <c r="V111" s="63"/>
      <c r="W111" s="64"/>
      <c r="X111" s="35"/>
      <c r="Y111" s="83">
        <f t="shared" si="110"/>
        <v>0</v>
      </c>
      <c r="Z111" s="84">
        <f t="shared" ref="Z111:AB111" si="118">Z110+I111-M111+S111</f>
        <v>0</v>
      </c>
      <c r="AA111" s="84">
        <f t="shared" si="118"/>
        <v>0</v>
      </c>
      <c r="AB111" s="84">
        <f t="shared" si="118"/>
        <v>0</v>
      </c>
      <c r="AC111" s="85">
        <f t="shared" si="112"/>
        <v>0</v>
      </c>
      <c r="AD111" s="22">
        <f t="shared" si="113"/>
        <v>0</v>
      </c>
      <c r="AE111" s="86">
        <f>AE110-H111*$AK$5-I111*$AK$6-J111*$AK$7-K111*$AK$8</f>
        <v>1000</v>
      </c>
      <c r="AF111" s="23">
        <f t="shared" si="114"/>
        <v>0</v>
      </c>
      <c r="AG111" s="97">
        <f t="shared" si="109"/>
        <v>1000</v>
      </c>
    </row>
    <row r="112" s="2" customFormat="1" spans="1:33">
      <c r="A112" s="21">
        <v>6</v>
      </c>
      <c r="B112" s="22" t="s">
        <v>29</v>
      </c>
      <c r="C112" s="23" t="s">
        <v>30</v>
      </c>
      <c r="D112" s="23" t="s">
        <v>29</v>
      </c>
      <c r="E112" s="23" t="s">
        <v>31</v>
      </c>
      <c r="F112" s="24" t="s">
        <v>31</v>
      </c>
      <c r="G112" s="35"/>
      <c r="H112" s="36"/>
      <c r="I112" s="63"/>
      <c r="J112" s="63"/>
      <c r="K112" s="64"/>
      <c r="L112" s="65"/>
      <c r="M112" s="66"/>
      <c r="N112" s="66"/>
      <c r="O112" s="67"/>
      <c r="P112" s="68"/>
      <c r="Q112" s="68"/>
      <c r="R112" s="36"/>
      <c r="S112" s="63"/>
      <c r="T112" s="63"/>
      <c r="U112" s="63"/>
      <c r="V112" s="63"/>
      <c r="W112" s="64"/>
      <c r="X112" s="35"/>
      <c r="Y112" s="83">
        <f t="shared" si="110"/>
        <v>0</v>
      </c>
      <c r="Z112" s="84">
        <f t="shared" ref="Z112:AB112" si="119">Z111+I112-M112+S112</f>
        <v>0</v>
      </c>
      <c r="AA112" s="84">
        <f t="shared" si="119"/>
        <v>0</v>
      </c>
      <c r="AB112" s="84">
        <f t="shared" si="119"/>
        <v>0</v>
      </c>
      <c r="AC112" s="85">
        <f t="shared" si="112"/>
        <v>0</v>
      </c>
      <c r="AD112" s="22">
        <f t="shared" si="113"/>
        <v>0</v>
      </c>
      <c r="AE112" s="86">
        <f>AE111-H112*$AK$5-I112*$AK$6-J112*$AK$7-K112*$AK$8</f>
        <v>1000</v>
      </c>
      <c r="AF112" s="23">
        <f t="shared" si="114"/>
        <v>0</v>
      </c>
      <c r="AG112" s="97">
        <f t="shared" si="109"/>
        <v>1000</v>
      </c>
    </row>
    <row r="113" s="2" customFormat="1" spans="1:33">
      <c r="A113" s="21">
        <v>7</v>
      </c>
      <c r="B113" s="22" t="s">
        <v>29</v>
      </c>
      <c r="C113" s="23" t="s">
        <v>30</v>
      </c>
      <c r="D113" s="23" t="s">
        <v>29</v>
      </c>
      <c r="E113" s="23" t="s">
        <v>31</v>
      </c>
      <c r="F113" s="24" t="s">
        <v>29</v>
      </c>
      <c r="G113" s="35"/>
      <c r="H113" s="36"/>
      <c r="I113" s="63"/>
      <c r="J113" s="63"/>
      <c r="K113" s="64"/>
      <c r="L113" s="65"/>
      <c r="M113" s="66"/>
      <c r="N113" s="66"/>
      <c r="O113" s="67"/>
      <c r="P113" s="68"/>
      <c r="Q113" s="68"/>
      <c r="R113" s="36"/>
      <c r="S113" s="63"/>
      <c r="T113" s="63"/>
      <c r="U113" s="63"/>
      <c r="V113" s="63"/>
      <c r="W113" s="64"/>
      <c r="X113" s="35"/>
      <c r="Y113" s="83">
        <f t="shared" si="110"/>
        <v>0</v>
      </c>
      <c r="Z113" s="84">
        <f t="shared" ref="Z113:AB113" si="120">Z112+I113-M113+S113</f>
        <v>0</v>
      </c>
      <c r="AA113" s="84">
        <f t="shared" si="120"/>
        <v>0</v>
      </c>
      <c r="AB113" s="84">
        <f t="shared" si="120"/>
        <v>0</v>
      </c>
      <c r="AC113" s="85">
        <f t="shared" si="112"/>
        <v>0</v>
      </c>
      <c r="AD113" s="22">
        <f t="shared" si="113"/>
        <v>0</v>
      </c>
      <c r="AE113" s="86">
        <f>AE112-H113*$AK$5-I113*$AK$6-J113*$AK$7-K113*$AK$8</f>
        <v>1000</v>
      </c>
      <c r="AF113" s="23">
        <f t="shared" si="114"/>
        <v>0</v>
      </c>
      <c r="AG113" s="97">
        <f t="shared" si="109"/>
        <v>1000</v>
      </c>
    </row>
    <row r="114" s="2" customFormat="1" spans="1:33">
      <c r="A114" s="21">
        <v>8</v>
      </c>
      <c r="B114" s="22" t="s">
        <v>32</v>
      </c>
      <c r="C114" s="23" t="s">
        <v>29</v>
      </c>
      <c r="D114" s="23" t="s">
        <v>31</v>
      </c>
      <c r="E114" s="23" t="s">
        <v>29</v>
      </c>
      <c r="F114" s="24" t="s">
        <v>31</v>
      </c>
      <c r="G114" s="35"/>
      <c r="H114" s="36"/>
      <c r="I114" s="63"/>
      <c r="J114" s="63"/>
      <c r="K114" s="64"/>
      <c r="L114" s="65"/>
      <c r="M114" s="66"/>
      <c r="N114" s="66"/>
      <c r="O114" s="67"/>
      <c r="P114" s="68"/>
      <c r="Q114" s="68"/>
      <c r="R114" s="36"/>
      <c r="S114" s="63"/>
      <c r="T114" s="63"/>
      <c r="U114" s="63"/>
      <c r="V114" s="63"/>
      <c r="W114" s="64"/>
      <c r="X114" s="35"/>
      <c r="Y114" s="83">
        <f t="shared" si="110"/>
        <v>0</v>
      </c>
      <c r="Z114" s="84">
        <f t="shared" ref="Z114:AB114" si="121">Z113+I114-M114+S114</f>
        <v>0</v>
      </c>
      <c r="AA114" s="84">
        <f t="shared" si="121"/>
        <v>0</v>
      </c>
      <c r="AB114" s="84">
        <f t="shared" si="121"/>
        <v>0</v>
      </c>
      <c r="AC114" s="85">
        <f t="shared" si="112"/>
        <v>0</v>
      </c>
      <c r="AD114" s="22">
        <f t="shared" si="113"/>
        <v>0</v>
      </c>
      <c r="AE114" s="86">
        <f>AE113-H114*$AK$5-I114*$AK$6-J114*$AK$7-K114*$AK$8</f>
        <v>1000</v>
      </c>
      <c r="AF114" s="23">
        <f t="shared" si="114"/>
        <v>0</v>
      </c>
      <c r="AG114" s="97">
        <f t="shared" si="109"/>
        <v>1000</v>
      </c>
    </row>
    <row r="115" s="2" customFormat="1" spans="1:33">
      <c r="A115" s="21">
        <v>9</v>
      </c>
      <c r="B115" s="22" t="s">
        <v>30</v>
      </c>
      <c r="C115" s="23" t="s">
        <v>31</v>
      </c>
      <c r="D115" s="23" t="s">
        <v>29</v>
      </c>
      <c r="E115" s="23" t="s">
        <v>29</v>
      </c>
      <c r="F115" s="24" t="s">
        <v>29</v>
      </c>
      <c r="G115" s="35"/>
      <c r="H115" s="36"/>
      <c r="I115" s="63"/>
      <c r="J115" s="63"/>
      <c r="K115" s="64"/>
      <c r="L115" s="65"/>
      <c r="M115" s="66"/>
      <c r="N115" s="66"/>
      <c r="O115" s="67"/>
      <c r="P115" s="68"/>
      <c r="Q115" s="68"/>
      <c r="R115" s="36"/>
      <c r="S115" s="63"/>
      <c r="T115" s="63"/>
      <c r="U115" s="63"/>
      <c r="V115" s="63"/>
      <c r="W115" s="64"/>
      <c r="X115" s="35"/>
      <c r="Y115" s="83">
        <f t="shared" si="110"/>
        <v>0</v>
      </c>
      <c r="Z115" s="84">
        <f t="shared" ref="Z115:AB115" si="122">Z114+I115-M115+S115</f>
        <v>0</v>
      </c>
      <c r="AA115" s="84">
        <f t="shared" si="122"/>
        <v>0</v>
      </c>
      <c r="AB115" s="84">
        <f t="shared" si="122"/>
        <v>0</v>
      </c>
      <c r="AC115" s="85">
        <f t="shared" si="112"/>
        <v>0</v>
      </c>
      <c r="AD115" s="22">
        <f t="shared" si="113"/>
        <v>0</v>
      </c>
      <c r="AE115" s="86">
        <f>AE114-H115*$AK$5-I115*$AK$6-J115*$AK$7-K115*$AK$8</f>
        <v>1000</v>
      </c>
      <c r="AF115" s="23">
        <f t="shared" si="114"/>
        <v>0</v>
      </c>
      <c r="AG115" s="97">
        <f t="shared" si="109"/>
        <v>1000</v>
      </c>
    </row>
    <row r="116" s="2" customFormat="1" spans="1:33">
      <c r="A116" s="21">
        <v>10</v>
      </c>
      <c r="B116" s="22" t="s">
        <v>29</v>
      </c>
      <c r="C116" s="23" t="s">
        <v>29</v>
      </c>
      <c r="D116" s="23" t="s">
        <v>29</v>
      </c>
      <c r="E116" s="23" t="s">
        <v>29</v>
      </c>
      <c r="F116" s="24" t="s">
        <v>29</v>
      </c>
      <c r="G116" s="35"/>
      <c r="H116" s="36"/>
      <c r="I116" s="63"/>
      <c r="J116" s="63"/>
      <c r="K116" s="64"/>
      <c r="L116" s="65"/>
      <c r="M116" s="66"/>
      <c r="N116" s="66"/>
      <c r="O116" s="67"/>
      <c r="P116" s="68"/>
      <c r="Q116" s="68"/>
      <c r="R116" s="36"/>
      <c r="S116" s="63"/>
      <c r="T116" s="63"/>
      <c r="U116" s="63"/>
      <c r="V116" s="63"/>
      <c r="W116" s="64"/>
      <c r="X116" s="35"/>
      <c r="Y116" s="83">
        <f t="shared" si="110"/>
        <v>0</v>
      </c>
      <c r="Z116" s="84">
        <f t="shared" ref="Z116:AB116" si="123">Z115+I116-M116+S116</f>
        <v>0</v>
      </c>
      <c r="AA116" s="84">
        <f t="shared" si="123"/>
        <v>0</v>
      </c>
      <c r="AB116" s="84">
        <f t="shared" si="123"/>
        <v>0</v>
      </c>
      <c r="AC116" s="85">
        <f t="shared" si="112"/>
        <v>0</v>
      </c>
      <c r="AD116" s="22">
        <f t="shared" si="113"/>
        <v>0</v>
      </c>
      <c r="AE116" s="86">
        <f>AE115-H116*$AK$5-I116*$AK$6-J116*$AK$7-K116*$AK$8</f>
        <v>1000</v>
      </c>
      <c r="AF116" s="23">
        <f t="shared" si="114"/>
        <v>0</v>
      </c>
      <c r="AG116" s="97">
        <f t="shared" si="109"/>
        <v>1000</v>
      </c>
    </row>
    <row r="117" s="2" customFormat="1" spans="1:33">
      <c r="A117" s="21">
        <v>11</v>
      </c>
      <c r="B117" s="22" t="s">
        <v>30</v>
      </c>
      <c r="C117" s="23" t="s">
        <v>31</v>
      </c>
      <c r="D117" s="23" t="s">
        <v>31</v>
      </c>
      <c r="E117" s="23" t="s">
        <v>29</v>
      </c>
      <c r="F117" s="24" t="s">
        <v>29</v>
      </c>
      <c r="G117" s="35"/>
      <c r="H117" s="36"/>
      <c r="I117" s="63"/>
      <c r="J117" s="63"/>
      <c r="K117" s="64"/>
      <c r="L117" s="65"/>
      <c r="M117" s="66"/>
      <c r="N117" s="66"/>
      <c r="O117" s="67"/>
      <c r="P117" s="68"/>
      <c r="Q117" s="68"/>
      <c r="R117" s="36"/>
      <c r="S117" s="63"/>
      <c r="T117" s="63"/>
      <c r="U117" s="63"/>
      <c r="V117" s="63"/>
      <c r="W117" s="64"/>
      <c r="X117" s="35"/>
      <c r="Y117" s="83">
        <f t="shared" si="110"/>
        <v>0</v>
      </c>
      <c r="Z117" s="84">
        <f t="shared" ref="Z117:AB117" si="124">Z116+I117-M117+S117</f>
        <v>0</v>
      </c>
      <c r="AA117" s="84">
        <f t="shared" si="124"/>
        <v>0</v>
      </c>
      <c r="AB117" s="84">
        <f t="shared" si="124"/>
        <v>0</v>
      </c>
      <c r="AC117" s="85">
        <f t="shared" si="112"/>
        <v>0</v>
      </c>
      <c r="AD117" s="22">
        <f t="shared" si="113"/>
        <v>0</v>
      </c>
      <c r="AE117" s="86">
        <f>AE116-H117*$AK$5-I117*$AK$6-J117*$AK$7-K117*$AK$8</f>
        <v>1000</v>
      </c>
      <c r="AF117" s="23">
        <f t="shared" si="114"/>
        <v>0</v>
      </c>
      <c r="AG117" s="97">
        <f t="shared" si="109"/>
        <v>1000</v>
      </c>
    </row>
    <row r="118" s="2" customFormat="1" ht="14.25" spans="1:33">
      <c r="A118" s="27">
        <v>12</v>
      </c>
      <c r="B118" s="28" t="s">
        <v>29</v>
      </c>
      <c r="C118" s="29" t="s">
        <v>31</v>
      </c>
      <c r="D118" s="29" t="s">
        <v>29</v>
      </c>
      <c r="E118" s="29" t="s">
        <v>29</v>
      </c>
      <c r="F118" s="30" t="s">
        <v>32</v>
      </c>
      <c r="G118" s="37"/>
      <c r="H118" s="38"/>
      <c r="I118" s="69"/>
      <c r="J118" s="69"/>
      <c r="K118" s="70"/>
      <c r="L118" s="71"/>
      <c r="M118" s="72"/>
      <c r="N118" s="72"/>
      <c r="O118" s="73"/>
      <c r="P118" s="74"/>
      <c r="Q118" s="74"/>
      <c r="R118" s="38"/>
      <c r="S118" s="69"/>
      <c r="T118" s="69"/>
      <c r="U118" s="69"/>
      <c r="V118" s="69"/>
      <c r="W118" s="70"/>
      <c r="X118" s="37"/>
      <c r="Y118" s="87">
        <f t="shared" si="110"/>
        <v>0</v>
      </c>
      <c r="Z118" s="88">
        <f t="shared" ref="Z118:AB118" si="125">Z117+I118-M118+S118</f>
        <v>0</v>
      </c>
      <c r="AA118" s="88">
        <f t="shared" si="125"/>
        <v>0</v>
      </c>
      <c r="AB118" s="88">
        <f t="shared" si="125"/>
        <v>0</v>
      </c>
      <c r="AC118" s="89">
        <f t="shared" si="112"/>
        <v>0</v>
      </c>
      <c r="AD118" s="28">
        <f t="shared" si="113"/>
        <v>0</v>
      </c>
      <c r="AE118" s="90">
        <f>AE117-H118*$AK$5-I118*$AK$6-J118*$AK$7-K118*$AK$8</f>
        <v>1000</v>
      </c>
      <c r="AF118" s="29">
        <f t="shared" si="114"/>
        <v>0</v>
      </c>
      <c r="AG118" s="98">
        <f t="shared" si="109"/>
        <v>1000</v>
      </c>
    </row>
    <row r="119" s="2" customFormat="1" ht="15"/>
    <row r="120" s="2" customFormat="1" ht="36.75" spans="1:33">
      <c r="A120" s="3" t="s">
        <v>39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91"/>
    </row>
    <row r="121" s="2" customFormat="1" ht="14.25" spans="1:33">
      <c r="A121" s="5" t="s">
        <v>1</v>
      </c>
      <c r="B121" s="6" t="s">
        <v>2</v>
      </c>
      <c r="C121" s="7"/>
      <c r="D121" s="7"/>
      <c r="E121" s="7"/>
      <c r="F121" s="8"/>
      <c r="G121" s="9" t="s">
        <v>3</v>
      </c>
      <c r="H121" s="6" t="s">
        <v>4</v>
      </c>
      <c r="I121" s="7"/>
      <c r="J121" s="7"/>
      <c r="K121" s="8"/>
      <c r="L121" s="6" t="s">
        <v>5</v>
      </c>
      <c r="M121" s="7"/>
      <c r="N121" s="7"/>
      <c r="O121" s="8"/>
      <c r="P121" s="9" t="s">
        <v>6</v>
      </c>
      <c r="Q121" s="9" t="s">
        <v>7</v>
      </c>
      <c r="R121" s="6" t="s">
        <v>8</v>
      </c>
      <c r="S121" s="7"/>
      <c r="T121" s="7"/>
      <c r="U121" s="7"/>
      <c r="V121" s="75"/>
      <c r="W121" s="8"/>
      <c r="X121" s="76" t="s">
        <v>9</v>
      </c>
      <c r="Y121" s="6" t="s">
        <v>10</v>
      </c>
      <c r="Z121" s="7"/>
      <c r="AA121" s="7"/>
      <c r="AB121" s="7"/>
      <c r="AC121" s="7"/>
      <c r="AD121" s="7"/>
      <c r="AE121" s="7"/>
      <c r="AF121" s="7"/>
      <c r="AG121" s="93"/>
    </row>
    <row r="122" s="2" customFormat="1" ht="14.25" spans="1:38">
      <c r="A122" s="10"/>
      <c r="B122" s="11" t="s">
        <v>11</v>
      </c>
      <c r="C122" s="12" t="s">
        <v>12</v>
      </c>
      <c r="D122" s="12" t="s">
        <v>6</v>
      </c>
      <c r="E122" s="12" t="s">
        <v>13</v>
      </c>
      <c r="F122" s="13" t="s">
        <v>7</v>
      </c>
      <c r="G122" s="14"/>
      <c r="H122" s="11" t="s">
        <v>14</v>
      </c>
      <c r="I122" s="12" t="s">
        <v>15</v>
      </c>
      <c r="J122" s="12" t="s">
        <v>16</v>
      </c>
      <c r="K122" s="13" t="s">
        <v>17</v>
      </c>
      <c r="L122" s="11" t="s">
        <v>14</v>
      </c>
      <c r="M122" s="12" t="s">
        <v>15</v>
      </c>
      <c r="N122" s="12" t="s">
        <v>16</v>
      </c>
      <c r="O122" s="13" t="s">
        <v>17</v>
      </c>
      <c r="P122" s="14" t="s">
        <v>14</v>
      </c>
      <c r="Q122" s="14" t="s">
        <v>18</v>
      </c>
      <c r="R122" s="11" t="s">
        <v>14</v>
      </c>
      <c r="S122" s="12" t="s">
        <v>15</v>
      </c>
      <c r="T122" s="12" t="s">
        <v>16</v>
      </c>
      <c r="U122" s="12" t="s">
        <v>17</v>
      </c>
      <c r="V122" s="77" t="s">
        <v>18</v>
      </c>
      <c r="W122" s="13" t="s">
        <v>19</v>
      </c>
      <c r="X122" s="78"/>
      <c r="Y122" s="11" t="s">
        <v>14</v>
      </c>
      <c r="Z122" s="12" t="s">
        <v>15</v>
      </c>
      <c r="AA122" s="12" t="s">
        <v>16</v>
      </c>
      <c r="AB122" s="12" t="s">
        <v>17</v>
      </c>
      <c r="AC122" s="12" t="s">
        <v>18</v>
      </c>
      <c r="AD122" s="12" t="s">
        <v>20</v>
      </c>
      <c r="AE122" s="12" t="s">
        <v>21</v>
      </c>
      <c r="AF122" s="12" t="s">
        <v>22</v>
      </c>
      <c r="AG122" s="95" t="s">
        <v>23</v>
      </c>
      <c r="AI122" s="99" t="s">
        <v>24</v>
      </c>
      <c r="AJ122" s="99">
        <v>1000</v>
      </c>
      <c r="AK122" s="99" t="s">
        <v>25</v>
      </c>
      <c r="AL122" s="99">
        <v>1000</v>
      </c>
    </row>
    <row r="123" s="2" customFormat="1" ht="14.25" spans="1:38">
      <c r="A123" s="15" t="s">
        <v>26</v>
      </c>
      <c r="B123" s="16" t="s">
        <v>27</v>
      </c>
      <c r="C123" s="17" t="s">
        <v>27</v>
      </c>
      <c r="D123" s="17" t="s">
        <v>27</v>
      </c>
      <c r="E123" s="17" t="s">
        <v>27</v>
      </c>
      <c r="F123" s="18" t="s">
        <v>27</v>
      </c>
      <c r="G123" s="33"/>
      <c r="H123" s="34"/>
      <c r="I123" s="57"/>
      <c r="J123" s="57"/>
      <c r="K123" s="58"/>
      <c r="L123" s="59"/>
      <c r="M123" s="60"/>
      <c r="N123" s="60"/>
      <c r="O123" s="61"/>
      <c r="P123" s="62"/>
      <c r="Q123" s="62"/>
      <c r="R123" s="34"/>
      <c r="S123" s="57"/>
      <c r="T123" s="57"/>
      <c r="U123" s="57"/>
      <c r="V123" s="57"/>
      <c r="W123" s="58"/>
      <c r="X123" s="33"/>
      <c r="Y123" s="79">
        <f>H123-L123+P123+R123</f>
        <v>0</v>
      </c>
      <c r="Z123" s="80">
        <f t="shared" ref="Z123:AB123" si="126">I123-M123+S123</f>
        <v>0</v>
      </c>
      <c r="AA123" s="80">
        <f t="shared" si="126"/>
        <v>0</v>
      </c>
      <c r="AB123" s="80">
        <f t="shared" si="126"/>
        <v>0</v>
      </c>
      <c r="AC123" s="81">
        <f>Q123+V123</f>
        <v>0</v>
      </c>
      <c r="AD123" s="16">
        <f>$AJ$3-AE123</f>
        <v>0</v>
      </c>
      <c r="AE123" s="82">
        <f>AL122-H123*AJ124-I123*AJ125-J123*AJ126-K123/3*AJ127</f>
        <v>1000</v>
      </c>
      <c r="AF123" s="17">
        <f>$AL$3-AG123</f>
        <v>0</v>
      </c>
      <c r="AG123" s="97">
        <f t="shared" ref="AG123:AG135" si="127">1000-Y123*50-Z123*10-AA123*10-AB123*20-AC123*50</f>
        <v>1000</v>
      </c>
      <c r="AI123" s="99" t="s">
        <v>28</v>
      </c>
      <c r="AJ123" s="99" t="s">
        <v>26</v>
      </c>
      <c r="AK123" s="99" t="s">
        <v>13</v>
      </c>
      <c r="AL123" s="99" t="s">
        <v>6</v>
      </c>
    </row>
    <row r="124" s="2" customFormat="1" spans="1:38">
      <c r="A124" s="21">
        <v>1</v>
      </c>
      <c r="B124" s="22" t="s">
        <v>29</v>
      </c>
      <c r="C124" s="23" t="s">
        <v>30</v>
      </c>
      <c r="D124" s="23" t="s">
        <v>29</v>
      </c>
      <c r="E124" s="23" t="s">
        <v>31</v>
      </c>
      <c r="F124" s="24" t="s">
        <v>29</v>
      </c>
      <c r="G124" s="35"/>
      <c r="H124" s="36"/>
      <c r="I124" s="63"/>
      <c r="J124" s="63"/>
      <c r="K124" s="64"/>
      <c r="L124" s="65"/>
      <c r="M124" s="66"/>
      <c r="N124" s="66"/>
      <c r="O124" s="67"/>
      <c r="P124" s="68"/>
      <c r="Q124" s="68"/>
      <c r="R124" s="36"/>
      <c r="S124" s="63"/>
      <c r="T124" s="63"/>
      <c r="U124" s="63"/>
      <c r="V124" s="63"/>
      <c r="W124" s="64"/>
      <c r="X124" s="35"/>
      <c r="Y124" s="83">
        <f t="shared" ref="Y124:Y135" si="128">Y123+H124-L124+P124+R124</f>
        <v>0</v>
      </c>
      <c r="Z124" s="84">
        <f t="shared" ref="Z124:AB124" si="129">Z123+I124-M124+S124</f>
        <v>0</v>
      </c>
      <c r="AA124" s="84">
        <f t="shared" si="129"/>
        <v>0</v>
      </c>
      <c r="AB124" s="84">
        <f t="shared" si="129"/>
        <v>0</v>
      </c>
      <c r="AC124" s="85">
        <f t="shared" ref="AC124:AC135" si="130">AC123+Q124+V124</f>
        <v>0</v>
      </c>
      <c r="AD124" s="22">
        <f t="shared" ref="AD124:AD135" si="131">AE123-AE124</f>
        <v>0</v>
      </c>
      <c r="AE124" s="86">
        <f>AE123-H124*$AK$5-I124*$AK$6-J124*$AK$7-K124*$AK$8</f>
        <v>1000</v>
      </c>
      <c r="AF124" s="23">
        <f t="shared" ref="AF124:AF135" si="132">AG123-AG124</f>
        <v>0</v>
      </c>
      <c r="AG124" s="97">
        <f t="shared" si="127"/>
        <v>1000</v>
      </c>
      <c r="AI124" s="99" t="s">
        <v>14</v>
      </c>
      <c r="AJ124" s="99">
        <v>25</v>
      </c>
      <c r="AK124" s="99">
        <v>15</v>
      </c>
      <c r="AL124" s="99">
        <v>0</v>
      </c>
    </row>
    <row r="125" s="2" customFormat="1" spans="1:38">
      <c r="A125" s="21">
        <v>2</v>
      </c>
      <c r="B125" s="22" t="s">
        <v>31</v>
      </c>
      <c r="C125" s="23" t="s">
        <v>29</v>
      </c>
      <c r="D125" s="23" t="s">
        <v>31</v>
      </c>
      <c r="E125" s="23" t="s">
        <v>29</v>
      </c>
      <c r="F125" s="24" t="s">
        <v>29</v>
      </c>
      <c r="G125" s="35"/>
      <c r="H125" s="36"/>
      <c r="I125" s="63"/>
      <c r="J125" s="63"/>
      <c r="K125" s="64"/>
      <c r="L125" s="65"/>
      <c r="M125" s="66"/>
      <c r="N125" s="66"/>
      <c r="O125" s="67"/>
      <c r="P125" s="68"/>
      <c r="Q125" s="68"/>
      <c r="R125" s="36"/>
      <c r="S125" s="63"/>
      <c r="T125" s="63"/>
      <c r="U125" s="63"/>
      <c r="V125" s="63"/>
      <c r="W125" s="64"/>
      <c r="X125" s="35"/>
      <c r="Y125" s="83">
        <f t="shared" si="128"/>
        <v>0</v>
      </c>
      <c r="Z125" s="84">
        <f t="shared" ref="Z125:AB125" si="133">Z124+I125-M125+S125</f>
        <v>0</v>
      </c>
      <c r="AA125" s="84">
        <f t="shared" si="133"/>
        <v>0</v>
      </c>
      <c r="AB125" s="84">
        <f t="shared" si="133"/>
        <v>0</v>
      </c>
      <c r="AC125" s="85">
        <f t="shared" si="130"/>
        <v>0</v>
      </c>
      <c r="AD125" s="22">
        <f t="shared" si="131"/>
        <v>0</v>
      </c>
      <c r="AE125" s="86">
        <f>AE124-H125*$AK$5-I125*$AK$6-J125*$AK$7-K125*$AK$8</f>
        <v>1000</v>
      </c>
      <c r="AF125" s="23">
        <f t="shared" si="132"/>
        <v>0</v>
      </c>
      <c r="AG125" s="97">
        <f t="shared" si="127"/>
        <v>1000</v>
      </c>
      <c r="AI125" s="99" t="s">
        <v>15</v>
      </c>
      <c r="AJ125" s="99">
        <v>10</v>
      </c>
      <c r="AK125" s="99">
        <v>5</v>
      </c>
      <c r="AL125" s="99">
        <v>0</v>
      </c>
    </row>
    <row r="126" s="2" customFormat="1" spans="1:38">
      <c r="A126" s="21">
        <v>3</v>
      </c>
      <c r="B126" s="22" t="s">
        <v>30</v>
      </c>
      <c r="C126" s="23" t="s">
        <v>30</v>
      </c>
      <c r="D126" s="23" t="s">
        <v>29</v>
      </c>
      <c r="E126" s="23" t="s">
        <v>31</v>
      </c>
      <c r="F126" s="24" t="s">
        <v>29</v>
      </c>
      <c r="G126" s="35"/>
      <c r="H126" s="36"/>
      <c r="I126" s="63"/>
      <c r="J126" s="63"/>
      <c r="K126" s="64"/>
      <c r="L126" s="65"/>
      <c r="M126" s="66"/>
      <c r="N126" s="66"/>
      <c r="O126" s="67"/>
      <c r="P126" s="68"/>
      <c r="Q126" s="68"/>
      <c r="R126" s="36"/>
      <c r="S126" s="63"/>
      <c r="T126" s="63"/>
      <c r="U126" s="63"/>
      <c r="V126" s="63"/>
      <c r="W126" s="64"/>
      <c r="X126" s="35"/>
      <c r="Y126" s="83">
        <f t="shared" si="128"/>
        <v>0</v>
      </c>
      <c r="Z126" s="84">
        <f t="shared" ref="Z126:AB126" si="134">Z125+I126-M126+S126</f>
        <v>0</v>
      </c>
      <c r="AA126" s="84">
        <f t="shared" si="134"/>
        <v>0</v>
      </c>
      <c r="AB126" s="84">
        <f t="shared" si="134"/>
        <v>0</v>
      </c>
      <c r="AC126" s="85">
        <f t="shared" si="130"/>
        <v>0</v>
      </c>
      <c r="AD126" s="22">
        <f t="shared" si="131"/>
        <v>0</v>
      </c>
      <c r="AE126" s="86">
        <f>AE125-H126*$AK$5-I126*$AK$6-J126*$AK$7-K126*$AK$8</f>
        <v>1000</v>
      </c>
      <c r="AF126" s="23">
        <f t="shared" si="132"/>
        <v>0</v>
      </c>
      <c r="AG126" s="97">
        <f t="shared" si="127"/>
        <v>1000</v>
      </c>
      <c r="AI126" s="99" t="s">
        <v>16</v>
      </c>
      <c r="AJ126" s="99">
        <v>100</v>
      </c>
      <c r="AK126" s="99">
        <v>50</v>
      </c>
      <c r="AL126" s="99">
        <v>0</v>
      </c>
    </row>
    <row r="127" s="2" customFormat="1" spans="1:38">
      <c r="A127" s="21">
        <v>4</v>
      </c>
      <c r="B127" s="22" t="s">
        <v>29</v>
      </c>
      <c r="C127" s="23" t="s">
        <v>29</v>
      </c>
      <c r="D127" s="23" t="s">
        <v>29</v>
      </c>
      <c r="E127" s="23" t="s">
        <v>29</v>
      </c>
      <c r="F127" s="24" t="s">
        <v>29</v>
      </c>
      <c r="G127" s="35"/>
      <c r="H127" s="36"/>
      <c r="I127" s="63"/>
      <c r="J127" s="63"/>
      <c r="K127" s="64"/>
      <c r="L127" s="65"/>
      <c r="M127" s="66"/>
      <c r="N127" s="66"/>
      <c r="O127" s="67"/>
      <c r="P127" s="68"/>
      <c r="Q127" s="68"/>
      <c r="R127" s="36"/>
      <c r="S127" s="63"/>
      <c r="T127" s="63"/>
      <c r="U127" s="63"/>
      <c r="V127" s="63"/>
      <c r="W127" s="64"/>
      <c r="X127" s="35"/>
      <c r="Y127" s="83">
        <f t="shared" si="128"/>
        <v>0</v>
      </c>
      <c r="Z127" s="84">
        <f t="shared" ref="Z127:AB127" si="135">Z126+I127-M127+S127</f>
        <v>0</v>
      </c>
      <c r="AA127" s="84">
        <f t="shared" si="135"/>
        <v>0</v>
      </c>
      <c r="AB127" s="84">
        <f t="shared" si="135"/>
        <v>0</v>
      </c>
      <c r="AC127" s="85">
        <f t="shared" si="130"/>
        <v>0</v>
      </c>
      <c r="AD127" s="22">
        <f t="shared" si="131"/>
        <v>0</v>
      </c>
      <c r="AE127" s="86">
        <f>AE126-H127*$AK$5-I127*$AK$6-J127*$AK$7-K127*$AK$8</f>
        <v>1000</v>
      </c>
      <c r="AF127" s="23">
        <f t="shared" si="132"/>
        <v>0</v>
      </c>
      <c r="AG127" s="97">
        <f t="shared" si="127"/>
        <v>1000</v>
      </c>
      <c r="AI127" s="99" t="s">
        <v>17</v>
      </c>
      <c r="AJ127" s="99">
        <v>400</v>
      </c>
      <c r="AK127" s="99">
        <v>100</v>
      </c>
      <c r="AL127" s="99">
        <v>0</v>
      </c>
    </row>
    <row r="128" s="2" customFormat="1" spans="1:33">
      <c r="A128" s="21">
        <v>5</v>
      </c>
      <c r="B128" s="22" t="s">
        <v>31</v>
      </c>
      <c r="C128" s="23" t="s">
        <v>32</v>
      </c>
      <c r="D128" s="23" t="s">
        <v>31</v>
      </c>
      <c r="E128" s="23" t="s">
        <v>29</v>
      </c>
      <c r="F128" s="24" t="s">
        <v>29</v>
      </c>
      <c r="G128" s="35"/>
      <c r="H128" s="36"/>
      <c r="I128" s="63"/>
      <c r="J128" s="63"/>
      <c r="K128" s="64"/>
      <c r="L128" s="65"/>
      <c r="M128" s="66"/>
      <c r="N128" s="66"/>
      <c r="O128" s="67"/>
      <c r="P128" s="68"/>
      <c r="Q128" s="68"/>
      <c r="R128" s="36"/>
      <c r="S128" s="63"/>
      <c r="T128" s="63"/>
      <c r="U128" s="63"/>
      <c r="V128" s="63"/>
      <c r="W128" s="64"/>
      <c r="X128" s="35"/>
      <c r="Y128" s="83">
        <f t="shared" si="128"/>
        <v>0</v>
      </c>
      <c r="Z128" s="84">
        <f t="shared" ref="Z128:AB128" si="136">Z127+I128-M128+S128</f>
        <v>0</v>
      </c>
      <c r="AA128" s="84">
        <f t="shared" si="136"/>
        <v>0</v>
      </c>
      <c r="AB128" s="84">
        <f t="shared" si="136"/>
        <v>0</v>
      </c>
      <c r="AC128" s="85">
        <f t="shared" si="130"/>
        <v>0</v>
      </c>
      <c r="AD128" s="22">
        <f t="shared" si="131"/>
        <v>0</v>
      </c>
      <c r="AE128" s="86">
        <f>AE127-H128*$AK$5-I128*$AK$6-J128*$AK$7-K128*$AK$8</f>
        <v>1000</v>
      </c>
      <c r="AF128" s="23">
        <f t="shared" si="132"/>
        <v>0</v>
      </c>
      <c r="AG128" s="97">
        <f t="shared" si="127"/>
        <v>1000</v>
      </c>
    </row>
    <row r="129" s="2" customFormat="1" spans="1:33">
      <c r="A129" s="21">
        <v>6</v>
      </c>
      <c r="B129" s="22" t="s">
        <v>29</v>
      </c>
      <c r="C129" s="23" t="s">
        <v>30</v>
      </c>
      <c r="D129" s="23" t="s">
        <v>29</v>
      </c>
      <c r="E129" s="23" t="s">
        <v>31</v>
      </c>
      <c r="F129" s="24" t="s">
        <v>31</v>
      </c>
      <c r="G129" s="35"/>
      <c r="H129" s="36"/>
      <c r="I129" s="63"/>
      <c r="J129" s="63"/>
      <c r="K129" s="64"/>
      <c r="L129" s="65"/>
      <c r="M129" s="66"/>
      <c r="N129" s="66"/>
      <c r="O129" s="67"/>
      <c r="P129" s="68"/>
      <c r="Q129" s="68"/>
      <c r="R129" s="36"/>
      <c r="S129" s="63"/>
      <c r="T129" s="63"/>
      <c r="U129" s="63"/>
      <c r="V129" s="63"/>
      <c r="W129" s="64"/>
      <c r="X129" s="35"/>
      <c r="Y129" s="83">
        <f t="shared" si="128"/>
        <v>0</v>
      </c>
      <c r="Z129" s="84">
        <f t="shared" ref="Z129:AB129" si="137">Z128+I129-M129+S129</f>
        <v>0</v>
      </c>
      <c r="AA129" s="84">
        <f t="shared" si="137"/>
        <v>0</v>
      </c>
      <c r="AB129" s="84">
        <f t="shared" si="137"/>
        <v>0</v>
      </c>
      <c r="AC129" s="85">
        <f t="shared" si="130"/>
        <v>0</v>
      </c>
      <c r="AD129" s="22">
        <f t="shared" si="131"/>
        <v>0</v>
      </c>
      <c r="AE129" s="86">
        <f>AE128-H129*$AK$5-I129*$AK$6-J129*$AK$7-K129*$AK$8</f>
        <v>1000</v>
      </c>
      <c r="AF129" s="23">
        <f t="shared" si="132"/>
        <v>0</v>
      </c>
      <c r="AG129" s="97">
        <f t="shared" si="127"/>
        <v>1000</v>
      </c>
    </row>
    <row r="130" s="2" customFormat="1" spans="1:33">
      <c r="A130" s="21">
        <v>7</v>
      </c>
      <c r="B130" s="22" t="s">
        <v>29</v>
      </c>
      <c r="C130" s="23" t="s">
        <v>30</v>
      </c>
      <c r="D130" s="23" t="s">
        <v>29</v>
      </c>
      <c r="E130" s="23" t="s">
        <v>31</v>
      </c>
      <c r="F130" s="24" t="s">
        <v>29</v>
      </c>
      <c r="G130" s="35"/>
      <c r="H130" s="36"/>
      <c r="I130" s="63"/>
      <c r="J130" s="63"/>
      <c r="K130" s="64"/>
      <c r="L130" s="65"/>
      <c r="M130" s="66"/>
      <c r="N130" s="66"/>
      <c r="O130" s="67"/>
      <c r="P130" s="68"/>
      <c r="Q130" s="68"/>
      <c r="R130" s="36"/>
      <c r="S130" s="63"/>
      <c r="T130" s="63"/>
      <c r="U130" s="63"/>
      <c r="V130" s="63"/>
      <c r="W130" s="64"/>
      <c r="X130" s="35"/>
      <c r="Y130" s="83">
        <f t="shared" si="128"/>
        <v>0</v>
      </c>
      <c r="Z130" s="84">
        <f t="shared" ref="Z130:AB130" si="138">Z129+I130-M130+S130</f>
        <v>0</v>
      </c>
      <c r="AA130" s="84">
        <f t="shared" si="138"/>
        <v>0</v>
      </c>
      <c r="AB130" s="84">
        <f t="shared" si="138"/>
        <v>0</v>
      </c>
      <c r="AC130" s="85">
        <f t="shared" si="130"/>
        <v>0</v>
      </c>
      <c r="AD130" s="22">
        <f t="shared" si="131"/>
        <v>0</v>
      </c>
      <c r="AE130" s="86">
        <f>AE129-H130*$AK$5-I130*$AK$6-J130*$AK$7-K130*$AK$8</f>
        <v>1000</v>
      </c>
      <c r="AF130" s="23">
        <f t="shared" si="132"/>
        <v>0</v>
      </c>
      <c r="AG130" s="97">
        <f t="shared" si="127"/>
        <v>1000</v>
      </c>
    </row>
    <row r="131" s="2" customFormat="1" spans="1:33">
      <c r="A131" s="21">
        <v>8</v>
      </c>
      <c r="B131" s="22" t="s">
        <v>32</v>
      </c>
      <c r="C131" s="23" t="s">
        <v>29</v>
      </c>
      <c r="D131" s="23" t="s">
        <v>31</v>
      </c>
      <c r="E131" s="23" t="s">
        <v>29</v>
      </c>
      <c r="F131" s="24" t="s">
        <v>31</v>
      </c>
      <c r="G131" s="35"/>
      <c r="H131" s="36"/>
      <c r="I131" s="63"/>
      <c r="J131" s="63"/>
      <c r="K131" s="64"/>
      <c r="L131" s="65"/>
      <c r="M131" s="66"/>
      <c r="N131" s="66"/>
      <c r="O131" s="67"/>
      <c r="P131" s="68"/>
      <c r="Q131" s="68"/>
      <c r="R131" s="36"/>
      <c r="S131" s="63"/>
      <c r="T131" s="63"/>
      <c r="U131" s="63"/>
      <c r="V131" s="63"/>
      <c r="W131" s="64"/>
      <c r="X131" s="35"/>
      <c r="Y131" s="83">
        <f t="shared" si="128"/>
        <v>0</v>
      </c>
      <c r="Z131" s="84">
        <f t="shared" ref="Z131:AB131" si="139">Z130+I131-M131+S131</f>
        <v>0</v>
      </c>
      <c r="AA131" s="84">
        <f t="shared" si="139"/>
        <v>0</v>
      </c>
      <c r="AB131" s="84">
        <f t="shared" si="139"/>
        <v>0</v>
      </c>
      <c r="AC131" s="85">
        <f t="shared" si="130"/>
        <v>0</v>
      </c>
      <c r="AD131" s="22">
        <f t="shared" si="131"/>
        <v>0</v>
      </c>
      <c r="AE131" s="86">
        <f>AE130-H131*$AK$5-I131*$AK$6-J131*$AK$7-K131*$AK$8</f>
        <v>1000</v>
      </c>
      <c r="AF131" s="23">
        <f t="shared" si="132"/>
        <v>0</v>
      </c>
      <c r="AG131" s="97">
        <f t="shared" si="127"/>
        <v>1000</v>
      </c>
    </row>
    <row r="132" s="2" customFormat="1" spans="1:33">
      <c r="A132" s="21">
        <v>9</v>
      </c>
      <c r="B132" s="22" t="s">
        <v>30</v>
      </c>
      <c r="C132" s="23" t="s">
        <v>31</v>
      </c>
      <c r="D132" s="23" t="s">
        <v>29</v>
      </c>
      <c r="E132" s="23" t="s">
        <v>29</v>
      </c>
      <c r="F132" s="24" t="s">
        <v>29</v>
      </c>
      <c r="G132" s="35"/>
      <c r="H132" s="36"/>
      <c r="I132" s="63"/>
      <c r="J132" s="63"/>
      <c r="K132" s="64"/>
      <c r="L132" s="65"/>
      <c r="M132" s="66"/>
      <c r="N132" s="66"/>
      <c r="O132" s="67"/>
      <c r="P132" s="68"/>
      <c r="Q132" s="68"/>
      <c r="R132" s="36"/>
      <c r="S132" s="63"/>
      <c r="T132" s="63"/>
      <c r="U132" s="63"/>
      <c r="V132" s="63"/>
      <c r="W132" s="64"/>
      <c r="X132" s="35"/>
      <c r="Y132" s="83">
        <f t="shared" si="128"/>
        <v>0</v>
      </c>
      <c r="Z132" s="84">
        <f t="shared" ref="Z132:AB132" si="140">Z131+I132-M132+S132</f>
        <v>0</v>
      </c>
      <c r="AA132" s="84">
        <f t="shared" si="140"/>
        <v>0</v>
      </c>
      <c r="AB132" s="84">
        <f t="shared" si="140"/>
        <v>0</v>
      </c>
      <c r="AC132" s="85">
        <f t="shared" si="130"/>
        <v>0</v>
      </c>
      <c r="AD132" s="22">
        <f t="shared" si="131"/>
        <v>0</v>
      </c>
      <c r="AE132" s="86">
        <f>AE131-H132*$AK$5-I132*$AK$6-J132*$AK$7-K132*$AK$8</f>
        <v>1000</v>
      </c>
      <c r="AF132" s="23">
        <f t="shared" si="132"/>
        <v>0</v>
      </c>
      <c r="AG132" s="97">
        <f t="shared" si="127"/>
        <v>1000</v>
      </c>
    </row>
    <row r="133" s="2" customFormat="1" spans="1:33">
      <c r="A133" s="21">
        <v>10</v>
      </c>
      <c r="B133" s="22" t="s">
        <v>29</v>
      </c>
      <c r="C133" s="23" t="s">
        <v>29</v>
      </c>
      <c r="D133" s="23" t="s">
        <v>29</v>
      </c>
      <c r="E133" s="23" t="s">
        <v>29</v>
      </c>
      <c r="F133" s="24" t="s">
        <v>29</v>
      </c>
      <c r="G133" s="35"/>
      <c r="H133" s="36"/>
      <c r="I133" s="63"/>
      <c r="J133" s="63"/>
      <c r="K133" s="64"/>
      <c r="L133" s="65"/>
      <c r="M133" s="66"/>
      <c r="N133" s="66"/>
      <c r="O133" s="67"/>
      <c r="P133" s="68"/>
      <c r="Q133" s="68"/>
      <c r="R133" s="36"/>
      <c r="S133" s="63"/>
      <c r="T133" s="63"/>
      <c r="U133" s="63"/>
      <c r="V133" s="63"/>
      <c r="W133" s="64"/>
      <c r="X133" s="35"/>
      <c r="Y133" s="83">
        <f t="shared" si="128"/>
        <v>0</v>
      </c>
      <c r="Z133" s="84">
        <f t="shared" ref="Z133:AB133" si="141">Z132+I133-M133+S133</f>
        <v>0</v>
      </c>
      <c r="AA133" s="84">
        <f t="shared" si="141"/>
        <v>0</v>
      </c>
      <c r="AB133" s="84">
        <f t="shared" si="141"/>
        <v>0</v>
      </c>
      <c r="AC133" s="85">
        <f t="shared" si="130"/>
        <v>0</v>
      </c>
      <c r="AD133" s="22">
        <f t="shared" si="131"/>
        <v>0</v>
      </c>
      <c r="AE133" s="86">
        <f>AE132-H133*$AK$5-I133*$AK$6-J133*$AK$7-K133*$AK$8</f>
        <v>1000</v>
      </c>
      <c r="AF133" s="23">
        <f t="shared" si="132"/>
        <v>0</v>
      </c>
      <c r="AG133" s="97">
        <f t="shared" si="127"/>
        <v>1000</v>
      </c>
    </row>
    <row r="134" s="2" customFormat="1" spans="1:33">
      <c r="A134" s="21">
        <v>11</v>
      </c>
      <c r="B134" s="22" t="s">
        <v>30</v>
      </c>
      <c r="C134" s="23" t="s">
        <v>31</v>
      </c>
      <c r="D134" s="23" t="s">
        <v>31</v>
      </c>
      <c r="E134" s="23" t="s">
        <v>29</v>
      </c>
      <c r="F134" s="24" t="s">
        <v>29</v>
      </c>
      <c r="G134" s="35"/>
      <c r="H134" s="36"/>
      <c r="I134" s="63"/>
      <c r="J134" s="63"/>
      <c r="K134" s="64"/>
      <c r="L134" s="65"/>
      <c r="M134" s="66"/>
      <c r="N134" s="66"/>
      <c r="O134" s="67"/>
      <c r="P134" s="68"/>
      <c r="Q134" s="68"/>
      <c r="R134" s="36"/>
      <c r="S134" s="63"/>
      <c r="T134" s="63"/>
      <c r="U134" s="63"/>
      <c r="V134" s="63"/>
      <c r="W134" s="64"/>
      <c r="X134" s="35"/>
      <c r="Y134" s="83">
        <f t="shared" si="128"/>
        <v>0</v>
      </c>
      <c r="Z134" s="84">
        <f t="shared" ref="Z134:AB134" si="142">Z133+I134-M134+S134</f>
        <v>0</v>
      </c>
      <c r="AA134" s="84">
        <f t="shared" si="142"/>
        <v>0</v>
      </c>
      <c r="AB134" s="84">
        <f t="shared" si="142"/>
        <v>0</v>
      </c>
      <c r="AC134" s="85">
        <f t="shared" si="130"/>
        <v>0</v>
      </c>
      <c r="AD134" s="22">
        <f t="shared" si="131"/>
        <v>0</v>
      </c>
      <c r="AE134" s="86">
        <f>AE133-H134*$AK$5-I134*$AK$6-J134*$AK$7-K134*$AK$8</f>
        <v>1000</v>
      </c>
      <c r="AF134" s="23">
        <f t="shared" si="132"/>
        <v>0</v>
      </c>
      <c r="AG134" s="97">
        <f t="shared" si="127"/>
        <v>1000</v>
      </c>
    </row>
    <row r="135" s="2" customFormat="1" ht="14.25" spans="1:33">
      <c r="A135" s="27">
        <v>12</v>
      </c>
      <c r="B135" s="28" t="s">
        <v>29</v>
      </c>
      <c r="C135" s="29" t="s">
        <v>31</v>
      </c>
      <c r="D135" s="29" t="s">
        <v>29</v>
      </c>
      <c r="E135" s="29" t="s">
        <v>29</v>
      </c>
      <c r="F135" s="30" t="s">
        <v>32</v>
      </c>
      <c r="G135" s="37"/>
      <c r="H135" s="38"/>
      <c r="I135" s="69"/>
      <c r="J135" s="69"/>
      <c r="K135" s="70"/>
      <c r="L135" s="71"/>
      <c r="M135" s="72"/>
      <c r="N135" s="72"/>
      <c r="O135" s="73"/>
      <c r="P135" s="74"/>
      <c r="Q135" s="74"/>
      <c r="R135" s="38"/>
      <c r="S135" s="69"/>
      <c r="T135" s="69"/>
      <c r="U135" s="69"/>
      <c r="V135" s="69"/>
      <c r="W135" s="70"/>
      <c r="X135" s="37"/>
      <c r="Y135" s="87">
        <f t="shared" si="128"/>
        <v>0</v>
      </c>
      <c r="Z135" s="88">
        <f t="shared" ref="Z135:AB135" si="143">Z134+I135-M135+S135</f>
        <v>0</v>
      </c>
      <c r="AA135" s="88">
        <f t="shared" si="143"/>
        <v>0</v>
      </c>
      <c r="AB135" s="88">
        <f t="shared" si="143"/>
        <v>0</v>
      </c>
      <c r="AC135" s="89">
        <f t="shared" si="130"/>
        <v>0</v>
      </c>
      <c r="AD135" s="28">
        <f t="shared" si="131"/>
        <v>0</v>
      </c>
      <c r="AE135" s="90">
        <f>AE134-H135*$AK$5-I135*$AK$6-J135*$AK$7-K135*$AK$8</f>
        <v>1000</v>
      </c>
      <c r="AF135" s="29">
        <f t="shared" si="132"/>
        <v>0</v>
      </c>
      <c r="AG135" s="98">
        <f t="shared" si="127"/>
        <v>1000</v>
      </c>
    </row>
    <row r="136" s="2" customFormat="1" ht="15"/>
    <row r="137" s="2" customFormat="1" ht="36.75" spans="1:33">
      <c r="A137" s="3" t="s">
        <v>40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91"/>
    </row>
    <row r="138" s="2" customFormat="1" ht="14.25" spans="1:33">
      <c r="A138" s="5" t="s">
        <v>1</v>
      </c>
      <c r="B138" s="6" t="s">
        <v>2</v>
      </c>
      <c r="C138" s="7"/>
      <c r="D138" s="7"/>
      <c r="E138" s="7"/>
      <c r="F138" s="8"/>
      <c r="G138" s="9" t="s">
        <v>3</v>
      </c>
      <c r="H138" s="6" t="s">
        <v>4</v>
      </c>
      <c r="I138" s="7"/>
      <c r="J138" s="7"/>
      <c r="K138" s="8"/>
      <c r="L138" s="6" t="s">
        <v>5</v>
      </c>
      <c r="M138" s="7"/>
      <c r="N138" s="7"/>
      <c r="O138" s="8"/>
      <c r="P138" s="9" t="s">
        <v>6</v>
      </c>
      <c r="Q138" s="9" t="s">
        <v>7</v>
      </c>
      <c r="R138" s="6" t="s">
        <v>8</v>
      </c>
      <c r="S138" s="7"/>
      <c r="T138" s="7"/>
      <c r="U138" s="7"/>
      <c r="V138" s="75"/>
      <c r="W138" s="8"/>
      <c r="X138" s="76" t="s">
        <v>9</v>
      </c>
      <c r="Y138" s="6" t="s">
        <v>10</v>
      </c>
      <c r="Z138" s="7"/>
      <c r="AA138" s="7"/>
      <c r="AB138" s="7"/>
      <c r="AC138" s="7"/>
      <c r="AD138" s="7"/>
      <c r="AE138" s="7"/>
      <c r="AF138" s="7"/>
      <c r="AG138" s="93"/>
    </row>
    <row r="139" s="2" customFormat="1" ht="14.25" spans="1:38">
      <c r="A139" s="10"/>
      <c r="B139" s="11" t="s">
        <v>11</v>
      </c>
      <c r="C139" s="12" t="s">
        <v>12</v>
      </c>
      <c r="D139" s="12" t="s">
        <v>6</v>
      </c>
      <c r="E139" s="12" t="s">
        <v>13</v>
      </c>
      <c r="F139" s="13" t="s">
        <v>7</v>
      </c>
      <c r="G139" s="14"/>
      <c r="H139" s="11" t="s">
        <v>14</v>
      </c>
      <c r="I139" s="12" t="s">
        <v>15</v>
      </c>
      <c r="J139" s="12" t="s">
        <v>16</v>
      </c>
      <c r="K139" s="13" t="s">
        <v>17</v>
      </c>
      <c r="L139" s="11" t="s">
        <v>14</v>
      </c>
      <c r="M139" s="12" t="s">
        <v>15</v>
      </c>
      <c r="N139" s="12" t="s">
        <v>16</v>
      </c>
      <c r="O139" s="13" t="s">
        <v>17</v>
      </c>
      <c r="P139" s="14" t="s">
        <v>14</v>
      </c>
      <c r="Q139" s="14" t="s">
        <v>18</v>
      </c>
      <c r="R139" s="11" t="s">
        <v>14</v>
      </c>
      <c r="S139" s="12" t="s">
        <v>15</v>
      </c>
      <c r="T139" s="12" t="s">
        <v>16</v>
      </c>
      <c r="U139" s="12" t="s">
        <v>17</v>
      </c>
      <c r="V139" s="77" t="s">
        <v>18</v>
      </c>
      <c r="W139" s="13" t="s">
        <v>19</v>
      </c>
      <c r="X139" s="78"/>
      <c r="Y139" s="11" t="s">
        <v>14</v>
      </c>
      <c r="Z139" s="12" t="s">
        <v>15</v>
      </c>
      <c r="AA139" s="12" t="s">
        <v>16</v>
      </c>
      <c r="AB139" s="12" t="s">
        <v>17</v>
      </c>
      <c r="AC139" s="12" t="s">
        <v>18</v>
      </c>
      <c r="AD139" s="12" t="s">
        <v>20</v>
      </c>
      <c r="AE139" s="12" t="s">
        <v>21</v>
      </c>
      <c r="AF139" s="12" t="s">
        <v>22</v>
      </c>
      <c r="AG139" s="95" t="s">
        <v>23</v>
      </c>
      <c r="AI139" s="99" t="s">
        <v>24</v>
      </c>
      <c r="AJ139" s="99">
        <v>1000</v>
      </c>
      <c r="AK139" s="99" t="s">
        <v>25</v>
      </c>
      <c r="AL139" s="99">
        <v>1000</v>
      </c>
    </row>
    <row r="140" s="2" customFormat="1" ht="14.25" spans="1:38">
      <c r="A140" s="15" t="s">
        <v>26</v>
      </c>
      <c r="B140" s="16" t="s">
        <v>27</v>
      </c>
      <c r="C140" s="17" t="s">
        <v>27</v>
      </c>
      <c r="D140" s="17" t="s">
        <v>27</v>
      </c>
      <c r="E140" s="17" t="s">
        <v>27</v>
      </c>
      <c r="F140" s="18" t="s">
        <v>27</v>
      </c>
      <c r="G140" s="33"/>
      <c r="H140" s="34"/>
      <c r="I140" s="57"/>
      <c r="J140" s="57"/>
      <c r="K140" s="58"/>
      <c r="L140" s="59"/>
      <c r="M140" s="60"/>
      <c r="N140" s="60"/>
      <c r="O140" s="61"/>
      <c r="P140" s="62"/>
      <c r="Q140" s="62"/>
      <c r="R140" s="34"/>
      <c r="S140" s="57"/>
      <c r="T140" s="57"/>
      <c r="U140" s="57"/>
      <c r="V140" s="57"/>
      <c r="W140" s="58"/>
      <c r="X140" s="33"/>
      <c r="Y140" s="79">
        <f>H140-L140+P140+R140</f>
        <v>0</v>
      </c>
      <c r="Z140" s="80">
        <f t="shared" ref="Z140:AB140" si="144">I140-M140+S140</f>
        <v>0</v>
      </c>
      <c r="AA140" s="80">
        <f t="shared" si="144"/>
        <v>0</v>
      </c>
      <c r="AB140" s="80">
        <f t="shared" si="144"/>
        <v>0</v>
      </c>
      <c r="AC140" s="81">
        <f>Q140+V140</f>
        <v>0</v>
      </c>
      <c r="AD140" s="16">
        <f>$AJ$3-AE140</f>
        <v>0</v>
      </c>
      <c r="AE140" s="82">
        <f>AL139-H140*AJ141-I140*AJ142-J140*AJ143-K140/3*AJ144</f>
        <v>1000</v>
      </c>
      <c r="AF140" s="17">
        <f>$AL$3-AG140</f>
        <v>0</v>
      </c>
      <c r="AG140" s="97">
        <f t="shared" ref="AG140:AG152" si="145">1000-Y140*50-Z140*10-AA140*10-AB140*20-AC140*50</f>
        <v>1000</v>
      </c>
      <c r="AI140" s="99" t="s">
        <v>28</v>
      </c>
      <c r="AJ140" s="99" t="s">
        <v>26</v>
      </c>
      <c r="AK140" s="99" t="s">
        <v>13</v>
      </c>
      <c r="AL140" s="99" t="s">
        <v>6</v>
      </c>
    </row>
    <row r="141" s="2" customFormat="1" spans="1:38">
      <c r="A141" s="21">
        <v>1</v>
      </c>
      <c r="B141" s="22" t="s">
        <v>29</v>
      </c>
      <c r="C141" s="23" t="s">
        <v>30</v>
      </c>
      <c r="D141" s="23" t="s">
        <v>29</v>
      </c>
      <c r="E141" s="23" t="s">
        <v>31</v>
      </c>
      <c r="F141" s="24" t="s">
        <v>29</v>
      </c>
      <c r="G141" s="35"/>
      <c r="H141" s="36"/>
      <c r="I141" s="63"/>
      <c r="J141" s="63"/>
      <c r="K141" s="64"/>
      <c r="L141" s="65"/>
      <c r="M141" s="66"/>
      <c r="N141" s="66"/>
      <c r="O141" s="67"/>
      <c r="P141" s="68"/>
      <c r="Q141" s="68"/>
      <c r="R141" s="36"/>
      <c r="S141" s="63"/>
      <c r="T141" s="63"/>
      <c r="U141" s="63"/>
      <c r="V141" s="63"/>
      <c r="W141" s="64"/>
      <c r="X141" s="35"/>
      <c r="Y141" s="83">
        <f t="shared" ref="Y141:Y152" si="146">Y140+H141-L141+P141+R141</f>
        <v>0</v>
      </c>
      <c r="Z141" s="84">
        <f t="shared" ref="Z141:AB141" si="147">Z140+I141-M141+S141</f>
        <v>0</v>
      </c>
      <c r="AA141" s="84">
        <f t="shared" si="147"/>
        <v>0</v>
      </c>
      <c r="AB141" s="84">
        <f t="shared" si="147"/>
        <v>0</v>
      </c>
      <c r="AC141" s="85">
        <f t="shared" ref="AC141:AC152" si="148">AC140+Q141+V141</f>
        <v>0</v>
      </c>
      <c r="AD141" s="22">
        <f t="shared" ref="AD141:AD152" si="149">AE140-AE141</f>
        <v>0</v>
      </c>
      <c r="AE141" s="86">
        <f>AE140-H141*$AK$5-I141*$AK$6-J141*$AK$7-K141*$AK$8</f>
        <v>1000</v>
      </c>
      <c r="AF141" s="23">
        <f t="shared" ref="AF141:AF152" si="150">AG140-AG141</f>
        <v>0</v>
      </c>
      <c r="AG141" s="97">
        <f t="shared" si="145"/>
        <v>1000</v>
      </c>
      <c r="AI141" s="99" t="s">
        <v>14</v>
      </c>
      <c r="AJ141" s="99">
        <v>25</v>
      </c>
      <c r="AK141" s="99">
        <v>15</v>
      </c>
      <c r="AL141" s="99">
        <v>0</v>
      </c>
    </row>
    <row r="142" s="2" customFormat="1" spans="1:38">
      <c r="A142" s="21">
        <v>2</v>
      </c>
      <c r="B142" s="22" t="s">
        <v>31</v>
      </c>
      <c r="C142" s="23" t="s">
        <v>29</v>
      </c>
      <c r="D142" s="23" t="s">
        <v>31</v>
      </c>
      <c r="E142" s="23" t="s">
        <v>29</v>
      </c>
      <c r="F142" s="24" t="s">
        <v>29</v>
      </c>
      <c r="G142" s="35"/>
      <c r="H142" s="36"/>
      <c r="I142" s="63"/>
      <c r="J142" s="63"/>
      <c r="K142" s="64"/>
      <c r="L142" s="65"/>
      <c r="M142" s="66"/>
      <c r="N142" s="66"/>
      <c r="O142" s="67"/>
      <c r="P142" s="68"/>
      <c r="Q142" s="68"/>
      <c r="R142" s="36"/>
      <c r="S142" s="63"/>
      <c r="T142" s="63"/>
      <c r="U142" s="63"/>
      <c r="V142" s="63"/>
      <c r="W142" s="64"/>
      <c r="X142" s="35"/>
      <c r="Y142" s="83">
        <f t="shared" si="146"/>
        <v>0</v>
      </c>
      <c r="Z142" s="84">
        <f t="shared" ref="Z142:AB142" si="151">Z141+I142-M142+S142</f>
        <v>0</v>
      </c>
      <c r="AA142" s="84">
        <f t="shared" si="151"/>
        <v>0</v>
      </c>
      <c r="AB142" s="84">
        <f t="shared" si="151"/>
        <v>0</v>
      </c>
      <c r="AC142" s="85">
        <f t="shared" si="148"/>
        <v>0</v>
      </c>
      <c r="AD142" s="22">
        <f t="shared" si="149"/>
        <v>0</v>
      </c>
      <c r="AE142" s="86">
        <f>AE141-H142*$AK$5-I142*$AK$6-J142*$AK$7-K142*$AK$8</f>
        <v>1000</v>
      </c>
      <c r="AF142" s="23">
        <f t="shared" si="150"/>
        <v>0</v>
      </c>
      <c r="AG142" s="97">
        <f t="shared" si="145"/>
        <v>1000</v>
      </c>
      <c r="AI142" s="99" t="s">
        <v>15</v>
      </c>
      <c r="AJ142" s="99">
        <v>10</v>
      </c>
      <c r="AK142" s="99">
        <v>5</v>
      </c>
      <c r="AL142" s="99">
        <v>0</v>
      </c>
    </row>
    <row r="143" s="2" customFormat="1" spans="1:38">
      <c r="A143" s="21">
        <v>3</v>
      </c>
      <c r="B143" s="22" t="s">
        <v>30</v>
      </c>
      <c r="C143" s="23" t="s">
        <v>30</v>
      </c>
      <c r="D143" s="23" t="s">
        <v>29</v>
      </c>
      <c r="E143" s="23" t="s">
        <v>31</v>
      </c>
      <c r="F143" s="24" t="s">
        <v>29</v>
      </c>
      <c r="G143" s="35"/>
      <c r="H143" s="36"/>
      <c r="I143" s="63"/>
      <c r="J143" s="63"/>
      <c r="K143" s="64"/>
      <c r="L143" s="65"/>
      <c r="M143" s="66"/>
      <c r="N143" s="66"/>
      <c r="O143" s="67"/>
      <c r="P143" s="68"/>
      <c r="Q143" s="68"/>
      <c r="R143" s="36"/>
      <c r="S143" s="63"/>
      <c r="T143" s="63"/>
      <c r="U143" s="63"/>
      <c r="V143" s="63"/>
      <c r="W143" s="64"/>
      <c r="X143" s="35"/>
      <c r="Y143" s="83">
        <f t="shared" si="146"/>
        <v>0</v>
      </c>
      <c r="Z143" s="84">
        <f t="shared" ref="Z143:AB143" si="152">Z142+I143-M143+S143</f>
        <v>0</v>
      </c>
      <c r="AA143" s="84">
        <f t="shared" si="152"/>
        <v>0</v>
      </c>
      <c r="AB143" s="84">
        <f t="shared" si="152"/>
        <v>0</v>
      </c>
      <c r="AC143" s="85">
        <f t="shared" si="148"/>
        <v>0</v>
      </c>
      <c r="AD143" s="22">
        <f t="shared" si="149"/>
        <v>0</v>
      </c>
      <c r="AE143" s="86">
        <f>AE142-H143*$AK$5-I143*$AK$6-J143*$AK$7-K143*$AK$8</f>
        <v>1000</v>
      </c>
      <c r="AF143" s="23">
        <f t="shared" si="150"/>
        <v>0</v>
      </c>
      <c r="AG143" s="97">
        <f t="shared" si="145"/>
        <v>1000</v>
      </c>
      <c r="AI143" s="99" t="s">
        <v>16</v>
      </c>
      <c r="AJ143" s="99">
        <v>100</v>
      </c>
      <c r="AK143" s="99">
        <v>50</v>
      </c>
      <c r="AL143" s="99">
        <v>0</v>
      </c>
    </row>
    <row r="144" s="2" customFormat="1" spans="1:38">
      <c r="A144" s="21">
        <v>4</v>
      </c>
      <c r="B144" s="22" t="s">
        <v>29</v>
      </c>
      <c r="C144" s="23" t="s">
        <v>29</v>
      </c>
      <c r="D144" s="23" t="s">
        <v>29</v>
      </c>
      <c r="E144" s="23" t="s">
        <v>29</v>
      </c>
      <c r="F144" s="24" t="s">
        <v>29</v>
      </c>
      <c r="G144" s="35"/>
      <c r="H144" s="36"/>
      <c r="I144" s="63"/>
      <c r="J144" s="63"/>
      <c r="K144" s="64"/>
      <c r="L144" s="65"/>
      <c r="M144" s="66"/>
      <c r="N144" s="66"/>
      <c r="O144" s="67"/>
      <c r="P144" s="68"/>
      <c r="Q144" s="68"/>
      <c r="R144" s="36"/>
      <c r="S144" s="63"/>
      <c r="T144" s="63"/>
      <c r="U144" s="63"/>
      <c r="V144" s="63"/>
      <c r="W144" s="64"/>
      <c r="X144" s="35"/>
      <c r="Y144" s="83">
        <f t="shared" si="146"/>
        <v>0</v>
      </c>
      <c r="Z144" s="84">
        <f t="shared" ref="Z144:AB144" si="153">Z143+I144-M144+S144</f>
        <v>0</v>
      </c>
      <c r="AA144" s="84">
        <f t="shared" si="153"/>
        <v>0</v>
      </c>
      <c r="AB144" s="84">
        <f t="shared" si="153"/>
        <v>0</v>
      </c>
      <c r="AC144" s="85">
        <f t="shared" si="148"/>
        <v>0</v>
      </c>
      <c r="AD144" s="22">
        <f t="shared" si="149"/>
        <v>0</v>
      </c>
      <c r="AE144" s="86">
        <f>AE143-H144*$AK$5-I144*$AK$6-J144*$AK$7-K144*$AK$8</f>
        <v>1000</v>
      </c>
      <c r="AF144" s="23">
        <f t="shared" si="150"/>
        <v>0</v>
      </c>
      <c r="AG144" s="97">
        <f t="shared" si="145"/>
        <v>1000</v>
      </c>
      <c r="AI144" s="99" t="s">
        <v>17</v>
      </c>
      <c r="AJ144" s="99">
        <v>400</v>
      </c>
      <c r="AK144" s="99">
        <v>100</v>
      </c>
      <c r="AL144" s="99">
        <v>0</v>
      </c>
    </row>
    <row r="145" s="2" customFormat="1" spans="1:33">
      <c r="A145" s="21">
        <v>5</v>
      </c>
      <c r="B145" s="22" t="s">
        <v>31</v>
      </c>
      <c r="C145" s="23" t="s">
        <v>32</v>
      </c>
      <c r="D145" s="23" t="s">
        <v>31</v>
      </c>
      <c r="E145" s="23" t="s">
        <v>29</v>
      </c>
      <c r="F145" s="24" t="s">
        <v>29</v>
      </c>
      <c r="G145" s="35"/>
      <c r="H145" s="36"/>
      <c r="I145" s="63"/>
      <c r="J145" s="63"/>
      <c r="K145" s="64"/>
      <c r="L145" s="65"/>
      <c r="M145" s="66"/>
      <c r="N145" s="66"/>
      <c r="O145" s="67"/>
      <c r="P145" s="68"/>
      <c r="Q145" s="68"/>
      <c r="R145" s="36"/>
      <c r="S145" s="63"/>
      <c r="T145" s="63"/>
      <c r="U145" s="63"/>
      <c r="V145" s="63"/>
      <c r="W145" s="64"/>
      <c r="X145" s="35"/>
      <c r="Y145" s="83">
        <f t="shared" si="146"/>
        <v>0</v>
      </c>
      <c r="Z145" s="84">
        <f t="shared" ref="Z145:AB145" si="154">Z144+I145-M145+S145</f>
        <v>0</v>
      </c>
      <c r="AA145" s="84">
        <f t="shared" si="154"/>
        <v>0</v>
      </c>
      <c r="AB145" s="84">
        <f t="shared" si="154"/>
        <v>0</v>
      </c>
      <c r="AC145" s="85">
        <f t="shared" si="148"/>
        <v>0</v>
      </c>
      <c r="AD145" s="22">
        <f t="shared" si="149"/>
        <v>0</v>
      </c>
      <c r="AE145" s="86">
        <f>AE144-H145*$AK$5-I145*$AK$6-J145*$AK$7-K145*$AK$8</f>
        <v>1000</v>
      </c>
      <c r="AF145" s="23">
        <f t="shared" si="150"/>
        <v>0</v>
      </c>
      <c r="AG145" s="97">
        <f t="shared" si="145"/>
        <v>1000</v>
      </c>
    </row>
    <row r="146" s="2" customFormat="1" spans="1:33">
      <c r="A146" s="21">
        <v>6</v>
      </c>
      <c r="B146" s="22" t="s">
        <v>29</v>
      </c>
      <c r="C146" s="23" t="s">
        <v>30</v>
      </c>
      <c r="D146" s="23" t="s">
        <v>29</v>
      </c>
      <c r="E146" s="23" t="s">
        <v>31</v>
      </c>
      <c r="F146" s="24" t="s">
        <v>31</v>
      </c>
      <c r="G146" s="35"/>
      <c r="H146" s="36"/>
      <c r="I146" s="63"/>
      <c r="J146" s="63"/>
      <c r="K146" s="64"/>
      <c r="L146" s="65"/>
      <c r="M146" s="66"/>
      <c r="N146" s="66"/>
      <c r="O146" s="67"/>
      <c r="P146" s="68"/>
      <c r="Q146" s="68"/>
      <c r="R146" s="36"/>
      <c r="S146" s="63"/>
      <c r="T146" s="63"/>
      <c r="U146" s="63"/>
      <c r="V146" s="63"/>
      <c r="W146" s="64"/>
      <c r="X146" s="35"/>
      <c r="Y146" s="83">
        <f t="shared" si="146"/>
        <v>0</v>
      </c>
      <c r="Z146" s="84">
        <f t="shared" ref="Z146:AB146" si="155">Z145+I146-M146+S146</f>
        <v>0</v>
      </c>
      <c r="AA146" s="84">
        <f t="shared" si="155"/>
        <v>0</v>
      </c>
      <c r="AB146" s="84">
        <f t="shared" si="155"/>
        <v>0</v>
      </c>
      <c r="AC146" s="85">
        <f t="shared" si="148"/>
        <v>0</v>
      </c>
      <c r="AD146" s="22">
        <f t="shared" si="149"/>
        <v>0</v>
      </c>
      <c r="AE146" s="86">
        <f>AE145-H146*$AK$5-I146*$AK$6-J146*$AK$7-K146*$AK$8</f>
        <v>1000</v>
      </c>
      <c r="AF146" s="23">
        <f t="shared" si="150"/>
        <v>0</v>
      </c>
      <c r="AG146" s="97">
        <f t="shared" si="145"/>
        <v>1000</v>
      </c>
    </row>
    <row r="147" s="2" customFormat="1" spans="1:33">
      <c r="A147" s="21">
        <v>7</v>
      </c>
      <c r="B147" s="22" t="s">
        <v>29</v>
      </c>
      <c r="C147" s="23" t="s">
        <v>30</v>
      </c>
      <c r="D147" s="23" t="s">
        <v>29</v>
      </c>
      <c r="E147" s="23" t="s">
        <v>31</v>
      </c>
      <c r="F147" s="24" t="s">
        <v>29</v>
      </c>
      <c r="G147" s="35"/>
      <c r="H147" s="36"/>
      <c r="I147" s="63"/>
      <c r="J147" s="63"/>
      <c r="K147" s="64"/>
      <c r="L147" s="65"/>
      <c r="M147" s="66"/>
      <c r="N147" s="66"/>
      <c r="O147" s="67"/>
      <c r="P147" s="68"/>
      <c r="Q147" s="68"/>
      <c r="R147" s="36"/>
      <c r="S147" s="63"/>
      <c r="T147" s="63"/>
      <c r="U147" s="63"/>
      <c r="V147" s="63"/>
      <c r="W147" s="64"/>
      <c r="X147" s="35"/>
      <c r="Y147" s="83">
        <f t="shared" si="146"/>
        <v>0</v>
      </c>
      <c r="Z147" s="84">
        <f t="shared" ref="Z147:AB147" si="156">Z146+I147-M147+S147</f>
        <v>0</v>
      </c>
      <c r="AA147" s="84">
        <f t="shared" si="156"/>
        <v>0</v>
      </c>
      <c r="AB147" s="84">
        <f t="shared" si="156"/>
        <v>0</v>
      </c>
      <c r="AC147" s="85">
        <f t="shared" si="148"/>
        <v>0</v>
      </c>
      <c r="AD147" s="22">
        <f t="shared" si="149"/>
        <v>0</v>
      </c>
      <c r="AE147" s="86">
        <f>AE146-H147*$AK$5-I147*$AK$6-J147*$AK$7-K147*$AK$8</f>
        <v>1000</v>
      </c>
      <c r="AF147" s="23">
        <f t="shared" si="150"/>
        <v>0</v>
      </c>
      <c r="AG147" s="97">
        <f t="shared" si="145"/>
        <v>1000</v>
      </c>
    </row>
    <row r="148" s="2" customFormat="1" spans="1:33">
      <c r="A148" s="21">
        <v>8</v>
      </c>
      <c r="B148" s="22" t="s">
        <v>32</v>
      </c>
      <c r="C148" s="23" t="s">
        <v>29</v>
      </c>
      <c r="D148" s="23" t="s">
        <v>31</v>
      </c>
      <c r="E148" s="23" t="s">
        <v>29</v>
      </c>
      <c r="F148" s="24" t="s">
        <v>31</v>
      </c>
      <c r="G148" s="35"/>
      <c r="H148" s="36"/>
      <c r="I148" s="63"/>
      <c r="J148" s="63"/>
      <c r="K148" s="64"/>
      <c r="L148" s="65"/>
      <c r="M148" s="66"/>
      <c r="N148" s="66"/>
      <c r="O148" s="67"/>
      <c r="P148" s="68"/>
      <c r="Q148" s="68"/>
      <c r="R148" s="36"/>
      <c r="S148" s="63"/>
      <c r="T148" s="63"/>
      <c r="U148" s="63"/>
      <c r="V148" s="63"/>
      <c r="W148" s="64"/>
      <c r="X148" s="35"/>
      <c r="Y148" s="83">
        <f t="shared" si="146"/>
        <v>0</v>
      </c>
      <c r="Z148" s="84">
        <f t="shared" ref="Z148:AB148" si="157">Z147+I148-M148+S148</f>
        <v>0</v>
      </c>
      <c r="AA148" s="84">
        <f t="shared" si="157"/>
        <v>0</v>
      </c>
      <c r="AB148" s="84">
        <f t="shared" si="157"/>
        <v>0</v>
      </c>
      <c r="AC148" s="85">
        <f t="shared" si="148"/>
        <v>0</v>
      </c>
      <c r="AD148" s="22">
        <f t="shared" si="149"/>
        <v>0</v>
      </c>
      <c r="AE148" s="86">
        <f>AE147-H148*$AK$5-I148*$AK$6-J148*$AK$7-K148*$AK$8</f>
        <v>1000</v>
      </c>
      <c r="AF148" s="23">
        <f t="shared" si="150"/>
        <v>0</v>
      </c>
      <c r="AG148" s="97">
        <f t="shared" si="145"/>
        <v>1000</v>
      </c>
    </row>
    <row r="149" s="2" customFormat="1" spans="1:33">
      <c r="A149" s="21">
        <v>9</v>
      </c>
      <c r="B149" s="22" t="s">
        <v>30</v>
      </c>
      <c r="C149" s="23" t="s">
        <v>31</v>
      </c>
      <c r="D149" s="23" t="s">
        <v>29</v>
      </c>
      <c r="E149" s="23" t="s">
        <v>29</v>
      </c>
      <c r="F149" s="24" t="s">
        <v>29</v>
      </c>
      <c r="G149" s="35"/>
      <c r="H149" s="36"/>
      <c r="I149" s="63"/>
      <c r="J149" s="63"/>
      <c r="K149" s="64"/>
      <c r="L149" s="65"/>
      <c r="M149" s="66"/>
      <c r="N149" s="66"/>
      <c r="O149" s="67"/>
      <c r="P149" s="68"/>
      <c r="Q149" s="68"/>
      <c r="R149" s="36"/>
      <c r="S149" s="63"/>
      <c r="T149" s="63"/>
      <c r="U149" s="63"/>
      <c r="V149" s="63"/>
      <c r="W149" s="64"/>
      <c r="X149" s="35"/>
      <c r="Y149" s="83">
        <f t="shared" si="146"/>
        <v>0</v>
      </c>
      <c r="Z149" s="84">
        <f t="shared" ref="Z149:AB149" si="158">Z148+I149-M149+S149</f>
        <v>0</v>
      </c>
      <c r="AA149" s="84">
        <f t="shared" si="158"/>
        <v>0</v>
      </c>
      <c r="AB149" s="84">
        <f t="shared" si="158"/>
        <v>0</v>
      </c>
      <c r="AC149" s="85">
        <f t="shared" si="148"/>
        <v>0</v>
      </c>
      <c r="AD149" s="22">
        <f t="shared" si="149"/>
        <v>0</v>
      </c>
      <c r="AE149" s="86">
        <f>AE148-H149*$AK$5-I149*$AK$6-J149*$AK$7-K149*$AK$8</f>
        <v>1000</v>
      </c>
      <c r="AF149" s="23">
        <f t="shared" si="150"/>
        <v>0</v>
      </c>
      <c r="AG149" s="97">
        <f t="shared" si="145"/>
        <v>1000</v>
      </c>
    </row>
    <row r="150" s="2" customFormat="1" spans="1:33">
      <c r="A150" s="21">
        <v>10</v>
      </c>
      <c r="B150" s="22" t="s">
        <v>29</v>
      </c>
      <c r="C150" s="23" t="s">
        <v>29</v>
      </c>
      <c r="D150" s="23" t="s">
        <v>29</v>
      </c>
      <c r="E150" s="23" t="s">
        <v>29</v>
      </c>
      <c r="F150" s="24" t="s">
        <v>29</v>
      </c>
      <c r="G150" s="35"/>
      <c r="H150" s="36"/>
      <c r="I150" s="63"/>
      <c r="J150" s="63"/>
      <c r="K150" s="64"/>
      <c r="L150" s="65"/>
      <c r="M150" s="66"/>
      <c r="N150" s="66"/>
      <c r="O150" s="67"/>
      <c r="P150" s="68"/>
      <c r="Q150" s="68"/>
      <c r="R150" s="36"/>
      <c r="S150" s="63"/>
      <c r="T150" s="63"/>
      <c r="U150" s="63"/>
      <c r="V150" s="63"/>
      <c r="W150" s="64"/>
      <c r="X150" s="35"/>
      <c r="Y150" s="83">
        <f t="shared" si="146"/>
        <v>0</v>
      </c>
      <c r="Z150" s="84">
        <f t="shared" ref="Z150:AB150" si="159">Z149+I150-M150+S150</f>
        <v>0</v>
      </c>
      <c r="AA150" s="84">
        <f t="shared" si="159"/>
        <v>0</v>
      </c>
      <c r="AB150" s="84">
        <f t="shared" si="159"/>
        <v>0</v>
      </c>
      <c r="AC150" s="85">
        <f t="shared" si="148"/>
        <v>0</v>
      </c>
      <c r="AD150" s="22">
        <f t="shared" si="149"/>
        <v>0</v>
      </c>
      <c r="AE150" s="86">
        <f>AE149-H150*$AK$5-I150*$AK$6-J150*$AK$7-K150*$AK$8</f>
        <v>1000</v>
      </c>
      <c r="AF150" s="23">
        <f t="shared" si="150"/>
        <v>0</v>
      </c>
      <c r="AG150" s="97">
        <f t="shared" si="145"/>
        <v>1000</v>
      </c>
    </row>
    <row r="151" s="2" customFormat="1" spans="1:33">
      <c r="A151" s="21">
        <v>11</v>
      </c>
      <c r="B151" s="22" t="s">
        <v>30</v>
      </c>
      <c r="C151" s="23" t="s">
        <v>31</v>
      </c>
      <c r="D151" s="23" t="s">
        <v>31</v>
      </c>
      <c r="E151" s="23" t="s">
        <v>29</v>
      </c>
      <c r="F151" s="24" t="s">
        <v>29</v>
      </c>
      <c r="G151" s="35"/>
      <c r="H151" s="36"/>
      <c r="I151" s="63"/>
      <c r="J151" s="63"/>
      <c r="K151" s="64"/>
      <c r="L151" s="65"/>
      <c r="M151" s="66"/>
      <c r="N151" s="66"/>
      <c r="O151" s="67"/>
      <c r="P151" s="68"/>
      <c r="Q151" s="68"/>
      <c r="R151" s="36"/>
      <c r="S151" s="63"/>
      <c r="T151" s="63"/>
      <c r="U151" s="63"/>
      <c r="V151" s="63"/>
      <c r="W151" s="64"/>
      <c r="X151" s="35"/>
      <c r="Y151" s="83">
        <f t="shared" si="146"/>
        <v>0</v>
      </c>
      <c r="Z151" s="84">
        <f t="shared" ref="Z151:AB151" si="160">Z150+I151-M151+S151</f>
        <v>0</v>
      </c>
      <c r="AA151" s="84">
        <f t="shared" si="160"/>
        <v>0</v>
      </c>
      <c r="AB151" s="84">
        <f t="shared" si="160"/>
        <v>0</v>
      </c>
      <c r="AC151" s="85">
        <f t="shared" si="148"/>
        <v>0</v>
      </c>
      <c r="AD151" s="22">
        <f t="shared" si="149"/>
        <v>0</v>
      </c>
      <c r="AE151" s="86">
        <f>AE150-H151*$AK$5-I151*$AK$6-J151*$AK$7-K151*$AK$8</f>
        <v>1000</v>
      </c>
      <c r="AF151" s="23">
        <f t="shared" si="150"/>
        <v>0</v>
      </c>
      <c r="AG151" s="97">
        <f t="shared" si="145"/>
        <v>1000</v>
      </c>
    </row>
    <row r="152" s="2" customFormat="1" ht="14.25" spans="1:33">
      <c r="A152" s="27">
        <v>12</v>
      </c>
      <c r="B152" s="28" t="s">
        <v>29</v>
      </c>
      <c r="C152" s="29" t="s">
        <v>31</v>
      </c>
      <c r="D152" s="29" t="s">
        <v>29</v>
      </c>
      <c r="E152" s="29" t="s">
        <v>29</v>
      </c>
      <c r="F152" s="30" t="s">
        <v>32</v>
      </c>
      <c r="G152" s="37"/>
      <c r="H152" s="38"/>
      <c r="I152" s="69"/>
      <c r="J152" s="69"/>
      <c r="K152" s="70"/>
      <c r="L152" s="71"/>
      <c r="M152" s="72"/>
      <c r="N152" s="72"/>
      <c r="O152" s="73"/>
      <c r="P152" s="74"/>
      <c r="Q152" s="74"/>
      <c r="R152" s="38"/>
      <c r="S152" s="69"/>
      <c r="T152" s="69"/>
      <c r="U152" s="69"/>
      <c r="V152" s="69"/>
      <c r="W152" s="70"/>
      <c r="X152" s="37"/>
      <c r="Y152" s="87">
        <f t="shared" si="146"/>
        <v>0</v>
      </c>
      <c r="Z152" s="88">
        <f t="shared" ref="Z152:AB152" si="161">Z151+I152-M152+S152</f>
        <v>0</v>
      </c>
      <c r="AA152" s="88">
        <f t="shared" si="161"/>
        <v>0</v>
      </c>
      <c r="AB152" s="88">
        <f t="shared" si="161"/>
        <v>0</v>
      </c>
      <c r="AC152" s="89">
        <f t="shared" si="148"/>
        <v>0</v>
      </c>
      <c r="AD152" s="28">
        <f t="shared" si="149"/>
        <v>0</v>
      </c>
      <c r="AE152" s="90">
        <f>AE151-H152*$AK$5-I152*$AK$6-J152*$AK$7-K152*$AK$8</f>
        <v>1000</v>
      </c>
      <c r="AF152" s="29">
        <f t="shared" si="150"/>
        <v>0</v>
      </c>
      <c r="AG152" s="98">
        <f t="shared" si="145"/>
        <v>1000</v>
      </c>
    </row>
    <row r="153" s="2" customFormat="1" ht="15"/>
    <row r="154" s="2" customFormat="1" ht="36.75" spans="1:33">
      <c r="A154" s="3" t="s">
        <v>41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91"/>
    </row>
    <row r="155" s="2" customFormat="1" ht="14.25" spans="1:33">
      <c r="A155" s="5" t="s">
        <v>1</v>
      </c>
      <c r="B155" s="6" t="s">
        <v>2</v>
      </c>
      <c r="C155" s="7"/>
      <c r="D155" s="7"/>
      <c r="E155" s="7"/>
      <c r="F155" s="8"/>
      <c r="G155" s="9" t="s">
        <v>3</v>
      </c>
      <c r="H155" s="6" t="s">
        <v>4</v>
      </c>
      <c r="I155" s="7"/>
      <c r="J155" s="7"/>
      <c r="K155" s="8"/>
      <c r="L155" s="6" t="s">
        <v>5</v>
      </c>
      <c r="M155" s="7"/>
      <c r="N155" s="7"/>
      <c r="O155" s="8"/>
      <c r="P155" s="9" t="s">
        <v>6</v>
      </c>
      <c r="Q155" s="9" t="s">
        <v>7</v>
      </c>
      <c r="R155" s="6" t="s">
        <v>8</v>
      </c>
      <c r="S155" s="7"/>
      <c r="T155" s="7"/>
      <c r="U155" s="7"/>
      <c r="V155" s="75"/>
      <c r="W155" s="8"/>
      <c r="X155" s="76" t="s">
        <v>9</v>
      </c>
      <c r="Y155" s="6" t="s">
        <v>10</v>
      </c>
      <c r="Z155" s="7"/>
      <c r="AA155" s="7"/>
      <c r="AB155" s="7"/>
      <c r="AC155" s="7"/>
      <c r="AD155" s="7"/>
      <c r="AE155" s="7"/>
      <c r="AF155" s="7"/>
      <c r="AG155" s="93"/>
    </row>
    <row r="156" s="2" customFormat="1" ht="14.25" spans="1:38">
      <c r="A156" s="10"/>
      <c r="B156" s="11" t="s">
        <v>11</v>
      </c>
      <c r="C156" s="12" t="s">
        <v>12</v>
      </c>
      <c r="D156" s="12" t="s">
        <v>6</v>
      </c>
      <c r="E156" s="12" t="s">
        <v>13</v>
      </c>
      <c r="F156" s="13" t="s">
        <v>7</v>
      </c>
      <c r="G156" s="14"/>
      <c r="H156" s="11" t="s">
        <v>14</v>
      </c>
      <c r="I156" s="12" t="s">
        <v>15</v>
      </c>
      <c r="J156" s="12" t="s">
        <v>16</v>
      </c>
      <c r="K156" s="13" t="s">
        <v>17</v>
      </c>
      <c r="L156" s="11" t="s">
        <v>14</v>
      </c>
      <c r="M156" s="12" t="s">
        <v>15</v>
      </c>
      <c r="N156" s="12" t="s">
        <v>16</v>
      </c>
      <c r="O156" s="13" t="s">
        <v>17</v>
      </c>
      <c r="P156" s="14" t="s">
        <v>14</v>
      </c>
      <c r="Q156" s="14" t="s">
        <v>18</v>
      </c>
      <c r="R156" s="11" t="s">
        <v>14</v>
      </c>
      <c r="S156" s="12" t="s">
        <v>15</v>
      </c>
      <c r="T156" s="12" t="s">
        <v>16</v>
      </c>
      <c r="U156" s="12" t="s">
        <v>17</v>
      </c>
      <c r="V156" s="77" t="s">
        <v>18</v>
      </c>
      <c r="W156" s="13" t="s">
        <v>19</v>
      </c>
      <c r="X156" s="78"/>
      <c r="Y156" s="11" t="s">
        <v>14</v>
      </c>
      <c r="Z156" s="12" t="s">
        <v>15</v>
      </c>
      <c r="AA156" s="12" t="s">
        <v>16</v>
      </c>
      <c r="AB156" s="12" t="s">
        <v>17</v>
      </c>
      <c r="AC156" s="12" t="s">
        <v>18</v>
      </c>
      <c r="AD156" s="12" t="s">
        <v>20</v>
      </c>
      <c r="AE156" s="12" t="s">
        <v>21</v>
      </c>
      <c r="AF156" s="12" t="s">
        <v>22</v>
      </c>
      <c r="AG156" s="95" t="s">
        <v>23</v>
      </c>
      <c r="AI156" s="99" t="s">
        <v>24</v>
      </c>
      <c r="AJ156" s="99">
        <v>1000</v>
      </c>
      <c r="AK156" s="99" t="s">
        <v>25</v>
      </c>
      <c r="AL156" s="99">
        <v>1000</v>
      </c>
    </row>
    <row r="157" s="2" customFormat="1" ht="14.25" spans="1:38">
      <c r="A157" s="15" t="s">
        <v>26</v>
      </c>
      <c r="B157" s="16" t="s">
        <v>27</v>
      </c>
      <c r="C157" s="17" t="s">
        <v>27</v>
      </c>
      <c r="D157" s="17" t="s">
        <v>27</v>
      </c>
      <c r="E157" s="17" t="s">
        <v>27</v>
      </c>
      <c r="F157" s="18" t="s">
        <v>27</v>
      </c>
      <c r="G157" s="33"/>
      <c r="H157" s="34"/>
      <c r="I157" s="57"/>
      <c r="J157" s="57"/>
      <c r="K157" s="58"/>
      <c r="L157" s="59"/>
      <c r="M157" s="60"/>
      <c r="N157" s="60"/>
      <c r="O157" s="61"/>
      <c r="P157" s="62"/>
      <c r="Q157" s="62"/>
      <c r="R157" s="34"/>
      <c r="S157" s="57"/>
      <c r="T157" s="57"/>
      <c r="U157" s="57"/>
      <c r="V157" s="57"/>
      <c r="W157" s="58"/>
      <c r="X157" s="33"/>
      <c r="Y157" s="79">
        <f>H157-L157+P157+R157</f>
        <v>0</v>
      </c>
      <c r="Z157" s="80">
        <f t="shared" ref="Z157:AB157" si="162">I157-M157+S157</f>
        <v>0</v>
      </c>
      <c r="AA157" s="80">
        <f t="shared" si="162"/>
        <v>0</v>
      </c>
      <c r="AB157" s="80">
        <f t="shared" si="162"/>
        <v>0</v>
      </c>
      <c r="AC157" s="81">
        <f>Q157+V157</f>
        <v>0</v>
      </c>
      <c r="AD157" s="16">
        <f>$AJ$3-AE157</f>
        <v>0</v>
      </c>
      <c r="AE157" s="82">
        <f>AL156-H157*AJ158-I157*AJ159-J157*AJ160-K157/3*AJ161</f>
        <v>1000</v>
      </c>
      <c r="AF157" s="17">
        <f>$AL$3-AG157</f>
        <v>0</v>
      </c>
      <c r="AG157" s="97">
        <f t="shared" ref="AG157:AG169" si="163">1000-Y157*50-Z157*10-AA157*10-AB157*20-AC157*50</f>
        <v>1000</v>
      </c>
      <c r="AI157" s="99" t="s">
        <v>28</v>
      </c>
      <c r="AJ157" s="99" t="s">
        <v>26</v>
      </c>
      <c r="AK157" s="99" t="s">
        <v>13</v>
      </c>
      <c r="AL157" s="99" t="s">
        <v>6</v>
      </c>
    </row>
    <row r="158" s="2" customFormat="1" spans="1:38">
      <c r="A158" s="21">
        <v>1</v>
      </c>
      <c r="B158" s="22" t="s">
        <v>29</v>
      </c>
      <c r="C158" s="23" t="s">
        <v>30</v>
      </c>
      <c r="D158" s="23" t="s">
        <v>29</v>
      </c>
      <c r="E158" s="23" t="s">
        <v>31</v>
      </c>
      <c r="F158" s="24" t="s">
        <v>29</v>
      </c>
      <c r="G158" s="35"/>
      <c r="H158" s="36"/>
      <c r="I158" s="63"/>
      <c r="J158" s="63"/>
      <c r="K158" s="64"/>
      <c r="L158" s="65"/>
      <c r="M158" s="66"/>
      <c r="N158" s="66"/>
      <c r="O158" s="67"/>
      <c r="P158" s="68"/>
      <c r="Q158" s="68"/>
      <c r="R158" s="36"/>
      <c r="S158" s="63"/>
      <c r="T158" s="63"/>
      <c r="U158" s="63"/>
      <c r="V158" s="63"/>
      <c r="W158" s="64"/>
      <c r="X158" s="35"/>
      <c r="Y158" s="83">
        <f t="shared" ref="Y158:Y169" si="164">Y157+H158-L158+P158+R158</f>
        <v>0</v>
      </c>
      <c r="Z158" s="84">
        <f t="shared" ref="Z158:AB158" si="165">Z157+I158-M158+S158</f>
        <v>0</v>
      </c>
      <c r="AA158" s="84">
        <f t="shared" si="165"/>
        <v>0</v>
      </c>
      <c r="AB158" s="84">
        <f t="shared" si="165"/>
        <v>0</v>
      </c>
      <c r="AC158" s="85">
        <f t="shared" ref="AC158:AC169" si="166">AC157+Q158+V158</f>
        <v>0</v>
      </c>
      <c r="AD158" s="22">
        <f t="shared" ref="AD158:AD169" si="167">AE157-AE158</f>
        <v>0</v>
      </c>
      <c r="AE158" s="86">
        <f>AE157-H158*$AK$5-I158*$AK$6-J158*$AK$7-K158*$AK$8</f>
        <v>1000</v>
      </c>
      <c r="AF158" s="23">
        <f t="shared" ref="AF158:AF169" si="168">AG157-AG158</f>
        <v>0</v>
      </c>
      <c r="AG158" s="97">
        <f t="shared" si="163"/>
        <v>1000</v>
      </c>
      <c r="AI158" s="99" t="s">
        <v>14</v>
      </c>
      <c r="AJ158" s="99">
        <v>25</v>
      </c>
      <c r="AK158" s="99">
        <v>15</v>
      </c>
      <c r="AL158" s="99">
        <v>0</v>
      </c>
    </row>
    <row r="159" s="2" customFormat="1" spans="1:38">
      <c r="A159" s="21">
        <v>2</v>
      </c>
      <c r="B159" s="22" t="s">
        <v>31</v>
      </c>
      <c r="C159" s="23" t="s">
        <v>29</v>
      </c>
      <c r="D159" s="23" t="s">
        <v>31</v>
      </c>
      <c r="E159" s="23" t="s">
        <v>29</v>
      </c>
      <c r="F159" s="24" t="s">
        <v>29</v>
      </c>
      <c r="G159" s="35"/>
      <c r="H159" s="36"/>
      <c r="I159" s="63"/>
      <c r="J159" s="63"/>
      <c r="K159" s="64"/>
      <c r="L159" s="65"/>
      <c r="M159" s="66"/>
      <c r="N159" s="66"/>
      <c r="O159" s="67"/>
      <c r="P159" s="68"/>
      <c r="Q159" s="68"/>
      <c r="R159" s="36"/>
      <c r="S159" s="63"/>
      <c r="T159" s="63"/>
      <c r="U159" s="63"/>
      <c r="V159" s="63"/>
      <c r="W159" s="64"/>
      <c r="X159" s="35"/>
      <c r="Y159" s="83">
        <f t="shared" si="164"/>
        <v>0</v>
      </c>
      <c r="Z159" s="84">
        <f t="shared" ref="Z159:AB159" si="169">Z158+I159-M159+S159</f>
        <v>0</v>
      </c>
      <c r="AA159" s="84">
        <f t="shared" si="169"/>
        <v>0</v>
      </c>
      <c r="AB159" s="84">
        <f t="shared" si="169"/>
        <v>0</v>
      </c>
      <c r="AC159" s="85">
        <f t="shared" si="166"/>
        <v>0</v>
      </c>
      <c r="AD159" s="22">
        <f t="shared" si="167"/>
        <v>0</v>
      </c>
      <c r="AE159" s="86">
        <f>AE158-H159*$AK$5-I159*$AK$6-J159*$AK$7-K159*$AK$8</f>
        <v>1000</v>
      </c>
      <c r="AF159" s="23">
        <f t="shared" si="168"/>
        <v>0</v>
      </c>
      <c r="AG159" s="97">
        <f t="shared" si="163"/>
        <v>1000</v>
      </c>
      <c r="AI159" s="99" t="s">
        <v>15</v>
      </c>
      <c r="AJ159" s="99">
        <v>10</v>
      </c>
      <c r="AK159" s="99">
        <v>5</v>
      </c>
      <c r="AL159" s="99">
        <v>0</v>
      </c>
    </row>
    <row r="160" s="2" customFormat="1" spans="1:38">
      <c r="A160" s="21">
        <v>3</v>
      </c>
      <c r="B160" s="22" t="s">
        <v>30</v>
      </c>
      <c r="C160" s="23" t="s">
        <v>30</v>
      </c>
      <c r="D160" s="23" t="s">
        <v>29</v>
      </c>
      <c r="E160" s="23" t="s">
        <v>31</v>
      </c>
      <c r="F160" s="24" t="s">
        <v>29</v>
      </c>
      <c r="G160" s="35"/>
      <c r="H160" s="36"/>
      <c r="I160" s="63"/>
      <c r="J160" s="63"/>
      <c r="K160" s="64"/>
      <c r="L160" s="65"/>
      <c r="M160" s="66"/>
      <c r="N160" s="66"/>
      <c r="O160" s="67"/>
      <c r="P160" s="68"/>
      <c r="Q160" s="68"/>
      <c r="R160" s="36"/>
      <c r="S160" s="63"/>
      <c r="T160" s="63"/>
      <c r="U160" s="63"/>
      <c r="V160" s="63"/>
      <c r="W160" s="64"/>
      <c r="X160" s="35"/>
      <c r="Y160" s="83">
        <f t="shared" si="164"/>
        <v>0</v>
      </c>
      <c r="Z160" s="84">
        <f t="shared" ref="Z160:AB160" si="170">Z159+I160-M160+S160</f>
        <v>0</v>
      </c>
      <c r="AA160" s="84">
        <f t="shared" si="170"/>
        <v>0</v>
      </c>
      <c r="AB160" s="84">
        <f t="shared" si="170"/>
        <v>0</v>
      </c>
      <c r="AC160" s="85">
        <f t="shared" si="166"/>
        <v>0</v>
      </c>
      <c r="AD160" s="22">
        <f t="shared" si="167"/>
        <v>0</v>
      </c>
      <c r="AE160" s="86">
        <f>AE159-H160*$AK$5-I160*$AK$6-J160*$AK$7-K160*$AK$8</f>
        <v>1000</v>
      </c>
      <c r="AF160" s="23">
        <f t="shared" si="168"/>
        <v>0</v>
      </c>
      <c r="AG160" s="97">
        <f t="shared" si="163"/>
        <v>1000</v>
      </c>
      <c r="AI160" s="99" t="s">
        <v>16</v>
      </c>
      <c r="AJ160" s="99">
        <v>100</v>
      </c>
      <c r="AK160" s="99">
        <v>50</v>
      </c>
      <c r="AL160" s="99">
        <v>0</v>
      </c>
    </row>
    <row r="161" s="2" customFormat="1" spans="1:38">
      <c r="A161" s="21">
        <v>4</v>
      </c>
      <c r="B161" s="22" t="s">
        <v>29</v>
      </c>
      <c r="C161" s="23" t="s">
        <v>29</v>
      </c>
      <c r="D161" s="23" t="s">
        <v>29</v>
      </c>
      <c r="E161" s="23" t="s">
        <v>29</v>
      </c>
      <c r="F161" s="24" t="s">
        <v>29</v>
      </c>
      <c r="G161" s="35"/>
      <c r="H161" s="36"/>
      <c r="I161" s="63"/>
      <c r="J161" s="63"/>
      <c r="K161" s="64"/>
      <c r="L161" s="65"/>
      <c r="M161" s="66"/>
      <c r="N161" s="66"/>
      <c r="O161" s="67"/>
      <c r="P161" s="68"/>
      <c r="Q161" s="68"/>
      <c r="R161" s="36"/>
      <c r="S161" s="63"/>
      <c r="T161" s="63"/>
      <c r="U161" s="63"/>
      <c r="V161" s="63"/>
      <c r="W161" s="64"/>
      <c r="X161" s="35"/>
      <c r="Y161" s="83">
        <f t="shared" si="164"/>
        <v>0</v>
      </c>
      <c r="Z161" s="84">
        <f t="shared" ref="Z161:AB161" si="171">Z160+I161-M161+S161</f>
        <v>0</v>
      </c>
      <c r="AA161" s="84">
        <f t="shared" si="171"/>
        <v>0</v>
      </c>
      <c r="AB161" s="84">
        <f t="shared" si="171"/>
        <v>0</v>
      </c>
      <c r="AC161" s="85">
        <f t="shared" si="166"/>
        <v>0</v>
      </c>
      <c r="AD161" s="22">
        <f t="shared" si="167"/>
        <v>0</v>
      </c>
      <c r="AE161" s="86">
        <f>AE160-H161*$AK$5-I161*$AK$6-J161*$AK$7-K161*$AK$8</f>
        <v>1000</v>
      </c>
      <c r="AF161" s="23">
        <f t="shared" si="168"/>
        <v>0</v>
      </c>
      <c r="AG161" s="97">
        <f t="shared" si="163"/>
        <v>1000</v>
      </c>
      <c r="AI161" s="99" t="s">
        <v>17</v>
      </c>
      <c r="AJ161" s="99">
        <v>400</v>
      </c>
      <c r="AK161" s="99">
        <v>100</v>
      </c>
      <c r="AL161" s="99">
        <v>0</v>
      </c>
    </row>
    <row r="162" s="2" customFormat="1" spans="1:33">
      <c r="A162" s="21">
        <v>5</v>
      </c>
      <c r="B162" s="22" t="s">
        <v>31</v>
      </c>
      <c r="C162" s="23" t="s">
        <v>32</v>
      </c>
      <c r="D162" s="23" t="s">
        <v>31</v>
      </c>
      <c r="E162" s="23" t="s">
        <v>29</v>
      </c>
      <c r="F162" s="24" t="s">
        <v>29</v>
      </c>
      <c r="G162" s="35"/>
      <c r="H162" s="36"/>
      <c r="I162" s="63"/>
      <c r="J162" s="63"/>
      <c r="K162" s="64"/>
      <c r="L162" s="65"/>
      <c r="M162" s="66"/>
      <c r="N162" s="66"/>
      <c r="O162" s="67"/>
      <c r="P162" s="68"/>
      <c r="Q162" s="68"/>
      <c r="R162" s="36"/>
      <c r="S162" s="63"/>
      <c r="T162" s="63"/>
      <c r="U162" s="63"/>
      <c r="V162" s="63"/>
      <c r="W162" s="64"/>
      <c r="X162" s="35"/>
      <c r="Y162" s="83">
        <f t="shared" si="164"/>
        <v>0</v>
      </c>
      <c r="Z162" s="84">
        <f t="shared" ref="Z162:AB162" si="172">Z161+I162-M162+S162</f>
        <v>0</v>
      </c>
      <c r="AA162" s="84">
        <f t="shared" si="172"/>
        <v>0</v>
      </c>
      <c r="AB162" s="84">
        <f t="shared" si="172"/>
        <v>0</v>
      </c>
      <c r="AC162" s="85">
        <f t="shared" si="166"/>
        <v>0</v>
      </c>
      <c r="AD162" s="22">
        <f t="shared" si="167"/>
        <v>0</v>
      </c>
      <c r="AE162" s="86">
        <f>AE161-H162*$AK$5-I162*$AK$6-J162*$AK$7-K162*$AK$8</f>
        <v>1000</v>
      </c>
      <c r="AF162" s="23">
        <f t="shared" si="168"/>
        <v>0</v>
      </c>
      <c r="AG162" s="97">
        <f t="shared" si="163"/>
        <v>1000</v>
      </c>
    </row>
    <row r="163" s="2" customFormat="1" spans="1:33">
      <c r="A163" s="21">
        <v>6</v>
      </c>
      <c r="B163" s="22" t="s">
        <v>29</v>
      </c>
      <c r="C163" s="23" t="s">
        <v>30</v>
      </c>
      <c r="D163" s="23" t="s">
        <v>29</v>
      </c>
      <c r="E163" s="23" t="s">
        <v>31</v>
      </c>
      <c r="F163" s="24" t="s">
        <v>31</v>
      </c>
      <c r="G163" s="35"/>
      <c r="H163" s="36"/>
      <c r="I163" s="63"/>
      <c r="J163" s="63"/>
      <c r="K163" s="64"/>
      <c r="L163" s="65"/>
      <c r="M163" s="66"/>
      <c r="N163" s="66"/>
      <c r="O163" s="67"/>
      <c r="P163" s="68"/>
      <c r="Q163" s="68"/>
      <c r="R163" s="36"/>
      <c r="S163" s="63"/>
      <c r="T163" s="63"/>
      <c r="U163" s="63"/>
      <c r="V163" s="63"/>
      <c r="W163" s="64"/>
      <c r="X163" s="35"/>
      <c r="Y163" s="83">
        <f t="shared" si="164"/>
        <v>0</v>
      </c>
      <c r="Z163" s="84">
        <f t="shared" ref="Z163:AB163" si="173">Z162+I163-M163+S163</f>
        <v>0</v>
      </c>
      <c r="AA163" s="84">
        <f t="shared" si="173"/>
        <v>0</v>
      </c>
      <c r="AB163" s="84">
        <f t="shared" si="173"/>
        <v>0</v>
      </c>
      <c r="AC163" s="85">
        <f t="shared" si="166"/>
        <v>0</v>
      </c>
      <c r="AD163" s="22">
        <f t="shared" si="167"/>
        <v>0</v>
      </c>
      <c r="AE163" s="86">
        <f>AE162-H163*$AK$5-I163*$AK$6-J163*$AK$7-K163*$AK$8</f>
        <v>1000</v>
      </c>
      <c r="AF163" s="23">
        <f t="shared" si="168"/>
        <v>0</v>
      </c>
      <c r="AG163" s="97">
        <f t="shared" si="163"/>
        <v>1000</v>
      </c>
    </row>
    <row r="164" s="2" customFormat="1" spans="1:33">
      <c r="A164" s="21">
        <v>7</v>
      </c>
      <c r="B164" s="22" t="s">
        <v>29</v>
      </c>
      <c r="C164" s="23" t="s">
        <v>30</v>
      </c>
      <c r="D164" s="23" t="s">
        <v>29</v>
      </c>
      <c r="E164" s="23" t="s">
        <v>31</v>
      </c>
      <c r="F164" s="24" t="s">
        <v>29</v>
      </c>
      <c r="G164" s="35"/>
      <c r="H164" s="36"/>
      <c r="I164" s="63"/>
      <c r="J164" s="63"/>
      <c r="K164" s="64"/>
      <c r="L164" s="65"/>
      <c r="M164" s="66"/>
      <c r="N164" s="66"/>
      <c r="O164" s="67"/>
      <c r="P164" s="68"/>
      <c r="Q164" s="68"/>
      <c r="R164" s="36"/>
      <c r="S164" s="63"/>
      <c r="T164" s="63"/>
      <c r="U164" s="63"/>
      <c r="V164" s="63"/>
      <c r="W164" s="64"/>
      <c r="X164" s="35"/>
      <c r="Y164" s="83">
        <f t="shared" si="164"/>
        <v>0</v>
      </c>
      <c r="Z164" s="84">
        <f t="shared" ref="Z164:AB164" si="174">Z163+I164-M164+S164</f>
        <v>0</v>
      </c>
      <c r="AA164" s="84">
        <f t="shared" si="174"/>
        <v>0</v>
      </c>
      <c r="AB164" s="84">
        <f t="shared" si="174"/>
        <v>0</v>
      </c>
      <c r="AC164" s="85">
        <f t="shared" si="166"/>
        <v>0</v>
      </c>
      <c r="AD164" s="22">
        <f t="shared" si="167"/>
        <v>0</v>
      </c>
      <c r="AE164" s="86">
        <f>AE163-H164*$AK$5-I164*$AK$6-J164*$AK$7-K164*$AK$8</f>
        <v>1000</v>
      </c>
      <c r="AF164" s="23">
        <f t="shared" si="168"/>
        <v>0</v>
      </c>
      <c r="AG164" s="97">
        <f t="shared" si="163"/>
        <v>1000</v>
      </c>
    </row>
    <row r="165" s="2" customFormat="1" spans="1:33">
      <c r="A165" s="21">
        <v>8</v>
      </c>
      <c r="B165" s="22" t="s">
        <v>32</v>
      </c>
      <c r="C165" s="23" t="s">
        <v>29</v>
      </c>
      <c r="D165" s="23" t="s">
        <v>31</v>
      </c>
      <c r="E165" s="23" t="s">
        <v>29</v>
      </c>
      <c r="F165" s="24" t="s">
        <v>31</v>
      </c>
      <c r="G165" s="35"/>
      <c r="H165" s="36"/>
      <c r="I165" s="63"/>
      <c r="J165" s="63"/>
      <c r="K165" s="64"/>
      <c r="L165" s="65"/>
      <c r="M165" s="66"/>
      <c r="N165" s="66"/>
      <c r="O165" s="67"/>
      <c r="P165" s="68"/>
      <c r="Q165" s="68"/>
      <c r="R165" s="36"/>
      <c r="S165" s="63"/>
      <c r="T165" s="63"/>
      <c r="U165" s="63"/>
      <c r="V165" s="63"/>
      <c r="W165" s="64"/>
      <c r="X165" s="35"/>
      <c r="Y165" s="83">
        <f t="shared" si="164"/>
        <v>0</v>
      </c>
      <c r="Z165" s="84">
        <f t="shared" ref="Z165:AB165" si="175">Z164+I165-M165+S165</f>
        <v>0</v>
      </c>
      <c r="AA165" s="84">
        <f t="shared" si="175"/>
        <v>0</v>
      </c>
      <c r="AB165" s="84">
        <f t="shared" si="175"/>
        <v>0</v>
      </c>
      <c r="AC165" s="85">
        <f t="shared" si="166"/>
        <v>0</v>
      </c>
      <c r="AD165" s="22">
        <f t="shared" si="167"/>
        <v>0</v>
      </c>
      <c r="AE165" s="86">
        <f>AE164-H165*$AK$5-I165*$AK$6-J165*$AK$7-K165*$AK$8</f>
        <v>1000</v>
      </c>
      <c r="AF165" s="23">
        <f t="shared" si="168"/>
        <v>0</v>
      </c>
      <c r="AG165" s="97">
        <f t="shared" si="163"/>
        <v>1000</v>
      </c>
    </row>
    <row r="166" s="2" customFormat="1" spans="1:33">
      <c r="A166" s="21">
        <v>9</v>
      </c>
      <c r="B166" s="22" t="s">
        <v>30</v>
      </c>
      <c r="C166" s="23" t="s">
        <v>31</v>
      </c>
      <c r="D166" s="23" t="s">
        <v>29</v>
      </c>
      <c r="E166" s="23" t="s">
        <v>29</v>
      </c>
      <c r="F166" s="24" t="s">
        <v>29</v>
      </c>
      <c r="G166" s="35"/>
      <c r="H166" s="36"/>
      <c r="I166" s="63"/>
      <c r="J166" s="63"/>
      <c r="K166" s="64"/>
      <c r="L166" s="65"/>
      <c r="M166" s="66"/>
      <c r="N166" s="66"/>
      <c r="O166" s="67"/>
      <c r="P166" s="68"/>
      <c r="Q166" s="68"/>
      <c r="R166" s="36"/>
      <c r="S166" s="63"/>
      <c r="T166" s="63"/>
      <c r="U166" s="63"/>
      <c r="V166" s="63"/>
      <c r="W166" s="64"/>
      <c r="X166" s="35"/>
      <c r="Y166" s="83">
        <f t="shared" si="164"/>
        <v>0</v>
      </c>
      <c r="Z166" s="84">
        <f t="shared" ref="Z166:AB166" si="176">Z165+I166-M166+S166</f>
        <v>0</v>
      </c>
      <c r="AA166" s="84">
        <f t="shared" si="176"/>
        <v>0</v>
      </c>
      <c r="AB166" s="84">
        <f t="shared" si="176"/>
        <v>0</v>
      </c>
      <c r="AC166" s="85">
        <f t="shared" si="166"/>
        <v>0</v>
      </c>
      <c r="AD166" s="22">
        <f t="shared" si="167"/>
        <v>0</v>
      </c>
      <c r="AE166" s="86">
        <f>AE165-H166*$AK$5-I166*$AK$6-J166*$AK$7-K166*$AK$8</f>
        <v>1000</v>
      </c>
      <c r="AF166" s="23">
        <f t="shared" si="168"/>
        <v>0</v>
      </c>
      <c r="AG166" s="97">
        <f t="shared" si="163"/>
        <v>1000</v>
      </c>
    </row>
    <row r="167" s="2" customFormat="1" spans="1:33">
      <c r="A167" s="21">
        <v>10</v>
      </c>
      <c r="B167" s="22" t="s">
        <v>29</v>
      </c>
      <c r="C167" s="23" t="s">
        <v>29</v>
      </c>
      <c r="D167" s="23" t="s">
        <v>29</v>
      </c>
      <c r="E167" s="23" t="s">
        <v>29</v>
      </c>
      <c r="F167" s="24" t="s">
        <v>29</v>
      </c>
      <c r="G167" s="35"/>
      <c r="H167" s="36"/>
      <c r="I167" s="63"/>
      <c r="J167" s="63"/>
      <c r="K167" s="64"/>
      <c r="L167" s="65"/>
      <c r="M167" s="66"/>
      <c r="N167" s="66"/>
      <c r="O167" s="67"/>
      <c r="P167" s="68"/>
      <c r="Q167" s="68"/>
      <c r="R167" s="36"/>
      <c r="S167" s="63"/>
      <c r="T167" s="63"/>
      <c r="U167" s="63"/>
      <c r="V167" s="63"/>
      <c r="W167" s="64"/>
      <c r="X167" s="35"/>
      <c r="Y167" s="83">
        <f t="shared" si="164"/>
        <v>0</v>
      </c>
      <c r="Z167" s="84">
        <f t="shared" ref="Z167:AB167" si="177">Z166+I167-M167+S167</f>
        <v>0</v>
      </c>
      <c r="AA167" s="84">
        <f t="shared" si="177"/>
        <v>0</v>
      </c>
      <c r="AB167" s="84">
        <f t="shared" si="177"/>
        <v>0</v>
      </c>
      <c r="AC167" s="85">
        <f t="shared" si="166"/>
        <v>0</v>
      </c>
      <c r="AD167" s="22">
        <f t="shared" si="167"/>
        <v>0</v>
      </c>
      <c r="AE167" s="86">
        <f>AE166-H167*$AK$5-I167*$AK$6-J167*$AK$7-K167*$AK$8</f>
        <v>1000</v>
      </c>
      <c r="AF167" s="23">
        <f t="shared" si="168"/>
        <v>0</v>
      </c>
      <c r="AG167" s="97">
        <f t="shared" si="163"/>
        <v>1000</v>
      </c>
    </row>
    <row r="168" s="2" customFormat="1" spans="1:33">
      <c r="A168" s="21">
        <v>11</v>
      </c>
      <c r="B168" s="22" t="s">
        <v>30</v>
      </c>
      <c r="C168" s="23" t="s">
        <v>31</v>
      </c>
      <c r="D168" s="23" t="s">
        <v>31</v>
      </c>
      <c r="E168" s="23" t="s">
        <v>29</v>
      </c>
      <c r="F168" s="24" t="s">
        <v>29</v>
      </c>
      <c r="G168" s="35"/>
      <c r="H168" s="36"/>
      <c r="I168" s="63"/>
      <c r="J168" s="63"/>
      <c r="K168" s="64"/>
      <c r="L168" s="65"/>
      <c r="M168" s="66"/>
      <c r="N168" s="66"/>
      <c r="O168" s="67"/>
      <c r="P168" s="68"/>
      <c r="Q168" s="68"/>
      <c r="R168" s="36"/>
      <c r="S168" s="63"/>
      <c r="T168" s="63"/>
      <c r="U168" s="63"/>
      <c r="V168" s="63"/>
      <c r="W168" s="64"/>
      <c r="X168" s="35"/>
      <c r="Y168" s="83">
        <f t="shared" si="164"/>
        <v>0</v>
      </c>
      <c r="Z168" s="84">
        <f t="shared" ref="Z168:AB168" si="178">Z167+I168-M168+S168</f>
        <v>0</v>
      </c>
      <c r="AA168" s="84">
        <f t="shared" si="178"/>
        <v>0</v>
      </c>
      <c r="AB168" s="84">
        <f t="shared" si="178"/>
        <v>0</v>
      </c>
      <c r="AC168" s="85">
        <f t="shared" si="166"/>
        <v>0</v>
      </c>
      <c r="AD168" s="22">
        <f t="shared" si="167"/>
        <v>0</v>
      </c>
      <c r="AE168" s="86">
        <f>AE167-H168*$AK$5-I168*$AK$6-J168*$AK$7-K168*$AK$8</f>
        <v>1000</v>
      </c>
      <c r="AF168" s="23">
        <f t="shared" si="168"/>
        <v>0</v>
      </c>
      <c r="AG168" s="97">
        <f t="shared" si="163"/>
        <v>1000</v>
      </c>
    </row>
    <row r="169" s="2" customFormat="1" ht="14.25" spans="1:33">
      <c r="A169" s="27">
        <v>12</v>
      </c>
      <c r="B169" s="28" t="s">
        <v>29</v>
      </c>
      <c r="C169" s="29" t="s">
        <v>31</v>
      </c>
      <c r="D169" s="29" t="s">
        <v>29</v>
      </c>
      <c r="E169" s="29" t="s">
        <v>29</v>
      </c>
      <c r="F169" s="30" t="s">
        <v>32</v>
      </c>
      <c r="G169" s="37"/>
      <c r="H169" s="38"/>
      <c r="I169" s="69"/>
      <c r="J169" s="69"/>
      <c r="K169" s="70"/>
      <c r="L169" s="71"/>
      <c r="M169" s="72"/>
      <c r="N169" s="72"/>
      <c r="O169" s="73"/>
      <c r="P169" s="74"/>
      <c r="Q169" s="74"/>
      <c r="R169" s="38"/>
      <c r="S169" s="69"/>
      <c r="T169" s="69"/>
      <c r="U169" s="69"/>
      <c r="V169" s="69"/>
      <c r="W169" s="70"/>
      <c r="X169" s="37"/>
      <c r="Y169" s="87">
        <f t="shared" si="164"/>
        <v>0</v>
      </c>
      <c r="Z169" s="88">
        <f t="shared" ref="Z169:AB169" si="179">Z168+I169-M169+S169</f>
        <v>0</v>
      </c>
      <c r="AA169" s="88">
        <f t="shared" si="179"/>
        <v>0</v>
      </c>
      <c r="AB169" s="88">
        <f t="shared" si="179"/>
        <v>0</v>
      </c>
      <c r="AC169" s="89">
        <f t="shared" si="166"/>
        <v>0</v>
      </c>
      <c r="AD169" s="28">
        <f t="shared" si="167"/>
        <v>0</v>
      </c>
      <c r="AE169" s="90">
        <f>AE168-H169*$AK$5-I169*$AK$6-J169*$AK$7-K169*$AK$8</f>
        <v>1000</v>
      </c>
      <c r="AF169" s="29">
        <f t="shared" si="168"/>
        <v>0</v>
      </c>
      <c r="AG169" s="98">
        <f t="shared" si="163"/>
        <v>1000</v>
      </c>
    </row>
    <row r="170" s="2" customFormat="1" ht="14.25"/>
  </sheetData>
  <mergeCells count="90">
    <mergeCell ref="A1:AG1"/>
    <mergeCell ref="B2:F2"/>
    <mergeCell ref="H2:K2"/>
    <mergeCell ref="L2:O2"/>
    <mergeCell ref="R2:W2"/>
    <mergeCell ref="Y2:AG2"/>
    <mergeCell ref="A18:AG18"/>
    <mergeCell ref="B19:F19"/>
    <mergeCell ref="H19:K19"/>
    <mergeCell ref="L19:O19"/>
    <mergeCell ref="R19:W19"/>
    <mergeCell ref="Y19:AG19"/>
    <mergeCell ref="A35:AG35"/>
    <mergeCell ref="B36:F36"/>
    <mergeCell ref="H36:K36"/>
    <mergeCell ref="L36:O36"/>
    <mergeCell ref="R36:W36"/>
    <mergeCell ref="Y36:AG36"/>
    <mergeCell ref="A52:AG52"/>
    <mergeCell ref="B53:F53"/>
    <mergeCell ref="H53:K53"/>
    <mergeCell ref="L53:O53"/>
    <mergeCell ref="R53:W53"/>
    <mergeCell ref="Y53:AG53"/>
    <mergeCell ref="A69:AG69"/>
    <mergeCell ref="B70:F70"/>
    <mergeCell ref="H70:K70"/>
    <mergeCell ref="L70:O70"/>
    <mergeCell ref="R70:W70"/>
    <mergeCell ref="Y70:AG70"/>
    <mergeCell ref="A86:AG86"/>
    <mergeCell ref="B87:F87"/>
    <mergeCell ref="H87:K87"/>
    <mergeCell ref="L87:O87"/>
    <mergeCell ref="R87:W87"/>
    <mergeCell ref="Y87:AG87"/>
    <mergeCell ref="A103:AG103"/>
    <mergeCell ref="B104:F104"/>
    <mergeCell ref="H104:K104"/>
    <mergeCell ref="L104:O104"/>
    <mergeCell ref="R104:W104"/>
    <mergeCell ref="Y104:AG104"/>
    <mergeCell ref="A120:AG120"/>
    <mergeCell ref="B121:F121"/>
    <mergeCell ref="H121:K121"/>
    <mergeCell ref="L121:O121"/>
    <mergeCell ref="R121:W121"/>
    <mergeCell ref="Y121:AG121"/>
    <mergeCell ref="A137:AG137"/>
    <mergeCell ref="B138:F138"/>
    <mergeCell ref="H138:K138"/>
    <mergeCell ref="L138:O138"/>
    <mergeCell ref="R138:W138"/>
    <mergeCell ref="Y138:AG138"/>
    <mergeCell ref="A154:AG154"/>
    <mergeCell ref="B155:F155"/>
    <mergeCell ref="H155:K155"/>
    <mergeCell ref="L155:O155"/>
    <mergeCell ref="R155:W155"/>
    <mergeCell ref="Y155:AG155"/>
    <mergeCell ref="A2:A3"/>
    <mergeCell ref="A19:A20"/>
    <mergeCell ref="A36:A37"/>
    <mergeCell ref="A53:A54"/>
    <mergeCell ref="A70:A71"/>
    <mergeCell ref="A87:A88"/>
    <mergeCell ref="A104:A105"/>
    <mergeCell ref="A121:A122"/>
    <mergeCell ref="A138:A139"/>
    <mergeCell ref="A155:A156"/>
    <mergeCell ref="G2:G3"/>
    <mergeCell ref="G19:G20"/>
    <mergeCell ref="G36:G37"/>
    <mergeCell ref="G53:G54"/>
    <mergeCell ref="G70:G71"/>
    <mergeCell ref="G87:G88"/>
    <mergeCell ref="G104:G105"/>
    <mergeCell ref="G121:G122"/>
    <mergeCell ref="G138:G139"/>
    <mergeCell ref="G155:G156"/>
    <mergeCell ref="X2:X3"/>
    <mergeCell ref="X19:X20"/>
    <mergeCell ref="X36:X37"/>
    <mergeCell ref="X53:X54"/>
    <mergeCell ref="X70:X71"/>
    <mergeCell ref="X87:X88"/>
    <mergeCell ref="X104:X105"/>
    <mergeCell ref="X121:X122"/>
    <mergeCell ref="X138:X139"/>
    <mergeCell ref="X155:X1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70"/>
  <sheetViews>
    <sheetView zoomScale="55" zoomScaleNormal="55" workbookViewId="0">
      <selection activeCell="AN18" sqref="AN18"/>
    </sheetView>
  </sheetViews>
  <sheetFormatPr defaultColWidth="9.625" defaultRowHeight="13.5"/>
  <cols>
    <col min="1" max="16384" width="9.625" style="2" customWidth="1"/>
  </cols>
  <sheetData>
    <row r="1" ht="36.75" spans="1:38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91"/>
      <c r="AI1" s="92" t="s">
        <v>42</v>
      </c>
      <c r="AJ1" s="92"/>
      <c r="AK1" s="92"/>
      <c r="AL1" s="92"/>
    </row>
    <row r="2" ht="14.25" spans="1:38">
      <c r="A2" s="5" t="s">
        <v>1</v>
      </c>
      <c r="B2" s="6" t="s">
        <v>2</v>
      </c>
      <c r="C2" s="7"/>
      <c r="D2" s="7"/>
      <c r="E2" s="7"/>
      <c r="F2" s="8"/>
      <c r="G2" s="9" t="s">
        <v>3</v>
      </c>
      <c r="H2" s="6" t="s">
        <v>4</v>
      </c>
      <c r="I2" s="7"/>
      <c r="J2" s="7"/>
      <c r="K2" s="8"/>
      <c r="L2" s="6" t="s">
        <v>5</v>
      </c>
      <c r="M2" s="7"/>
      <c r="N2" s="7"/>
      <c r="O2" s="8"/>
      <c r="P2" s="9" t="s">
        <v>6</v>
      </c>
      <c r="Q2" s="9" t="s">
        <v>7</v>
      </c>
      <c r="R2" s="6" t="s">
        <v>8</v>
      </c>
      <c r="S2" s="7"/>
      <c r="T2" s="7"/>
      <c r="U2" s="7"/>
      <c r="V2" s="75"/>
      <c r="W2" s="8"/>
      <c r="X2" s="76" t="s">
        <v>9</v>
      </c>
      <c r="Y2" s="6" t="s">
        <v>10</v>
      </c>
      <c r="Z2" s="7"/>
      <c r="AA2" s="7"/>
      <c r="AB2" s="7"/>
      <c r="AC2" s="7"/>
      <c r="AD2" s="7"/>
      <c r="AE2" s="7"/>
      <c r="AF2" s="7"/>
      <c r="AG2" s="93"/>
      <c r="AI2" s="94"/>
      <c r="AJ2" s="94"/>
      <c r="AK2" s="94"/>
      <c r="AL2" s="94"/>
    </row>
    <row r="3" ht="14.25" spans="1:38">
      <c r="A3" s="10"/>
      <c r="B3" s="11" t="s">
        <v>11</v>
      </c>
      <c r="C3" s="12" t="s">
        <v>12</v>
      </c>
      <c r="D3" s="12" t="s">
        <v>6</v>
      </c>
      <c r="E3" s="12" t="s">
        <v>13</v>
      </c>
      <c r="F3" s="13" t="s">
        <v>7</v>
      </c>
      <c r="G3" s="14"/>
      <c r="H3" s="11" t="s">
        <v>14</v>
      </c>
      <c r="I3" s="12" t="s">
        <v>15</v>
      </c>
      <c r="J3" s="12" t="s">
        <v>16</v>
      </c>
      <c r="K3" s="13" t="s">
        <v>17</v>
      </c>
      <c r="L3" s="11" t="s">
        <v>14</v>
      </c>
      <c r="M3" s="12" t="s">
        <v>15</v>
      </c>
      <c r="N3" s="12" t="s">
        <v>16</v>
      </c>
      <c r="O3" s="13" t="s">
        <v>17</v>
      </c>
      <c r="P3" s="14" t="s">
        <v>14</v>
      </c>
      <c r="Q3" s="14" t="s">
        <v>18</v>
      </c>
      <c r="R3" s="11" t="s">
        <v>14</v>
      </c>
      <c r="S3" s="12" t="s">
        <v>15</v>
      </c>
      <c r="T3" s="12" t="s">
        <v>16</v>
      </c>
      <c r="U3" s="12" t="s">
        <v>17</v>
      </c>
      <c r="V3" s="77" t="s">
        <v>18</v>
      </c>
      <c r="W3" s="13" t="s">
        <v>19</v>
      </c>
      <c r="X3" s="78"/>
      <c r="Y3" s="11" t="s">
        <v>14</v>
      </c>
      <c r="Z3" s="12" t="s">
        <v>15</v>
      </c>
      <c r="AA3" s="12" t="s">
        <v>16</v>
      </c>
      <c r="AB3" s="12" t="s">
        <v>17</v>
      </c>
      <c r="AC3" s="12" t="s">
        <v>18</v>
      </c>
      <c r="AD3" s="12" t="s">
        <v>20</v>
      </c>
      <c r="AE3" s="12" t="s">
        <v>21</v>
      </c>
      <c r="AF3" s="12" t="s">
        <v>22</v>
      </c>
      <c r="AG3" s="95" t="s">
        <v>23</v>
      </c>
      <c r="AI3" s="96" t="s">
        <v>24</v>
      </c>
      <c r="AJ3" s="96">
        <v>1000</v>
      </c>
      <c r="AK3" s="96" t="s">
        <v>25</v>
      </c>
      <c r="AL3" s="96">
        <v>1000</v>
      </c>
    </row>
    <row r="4" ht="14.25" spans="1:38">
      <c r="A4" s="15" t="s">
        <v>26</v>
      </c>
      <c r="B4" s="16" t="s">
        <v>27</v>
      </c>
      <c r="C4" s="17" t="s">
        <v>27</v>
      </c>
      <c r="D4" s="17" t="s">
        <v>27</v>
      </c>
      <c r="E4" s="17" t="s">
        <v>27</v>
      </c>
      <c r="F4" s="18" t="s">
        <v>27</v>
      </c>
      <c r="G4" s="19"/>
      <c r="H4" s="20"/>
      <c r="I4" s="39"/>
      <c r="J4" s="39"/>
      <c r="K4" s="40"/>
      <c r="L4" s="41"/>
      <c r="M4" s="42"/>
      <c r="N4" s="42"/>
      <c r="O4" s="43"/>
      <c r="P4" s="44"/>
      <c r="Q4" s="44"/>
      <c r="R4" s="20"/>
      <c r="S4" s="39"/>
      <c r="T4" s="39"/>
      <c r="U4" s="39"/>
      <c r="V4" s="39"/>
      <c r="W4" s="40"/>
      <c r="X4" s="19"/>
      <c r="Y4" s="79">
        <f>H4-L4+P4+R4</f>
        <v>0</v>
      </c>
      <c r="Z4" s="80">
        <f>I4-M4+S4</f>
        <v>0</v>
      </c>
      <c r="AA4" s="80">
        <f>J4-N4+T4</f>
        <v>0</v>
      </c>
      <c r="AB4" s="80">
        <f>K4-O4+U4</f>
        <v>0</v>
      </c>
      <c r="AC4" s="81">
        <f>Q4+V4</f>
        <v>0</v>
      </c>
      <c r="AD4" s="16">
        <f>$AJ$3-AE4</f>
        <v>0</v>
      </c>
      <c r="AE4" s="82">
        <f>AL3-H4*AJ5-I4*AJ6-J4*AJ7-K4/3*AJ8</f>
        <v>1000</v>
      </c>
      <c r="AF4" s="17">
        <f>$AL$3-AG4</f>
        <v>0</v>
      </c>
      <c r="AG4" s="97">
        <f>1000-Y4*50-Z4*10-AA4*10-AB4*20-AC4*50</f>
        <v>1000</v>
      </c>
      <c r="AI4" s="96" t="s">
        <v>28</v>
      </c>
      <c r="AJ4" s="96" t="s">
        <v>26</v>
      </c>
      <c r="AK4" s="96" t="s">
        <v>13</v>
      </c>
      <c r="AL4" s="96" t="s">
        <v>6</v>
      </c>
    </row>
    <row r="5" spans="1:38">
      <c r="A5" s="21">
        <v>1</v>
      </c>
      <c r="B5" s="22" t="s">
        <v>29</v>
      </c>
      <c r="C5" s="23" t="s">
        <v>30</v>
      </c>
      <c r="D5" s="23" t="s">
        <v>29</v>
      </c>
      <c r="E5" s="23" t="s">
        <v>31</v>
      </c>
      <c r="F5" s="24" t="s">
        <v>29</v>
      </c>
      <c r="G5" s="25"/>
      <c r="H5" s="26"/>
      <c r="I5" s="45"/>
      <c r="J5" s="45"/>
      <c r="K5" s="46"/>
      <c r="L5" s="47"/>
      <c r="M5" s="48"/>
      <c r="N5" s="48"/>
      <c r="O5" s="49"/>
      <c r="P5" s="50"/>
      <c r="Q5" s="50"/>
      <c r="R5" s="26"/>
      <c r="S5" s="45"/>
      <c r="T5" s="45"/>
      <c r="U5" s="45"/>
      <c r="V5" s="45"/>
      <c r="W5" s="46"/>
      <c r="X5" s="25"/>
      <c r="Y5" s="83">
        <f>Y4+H5-L5+P5+R5</f>
        <v>0</v>
      </c>
      <c r="Z5" s="84">
        <f>Z4+I5-M5+S5</f>
        <v>0</v>
      </c>
      <c r="AA5" s="84">
        <f>AA4+J5-N5+T5</f>
        <v>0</v>
      </c>
      <c r="AB5" s="84">
        <f>AB4+K5-O5+U5</f>
        <v>0</v>
      </c>
      <c r="AC5" s="85">
        <f>AC4+Q5+V5</f>
        <v>0</v>
      </c>
      <c r="AD5" s="22">
        <f>AE4-AE5</f>
        <v>0</v>
      </c>
      <c r="AE5" s="86">
        <f>AE4-H5*$AK$5-I5*$AK$6-J5*$AK$7-K5*$AK$8</f>
        <v>1000</v>
      </c>
      <c r="AF5" s="23">
        <f>AG4-AG5</f>
        <v>0</v>
      </c>
      <c r="AG5" s="97">
        <f>1000-Y5*50-Z5*10-AA5*10-AB5*20-AC5*50</f>
        <v>1000</v>
      </c>
      <c r="AI5" s="96" t="s">
        <v>14</v>
      </c>
      <c r="AJ5" s="96">
        <v>25</v>
      </c>
      <c r="AK5" s="96">
        <v>15</v>
      </c>
      <c r="AL5" s="96">
        <v>0</v>
      </c>
    </row>
    <row r="6" spans="1:38">
      <c r="A6" s="21">
        <v>2</v>
      </c>
      <c r="B6" s="22" t="s">
        <v>31</v>
      </c>
      <c r="C6" s="23" t="s">
        <v>29</v>
      </c>
      <c r="D6" s="23" t="s">
        <v>31</v>
      </c>
      <c r="E6" s="23" t="s">
        <v>29</v>
      </c>
      <c r="F6" s="24" t="s">
        <v>29</v>
      </c>
      <c r="G6" s="25"/>
      <c r="H6" s="26"/>
      <c r="I6" s="45"/>
      <c r="J6" s="45"/>
      <c r="K6" s="46"/>
      <c r="L6" s="47"/>
      <c r="M6" s="48"/>
      <c r="N6" s="48"/>
      <c r="O6" s="49"/>
      <c r="P6" s="50"/>
      <c r="Q6" s="50"/>
      <c r="R6" s="26"/>
      <c r="S6" s="45"/>
      <c r="T6" s="45"/>
      <c r="U6" s="45"/>
      <c r="V6" s="45"/>
      <c r="W6" s="46"/>
      <c r="X6" s="25"/>
      <c r="Y6" s="83">
        <f t="shared" ref="Y5:Y19" si="0">Y5+H6-L6+P6+R6</f>
        <v>0</v>
      </c>
      <c r="Z6" s="84">
        <f t="shared" ref="Z6:AB6" si="1">Z5+I6-M6+S6</f>
        <v>0</v>
      </c>
      <c r="AA6" s="84">
        <f t="shared" si="1"/>
        <v>0</v>
      </c>
      <c r="AB6" s="84">
        <f t="shared" si="1"/>
        <v>0</v>
      </c>
      <c r="AC6" s="85">
        <f t="shared" ref="AC5:AC19" si="2">AC5+Q6+V6</f>
        <v>0</v>
      </c>
      <c r="AD6" s="22">
        <f t="shared" ref="AD6:AD16" si="3">AE5-AE6</f>
        <v>0</v>
      </c>
      <c r="AE6" s="86">
        <f t="shared" ref="AE6:AE16" si="4">AE5-H6*$AK$5-I6*$AK$6-J6*$AK$7-K6*$AK$8</f>
        <v>1000</v>
      </c>
      <c r="AF6" s="23">
        <f t="shared" ref="AF6:AF16" si="5">AG5-AG6</f>
        <v>0</v>
      </c>
      <c r="AG6" s="97">
        <f>1000-Y6*50-Z6*10-AA6*10-AB6*20-AC6*50</f>
        <v>1000</v>
      </c>
      <c r="AI6" s="96" t="s">
        <v>15</v>
      </c>
      <c r="AJ6" s="96">
        <v>10</v>
      </c>
      <c r="AK6" s="96">
        <v>5</v>
      </c>
      <c r="AL6" s="96">
        <v>0</v>
      </c>
    </row>
    <row r="7" spans="1:38">
      <c r="A7" s="21">
        <v>3</v>
      </c>
      <c r="B7" s="22" t="s">
        <v>30</v>
      </c>
      <c r="C7" s="23" t="s">
        <v>30</v>
      </c>
      <c r="D7" s="23" t="s">
        <v>29</v>
      </c>
      <c r="E7" s="23" t="s">
        <v>31</v>
      </c>
      <c r="F7" s="24" t="s">
        <v>29</v>
      </c>
      <c r="G7" s="25"/>
      <c r="H7" s="26"/>
      <c r="I7" s="45"/>
      <c r="J7" s="45"/>
      <c r="K7" s="46"/>
      <c r="L7" s="47"/>
      <c r="M7" s="48"/>
      <c r="N7" s="48"/>
      <c r="O7" s="49"/>
      <c r="P7" s="50"/>
      <c r="Q7" s="50"/>
      <c r="R7" s="26"/>
      <c r="S7" s="45"/>
      <c r="T7" s="45"/>
      <c r="U7" s="45"/>
      <c r="V7" s="45"/>
      <c r="W7" s="46"/>
      <c r="X7" s="25"/>
      <c r="Y7" s="83">
        <f t="shared" si="0"/>
        <v>0</v>
      </c>
      <c r="Z7" s="84">
        <f t="shared" ref="Z7:AB7" si="6">Z6+I7-M7+S7</f>
        <v>0</v>
      </c>
      <c r="AA7" s="84">
        <f t="shared" si="6"/>
        <v>0</v>
      </c>
      <c r="AB7" s="84">
        <f t="shared" si="6"/>
        <v>0</v>
      </c>
      <c r="AC7" s="85">
        <f t="shared" si="2"/>
        <v>0</v>
      </c>
      <c r="AD7" s="22">
        <f t="shared" si="3"/>
        <v>0</v>
      </c>
      <c r="AE7" s="86">
        <f t="shared" si="4"/>
        <v>1000</v>
      </c>
      <c r="AF7" s="23">
        <f t="shared" si="5"/>
        <v>0</v>
      </c>
      <c r="AG7" s="97">
        <f>1000-Y7*50-Z7*10-AA7*10-AB7*20-AC7*50</f>
        <v>1000</v>
      </c>
      <c r="AI7" s="96" t="s">
        <v>16</v>
      </c>
      <c r="AJ7" s="96">
        <v>100</v>
      </c>
      <c r="AK7" s="96">
        <v>50</v>
      </c>
      <c r="AL7" s="96">
        <v>0</v>
      </c>
    </row>
    <row r="8" spans="1:38">
      <c r="A8" s="21">
        <v>4</v>
      </c>
      <c r="B8" s="22" t="s">
        <v>29</v>
      </c>
      <c r="C8" s="23" t="s">
        <v>29</v>
      </c>
      <c r="D8" s="23" t="s">
        <v>29</v>
      </c>
      <c r="E8" s="23" t="s">
        <v>29</v>
      </c>
      <c r="F8" s="24" t="s">
        <v>29</v>
      </c>
      <c r="G8" s="25"/>
      <c r="H8" s="26"/>
      <c r="I8" s="45"/>
      <c r="J8" s="45"/>
      <c r="K8" s="46"/>
      <c r="L8" s="47"/>
      <c r="M8" s="48"/>
      <c r="N8" s="48"/>
      <c r="O8" s="49"/>
      <c r="P8" s="50"/>
      <c r="Q8" s="50"/>
      <c r="R8" s="26"/>
      <c r="S8" s="45"/>
      <c r="T8" s="45"/>
      <c r="U8" s="45"/>
      <c r="V8" s="45"/>
      <c r="W8" s="46"/>
      <c r="X8" s="25"/>
      <c r="Y8" s="83">
        <f t="shared" si="0"/>
        <v>0</v>
      </c>
      <c r="Z8" s="84">
        <f t="shared" ref="Z8:AB8" si="7">Z7+I8-M8+S8</f>
        <v>0</v>
      </c>
      <c r="AA8" s="84">
        <f t="shared" si="7"/>
        <v>0</v>
      </c>
      <c r="AB8" s="84">
        <f t="shared" si="7"/>
        <v>0</v>
      </c>
      <c r="AC8" s="85">
        <f t="shared" si="2"/>
        <v>0</v>
      </c>
      <c r="AD8" s="22">
        <f t="shared" si="3"/>
        <v>0</v>
      </c>
      <c r="AE8" s="86">
        <f t="shared" si="4"/>
        <v>1000</v>
      </c>
      <c r="AF8" s="23">
        <f t="shared" si="5"/>
        <v>0</v>
      </c>
      <c r="AG8" s="97">
        <f t="shared" ref="AG4:AG19" si="8">1000-Y8*50-Z8*10-AA8*10-AB8*20-AC8*50</f>
        <v>1000</v>
      </c>
      <c r="AI8" s="96" t="s">
        <v>17</v>
      </c>
      <c r="AJ8" s="96">
        <v>400</v>
      </c>
      <c r="AK8" s="96">
        <v>100</v>
      </c>
      <c r="AL8" s="96">
        <v>0</v>
      </c>
    </row>
    <row r="9" spans="1:38">
      <c r="A9" s="21">
        <v>5</v>
      </c>
      <c r="B9" s="22" t="s">
        <v>31</v>
      </c>
      <c r="C9" s="23" t="s">
        <v>32</v>
      </c>
      <c r="D9" s="23" t="s">
        <v>31</v>
      </c>
      <c r="E9" s="23" t="s">
        <v>29</v>
      </c>
      <c r="F9" s="24" t="s">
        <v>29</v>
      </c>
      <c r="G9" s="25"/>
      <c r="H9" s="26"/>
      <c r="I9" s="45"/>
      <c r="J9" s="45"/>
      <c r="K9" s="46"/>
      <c r="L9" s="47"/>
      <c r="M9" s="48"/>
      <c r="N9" s="48"/>
      <c r="O9" s="49"/>
      <c r="P9" s="50"/>
      <c r="Q9" s="50"/>
      <c r="R9" s="26"/>
      <c r="S9" s="45"/>
      <c r="T9" s="45"/>
      <c r="U9" s="45"/>
      <c r="V9" s="45"/>
      <c r="W9" s="46"/>
      <c r="X9" s="25"/>
      <c r="Y9" s="83">
        <f t="shared" si="0"/>
        <v>0</v>
      </c>
      <c r="Z9" s="84">
        <f t="shared" ref="Z9:AB9" si="9">Z8+I9-M9+S9</f>
        <v>0</v>
      </c>
      <c r="AA9" s="84">
        <f t="shared" si="9"/>
        <v>0</v>
      </c>
      <c r="AB9" s="84">
        <f t="shared" si="9"/>
        <v>0</v>
      </c>
      <c r="AC9" s="85">
        <f t="shared" si="2"/>
        <v>0</v>
      </c>
      <c r="AD9" s="22">
        <f t="shared" si="3"/>
        <v>0</v>
      </c>
      <c r="AE9" s="86">
        <f t="shared" si="4"/>
        <v>1000</v>
      </c>
      <c r="AF9" s="23">
        <f t="shared" si="5"/>
        <v>0</v>
      </c>
      <c r="AG9" s="97">
        <f t="shared" si="8"/>
        <v>1000</v>
      </c>
      <c r="AI9" s="94"/>
      <c r="AJ9" s="94"/>
      <c r="AK9" s="94"/>
      <c r="AL9" s="94"/>
    </row>
    <row r="10" spans="1:38">
      <c r="A10" s="21">
        <v>6</v>
      </c>
      <c r="B10" s="22" t="s">
        <v>29</v>
      </c>
      <c r="C10" s="23" t="s">
        <v>30</v>
      </c>
      <c r="D10" s="23" t="s">
        <v>29</v>
      </c>
      <c r="E10" s="23" t="s">
        <v>31</v>
      </c>
      <c r="F10" s="24" t="s">
        <v>31</v>
      </c>
      <c r="G10" s="25"/>
      <c r="H10" s="26"/>
      <c r="I10" s="45"/>
      <c r="J10" s="45"/>
      <c r="K10" s="46"/>
      <c r="L10" s="47"/>
      <c r="M10" s="48"/>
      <c r="N10" s="48"/>
      <c r="O10" s="49"/>
      <c r="P10" s="50"/>
      <c r="Q10" s="50"/>
      <c r="R10" s="26"/>
      <c r="S10" s="45"/>
      <c r="T10" s="45"/>
      <c r="U10" s="45"/>
      <c r="V10" s="45"/>
      <c r="W10" s="46"/>
      <c r="X10" s="25"/>
      <c r="Y10" s="83">
        <f t="shared" si="0"/>
        <v>0</v>
      </c>
      <c r="Z10" s="84">
        <f t="shared" ref="Z10:AB10" si="10">Z9+I10-M10+S10</f>
        <v>0</v>
      </c>
      <c r="AA10" s="84">
        <f t="shared" si="10"/>
        <v>0</v>
      </c>
      <c r="AB10" s="84">
        <f t="shared" si="10"/>
        <v>0</v>
      </c>
      <c r="AC10" s="85">
        <f t="shared" si="2"/>
        <v>0</v>
      </c>
      <c r="AD10" s="22">
        <f t="shared" si="3"/>
        <v>0</v>
      </c>
      <c r="AE10" s="86">
        <f t="shared" si="4"/>
        <v>1000</v>
      </c>
      <c r="AF10" s="23">
        <f t="shared" si="5"/>
        <v>0</v>
      </c>
      <c r="AG10" s="97">
        <f t="shared" si="8"/>
        <v>1000</v>
      </c>
      <c r="AI10" s="94"/>
      <c r="AJ10" s="94"/>
      <c r="AK10" s="94"/>
      <c r="AL10" s="94"/>
    </row>
    <row r="11" spans="1:38">
      <c r="A11" s="21">
        <v>7</v>
      </c>
      <c r="B11" s="22" t="s">
        <v>29</v>
      </c>
      <c r="C11" s="23" t="s">
        <v>30</v>
      </c>
      <c r="D11" s="23" t="s">
        <v>29</v>
      </c>
      <c r="E11" s="23" t="s">
        <v>31</v>
      </c>
      <c r="F11" s="24" t="s">
        <v>29</v>
      </c>
      <c r="G11" s="25"/>
      <c r="H11" s="26"/>
      <c r="I11" s="45"/>
      <c r="J11" s="45"/>
      <c r="K11" s="46"/>
      <c r="L11" s="47"/>
      <c r="M11" s="48"/>
      <c r="N11" s="48"/>
      <c r="O11" s="49"/>
      <c r="P11" s="50"/>
      <c r="Q11" s="50"/>
      <c r="R11" s="26"/>
      <c r="S11" s="45"/>
      <c r="T11" s="45"/>
      <c r="U11" s="45"/>
      <c r="V11" s="45"/>
      <c r="W11" s="46"/>
      <c r="X11" s="25"/>
      <c r="Y11" s="83">
        <f t="shared" si="0"/>
        <v>0</v>
      </c>
      <c r="Z11" s="84">
        <f t="shared" ref="Z11:AB11" si="11">Z10+I11-M11+S11</f>
        <v>0</v>
      </c>
      <c r="AA11" s="84">
        <f t="shared" si="11"/>
        <v>0</v>
      </c>
      <c r="AB11" s="84">
        <f t="shared" si="11"/>
        <v>0</v>
      </c>
      <c r="AC11" s="85">
        <f t="shared" si="2"/>
        <v>0</v>
      </c>
      <c r="AD11" s="22">
        <f t="shared" si="3"/>
        <v>0</v>
      </c>
      <c r="AE11" s="86">
        <f t="shared" si="4"/>
        <v>1000</v>
      </c>
      <c r="AF11" s="23">
        <f t="shared" si="5"/>
        <v>0</v>
      </c>
      <c r="AG11" s="97">
        <f t="shared" si="8"/>
        <v>1000</v>
      </c>
      <c r="AI11" s="94"/>
      <c r="AJ11" s="94"/>
      <c r="AK11" s="94"/>
      <c r="AL11" s="94"/>
    </row>
    <row r="12" spans="1:38">
      <c r="A12" s="21">
        <v>8</v>
      </c>
      <c r="B12" s="22" t="s">
        <v>32</v>
      </c>
      <c r="C12" s="23" t="s">
        <v>29</v>
      </c>
      <c r="D12" s="23" t="s">
        <v>31</v>
      </c>
      <c r="E12" s="23" t="s">
        <v>29</v>
      </c>
      <c r="F12" s="24" t="s">
        <v>31</v>
      </c>
      <c r="G12" s="25"/>
      <c r="H12" s="26"/>
      <c r="I12" s="45"/>
      <c r="J12" s="45"/>
      <c r="K12" s="46"/>
      <c r="L12" s="47"/>
      <c r="M12" s="48"/>
      <c r="N12" s="48"/>
      <c r="O12" s="49"/>
      <c r="P12" s="50"/>
      <c r="Q12" s="50"/>
      <c r="R12" s="26"/>
      <c r="S12" s="45"/>
      <c r="T12" s="45"/>
      <c r="U12" s="45"/>
      <c r="V12" s="45"/>
      <c r="W12" s="46"/>
      <c r="X12" s="25"/>
      <c r="Y12" s="83">
        <f t="shared" si="0"/>
        <v>0</v>
      </c>
      <c r="Z12" s="84">
        <f t="shared" ref="Z12:AB12" si="12">Z11+I12-M12+S12</f>
        <v>0</v>
      </c>
      <c r="AA12" s="84">
        <f t="shared" si="12"/>
        <v>0</v>
      </c>
      <c r="AB12" s="84">
        <f t="shared" si="12"/>
        <v>0</v>
      </c>
      <c r="AC12" s="85">
        <f t="shared" si="2"/>
        <v>0</v>
      </c>
      <c r="AD12" s="22">
        <f t="shared" si="3"/>
        <v>0</v>
      </c>
      <c r="AE12" s="86">
        <f t="shared" si="4"/>
        <v>1000</v>
      </c>
      <c r="AF12" s="23">
        <f t="shared" si="5"/>
        <v>0</v>
      </c>
      <c r="AG12" s="97">
        <f t="shared" si="8"/>
        <v>1000</v>
      </c>
      <c r="AI12" s="94"/>
      <c r="AJ12" s="94"/>
      <c r="AK12" s="94"/>
      <c r="AL12" s="94"/>
    </row>
    <row r="13" spans="1:38">
      <c r="A13" s="21">
        <v>9</v>
      </c>
      <c r="B13" s="22" t="s">
        <v>30</v>
      </c>
      <c r="C13" s="23" t="s">
        <v>31</v>
      </c>
      <c r="D13" s="23" t="s">
        <v>29</v>
      </c>
      <c r="E13" s="23" t="s">
        <v>29</v>
      </c>
      <c r="F13" s="24" t="s">
        <v>29</v>
      </c>
      <c r="G13" s="25"/>
      <c r="H13" s="26"/>
      <c r="I13" s="45"/>
      <c r="J13" s="45"/>
      <c r="K13" s="46"/>
      <c r="L13" s="47"/>
      <c r="M13" s="48"/>
      <c r="N13" s="48"/>
      <c r="O13" s="49"/>
      <c r="P13" s="50"/>
      <c r="Q13" s="50"/>
      <c r="R13" s="26"/>
      <c r="S13" s="45"/>
      <c r="T13" s="45"/>
      <c r="U13" s="45"/>
      <c r="V13" s="45"/>
      <c r="W13" s="46"/>
      <c r="X13" s="25"/>
      <c r="Y13" s="83">
        <f t="shared" si="0"/>
        <v>0</v>
      </c>
      <c r="Z13" s="84">
        <f t="shared" ref="Z13:AB13" si="13">Z12+I13-M13+S13</f>
        <v>0</v>
      </c>
      <c r="AA13" s="84">
        <f t="shared" si="13"/>
        <v>0</v>
      </c>
      <c r="AB13" s="84">
        <f t="shared" si="13"/>
        <v>0</v>
      </c>
      <c r="AC13" s="85">
        <f t="shared" si="2"/>
        <v>0</v>
      </c>
      <c r="AD13" s="22">
        <f t="shared" si="3"/>
        <v>0</v>
      </c>
      <c r="AE13" s="86">
        <f t="shared" si="4"/>
        <v>1000</v>
      </c>
      <c r="AF13" s="23">
        <f t="shared" si="5"/>
        <v>0</v>
      </c>
      <c r="AG13" s="97">
        <f t="shared" si="8"/>
        <v>1000</v>
      </c>
      <c r="AI13" s="94"/>
      <c r="AJ13" s="94"/>
      <c r="AK13" s="94"/>
      <c r="AL13" s="94"/>
    </row>
    <row r="14" spans="1:38">
      <c r="A14" s="21">
        <v>10</v>
      </c>
      <c r="B14" s="22" t="s">
        <v>29</v>
      </c>
      <c r="C14" s="23" t="s">
        <v>29</v>
      </c>
      <c r="D14" s="23" t="s">
        <v>29</v>
      </c>
      <c r="E14" s="23" t="s">
        <v>29</v>
      </c>
      <c r="F14" s="24" t="s">
        <v>29</v>
      </c>
      <c r="G14" s="25"/>
      <c r="H14" s="26"/>
      <c r="I14" s="45"/>
      <c r="J14" s="45"/>
      <c r="K14" s="46"/>
      <c r="L14" s="47"/>
      <c r="M14" s="48"/>
      <c r="N14" s="48"/>
      <c r="O14" s="49"/>
      <c r="P14" s="50"/>
      <c r="Q14" s="50"/>
      <c r="R14" s="26"/>
      <c r="S14" s="45"/>
      <c r="T14" s="45"/>
      <c r="U14" s="45"/>
      <c r="V14" s="45"/>
      <c r="W14" s="46"/>
      <c r="X14" s="25"/>
      <c r="Y14" s="83">
        <f t="shared" si="0"/>
        <v>0</v>
      </c>
      <c r="Z14" s="84">
        <f t="shared" ref="Z14:AB14" si="14">Z13+I14-M14+S14</f>
        <v>0</v>
      </c>
      <c r="AA14" s="84">
        <f t="shared" si="14"/>
        <v>0</v>
      </c>
      <c r="AB14" s="84">
        <f t="shared" si="14"/>
        <v>0</v>
      </c>
      <c r="AC14" s="85">
        <f t="shared" si="2"/>
        <v>0</v>
      </c>
      <c r="AD14" s="22">
        <f t="shared" si="3"/>
        <v>0</v>
      </c>
      <c r="AE14" s="86">
        <f t="shared" si="4"/>
        <v>1000</v>
      </c>
      <c r="AF14" s="23">
        <f t="shared" si="5"/>
        <v>0</v>
      </c>
      <c r="AG14" s="97">
        <f t="shared" si="8"/>
        <v>1000</v>
      </c>
      <c r="AI14" s="94"/>
      <c r="AJ14" s="94"/>
      <c r="AK14" s="94"/>
      <c r="AL14" s="94"/>
    </row>
    <row r="15" spans="1:38">
      <c r="A15" s="21">
        <v>11</v>
      </c>
      <c r="B15" s="22" t="s">
        <v>30</v>
      </c>
      <c r="C15" s="23" t="s">
        <v>31</v>
      </c>
      <c r="D15" s="23" t="s">
        <v>31</v>
      </c>
      <c r="E15" s="23" t="s">
        <v>29</v>
      </c>
      <c r="F15" s="24" t="s">
        <v>29</v>
      </c>
      <c r="G15" s="25"/>
      <c r="H15" s="26"/>
      <c r="I15" s="45"/>
      <c r="J15" s="45"/>
      <c r="K15" s="46"/>
      <c r="L15" s="47"/>
      <c r="M15" s="48"/>
      <c r="N15" s="48"/>
      <c r="O15" s="49"/>
      <c r="P15" s="50"/>
      <c r="Q15" s="50"/>
      <c r="R15" s="26"/>
      <c r="S15" s="45"/>
      <c r="T15" s="45"/>
      <c r="U15" s="45"/>
      <c r="V15" s="45"/>
      <c r="W15" s="46"/>
      <c r="X15" s="25"/>
      <c r="Y15" s="83">
        <f t="shared" si="0"/>
        <v>0</v>
      </c>
      <c r="Z15" s="84">
        <f t="shared" ref="Z15:AB15" si="15">Z14+I15-M15+S15</f>
        <v>0</v>
      </c>
      <c r="AA15" s="84">
        <f t="shared" si="15"/>
        <v>0</v>
      </c>
      <c r="AB15" s="84">
        <f t="shared" si="15"/>
        <v>0</v>
      </c>
      <c r="AC15" s="85">
        <f t="shared" si="2"/>
        <v>0</v>
      </c>
      <c r="AD15" s="22">
        <f t="shared" si="3"/>
        <v>0</v>
      </c>
      <c r="AE15" s="86">
        <f t="shared" si="4"/>
        <v>1000</v>
      </c>
      <c r="AF15" s="23">
        <f t="shared" si="5"/>
        <v>0</v>
      </c>
      <c r="AG15" s="97">
        <f t="shared" si="8"/>
        <v>1000</v>
      </c>
      <c r="AI15" s="94"/>
      <c r="AJ15" s="94"/>
      <c r="AK15" s="94"/>
      <c r="AL15" s="94"/>
    </row>
    <row r="16" ht="14.25" spans="1:38">
      <c r="A16" s="27">
        <v>12</v>
      </c>
      <c r="B16" s="28" t="s">
        <v>29</v>
      </c>
      <c r="C16" s="29" t="s">
        <v>31</v>
      </c>
      <c r="D16" s="29" t="s">
        <v>29</v>
      </c>
      <c r="E16" s="29" t="s">
        <v>29</v>
      </c>
      <c r="F16" s="30" t="s">
        <v>32</v>
      </c>
      <c r="G16" s="31"/>
      <c r="H16" s="32"/>
      <c r="I16" s="51"/>
      <c r="J16" s="51"/>
      <c r="K16" s="52"/>
      <c r="L16" s="53"/>
      <c r="M16" s="54"/>
      <c r="N16" s="54"/>
      <c r="O16" s="55"/>
      <c r="P16" s="56"/>
      <c r="Q16" s="56"/>
      <c r="R16" s="32"/>
      <c r="S16" s="51"/>
      <c r="T16" s="51"/>
      <c r="U16" s="51"/>
      <c r="V16" s="51"/>
      <c r="W16" s="52"/>
      <c r="X16" s="31"/>
      <c r="Y16" s="87">
        <f t="shared" si="0"/>
        <v>0</v>
      </c>
      <c r="Z16" s="88">
        <f t="shared" ref="Z16:AB16" si="16">Z15+I16-M16+S16</f>
        <v>0</v>
      </c>
      <c r="AA16" s="88">
        <f t="shared" si="16"/>
        <v>0</v>
      </c>
      <c r="AB16" s="88">
        <f t="shared" si="16"/>
        <v>0</v>
      </c>
      <c r="AC16" s="89">
        <f t="shared" si="2"/>
        <v>0</v>
      </c>
      <c r="AD16" s="28">
        <f t="shared" si="3"/>
        <v>0</v>
      </c>
      <c r="AE16" s="90">
        <f t="shared" si="4"/>
        <v>1000</v>
      </c>
      <c r="AF16" s="29">
        <f t="shared" si="5"/>
        <v>0</v>
      </c>
      <c r="AG16" s="98">
        <f t="shared" si="8"/>
        <v>1000</v>
      </c>
      <c r="AI16" s="94"/>
      <c r="AJ16" s="94"/>
      <c r="AK16" s="94"/>
      <c r="AL16" s="94"/>
    </row>
    <row r="17" ht="15" spans="35:38">
      <c r="AI17" s="94"/>
      <c r="AJ17" s="94"/>
      <c r="AK17" s="94"/>
      <c r="AL17" s="94"/>
    </row>
    <row r="18" ht="36.75" spans="1:38">
      <c r="A18" s="3" t="s">
        <v>33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91"/>
      <c r="AI18" s="94"/>
      <c r="AJ18" s="94"/>
      <c r="AK18" s="94"/>
      <c r="AL18" s="94"/>
    </row>
    <row r="19" ht="14.25" spans="1:38">
      <c r="A19" s="5" t="s">
        <v>1</v>
      </c>
      <c r="B19" s="6" t="s">
        <v>2</v>
      </c>
      <c r="C19" s="7"/>
      <c r="D19" s="7"/>
      <c r="E19" s="7"/>
      <c r="F19" s="8"/>
      <c r="G19" s="9" t="s">
        <v>3</v>
      </c>
      <c r="H19" s="6" t="s">
        <v>4</v>
      </c>
      <c r="I19" s="7"/>
      <c r="J19" s="7"/>
      <c r="K19" s="8"/>
      <c r="L19" s="6" t="s">
        <v>5</v>
      </c>
      <c r="M19" s="7"/>
      <c r="N19" s="7"/>
      <c r="O19" s="8"/>
      <c r="P19" s="9" t="s">
        <v>6</v>
      </c>
      <c r="Q19" s="9" t="s">
        <v>7</v>
      </c>
      <c r="R19" s="6" t="s">
        <v>8</v>
      </c>
      <c r="S19" s="7"/>
      <c r="T19" s="7"/>
      <c r="U19" s="7"/>
      <c r="V19" s="75"/>
      <c r="W19" s="8"/>
      <c r="X19" s="76" t="s">
        <v>9</v>
      </c>
      <c r="Y19" s="6" t="s">
        <v>10</v>
      </c>
      <c r="Z19" s="7"/>
      <c r="AA19" s="7"/>
      <c r="AB19" s="7"/>
      <c r="AC19" s="7"/>
      <c r="AD19" s="7"/>
      <c r="AE19" s="7"/>
      <c r="AF19" s="7"/>
      <c r="AG19" s="93"/>
      <c r="AI19" s="94"/>
      <c r="AJ19" s="94"/>
      <c r="AK19" s="94"/>
      <c r="AL19" s="94"/>
    </row>
    <row r="20" ht="14.25" spans="1:38">
      <c r="A20" s="10"/>
      <c r="B20" s="11" t="s">
        <v>11</v>
      </c>
      <c r="C20" s="12" t="s">
        <v>12</v>
      </c>
      <c r="D20" s="12" t="s">
        <v>6</v>
      </c>
      <c r="E20" s="12" t="s">
        <v>13</v>
      </c>
      <c r="F20" s="13" t="s">
        <v>7</v>
      </c>
      <c r="G20" s="14"/>
      <c r="H20" s="11" t="s">
        <v>14</v>
      </c>
      <c r="I20" s="12" t="s">
        <v>15</v>
      </c>
      <c r="J20" s="12" t="s">
        <v>16</v>
      </c>
      <c r="K20" s="13" t="s">
        <v>17</v>
      </c>
      <c r="L20" s="11" t="s">
        <v>14</v>
      </c>
      <c r="M20" s="12" t="s">
        <v>15</v>
      </c>
      <c r="N20" s="12" t="s">
        <v>16</v>
      </c>
      <c r="O20" s="13" t="s">
        <v>17</v>
      </c>
      <c r="P20" s="14" t="s">
        <v>14</v>
      </c>
      <c r="Q20" s="14" t="s">
        <v>18</v>
      </c>
      <c r="R20" s="11" t="s">
        <v>14</v>
      </c>
      <c r="S20" s="12" t="s">
        <v>15</v>
      </c>
      <c r="T20" s="12" t="s">
        <v>16</v>
      </c>
      <c r="U20" s="12" t="s">
        <v>17</v>
      </c>
      <c r="V20" s="77" t="s">
        <v>18</v>
      </c>
      <c r="W20" s="13" t="s">
        <v>19</v>
      </c>
      <c r="X20" s="78"/>
      <c r="Y20" s="11" t="s">
        <v>14</v>
      </c>
      <c r="Z20" s="12" t="s">
        <v>15</v>
      </c>
      <c r="AA20" s="12" t="s">
        <v>16</v>
      </c>
      <c r="AB20" s="12" t="s">
        <v>17</v>
      </c>
      <c r="AC20" s="12" t="s">
        <v>18</v>
      </c>
      <c r="AD20" s="12" t="s">
        <v>20</v>
      </c>
      <c r="AE20" s="12" t="s">
        <v>21</v>
      </c>
      <c r="AF20" s="12" t="s">
        <v>22</v>
      </c>
      <c r="AG20" s="95" t="s">
        <v>23</v>
      </c>
      <c r="AI20" s="96" t="s">
        <v>24</v>
      </c>
      <c r="AJ20" s="96">
        <v>1000</v>
      </c>
      <c r="AK20" s="96" t="s">
        <v>25</v>
      </c>
      <c r="AL20" s="96">
        <v>1000</v>
      </c>
    </row>
    <row r="21" ht="14.25" spans="1:38">
      <c r="A21" s="15" t="s">
        <v>26</v>
      </c>
      <c r="B21" s="16" t="s">
        <v>27</v>
      </c>
      <c r="C21" s="17" t="s">
        <v>27</v>
      </c>
      <c r="D21" s="17" t="s">
        <v>27</v>
      </c>
      <c r="E21" s="17" t="s">
        <v>27</v>
      </c>
      <c r="F21" s="18" t="s">
        <v>27</v>
      </c>
      <c r="G21" s="33"/>
      <c r="H21" s="34"/>
      <c r="I21" s="57"/>
      <c r="J21" s="57"/>
      <c r="K21" s="58"/>
      <c r="L21" s="59"/>
      <c r="M21" s="60"/>
      <c r="N21" s="60"/>
      <c r="O21" s="61"/>
      <c r="P21" s="62"/>
      <c r="Q21" s="62"/>
      <c r="R21" s="34"/>
      <c r="S21" s="57"/>
      <c r="T21" s="57"/>
      <c r="U21" s="57"/>
      <c r="V21" s="57"/>
      <c r="W21" s="58"/>
      <c r="X21" s="33"/>
      <c r="Y21" s="79">
        <f>H21-L21+P21+R21</f>
        <v>0</v>
      </c>
      <c r="Z21" s="80">
        <f t="shared" ref="Z21:AB21" si="17">I21-M21+S21</f>
        <v>0</v>
      </c>
      <c r="AA21" s="80">
        <f t="shared" si="17"/>
        <v>0</v>
      </c>
      <c r="AB21" s="80">
        <f t="shared" si="17"/>
        <v>0</v>
      </c>
      <c r="AC21" s="81">
        <f>Q21+V21</f>
        <v>0</v>
      </c>
      <c r="AD21" s="16">
        <f>$AJ$3-AE21</f>
        <v>0</v>
      </c>
      <c r="AE21" s="82">
        <f>AL20-H21*AJ22-I21*AJ23-J21*AJ24-K21/3*AJ25</f>
        <v>1000</v>
      </c>
      <c r="AF21" s="17">
        <f>$AL$3-AG21</f>
        <v>0</v>
      </c>
      <c r="AG21" s="97">
        <f t="shared" ref="AG21:AG33" si="18">1000-Y21*50-Z21*10-AA21*10-AB21*20-AC21*50</f>
        <v>1000</v>
      </c>
      <c r="AI21" s="96" t="s">
        <v>28</v>
      </c>
      <c r="AJ21" s="96" t="s">
        <v>26</v>
      </c>
      <c r="AK21" s="96" t="s">
        <v>13</v>
      </c>
      <c r="AL21" s="96" t="s">
        <v>6</v>
      </c>
    </row>
    <row r="22" spans="1:38">
      <c r="A22" s="21">
        <v>1</v>
      </c>
      <c r="B22" s="22" t="s">
        <v>29</v>
      </c>
      <c r="C22" s="23" t="s">
        <v>30</v>
      </c>
      <c r="D22" s="23" t="s">
        <v>29</v>
      </c>
      <c r="E22" s="23" t="s">
        <v>31</v>
      </c>
      <c r="F22" s="24" t="s">
        <v>29</v>
      </c>
      <c r="G22" s="35"/>
      <c r="H22" s="36"/>
      <c r="I22" s="63"/>
      <c r="J22" s="63"/>
      <c r="K22" s="64"/>
      <c r="L22" s="65"/>
      <c r="M22" s="66"/>
      <c r="N22" s="66"/>
      <c r="O22" s="67"/>
      <c r="P22" s="68"/>
      <c r="Q22" s="68"/>
      <c r="R22" s="36"/>
      <c r="S22" s="63"/>
      <c r="T22" s="63"/>
      <c r="U22" s="63"/>
      <c r="V22" s="63"/>
      <c r="W22" s="64"/>
      <c r="X22" s="35"/>
      <c r="Y22" s="83">
        <f t="shared" ref="Y22:Y33" si="19">Y21+H22-L22+P22+R22</f>
        <v>0</v>
      </c>
      <c r="Z22" s="84">
        <f t="shared" ref="Z22:AB22" si="20">Z21+I22-M22+S22</f>
        <v>0</v>
      </c>
      <c r="AA22" s="84">
        <f t="shared" si="20"/>
        <v>0</v>
      </c>
      <c r="AB22" s="84">
        <f t="shared" si="20"/>
        <v>0</v>
      </c>
      <c r="AC22" s="85">
        <f t="shared" ref="AC22:AC33" si="21">AC21+Q22+V22</f>
        <v>0</v>
      </c>
      <c r="AD22" s="22">
        <f t="shared" ref="AD22:AD33" si="22">AE21-AE22</f>
        <v>0</v>
      </c>
      <c r="AE22" s="86">
        <f t="shared" ref="AE22:AE33" si="23">AE21-H22*$AK$5-I22*$AK$6-J22*$AK$7-K22*$AK$8</f>
        <v>1000</v>
      </c>
      <c r="AF22" s="23">
        <f t="shared" ref="AF22:AF33" si="24">AG21-AG22</f>
        <v>0</v>
      </c>
      <c r="AG22" s="97">
        <f t="shared" si="18"/>
        <v>1000</v>
      </c>
      <c r="AI22" s="96" t="s">
        <v>14</v>
      </c>
      <c r="AJ22" s="96">
        <v>25</v>
      </c>
      <c r="AK22" s="96">
        <v>15</v>
      </c>
      <c r="AL22" s="96">
        <v>0</v>
      </c>
    </row>
    <row r="23" spans="1:38">
      <c r="A23" s="21">
        <v>2</v>
      </c>
      <c r="B23" s="22" t="s">
        <v>31</v>
      </c>
      <c r="C23" s="23" t="s">
        <v>29</v>
      </c>
      <c r="D23" s="23" t="s">
        <v>31</v>
      </c>
      <c r="E23" s="23" t="s">
        <v>29</v>
      </c>
      <c r="F23" s="24" t="s">
        <v>29</v>
      </c>
      <c r="G23" s="35"/>
      <c r="H23" s="36"/>
      <c r="I23" s="63"/>
      <c r="J23" s="63"/>
      <c r="K23" s="64"/>
      <c r="L23" s="65"/>
      <c r="M23" s="66"/>
      <c r="N23" s="66"/>
      <c r="O23" s="67"/>
      <c r="P23" s="68"/>
      <c r="Q23" s="68"/>
      <c r="R23" s="36"/>
      <c r="S23" s="63"/>
      <c r="T23" s="63"/>
      <c r="U23" s="63"/>
      <c r="V23" s="63"/>
      <c r="W23" s="64"/>
      <c r="X23" s="35"/>
      <c r="Y23" s="83">
        <f t="shared" si="19"/>
        <v>0</v>
      </c>
      <c r="Z23" s="84">
        <f t="shared" ref="Z23:AB23" si="25">Z22+I23-M23+S23</f>
        <v>0</v>
      </c>
      <c r="AA23" s="84">
        <f t="shared" si="25"/>
        <v>0</v>
      </c>
      <c r="AB23" s="84">
        <f t="shared" si="25"/>
        <v>0</v>
      </c>
      <c r="AC23" s="85">
        <f t="shared" si="21"/>
        <v>0</v>
      </c>
      <c r="AD23" s="22">
        <f t="shared" si="22"/>
        <v>0</v>
      </c>
      <c r="AE23" s="86">
        <f t="shared" si="23"/>
        <v>1000</v>
      </c>
      <c r="AF23" s="23">
        <f t="shared" si="24"/>
        <v>0</v>
      </c>
      <c r="AG23" s="97">
        <f t="shared" si="18"/>
        <v>1000</v>
      </c>
      <c r="AI23" s="96" t="s">
        <v>15</v>
      </c>
      <c r="AJ23" s="96">
        <v>10</v>
      </c>
      <c r="AK23" s="96">
        <v>5</v>
      </c>
      <c r="AL23" s="96">
        <v>0</v>
      </c>
    </row>
    <row r="24" spans="1:38">
      <c r="A24" s="21">
        <v>3</v>
      </c>
      <c r="B24" s="22" t="s">
        <v>30</v>
      </c>
      <c r="C24" s="23" t="s">
        <v>30</v>
      </c>
      <c r="D24" s="23" t="s">
        <v>29</v>
      </c>
      <c r="E24" s="23" t="s">
        <v>31</v>
      </c>
      <c r="F24" s="24" t="s">
        <v>29</v>
      </c>
      <c r="G24" s="35"/>
      <c r="H24" s="36"/>
      <c r="I24" s="63"/>
      <c r="J24" s="63"/>
      <c r="K24" s="64"/>
      <c r="L24" s="65"/>
      <c r="M24" s="66"/>
      <c r="N24" s="66"/>
      <c r="O24" s="67"/>
      <c r="P24" s="68"/>
      <c r="Q24" s="68"/>
      <c r="R24" s="36"/>
      <c r="S24" s="63"/>
      <c r="T24" s="63"/>
      <c r="U24" s="63"/>
      <c r="V24" s="63"/>
      <c r="W24" s="64"/>
      <c r="X24" s="35"/>
      <c r="Y24" s="83">
        <f t="shared" si="19"/>
        <v>0</v>
      </c>
      <c r="Z24" s="84">
        <f t="shared" ref="Z24:AB24" si="26">Z23+I24-M24+S24</f>
        <v>0</v>
      </c>
      <c r="AA24" s="84">
        <f t="shared" si="26"/>
        <v>0</v>
      </c>
      <c r="AB24" s="84">
        <f t="shared" si="26"/>
        <v>0</v>
      </c>
      <c r="AC24" s="85">
        <f t="shared" si="21"/>
        <v>0</v>
      </c>
      <c r="AD24" s="22">
        <f t="shared" si="22"/>
        <v>0</v>
      </c>
      <c r="AE24" s="86">
        <f t="shared" si="23"/>
        <v>1000</v>
      </c>
      <c r="AF24" s="23">
        <f t="shared" si="24"/>
        <v>0</v>
      </c>
      <c r="AG24" s="97">
        <f t="shared" si="18"/>
        <v>1000</v>
      </c>
      <c r="AI24" s="96" t="s">
        <v>16</v>
      </c>
      <c r="AJ24" s="96">
        <v>100</v>
      </c>
      <c r="AK24" s="96">
        <v>50</v>
      </c>
      <c r="AL24" s="96">
        <v>0</v>
      </c>
    </row>
    <row r="25" spans="1:38">
      <c r="A25" s="21">
        <v>4</v>
      </c>
      <c r="B25" s="22" t="s">
        <v>29</v>
      </c>
      <c r="C25" s="23" t="s">
        <v>29</v>
      </c>
      <c r="D25" s="23" t="s">
        <v>29</v>
      </c>
      <c r="E25" s="23" t="s">
        <v>29</v>
      </c>
      <c r="F25" s="24" t="s">
        <v>29</v>
      </c>
      <c r="G25" s="35"/>
      <c r="H25" s="36"/>
      <c r="I25" s="63"/>
      <c r="J25" s="63"/>
      <c r="K25" s="64"/>
      <c r="L25" s="65"/>
      <c r="M25" s="66"/>
      <c r="N25" s="66"/>
      <c r="O25" s="67"/>
      <c r="P25" s="68"/>
      <c r="Q25" s="68"/>
      <c r="R25" s="36"/>
      <c r="S25" s="63"/>
      <c r="T25" s="63"/>
      <c r="U25" s="63"/>
      <c r="V25" s="63"/>
      <c r="W25" s="64"/>
      <c r="X25" s="35"/>
      <c r="Y25" s="83">
        <f t="shared" si="19"/>
        <v>0</v>
      </c>
      <c r="Z25" s="84">
        <f t="shared" ref="Z25:AB25" si="27">Z24+I25-M25+S25</f>
        <v>0</v>
      </c>
      <c r="AA25" s="84">
        <f t="shared" si="27"/>
        <v>0</v>
      </c>
      <c r="AB25" s="84">
        <f t="shared" si="27"/>
        <v>0</v>
      </c>
      <c r="AC25" s="85">
        <f t="shared" si="21"/>
        <v>0</v>
      </c>
      <c r="AD25" s="22">
        <f t="shared" si="22"/>
        <v>0</v>
      </c>
      <c r="AE25" s="86">
        <f t="shared" si="23"/>
        <v>1000</v>
      </c>
      <c r="AF25" s="23">
        <f t="shared" si="24"/>
        <v>0</v>
      </c>
      <c r="AG25" s="97">
        <f t="shared" si="18"/>
        <v>1000</v>
      </c>
      <c r="AI25" s="96" t="s">
        <v>17</v>
      </c>
      <c r="AJ25" s="96">
        <v>400</v>
      </c>
      <c r="AK25" s="96">
        <v>100</v>
      </c>
      <c r="AL25" s="96">
        <v>0</v>
      </c>
    </row>
    <row r="26" spans="1:38">
      <c r="A26" s="21">
        <v>5</v>
      </c>
      <c r="B26" s="22" t="s">
        <v>31</v>
      </c>
      <c r="C26" s="23" t="s">
        <v>32</v>
      </c>
      <c r="D26" s="23" t="s">
        <v>31</v>
      </c>
      <c r="E26" s="23" t="s">
        <v>29</v>
      </c>
      <c r="F26" s="24" t="s">
        <v>29</v>
      </c>
      <c r="G26" s="35"/>
      <c r="H26" s="36"/>
      <c r="I26" s="63"/>
      <c r="J26" s="63"/>
      <c r="K26" s="64"/>
      <c r="L26" s="65"/>
      <c r="M26" s="66"/>
      <c r="N26" s="66"/>
      <c r="O26" s="67"/>
      <c r="P26" s="68"/>
      <c r="Q26" s="68"/>
      <c r="R26" s="36"/>
      <c r="S26" s="63"/>
      <c r="T26" s="63"/>
      <c r="U26" s="63"/>
      <c r="V26" s="63"/>
      <c r="W26" s="64"/>
      <c r="X26" s="35"/>
      <c r="Y26" s="83">
        <f t="shared" si="19"/>
        <v>0</v>
      </c>
      <c r="Z26" s="84">
        <f t="shared" ref="Z26:AB26" si="28">Z25+I26-M26+S26</f>
        <v>0</v>
      </c>
      <c r="AA26" s="84">
        <f t="shared" si="28"/>
        <v>0</v>
      </c>
      <c r="AB26" s="84">
        <f t="shared" si="28"/>
        <v>0</v>
      </c>
      <c r="AC26" s="85">
        <f t="shared" si="21"/>
        <v>0</v>
      </c>
      <c r="AD26" s="22">
        <f t="shared" si="22"/>
        <v>0</v>
      </c>
      <c r="AE26" s="86">
        <f t="shared" si="23"/>
        <v>1000</v>
      </c>
      <c r="AF26" s="23">
        <f t="shared" si="24"/>
        <v>0</v>
      </c>
      <c r="AG26" s="97">
        <f t="shared" si="18"/>
        <v>1000</v>
      </c>
      <c r="AI26" s="94"/>
      <c r="AJ26" s="94"/>
      <c r="AK26" s="94"/>
      <c r="AL26" s="94"/>
    </row>
    <row r="27" spans="1:38">
      <c r="A27" s="21">
        <v>6</v>
      </c>
      <c r="B27" s="22" t="s">
        <v>29</v>
      </c>
      <c r="C27" s="23" t="s">
        <v>30</v>
      </c>
      <c r="D27" s="23" t="s">
        <v>29</v>
      </c>
      <c r="E27" s="23" t="s">
        <v>31</v>
      </c>
      <c r="F27" s="24" t="s">
        <v>31</v>
      </c>
      <c r="G27" s="35"/>
      <c r="H27" s="36"/>
      <c r="I27" s="63"/>
      <c r="J27" s="63"/>
      <c r="K27" s="64"/>
      <c r="L27" s="65"/>
      <c r="M27" s="66"/>
      <c r="N27" s="66"/>
      <c r="O27" s="67"/>
      <c r="P27" s="68"/>
      <c r="Q27" s="68"/>
      <c r="R27" s="36"/>
      <c r="S27" s="63"/>
      <c r="T27" s="63"/>
      <c r="U27" s="63"/>
      <c r="V27" s="63"/>
      <c r="W27" s="64"/>
      <c r="X27" s="35"/>
      <c r="Y27" s="83">
        <f t="shared" si="19"/>
        <v>0</v>
      </c>
      <c r="Z27" s="84">
        <f t="shared" ref="Z27:AB27" si="29">Z26+I27-M27+S27</f>
        <v>0</v>
      </c>
      <c r="AA27" s="84">
        <f t="shared" si="29"/>
        <v>0</v>
      </c>
      <c r="AB27" s="84">
        <f t="shared" si="29"/>
        <v>0</v>
      </c>
      <c r="AC27" s="85">
        <f t="shared" si="21"/>
        <v>0</v>
      </c>
      <c r="AD27" s="22">
        <f t="shared" si="22"/>
        <v>0</v>
      </c>
      <c r="AE27" s="86">
        <f t="shared" si="23"/>
        <v>1000</v>
      </c>
      <c r="AF27" s="23">
        <f t="shared" si="24"/>
        <v>0</v>
      </c>
      <c r="AG27" s="97">
        <f t="shared" si="18"/>
        <v>1000</v>
      </c>
      <c r="AI27" s="94"/>
      <c r="AJ27" s="94"/>
      <c r="AK27" s="94"/>
      <c r="AL27" s="94"/>
    </row>
    <row r="28" spans="1:38">
      <c r="A28" s="21">
        <v>7</v>
      </c>
      <c r="B28" s="22" t="s">
        <v>29</v>
      </c>
      <c r="C28" s="23" t="s">
        <v>30</v>
      </c>
      <c r="D28" s="23" t="s">
        <v>29</v>
      </c>
      <c r="E28" s="23" t="s">
        <v>31</v>
      </c>
      <c r="F28" s="24" t="s">
        <v>29</v>
      </c>
      <c r="G28" s="35"/>
      <c r="H28" s="36"/>
      <c r="I28" s="63"/>
      <c r="J28" s="63"/>
      <c r="K28" s="64"/>
      <c r="L28" s="65"/>
      <c r="M28" s="66"/>
      <c r="N28" s="66"/>
      <c r="O28" s="67"/>
      <c r="P28" s="68"/>
      <c r="Q28" s="68"/>
      <c r="R28" s="36"/>
      <c r="S28" s="63"/>
      <c r="T28" s="63"/>
      <c r="U28" s="63"/>
      <c r="V28" s="63"/>
      <c r="W28" s="64"/>
      <c r="X28" s="35"/>
      <c r="Y28" s="83">
        <f t="shared" si="19"/>
        <v>0</v>
      </c>
      <c r="Z28" s="84">
        <f t="shared" ref="Z28:AB28" si="30">Z27+I28-M28+S28</f>
        <v>0</v>
      </c>
      <c r="AA28" s="84">
        <f t="shared" si="30"/>
        <v>0</v>
      </c>
      <c r="AB28" s="84">
        <f t="shared" si="30"/>
        <v>0</v>
      </c>
      <c r="AC28" s="85">
        <f t="shared" si="21"/>
        <v>0</v>
      </c>
      <c r="AD28" s="22">
        <f t="shared" si="22"/>
        <v>0</v>
      </c>
      <c r="AE28" s="86">
        <f t="shared" si="23"/>
        <v>1000</v>
      </c>
      <c r="AF28" s="23">
        <f t="shared" si="24"/>
        <v>0</v>
      </c>
      <c r="AG28" s="97">
        <f t="shared" si="18"/>
        <v>1000</v>
      </c>
      <c r="AI28" s="94"/>
      <c r="AJ28" s="94"/>
      <c r="AK28" s="94"/>
      <c r="AL28" s="94"/>
    </row>
    <row r="29" spans="1:38">
      <c r="A29" s="21">
        <v>8</v>
      </c>
      <c r="B29" s="22" t="s">
        <v>32</v>
      </c>
      <c r="C29" s="23" t="s">
        <v>29</v>
      </c>
      <c r="D29" s="23" t="s">
        <v>31</v>
      </c>
      <c r="E29" s="23" t="s">
        <v>29</v>
      </c>
      <c r="F29" s="24" t="s">
        <v>31</v>
      </c>
      <c r="G29" s="35"/>
      <c r="H29" s="36"/>
      <c r="I29" s="63"/>
      <c r="J29" s="63"/>
      <c r="K29" s="64"/>
      <c r="L29" s="65"/>
      <c r="M29" s="66"/>
      <c r="N29" s="66"/>
      <c r="O29" s="67"/>
      <c r="P29" s="68"/>
      <c r="Q29" s="68"/>
      <c r="R29" s="36"/>
      <c r="S29" s="63"/>
      <c r="T29" s="63"/>
      <c r="U29" s="63"/>
      <c r="V29" s="63"/>
      <c r="W29" s="64"/>
      <c r="X29" s="35"/>
      <c r="Y29" s="83">
        <f t="shared" si="19"/>
        <v>0</v>
      </c>
      <c r="Z29" s="84">
        <f t="shared" ref="Z29:AB29" si="31">Z28+I29-M29+S29</f>
        <v>0</v>
      </c>
      <c r="AA29" s="84">
        <f t="shared" si="31"/>
        <v>0</v>
      </c>
      <c r="AB29" s="84">
        <f t="shared" si="31"/>
        <v>0</v>
      </c>
      <c r="AC29" s="85">
        <f t="shared" si="21"/>
        <v>0</v>
      </c>
      <c r="AD29" s="22">
        <f t="shared" si="22"/>
        <v>0</v>
      </c>
      <c r="AE29" s="86">
        <f t="shared" si="23"/>
        <v>1000</v>
      </c>
      <c r="AF29" s="23">
        <f t="shared" si="24"/>
        <v>0</v>
      </c>
      <c r="AG29" s="97">
        <f t="shared" si="18"/>
        <v>1000</v>
      </c>
      <c r="AI29" s="94"/>
      <c r="AJ29" s="94"/>
      <c r="AK29" s="94"/>
      <c r="AL29" s="94"/>
    </row>
    <row r="30" spans="1:38">
      <c r="A30" s="21">
        <v>9</v>
      </c>
      <c r="B30" s="22" t="s">
        <v>30</v>
      </c>
      <c r="C30" s="23" t="s">
        <v>31</v>
      </c>
      <c r="D30" s="23" t="s">
        <v>29</v>
      </c>
      <c r="E30" s="23" t="s">
        <v>29</v>
      </c>
      <c r="F30" s="24" t="s">
        <v>29</v>
      </c>
      <c r="G30" s="35"/>
      <c r="H30" s="36"/>
      <c r="I30" s="63"/>
      <c r="J30" s="63"/>
      <c r="K30" s="64"/>
      <c r="L30" s="65"/>
      <c r="M30" s="66"/>
      <c r="N30" s="66"/>
      <c r="O30" s="67"/>
      <c r="P30" s="68"/>
      <c r="Q30" s="68"/>
      <c r="R30" s="36"/>
      <c r="S30" s="63"/>
      <c r="T30" s="63"/>
      <c r="U30" s="63"/>
      <c r="V30" s="63"/>
      <c r="W30" s="64"/>
      <c r="X30" s="35"/>
      <c r="Y30" s="83">
        <f t="shared" si="19"/>
        <v>0</v>
      </c>
      <c r="Z30" s="84">
        <f t="shared" ref="Z30:AB30" si="32">Z29+I30-M30+S30</f>
        <v>0</v>
      </c>
      <c r="AA30" s="84">
        <f t="shared" si="32"/>
        <v>0</v>
      </c>
      <c r="AB30" s="84">
        <f t="shared" si="32"/>
        <v>0</v>
      </c>
      <c r="AC30" s="85">
        <f t="shared" si="21"/>
        <v>0</v>
      </c>
      <c r="AD30" s="22">
        <f t="shared" si="22"/>
        <v>0</v>
      </c>
      <c r="AE30" s="86">
        <f t="shared" si="23"/>
        <v>1000</v>
      </c>
      <c r="AF30" s="23">
        <f t="shared" si="24"/>
        <v>0</v>
      </c>
      <c r="AG30" s="97">
        <f t="shared" si="18"/>
        <v>1000</v>
      </c>
      <c r="AI30" s="94"/>
      <c r="AJ30" s="94"/>
      <c r="AK30" s="94"/>
      <c r="AL30" s="94"/>
    </row>
    <row r="31" spans="1:38">
      <c r="A31" s="21">
        <v>10</v>
      </c>
      <c r="B31" s="22" t="s">
        <v>29</v>
      </c>
      <c r="C31" s="23" t="s">
        <v>29</v>
      </c>
      <c r="D31" s="23" t="s">
        <v>29</v>
      </c>
      <c r="E31" s="23" t="s">
        <v>29</v>
      </c>
      <c r="F31" s="24" t="s">
        <v>29</v>
      </c>
      <c r="G31" s="35"/>
      <c r="H31" s="36"/>
      <c r="I31" s="63"/>
      <c r="J31" s="63"/>
      <c r="K31" s="64"/>
      <c r="L31" s="65"/>
      <c r="M31" s="66"/>
      <c r="N31" s="66"/>
      <c r="O31" s="67"/>
      <c r="P31" s="68"/>
      <c r="Q31" s="68"/>
      <c r="R31" s="36"/>
      <c r="S31" s="63"/>
      <c r="T31" s="63"/>
      <c r="U31" s="63"/>
      <c r="V31" s="63"/>
      <c r="W31" s="64"/>
      <c r="X31" s="35"/>
      <c r="Y31" s="83">
        <f t="shared" si="19"/>
        <v>0</v>
      </c>
      <c r="Z31" s="84">
        <f t="shared" ref="Z31:AB31" si="33">Z30+I31-M31+S31</f>
        <v>0</v>
      </c>
      <c r="AA31" s="84">
        <f t="shared" si="33"/>
        <v>0</v>
      </c>
      <c r="AB31" s="84">
        <f t="shared" si="33"/>
        <v>0</v>
      </c>
      <c r="AC31" s="85">
        <f t="shared" si="21"/>
        <v>0</v>
      </c>
      <c r="AD31" s="22">
        <f t="shared" si="22"/>
        <v>0</v>
      </c>
      <c r="AE31" s="86">
        <f t="shared" si="23"/>
        <v>1000</v>
      </c>
      <c r="AF31" s="23">
        <f t="shared" si="24"/>
        <v>0</v>
      </c>
      <c r="AG31" s="97">
        <f t="shared" si="18"/>
        <v>1000</v>
      </c>
      <c r="AI31" s="94"/>
      <c r="AJ31" s="94"/>
      <c r="AK31" s="94"/>
      <c r="AL31" s="94"/>
    </row>
    <row r="32" spans="1:38">
      <c r="A32" s="21">
        <v>11</v>
      </c>
      <c r="B32" s="22" t="s">
        <v>30</v>
      </c>
      <c r="C32" s="23" t="s">
        <v>31</v>
      </c>
      <c r="D32" s="23" t="s">
        <v>31</v>
      </c>
      <c r="E32" s="23" t="s">
        <v>29</v>
      </c>
      <c r="F32" s="24" t="s">
        <v>29</v>
      </c>
      <c r="G32" s="35"/>
      <c r="H32" s="36"/>
      <c r="I32" s="63"/>
      <c r="J32" s="63"/>
      <c r="K32" s="64"/>
      <c r="L32" s="65"/>
      <c r="M32" s="66"/>
      <c r="N32" s="66"/>
      <c r="O32" s="67"/>
      <c r="P32" s="68"/>
      <c r="Q32" s="68"/>
      <c r="R32" s="36"/>
      <c r="S32" s="63"/>
      <c r="T32" s="63"/>
      <c r="U32" s="63"/>
      <c r="V32" s="63"/>
      <c r="W32" s="64"/>
      <c r="X32" s="35"/>
      <c r="Y32" s="83">
        <f t="shared" si="19"/>
        <v>0</v>
      </c>
      <c r="Z32" s="84">
        <f t="shared" ref="Z32:AB32" si="34">Z31+I32-M32+S32</f>
        <v>0</v>
      </c>
      <c r="AA32" s="84">
        <f t="shared" si="34"/>
        <v>0</v>
      </c>
      <c r="AB32" s="84">
        <f t="shared" si="34"/>
        <v>0</v>
      </c>
      <c r="AC32" s="85">
        <f t="shared" si="21"/>
        <v>0</v>
      </c>
      <c r="AD32" s="22">
        <f t="shared" si="22"/>
        <v>0</v>
      </c>
      <c r="AE32" s="86">
        <f t="shared" si="23"/>
        <v>1000</v>
      </c>
      <c r="AF32" s="23">
        <f t="shared" si="24"/>
        <v>0</v>
      </c>
      <c r="AG32" s="97">
        <f t="shared" si="18"/>
        <v>1000</v>
      </c>
      <c r="AI32" s="94"/>
      <c r="AJ32" s="94"/>
      <c r="AK32" s="94"/>
      <c r="AL32" s="94"/>
    </row>
    <row r="33" ht="14.25" spans="1:38">
      <c r="A33" s="27">
        <v>12</v>
      </c>
      <c r="B33" s="28" t="s">
        <v>29</v>
      </c>
      <c r="C33" s="29" t="s">
        <v>31</v>
      </c>
      <c r="D33" s="29" t="s">
        <v>29</v>
      </c>
      <c r="E33" s="29" t="s">
        <v>29</v>
      </c>
      <c r="F33" s="30" t="s">
        <v>32</v>
      </c>
      <c r="G33" s="37"/>
      <c r="H33" s="38"/>
      <c r="I33" s="69"/>
      <c r="J33" s="69"/>
      <c r="K33" s="70"/>
      <c r="L33" s="71"/>
      <c r="M33" s="72"/>
      <c r="N33" s="72"/>
      <c r="O33" s="73"/>
      <c r="P33" s="74"/>
      <c r="Q33" s="74"/>
      <c r="R33" s="38"/>
      <c r="S33" s="69"/>
      <c r="T33" s="69"/>
      <c r="U33" s="69"/>
      <c r="V33" s="69"/>
      <c r="W33" s="70"/>
      <c r="X33" s="37"/>
      <c r="Y33" s="87">
        <f t="shared" si="19"/>
        <v>0</v>
      </c>
      <c r="Z33" s="88">
        <f t="shared" ref="Z33:AB33" si="35">Z32+I33-M33+S33</f>
        <v>0</v>
      </c>
      <c r="AA33" s="88">
        <f t="shared" si="35"/>
        <v>0</v>
      </c>
      <c r="AB33" s="88">
        <f t="shared" si="35"/>
        <v>0</v>
      </c>
      <c r="AC33" s="89">
        <f t="shared" si="21"/>
        <v>0</v>
      </c>
      <c r="AD33" s="28">
        <f t="shared" si="22"/>
        <v>0</v>
      </c>
      <c r="AE33" s="90">
        <f t="shared" si="23"/>
        <v>1000</v>
      </c>
      <c r="AF33" s="29">
        <f t="shared" si="24"/>
        <v>0</v>
      </c>
      <c r="AG33" s="98">
        <f t="shared" si="18"/>
        <v>1000</v>
      </c>
      <c r="AI33" s="94"/>
      <c r="AJ33" s="94"/>
      <c r="AK33" s="94"/>
      <c r="AL33" s="94"/>
    </row>
    <row r="34" ht="15" spans="35:38">
      <c r="AI34" s="94"/>
      <c r="AJ34" s="94"/>
      <c r="AK34" s="94"/>
      <c r="AL34" s="94"/>
    </row>
    <row r="35" ht="36.75" spans="1:38">
      <c r="A35" s="3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91"/>
      <c r="AI35" s="94"/>
      <c r="AJ35" s="94"/>
      <c r="AK35" s="94"/>
      <c r="AL35" s="94"/>
    </row>
    <row r="36" ht="14.25" spans="1:38">
      <c r="A36" s="5" t="s">
        <v>1</v>
      </c>
      <c r="B36" s="6" t="s">
        <v>2</v>
      </c>
      <c r="C36" s="7"/>
      <c r="D36" s="7"/>
      <c r="E36" s="7"/>
      <c r="F36" s="8"/>
      <c r="G36" s="9" t="s">
        <v>3</v>
      </c>
      <c r="H36" s="6" t="s">
        <v>4</v>
      </c>
      <c r="I36" s="7"/>
      <c r="J36" s="7"/>
      <c r="K36" s="8"/>
      <c r="L36" s="6" t="s">
        <v>5</v>
      </c>
      <c r="M36" s="7"/>
      <c r="N36" s="7"/>
      <c r="O36" s="8"/>
      <c r="P36" s="9" t="s">
        <v>6</v>
      </c>
      <c r="Q36" s="9" t="s">
        <v>7</v>
      </c>
      <c r="R36" s="6" t="s">
        <v>8</v>
      </c>
      <c r="S36" s="7"/>
      <c r="T36" s="7"/>
      <c r="U36" s="7"/>
      <c r="V36" s="75"/>
      <c r="W36" s="8"/>
      <c r="X36" s="76" t="s">
        <v>9</v>
      </c>
      <c r="Y36" s="6" t="s">
        <v>10</v>
      </c>
      <c r="Z36" s="7"/>
      <c r="AA36" s="7"/>
      <c r="AB36" s="7"/>
      <c r="AC36" s="7"/>
      <c r="AD36" s="7"/>
      <c r="AE36" s="7"/>
      <c r="AF36" s="7"/>
      <c r="AG36" s="93"/>
      <c r="AI36" s="94"/>
      <c r="AJ36" s="94"/>
      <c r="AK36" s="94"/>
      <c r="AL36" s="94"/>
    </row>
    <row r="37" ht="14.25" spans="1:38">
      <c r="A37" s="10"/>
      <c r="B37" s="11" t="s">
        <v>11</v>
      </c>
      <c r="C37" s="12" t="s">
        <v>12</v>
      </c>
      <c r="D37" s="12" t="s">
        <v>6</v>
      </c>
      <c r="E37" s="12" t="s">
        <v>13</v>
      </c>
      <c r="F37" s="13" t="s">
        <v>7</v>
      </c>
      <c r="G37" s="14"/>
      <c r="H37" s="11" t="s">
        <v>14</v>
      </c>
      <c r="I37" s="12" t="s">
        <v>15</v>
      </c>
      <c r="J37" s="12" t="s">
        <v>16</v>
      </c>
      <c r="K37" s="13" t="s">
        <v>17</v>
      </c>
      <c r="L37" s="11" t="s">
        <v>14</v>
      </c>
      <c r="M37" s="12" t="s">
        <v>15</v>
      </c>
      <c r="N37" s="12" t="s">
        <v>16</v>
      </c>
      <c r="O37" s="13" t="s">
        <v>17</v>
      </c>
      <c r="P37" s="14" t="s">
        <v>14</v>
      </c>
      <c r="Q37" s="14" t="s">
        <v>18</v>
      </c>
      <c r="R37" s="11" t="s">
        <v>14</v>
      </c>
      <c r="S37" s="12" t="s">
        <v>15</v>
      </c>
      <c r="T37" s="12" t="s">
        <v>16</v>
      </c>
      <c r="U37" s="12" t="s">
        <v>17</v>
      </c>
      <c r="V37" s="77" t="s">
        <v>18</v>
      </c>
      <c r="W37" s="13" t="s">
        <v>19</v>
      </c>
      <c r="X37" s="78"/>
      <c r="Y37" s="11" t="s">
        <v>14</v>
      </c>
      <c r="Z37" s="12" t="s">
        <v>15</v>
      </c>
      <c r="AA37" s="12" t="s">
        <v>16</v>
      </c>
      <c r="AB37" s="12" t="s">
        <v>17</v>
      </c>
      <c r="AC37" s="12" t="s">
        <v>18</v>
      </c>
      <c r="AD37" s="12" t="s">
        <v>20</v>
      </c>
      <c r="AE37" s="12" t="s">
        <v>21</v>
      </c>
      <c r="AF37" s="12" t="s">
        <v>22</v>
      </c>
      <c r="AG37" s="95" t="s">
        <v>23</v>
      </c>
      <c r="AI37" s="96" t="s">
        <v>24</v>
      </c>
      <c r="AJ37" s="96">
        <v>1000</v>
      </c>
      <c r="AK37" s="96" t="s">
        <v>25</v>
      </c>
      <c r="AL37" s="96">
        <v>1000</v>
      </c>
    </row>
    <row r="38" ht="14.25" spans="1:38">
      <c r="A38" s="15" t="s">
        <v>26</v>
      </c>
      <c r="B38" s="16" t="s">
        <v>27</v>
      </c>
      <c r="C38" s="17" t="s">
        <v>27</v>
      </c>
      <c r="D38" s="17" t="s">
        <v>27</v>
      </c>
      <c r="E38" s="17" t="s">
        <v>27</v>
      </c>
      <c r="F38" s="18" t="s">
        <v>27</v>
      </c>
      <c r="G38" s="33"/>
      <c r="H38" s="34"/>
      <c r="I38" s="57"/>
      <c r="J38" s="57"/>
      <c r="K38" s="58"/>
      <c r="L38" s="59"/>
      <c r="M38" s="60"/>
      <c r="N38" s="60"/>
      <c r="O38" s="61"/>
      <c r="P38" s="62"/>
      <c r="Q38" s="62"/>
      <c r="R38" s="34"/>
      <c r="S38" s="57"/>
      <c r="T38" s="57"/>
      <c r="U38" s="57"/>
      <c r="V38" s="57"/>
      <c r="W38" s="58"/>
      <c r="X38" s="33"/>
      <c r="Y38" s="79">
        <f>H38-L38+P38+R38</f>
        <v>0</v>
      </c>
      <c r="Z38" s="80">
        <f t="shared" ref="Z38:AB38" si="36">I38-M38+S38</f>
        <v>0</v>
      </c>
      <c r="AA38" s="80">
        <f t="shared" si="36"/>
        <v>0</v>
      </c>
      <c r="AB38" s="80">
        <f t="shared" si="36"/>
        <v>0</v>
      </c>
      <c r="AC38" s="81">
        <f>Q38+V38</f>
        <v>0</v>
      </c>
      <c r="AD38" s="16">
        <f>$AJ$3-AE38</f>
        <v>0</v>
      </c>
      <c r="AE38" s="82">
        <f>AL37-H38*AJ39-I38*AJ40-J38*AJ41-K38/3*AJ42</f>
        <v>1000</v>
      </c>
      <c r="AF38" s="17">
        <f>$AL$3-AG38</f>
        <v>0</v>
      </c>
      <c r="AG38" s="97">
        <f t="shared" ref="AG38:AG50" si="37">1000-Y38*50-Z38*10-AA38*10-AB38*20-AC38*50</f>
        <v>1000</v>
      </c>
      <c r="AI38" s="96" t="s">
        <v>28</v>
      </c>
      <c r="AJ38" s="96" t="s">
        <v>26</v>
      </c>
      <c r="AK38" s="96" t="s">
        <v>13</v>
      </c>
      <c r="AL38" s="96" t="s">
        <v>6</v>
      </c>
    </row>
    <row r="39" spans="1:38">
      <c r="A39" s="21">
        <v>1</v>
      </c>
      <c r="B39" s="22" t="s">
        <v>29</v>
      </c>
      <c r="C39" s="23" t="s">
        <v>30</v>
      </c>
      <c r="D39" s="23" t="s">
        <v>29</v>
      </c>
      <c r="E39" s="23" t="s">
        <v>31</v>
      </c>
      <c r="F39" s="24" t="s">
        <v>29</v>
      </c>
      <c r="G39" s="35"/>
      <c r="H39" s="36"/>
      <c r="I39" s="63"/>
      <c r="J39" s="63"/>
      <c r="K39" s="64"/>
      <c r="L39" s="65"/>
      <c r="M39" s="66"/>
      <c r="N39" s="66"/>
      <c r="O39" s="67"/>
      <c r="P39" s="68"/>
      <c r="Q39" s="68"/>
      <c r="R39" s="36"/>
      <c r="S39" s="63"/>
      <c r="T39" s="63"/>
      <c r="U39" s="63"/>
      <c r="V39" s="63"/>
      <c r="W39" s="64"/>
      <c r="X39" s="35"/>
      <c r="Y39" s="83">
        <f t="shared" ref="Y39:Y50" si="38">Y38+H39-L39+P39+R39</f>
        <v>0</v>
      </c>
      <c r="Z39" s="84">
        <f t="shared" ref="Z39:AB39" si="39">Z38+I39-M39+S39</f>
        <v>0</v>
      </c>
      <c r="AA39" s="84">
        <f t="shared" si="39"/>
        <v>0</v>
      </c>
      <c r="AB39" s="84">
        <f t="shared" si="39"/>
        <v>0</v>
      </c>
      <c r="AC39" s="85">
        <f t="shared" ref="AC39:AC50" si="40">AC38+Q39+V39</f>
        <v>0</v>
      </c>
      <c r="AD39" s="22">
        <f t="shared" ref="AD39:AD50" si="41">AE38-AE39</f>
        <v>0</v>
      </c>
      <c r="AE39" s="86">
        <f>AE38-H39*$AK$5-I39*$AK$6-J39*$AK$7-K39*$AK$8</f>
        <v>1000</v>
      </c>
      <c r="AF39" s="23">
        <f t="shared" ref="AF39:AF50" si="42">AG38-AG39</f>
        <v>0</v>
      </c>
      <c r="AG39" s="97">
        <f t="shared" si="37"/>
        <v>1000</v>
      </c>
      <c r="AI39" s="96" t="s">
        <v>14</v>
      </c>
      <c r="AJ39" s="96">
        <v>25</v>
      </c>
      <c r="AK39" s="96">
        <v>15</v>
      </c>
      <c r="AL39" s="96">
        <v>0</v>
      </c>
    </row>
    <row r="40" spans="1:38">
      <c r="A40" s="21">
        <v>2</v>
      </c>
      <c r="B40" s="22" t="s">
        <v>31</v>
      </c>
      <c r="C40" s="23" t="s">
        <v>29</v>
      </c>
      <c r="D40" s="23" t="s">
        <v>31</v>
      </c>
      <c r="E40" s="23" t="s">
        <v>29</v>
      </c>
      <c r="F40" s="24" t="s">
        <v>29</v>
      </c>
      <c r="G40" s="35"/>
      <c r="H40" s="36"/>
      <c r="I40" s="63"/>
      <c r="J40" s="63"/>
      <c r="K40" s="64"/>
      <c r="L40" s="65"/>
      <c r="M40" s="66"/>
      <c r="N40" s="66"/>
      <c r="O40" s="67"/>
      <c r="P40" s="68"/>
      <c r="Q40" s="68"/>
      <c r="R40" s="36"/>
      <c r="S40" s="63"/>
      <c r="T40" s="63"/>
      <c r="U40" s="63"/>
      <c r="V40" s="63"/>
      <c r="W40" s="64"/>
      <c r="X40" s="35"/>
      <c r="Y40" s="83">
        <f t="shared" si="38"/>
        <v>0</v>
      </c>
      <c r="Z40" s="84">
        <f t="shared" ref="Z40:AB40" si="43">Z39+I40-M40+S40</f>
        <v>0</v>
      </c>
      <c r="AA40" s="84">
        <f t="shared" si="43"/>
        <v>0</v>
      </c>
      <c r="AB40" s="84">
        <f t="shared" si="43"/>
        <v>0</v>
      </c>
      <c r="AC40" s="85">
        <f t="shared" si="40"/>
        <v>0</v>
      </c>
      <c r="AD40" s="22">
        <f t="shared" si="41"/>
        <v>0</v>
      </c>
      <c r="AE40" s="86">
        <f>AE39-H40*$AK$5-I40*$AK$6-J40*$AK$7-K40*$AK$8</f>
        <v>1000</v>
      </c>
      <c r="AF40" s="23">
        <f t="shared" si="42"/>
        <v>0</v>
      </c>
      <c r="AG40" s="97">
        <f t="shared" si="37"/>
        <v>1000</v>
      </c>
      <c r="AI40" s="96" t="s">
        <v>15</v>
      </c>
      <c r="AJ40" s="96">
        <v>10</v>
      </c>
      <c r="AK40" s="96">
        <v>5</v>
      </c>
      <c r="AL40" s="96">
        <v>0</v>
      </c>
    </row>
    <row r="41" spans="1:38">
      <c r="A41" s="21">
        <v>3</v>
      </c>
      <c r="B41" s="22" t="s">
        <v>30</v>
      </c>
      <c r="C41" s="23" t="s">
        <v>30</v>
      </c>
      <c r="D41" s="23" t="s">
        <v>29</v>
      </c>
      <c r="E41" s="23" t="s">
        <v>31</v>
      </c>
      <c r="F41" s="24" t="s">
        <v>29</v>
      </c>
      <c r="G41" s="35"/>
      <c r="H41" s="36"/>
      <c r="I41" s="63"/>
      <c r="J41" s="63"/>
      <c r="K41" s="64"/>
      <c r="L41" s="65"/>
      <c r="M41" s="66"/>
      <c r="N41" s="66"/>
      <c r="O41" s="67"/>
      <c r="P41" s="68"/>
      <c r="Q41" s="68"/>
      <c r="R41" s="36"/>
      <c r="S41" s="63"/>
      <c r="T41" s="63"/>
      <c r="U41" s="63"/>
      <c r="V41" s="63"/>
      <c r="W41" s="64"/>
      <c r="X41" s="35"/>
      <c r="Y41" s="83">
        <f t="shared" si="38"/>
        <v>0</v>
      </c>
      <c r="Z41" s="84">
        <f t="shared" ref="Z41:AB41" si="44">Z40+I41-M41+S41</f>
        <v>0</v>
      </c>
      <c r="AA41" s="84">
        <f t="shared" si="44"/>
        <v>0</v>
      </c>
      <c r="AB41" s="84">
        <f t="shared" si="44"/>
        <v>0</v>
      </c>
      <c r="AC41" s="85">
        <f t="shared" si="40"/>
        <v>0</v>
      </c>
      <c r="AD41" s="22">
        <f t="shared" si="41"/>
        <v>0</v>
      </c>
      <c r="AE41" s="86">
        <f>AE40-H41*$AK$5-I41*$AK$6-J41*$AK$7-K41*$AK$8</f>
        <v>1000</v>
      </c>
      <c r="AF41" s="23">
        <f t="shared" si="42"/>
        <v>0</v>
      </c>
      <c r="AG41" s="97">
        <f t="shared" si="37"/>
        <v>1000</v>
      </c>
      <c r="AI41" s="96" t="s">
        <v>16</v>
      </c>
      <c r="AJ41" s="96">
        <v>100</v>
      </c>
      <c r="AK41" s="96">
        <v>50</v>
      </c>
      <c r="AL41" s="96">
        <v>0</v>
      </c>
    </row>
    <row r="42" spans="1:38">
      <c r="A42" s="21">
        <v>4</v>
      </c>
      <c r="B42" s="22" t="s">
        <v>29</v>
      </c>
      <c r="C42" s="23" t="s">
        <v>29</v>
      </c>
      <c r="D42" s="23" t="s">
        <v>29</v>
      </c>
      <c r="E42" s="23" t="s">
        <v>29</v>
      </c>
      <c r="F42" s="24" t="s">
        <v>29</v>
      </c>
      <c r="G42" s="35"/>
      <c r="H42" s="36"/>
      <c r="I42" s="63"/>
      <c r="J42" s="63"/>
      <c r="K42" s="64"/>
      <c r="L42" s="65"/>
      <c r="M42" s="66"/>
      <c r="N42" s="66"/>
      <c r="O42" s="67"/>
      <c r="P42" s="68"/>
      <c r="Q42" s="68"/>
      <c r="R42" s="36"/>
      <c r="S42" s="63"/>
      <c r="T42" s="63"/>
      <c r="U42" s="63"/>
      <c r="V42" s="63"/>
      <c r="W42" s="64"/>
      <c r="X42" s="35"/>
      <c r="Y42" s="83">
        <f t="shared" si="38"/>
        <v>0</v>
      </c>
      <c r="Z42" s="84">
        <f t="shared" ref="Z42:AB42" si="45">Z41+I42-M42+S42</f>
        <v>0</v>
      </c>
      <c r="AA42" s="84">
        <f t="shared" si="45"/>
        <v>0</v>
      </c>
      <c r="AB42" s="84">
        <f t="shared" si="45"/>
        <v>0</v>
      </c>
      <c r="AC42" s="85">
        <f t="shared" si="40"/>
        <v>0</v>
      </c>
      <c r="AD42" s="22">
        <f t="shared" si="41"/>
        <v>0</v>
      </c>
      <c r="AE42" s="86">
        <f>AE41-H42*$AK$5-I42*$AK$6-J42*$AK$7-K42*$AK$8</f>
        <v>1000</v>
      </c>
      <c r="AF42" s="23">
        <f t="shared" si="42"/>
        <v>0</v>
      </c>
      <c r="AG42" s="97">
        <f t="shared" si="37"/>
        <v>1000</v>
      </c>
      <c r="AI42" s="96" t="s">
        <v>17</v>
      </c>
      <c r="AJ42" s="96">
        <v>400</v>
      </c>
      <c r="AK42" s="96">
        <v>100</v>
      </c>
      <c r="AL42" s="96">
        <v>0</v>
      </c>
    </row>
    <row r="43" spans="1:38">
      <c r="A43" s="21">
        <v>5</v>
      </c>
      <c r="B43" s="22" t="s">
        <v>31</v>
      </c>
      <c r="C43" s="23" t="s">
        <v>32</v>
      </c>
      <c r="D43" s="23" t="s">
        <v>31</v>
      </c>
      <c r="E43" s="23" t="s">
        <v>29</v>
      </c>
      <c r="F43" s="24" t="s">
        <v>29</v>
      </c>
      <c r="G43" s="35"/>
      <c r="H43" s="36"/>
      <c r="I43" s="63"/>
      <c r="J43" s="63"/>
      <c r="K43" s="64"/>
      <c r="L43" s="65"/>
      <c r="M43" s="66"/>
      <c r="N43" s="66"/>
      <c r="O43" s="67"/>
      <c r="P43" s="68"/>
      <c r="Q43" s="68"/>
      <c r="R43" s="36"/>
      <c r="S43" s="63"/>
      <c r="T43" s="63"/>
      <c r="U43" s="63"/>
      <c r="V43" s="63"/>
      <c r="W43" s="64"/>
      <c r="X43" s="35"/>
      <c r="Y43" s="83">
        <f t="shared" si="38"/>
        <v>0</v>
      </c>
      <c r="Z43" s="84">
        <f t="shared" ref="Z43:AB43" si="46">Z42+I43-M43+S43</f>
        <v>0</v>
      </c>
      <c r="AA43" s="84">
        <f t="shared" si="46"/>
        <v>0</v>
      </c>
      <c r="AB43" s="84">
        <f t="shared" si="46"/>
        <v>0</v>
      </c>
      <c r="AC43" s="85">
        <f t="shared" si="40"/>
        <v>0</v>
      </c>
      <c r="AD43" s="22">
        <f t="shared" si="41"/>
        <v>0</v>
      </c>
      <c r="AE43" s="86">
        <f>AE42-H43*$AK$5-I43*$AK$6-J43*$AK$7-K43*$AK$8</f>
        <v>1000</v>
      </c>
      <c r="AF43" s="23">
        <f t="shared" si="42"/>
        <v>0</v>
      </c>
      <c r="AG43" s="97">
        <f t="shared" si="37"/>
        <v>1000</v>
      </c>
      <c r="AI43" s="94"/>
      <c r="AJ43" s="94"/>
      <c r="AK43" s="94"/>
      <c r="AL43" s="94"/>
    </row>
    <row r="44" spans="1:38">
      <c r="A44" s="21">
        <v>6</v>
      </c>
      <c r="B44" s="22" t="s">
        <v>29</v>
      </c>
      <c r="C44" s="23" t="s">
        <v>30</v>
      </c>
      <c r="D44" s="23" t="s">
        <v>29</v>
      </c>
      <c r="E44" s="23" t="s">
        <v>31</v>
      </c>
      <c r="F44" s="24" t="s">
        <v>31</v>
      </c>
      <c r="G44" s="35"/>
      <c r="H44" s="36"/>
      <c r="I44" s="63"/>
      <c r="J44" s="63"/>
      <c r="K44" s="64"/>
      <c r="L44" s="65"/>
      <c r="M44" s="66"/>
      <c r="N44" s="66"/>
      <c r="O44" s="67"/>
      <c r="P44" s="68"/>
      <c r="Q44" s="68"/>
      <c r="R44" s="36"/>
      <c r="S44" s="63"/>
      <c r="T44" s="63"/>
      <c r="U44" s="63"/>
      <c r="V44" s="63"/>
      <c r="W44" s="64"/>
      <c r="X44" s="35"/>
      <c r="Y44" s="83">
        <f t="shared" si="38"/>
        <v>0</v>
      </c>
      <c r="Z44" s="84">
        <f t="shared" ref="Z44:AB44" si="47">Z43+I44-M44+S44</f>
        <v>0</v>
      </c>
      <c r="AA44" s="84">
        <f t="shared" si="47"/>
        <v>0</v>
      </c>
      <c r="AB44" s="84">
        <f t="shared" si="47"/>
        <v>0</v>
      </c>
      <c r="AC44" s="85">
        <f t="shared" si="40"/>
        <v>0</v>
      </c>
      <c r="AD44" s="22">
        <f t="shared" si="41"/>
        <v>0</v>
      </c>
      <c r="AE44" s="86">
        <f>AE43-H44*$AK$5-I44*$AK$6-J44*$AK$7-K44*$AK$8</f>
        <v>1000</v>
      </c>
      <c r="AF44" s="23">
        <f t="shared" si="42"/>
        <v>0</v>
      </c>
      <c r="AG44" s="97">
        <f t="shared" si="37"/>
        <v>1000</v>
      </c>
      <c r="AI44" s="94"/>
      <c r="AJ44" s="94"/>
      <c r="AK44" s="94"/>
      <c r="AL44" s="94"/>
    </row>
    <row r="45" spans="1:38">
      <c r="A45" s="21">
        <v>7</v>
      </c>
      <c r="B45" s="22" t="s">
        <v>29</v>
      </c>
      <c r="C45" s="23" t="s">
        <v>30</v>
      </c>
      <c r="D45" s="23" t="s">
        <v>29</v>
      </c>
      <c r="E45" s="23" t="s">
        <v>31</v>
      </c>
      <c r="F45" s="24" t="s">
        <v>29</v>
      </c>
      <c r="G45" s="35"/>
      <c r="H45" s="36"/>
      <c r="I45" s="63"/>
      <c r="J45" s="63"/>
      <c r="K45" s="64"/>
      <c r="L45" s="65"/>
      <c r="M45" s="66"/>
      <c r="N45" s="66"/>
      <c r="O45" s="67"/>
      <c r="P45" s="68"/>
      <c r="Q45" s="68"/>
      <c r="R45" s="36"/>
      <c r="S45" s="63"/>
      <c r="T45" s="63"/>
      <c r="U45" s="63"/>
      <c r="V45" s="63"/>
      <c r="W45" s="64"/>
      <c r="X45" s="35"/>
      <c r="Y45" s="83">
        <f t="shared" si="38"/>
        <v>0</v>
      </c>
      <c r="Z45" s="84">
        <f t="shared" ref="Z45:AB45" si="48">Z44+I45-M45+S45</f>
        <v>0</v>
      </c>
      <c r="AA45" s="84">
        <f t="shared" si="48"/>
        <v>0</v>
      </c>
      <c r="AB45" s="84">
        <f t="shared" si="48"/>
        <v>0</v>
      </c>
      <c r="AC45" s="85">
        <f t="shared" si="40"/>
        <v>0</v>
      </c>
      <c r="AD45" s="22">
        <f t="shared" si="41"/>
        <v>0</v>
      </c>
      <c r="AE45" s="86">
        <f>AE44-H45*$AK$5-I45*$AK$6-J45*$AK$7-K45*$AK$8</f>
        <v>1000</v>
      </c>
      <c r="AF45" s="23">
        <f t="shared" si="42"/>
        <v>0</v>
      </c>
      <c r="AG45" s="97">
        <f t="shared" si="37"/>
        <v>1000</v>
      </c>
      <c r="AI45" s="94"/>
      <c r="AJ45" s="94"/>
      <c r="AK45" s="94"/>
      <c r="AL45" s="94"/>
    </row>
    <row r="46" spans="1:38">
      <c r="A46" s="21">
        <v>8</v>
      </c>
      <c r="B46" s="22" t="s">
        <v>32</v>
      </c>
      <c r="C46" s="23" t="s">
        <v>29</v>
      </c>
      <c r="D46" s="23" t="s">
        <v>31</v>
      </c>
      <c r="E46" s="23" t="s">
        <v>29</v>
      </c>
      <c r="F46" s="24" t="s">
        <v>31</v>
      </c>
      <c r="G46" s="35"/>
      <c r="H46" s="36"/>
      <c r="I46" s="63"/>
      <c r="J46" s="63"/>
      <c r="K46" s="64"/>
      <c r="L46" s="65"/>
      <c r="M46" s="66"/>
      <c r="N46" s="66"/>
      <c r="O46" s="67"/>
      <c r="P46" s="68"/>
      <c r="Q46" s="68"/>
      <c r="R46" s="36"/>
      <c r="S46" s="63"/>
      <c r="T46" s="63"/>
      <c r="U46" s="63"/>
      <c r="V46" s="63"/>
      <c r="W46" s="64"/>
      <c r="X46" s="35"/>
      <c r="Y46" s="83">
        <f t="shared" si="38"/>
        <v>0</v>
      </c>
      <c r="Z46" s="84">
        <f t="shared" ref="Z46:AB46" si="49">Z45+I46-M46+S46</f>
        <v>0</v>
      </c>
      <c r="AA46" s="84">
        <f t="shared" si="49"/>
        <v>0</v>
      </c>
      <c r="AB46" s="84">
        <f t="shared" si="49"/>
        <v>0</v>
      </c>
      <c r="AC46" s="85">
        <f t="shared" si="40"/>
        <v>0</v>
      </c>
      <c r="AD46" s="22">
        <f t="shared" si="41"/>
        <v>0</v>
      </c>
      <c r="AE46" s="86">
        <f>AE45-H46*$AK$5-I46*$AK$6-J46*$AK$7-K46*$AK$8</f>
        <v>1000</v>
      </c>
      <c r="AF46" s="23">
        <f t="shared" si="42"/>
        <v>0</v>
      </c>
      <c r="AG46" s="97">
        <f t="shared" si="37"/>
        <v>1000</v>
      </c>
      <c r="AI46" s="94"/>
      <c r="AJ46" s="94"/>
      <c r="AK46" s="94"/>
      <c r="AL46" s="94"/>
    </row>
    <row r="47" spans="1:38">
      <c r="A47" s="21">
        <v>9</v>
      </c>
      <c r="B47" s="22" t="s">
        <v>30</v>
      </c>
      <c r="C47" s="23" t="s">
        <v>31</v>
      </c>
      <c r="D47" s="23" t="s">
        <v>29</v>
      </c>
      <c r="E47" s="23" t="s">
        <v>29</v>
      </c>
      <c r="F47" s="24" t="s">
        <v>29</v>
      </c>
      <c r="G47" s="35"/>
      <c r="H47" s="36"/>
      <c r="I47" s="63"/>
      <c r="J47" s="63"/>
      <c r="K47" s="64"/>
      <c r="L47" s="65"/>
      <c r="M47" s="66"/>
      <c r="N47" s="66"/>
      <c r="O47" s="67"/>
      <c r="P47" s="68"/>
      <c r="Q47" s="68"/>
      <c r="R47" s="36"/>
      <c r="S47" s="63"/>
      <c r="T47" s="63"/>
      <c r="U47" s="63"/>
      <c r="V47" s="63"/>
      <c r="W47" s="64"/>
      <c r="X47" s="35"/>
      <c r="Y47" s="83">
        <f t="shared" si="38"/>
        <v>0</v>
      </c>
      <c r="Z47" s="84">
        <f t="shared" ref="Z47:AB47" si="50">Z46+I47-M47+S47</f>
        <v>0</v>
      </c>
      <c r="AA47" s="84">
        <f t="shared" si="50"/>
        <v>0</v>
      </c>
      <c r="AB47" s="84">
        <f t="shared" si="50"/>
        <v>0</v>
      </c>
      <c r="AC47" s="85">
        <f t="shared" si="40"/>
        <v>0</v>
      </c>
      <c r="AD47" s="22">
        <f t="shared" si="41"/>
        <v>0</v>
      </c>
      <c r="AE47" s="86">
        <f>AE46-H47*$AK$5-I47*$AK$6-J47*$AK$7-K47*$AK$8</f>
        <v>1000</v>
      </c>
      <c r="AF47" s="23">
        <f t="shared" si="42"/>
        <v>0</v>
      </c>
      <c r="AG47" s="97">
        <f t="shared" si="37"/>
        <v>1000</v>
      </c>
      <c r="AI47" s="94"/>
      <c r="AJ47" s="94"/>
      <c r="AK47" s="94"/>
      <c r="AL47" s="94"/>
    </row>
    <row r="48" spans="1:38">
      <c r="A48" s="21">
        <v>10</v>
      </c>
      <c r="B48" s="22" t="s">
        <v>29</v>
      </c>
      <c r="C48" s="23" t="s">
        <v>29</v>
      </c>
      <c r="D48" s="23" t="s">
        <v>29</v>
      </c>
      <c r="E48" s="23" t="s">
        <v>29</v>
      </c>
      <c r="F48" s="24" t="s">
        <v>29</v>
      </c>
      <c r="G48" s="35"/>
      <c r="H48" s="36"/>
      <c r="I48" s="63"/>
      <c r="J48" s="63"/>
      <c r="K48" s="64"/>
      <c r="L48" s="65"/>
      <c r="M48" s="66"/>
      <c r="N48" s="66"/>
      <c r="O48" s="67"/>
      <c r="P48" s="68"/>
      <c r="Q48" s="68"/>
      <c r="R48" s="36"/>
      <c r="S48" s="63"/>
      <c r="T48" s="63"/>
      <c r="U48" s="63"/>
      <c r="V48" s="63"/>
      <c r="W48" s="64"/>
      <c r="X48" s="35"/>
      <c r="Y48" s="83">
        <f t="shared" si="38"/>
        <v>0</v>
      </c>
      <c r="Z48" s="84">
        <f t="shared" ref="Z48:AB48" si="51">Z47+I48-M48+S48</f>
        <v>0</v>
      </c>
      <c r="AA48" s="84">
        <f t="shared" si="51"/>
        <v>0</v>
      </c>
      <c r="AB48" s="84">
        <f t="shared" si="51"/>
        <v>0</v>
      </c>
      <c r="AC48" s="85">
        <f t="shared" si="40"/>
        <v>0</v>
      </c>
      <c r="AD48" s="22">
        <f t="shared" si="41"/>
        <v>0</v>
      </c>
      <c r="AE48" s="86">
        <f>AE47-H48*$AK$5-I48*$AK$6-J48*$AK$7-K48*$AK$8</f>
        <v>1000</v>
      </c>
      <c r="AF48" s="23">
        <f t="shared" si="42"/>
        <v>0</v>
      </c>
      <c r="AG48" s="97">
        <f t="shared" si="37"/>
        <v>1000</v>
      </c>
      <c r="AI48" s="94"/>
      <c r="AJ48" s="94"/>
      <c r="AK48" s="94"/>
      <c r="AL48" s="94"/>
    </row>
    <row r="49" spans="1:38">
      <c r="A49" s="21">
        <v>11</v>
      </c>
      <c r="B49" s="22" t="s">
        <v>30</v>
      </c>
      <c r="C49" s="23" t="s">
        <v>31</v>
      </c>
      <c r="D49" s="23" t="s">
        <v>31</v>
      </c>
      <c r="E49" s="23" t="s">
        <v>29</v>
      </c>
      <c r="F49" s="24" t="s">
        <v>29</v>
      </c>
      <c r="G49" s="35"/>
      <c r="H49" s="36"/>
      <c r="I49" s="63"/>
      <c r="J49" s="63"/>
      <c r="K49" s="64"/>
      <c r="L49" s="65"/>
      <c r="M49" s="66"/>
      <c r="N49" s="66"/>
      <c r="O49" s="67"/>
      <c r="P49" s="68"/>
      <c r="Q49" s="68"/>
      <c r="R49" s="36"/>
      <c r="S49" s="63"/>
      <c r="T49" s="63"/>
      <c r="U49" s="63"/>
      <c r="V49" s="63"/>
      <c r="W49" s="64"/>
      <c r="X49" s="35"/>
      <c r="Y49" s="83">
        <f t="shared" si="38"/>
        <v>0</v>
      </c>
      <c r="Z49" s="84">
        <f t="shared" ref="Z49:AB49" si="52">Z48+I49-M49+S49</f>
        <v>0</v>
      </c>
      <c r="AA49" s="84">
        <f t="shared" si="52"/>
        <v>0</v>
      </c>
      <c r="AB49" s="84">
        <f t="shared" si="52"/>
        <v>0</v>
      </c>
      <c r="AC49" s="85">
        <f t="shared" si="40"/>
        <v>0</v>
      </c>
      <c r="AD49" s="22">
        <f t="shared" si="41"/>
        <v>0</v>
      </c>
      <c r="AE49" s="86">
        <f>AE48-H49*$AK$5-I49*$AK$6-J49*$AK$7-K49*$AK$8</f>
        <v>1000</v>
      </c>
      <c r="AF49" s="23">
        <f t="shared" si="42"/>
        <v>0</v>
      </c>
      <c r="AG49" s="97">
        <f t="shared" si="37"/>
        <v>1000</v>
      </c>
      <c r="AI49" s="94"/>
      <c r="AJ49" s="94"/>
      <c r="AK49" s="94"/>
      <c r="AL49" s="94"/>
    </row>
    <row r="50" ht="14.25" spans="1:38">
      <c r="A50" s="27">
        <v>12</v>
      </c>
      <c r="B50" s="28" t="s">
        <v>29</v>
      </c>
      <c r="C50" s="29" t="s">
        <v>31</v>
      </c>
      <c r="D50" s="29" t="s">
        <v>29</v>
      </c>
      <c r="E50" s="29" t="s">
        <v>29</v>
      </c>
      <c r="F50" s="30" t="s">
        <v>32</v>
      </c>
      <c r="G50" s="37"/>
      <c r="H50" s="38"/>
      <c r="I50" s="69"/>
      <c r="J50" s="69"/>
      <c r="K50" s="70"/>
      <c r="L50" s="71"/>
      <c r="M50" s="72"/>
      <c r="N50" s="72"/>
      <c r="O50" s="73"/>
      <c r="P50" s="74"/>
      <c r="Q50" s="74"/>
      <c r="R50" s="38"/>
      <c r="S50" s="69"/>
      <c r="T50" s="69"/>
      <c r="U50" s="69"/>
      <c r="V50" s="69"/>
      <c r="W50" s="70"/>
      <c r="X50" s="37"/>
      <c r="Y50" s="87">
        <f t="shared" si="38"/>
        <v>0</v>
      </c>
      <c r="Z50" s="88">
        <f t="shared" ref="Z50:AB50" si="53">Z49+I50-M50+S50</f>
        <v>0</v>
      </c>
      <c r="AA50" s="88">
        <f t="shared" si="53"/>
        <v>0</v>
      </c>
      <c r="AB50" s="88">
        <f t="shared" si="53"/>
        <v>0</v>
      </c>
      <c r="AC50" s="89">
        <f t="shared" si="40"/>
        <v>0</v>
      </c>
      <c r="AD50" s="28">
        <f t="shared" si="41"/>
        <v>0</v>
      </c>
      <c r="AE50" s="90">
        <f>AE49-H50*$AK$5-I50*$AK$6-J50*$AK$7-K50*$AK$8</f>
        <v>1000</v>
      </c>
      <c r="AF50" s="29">
        <f t="shared" si="42"/>
        <v>0</v>
      </c>
      <c r="AG50" s="98">
        <f t="shared" si="37"/>
        <v>1000</v>
      </c>
      <c r="AI50" s="94"/>
      <c r="AJ50" s="94"/>
      <c r="AK50" s="94"/>
      <c r="AL50" s="94"/>
    </row>
    <row r="51" ht="15" spans="35:38">
      <c r="AI51" s="94"/>
      <c r="AJ51" s="94"/>
      <c r="AK51" s="94"/>
      <c r="AL51" s="94"/>
    </row>
    <row r="52" ht="36.75" spans="1:38">
      <c r="A52" s="3" t="s">
        <v>35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91"/>
      <c r="AI52" s="94"/>
      <c r="AJ52" s="94"/>
      <c r="AK52" s="94"/>
      <c r="AL52" s="94"/>
    </row>
    <row r="53" ht="14.25" spans="1:38">
      <c r="A53" s="5" t="s">
        <v>1</v>
      </c>
      <c r="B53" s="6" t="s">
        <v>2</v>
      </c>
      <c r="C53" s="7"/>
      <c r="D53" s="7"/>
      <c r="E53" s="7"/>
      <c r="F53" s="8"/>
      <c r="G53" s="9" t="s">
        <v>3</v>
      </c>
      <c r="H53" s="6" t="s">
        <v>4</v>
      </c>
      <c r="I53" s="7"/>
      <c r="J53" s="7"/>
      <c r="K53" s="8"/>
      <c r="L53" s="6" t="s">
        <v>5</v>
      </c>
      <c r="M53" s="7"/>
      <c r="N53" s="7"/>
      <c r="O53" s="8"/>
      <c r="P53" s="9" t="s">
        <v>6</v>
      </c>
      <c r="Q53" s="9" t="s">
        <v>7</v>
      </c>
      <c r="R53" s="6" t="s">
        <v>8</v>
      </c>
      <c r="S53" s="7"/>
      <c r="T53" s="7"/>
      <c r="U53" s="7"/>
      <c r="V53" s="75"/>
      <c r="W53" s="8"/>
      <c r="X53" s="76" t="s">
        <v>9</v>
      </c>
      <c r="Y53" s="6" t="s">
        <v>10</v>
      </c>
      <c r="Z53" s="7"/>
      <c r="AA53" s="7"/>
      <c r="AB53" s="7"/>
      <c r="AC53" s="7"/>
      <c r="AD53" s="7"/>
      <c r="AE53" s="7"/>
      <c r="AF53" s="7"/>
      <c r="AG53" s="93"/>
      <c r="AI53" s="94"/>
      <c r="AJ53" s="94"/>
      <c r="AK53" s="94"/>
      <c r="AL53" s="94"/>
    </row>
    <row r="54" ht="14.25" spans="1:38">
      <c r="A54" s="10"/>
      <c r="B54" s="11" t="s">
        <v>11</v>
      </c>
      <c r="C54" s="12" t="s">
        <v>12</v>
      </c>
      <c r="D54" s="12" t="s">
        <v>6</v>
      </c>
      <c r="E54" s="12" t="s">
        <v>13</v>
      </c>
      <c r="F54" s="13" t="s">
        <v>7</v>
      </c>
      <c r="G54" s="14"/>
      <c r="H54" s="11" t="s">
        <v>14</v>
      </c>
      <c r="I54" s="12" t="s">
        <v>15</v>
      </c>
      <c r="J54" s="12" t="s">
        <v>16</v>
      </c>
      <c r="K54" s="13" t="s">
        <v>17</v>
      </c>
      <c r="L54" s="11" t="s">
        <v>14</v>
      </c>
      <c r="M54" s="12" t="s">
        <v>15</v>
      </c>
      <c r="N54" s="12" t="s">
        <v>16</v>
      </c>
      <c r="O54" s="13" t="s">
        <v>17</v>
      </c>
      <c r="P54" s="14" t="s">
        <v>14</v>
      </c>
      <c r="Q54" s="14" t="s">
        <v>18</v>
      </c>
      <c r="R54" s="11" t="s">
        <v>14</v>
      </c>
      <c r="S54" s="12" t="s">
        <v>15</v>
      </c>
      <c r="T54" s="12" t="s">
        <v>16</v>
      </c>
      <c r="U54" s="12" t="s">
        <v>17</v>
      </c>
      <c r="V54" s="77" t="s">
        <v>18</v>
      </c>
      <c r="W54" s="13" t="s">
        <v>19</v>
      </c>
      <c r="X54" s="78"/>
      <c r="Y54" s="11" t="s">
        <v>14</v>
      </c>
      <c r="Z54" s="12" t="s">
        <v>15</v>
      </c>
      <c r="AA54" s="12" t="s">
        <v>16</v>
      </c>
      <c r="AB54" s="12" t="s">
        <v>17</v>
      </c>
      <c r="AC54" s="12" t="s">
        <v>18</v>
      </c>
      <c r="AD54" s="12" t="s">
        <v>20</v>
      </c>
      <c r="AE54" s="12" t="s">
        <v>21</v>
      </c>
      <c r="AF54" s="12" t="s">
        <v>22</v>
      </c>
      <c r="AG54" s="95" t="s">
        <v>23</v>
      </c>
      <c r="AI54" s="96" t="s">
        <v>24</v>
      </c>
      <c r="AJ54" s="96">
        <v>1000</v>
      </c>
      <c r="AK54" s="96" t="s">
        <v>25</v>
      </c>
      <c r="AL54" s="96">
        <v>1000</v>
      </c>
    </row>
    <row r="55" ht="14.25" spans="1:38">
      <c r="A55" s="15" t="s">
        <v>26</v>
      </c>
      <c r="B55" s="16" t="s">
        <v>27</v>
      </c>
      <c r="C55" s="17" t="s">
        <v>27</v>
      </c>
      <c r="D55" s="17" t="s">
        <v>27</v>
      </c>
      <c r="E55" s="17" t="s">
        <v>27</v>
      </c>
      <c r="F55" s="18" t="s">
        <v>27</v>
      </c>
      <c r="G55" s="33"/>
      <c r="H55" s="34"/>
      <c r="I55" s="57"/>
      <c r="J55" s="57"/>
      <c r="K55" s="58"/>
      <c r="L55" s="59"/>
      <c r="M55" s="60"/>
      <c r="N55" s="60"/>
      <c r="O55" s="61"/>
      <c r="P55" s="62"/>
      <c r="Q55" s="62"/>
      <c r="R55" s="34"/>
      <c r="S55" s="57"/>
      <c r="T55" s="57"/>
      <c r="U55" s="57"/>
      <c r="V55" s="57"/>
      <c r="W55" s="58"/>
      <c r="X55" s="33"/>
      <c r="Y55" s="79">
        <f>H55-L55+P55+R55</f>
        <v>0</v>
      </c>
      <c r="Z55" s="80">
        <f t="shared" ref="Z55:AB55" si="54">I55-M55+S55</f>
        <v>0</v>
      </c>
      <c r="AA55" s="80">
        <f t="shared" si="54"/>
        <v>0</v>
      </c>
      <c r="AB55" s="80">
        <f t="shared" si="54"/>
        <v>0</v>
      </c>
      <c r="AC55" s="81">
        <f>Q55+V55</f>
        <v>0</v>
      </c>
      <c r="AD55" s="16">
        <f>$AJ$3-AE55</f>
        <v>0</v>
      </c>
      <c r="AE55" s="82">
        <f>AL54-H55*AJ56-I55*AJ57-J55*AJ58-K55/3*AJ59</f>
        <v>1000</v>
      </c>
      <c r="AF55" s="17">
        <f>$AL$3-AG55</f>
        <v>0</v>
      </c>
      <c r="AG55" s="97">
        <f t="shared" ref="AG55:AG67" si="55">1000-Y55*50-Z55*10-AA55*10-AB55*20-AC55*50</f>
        <v>1000</v>
      </c>
      <c r="AI55" s="96" t="s">
        <v>28</v>
      </c>
      <c r="AJ55" s="96" t="s">
        <v>26</v>
      </c>
      <c r="AK55" s="96" t="s">
        <v>13</v>
      </c>
      <c r="AL55" s="96" t="s">
        <v>6</v>
      </c>
    </row>
    <row r="56" spans="1:38">
      <c r="A56" s="21">
        <v>1</v>
      </c>
      <c r="B56" s="22" t="s">
        <v>29</v>
      </c>
      <c r="C56" s="23" t="s">
        <v>30</v>
      </c>
      <c r="D56" s="23" t="s">
        <v>29</v>
      </c>
      <c r="E56" s="23" t="s">
        <v>31</v>
      </c>
      <c r="F56" s="24" t="s">
        <v>29</v>
      </c>
      <c r="G56" s="35"/>
      <c r="H56" s="36"/>
      <c r="I56" s="63"/>
      <c r="J56" s="63"/>
      <c r="K56" s="64"/>
      <c r="L56" s="65"/>
      <c r="M56" s="66"/>
      <c r="N56" s="66"/>
      <c r="O56" s="67"/>
      <c r="P56" s="68"/>
      <c r="Q56" s="68"/>
      <c r="R56" s="36"/>
      <c r="S56" s="63"/>
      <c r="T56" s="63"/>
      <c r="U56" s="63"/>
      <c r="V56" s="63"/>
      <c r="W56" s="64"/>
      <c r="X56" s="35"/>
      <c r="Y56" s="83">
        <f t="shared" ref="Y56:Y67" si="56">Y55+H56-L56+P56+R56</f>
        <v>0</v>
      </c>
      <c r="Z56" s="84">
        <f t="shared" ref="Z56:AB56" si="57">Z55+I56-M56+S56</f>
        <v>0</v>
      </c>
      <c r="AA56" s="84">
        <f t="shared" si="57"/>
        <v>0</v>
      </c>
      <c r="AB56" s="84">
        <f t="shared" si="57"/>
        <v>0</v>
      </c>
      <c r="AC56" s="85">
        <f t="shared" ref="AC56:AC67" si="58">AC55+Q56+V56</f>
        <v>0</v>
      </c>
      <c r="AD56" s="22">
        <f t="shared" ref="AD56:AD67" si="59">AE55-AE56</f>
        <v>0</v>
      </c>
      <c r="AE56" s="86">
        <f>AE55-H56*$AK$5-I56*$AK$6-J56*$AK$7-K56*$AK$8</f>
        <v>1000</v>
      </c>
      <c r="AF56" s="23">
        <f t="shared" ref="AF56:AF67" si="60">AG55-AG56</f>
        <v>0</v>
      </c>
      <c r="AG56" s="97">
        <f t="shared" si="55"/>
        <v>1000</v>
      </c>
      <c r="AI56" s="96" t="s">
        <v>14</v>
      </c>
      <c r="AJ56" s="96">
        <v>25</v>
      </c>
      <c r="AK56" s="96">
        <v>15</v>
      </c>
      <c r="AL56" s="96">
        <v>0</v>
      </c>
    </row>
    <row r="57" spans="1:38">
      <c r="A57" s="21">
        <v>2</v>
      </c>
      <c r="B57" s="22" t="s">
        <v>31</v>
      </c>
      <c r="C57" s="23" t="s">
        <v>29</v>
      </c>
      <c r="D57" s="23" t="s">
        <v>31</v>
      </c>
      <c r="E57" s="23" t="s">
        <v>29</v>
      </c>
      <c r="F57" s="24" t="s">
        <v>29</v>
      </c>
      <c r="G57" s="35"/>
      <c r="H57" s="36"/>
      <c r="I57" s="63"/>
      <c r="J57" s="63"/>
      <c r="K57" s="64"/>
      <c r="L57" s="65"/>
      <c r="M57" s="66"/>
      <c r="N57" s="66"/>
      <c r="O57" s="67"/>
      <c r="P57" s="68"/>
      <c r="Q57" s="68"/>
      <c r="R57" s="36"/>
      <c r="S57" s="63"/>
      <c r="T57" s="63"/>
      <c r="U57" s="63"/>
      <c r="V57" s="63"/>
      <c r="W57" s="64"/>
      <c r="X57" s="35"/>
      <c r="Y57" s="83">
        <f t="shared" si="56"/>
        <v>0</v>
      </c>
      <c r="Z57" s="84">
        <f t="shared" ref="Z57:AB57" si="61">Z56+I57-M57+S57</f>
        <v>0</v>
      </c>
      <c r="AA57" s="84">
        <f t="shared" si="61"/>
        <v>0</v>
      </c>
      <c r="AB57" s="84">
        <f t="shared" si="61"/>
        <v>0</v>
      </c>
      <c r="AC57" s="85">
        <f t="shared" si="58"/>
        <v>0</v>
      </c>
      <c r="AD57" s="22">
        <f t="shared" si="59"/>
        <v>0</v>
      </c>
      <c r="AE57" s="86">
        <f>AE56-H57*$AK$5-I57*$AK$6-J57*$AK$7-K57*$AK$8</f>
        <v>1000</v>
      </c>
      <c r="AF57" s="23">
        <f t="shared" si="60"/>
        <v>0</v>
      </c>
      <c r="AG57" s="97">
        <f t="shared" si="55"/>
        <v>1000</v>
      </c>
      <c r="AI57" s="96" t="s">
        <v>15</v>
      </c>
      <c r="AJ57" s="96">
        <v>10</v>
      </c>
      <c r="AK57" s="96">
        <v>5</v>
      </c>
      <c r="AL57" s="96">
        <v>0</v>
      </c>
    </row>
    <row r="58" spans="1:38">
      <c r="A58" s="21">
        <v>3</v>
      </c>
      <c r="B58" s="22" t="s">
        <v>30</v>
      </c>
      <c r="C58" s="23" t="s">
        <v>30</v>
      </c>
      <c r="D58" s="23" t="s">
        <v>29</v>
      </c>
      <c r="E58" s="23" t="s">
        <v>31</v>
      </c>
      <c r="F58" s="24" t="s">
        <v>29</v>
      </c>
      <c r="G58" s="35"/>
      <c r="H58" s="36"/>
      <c r="I58" s="63"/>
      <c r="J58" s="63"/>
      <c r="K58" s="64"/>
      <c r="L58" s="65"/>
      <c r="M58" s="66"/>
      <c r="N58" s="66"/>
      <c r="O58" s="67"/>
      <c r="P58" s="68"/>
      <c r="Q58" s="68"/>
      <c r="R58" s="36"/>
      <c r="S58" s="63"/>
      <c r="T58" s="63"/>
      <c r="U58" s="63"/>
      <c r="V58" s="63"/>
      <c r="W58" s="64"/>
      <c r="X58" s="35"/>
      <c r="Y58" s="83">
        <f t="shared" si="56"/>
        <v>0</v>
      </c>
      <c r="Z58" s="84">
        <f t="shared" ref="Z58:AB58" si="62">Z57+I58-M58+S58</f>
        <v>0</v>
      </c>
      <c r="AA58" s="84">
        <f t="shared" si="62"/>
        <v>0</v>
      </c>
      <c r="AB58" s="84">
        <f t="shared" si="62"/>
        <v>0</v>
      </c>
      <c r="AC58" s="85">
        <f t="shared" si="58"/>
        <v>0</v>
      </c>
      <c r="AD58" s="22">
        <f t="shared" si="59"/>
        <v>0</v>
      </c>
      <c r="AE58" s="86">
        <f>AE57-H58*$AK$5-I58*$AK$6-J58*$AK$7-K58*$AK$8</f>
        <v>1000</v>
      </c>
      <c r="AF58" s="23">
        <f t="shared" si="60"/>
        <v>0</v>
      </c>
      <c r="AG58" s="97">
        <f t="shared" si="55"/>
        <v>1000</v>
      </c>
      <c r="AI58" s="96" t="s">
        <v>16</v>
      </c>
      <c r="AJ58" s="96">
        <v>100</v>
      </c>
      <c r="AK58" s="96">
        <v>50</v>
      </c>
      <c r="AL58" s="96">
        <v>0</v>
      </c>
    </row>
    <row r="59" spans="1:38">
      <c r="A59" s="21">
        <v>4</v>
      </c>
      <c r="B59" s="22" t="s">
        <v>29</v>
      </c>
      <c r="C59" s="23" t="s">
        <v>29</v>
      </c>
      <c r="D59" s="23" t="s">
        <v>29</v>
      </c>
      <c r="E59" s="23" t="s">
        <v>29</v>
      </c>
      <c r="F59" s="24" t="s">
        <v>29</v>
      </c>
      <c r="G59" s="35"/>
      <c r="H59" s="36"/>
      <c r="I59" s="63"/>
      <c r="J59" s="63"/>
      <c r="K59" s="64"/>
      <c r="L59" s="65"/>
      <c r="M59" s="66"/>
      <c r="N59" s="66"/>
      <c r="O59" s="67"/>
      <c r="P59" s="68"/>
      <c r="Q59" s="68"/>
      <c r="R59" s="36"/>
      <c r="S59" s="63"/>
      <c r="T59" s="63"/>
      <c r="U59" s="63"/>
      <c r="V59" s="63"/>
      <c r="W59" s="64"/>
      <c r="X59" s="35"/>
      <c r="Y59" s="83">
        <f t="shared" si="56"/>
        <v>0</v>
      </c>
      <c r="Z59" s="84">
        <f t="shared" ref="Z59:AB59" si="63">Z58+I59-M59+S59</f>
        <v>0</v>
      </c>
      <c r="AA59" s="84">
        <f t="shared" si="63"/>
        <v>0</v>
      </c>
      <c r="AB59" s="84">
        <f t="shared" si="63"/>
        <v>0</v>
      </c>
      <c r="AC59" s="85">
        <f t="shared" si="58"/>
        <v>0</v>
      </c>
      <c r="AD59" s="22">
        <f t="shared" si="59"/>
        <v>0</v>
      </c>
      <c r="AE59" s="86">
        <f>AE58-H59*$AK$5-I59*$AK$6-J59*$AK$7-K59*$AK$8</f>
        <v>1000</v>
      </c>
      <c r="AF59" s="23">
        <f t="shared" si="60"/>
        <v>0</v>
      </c>
      <c r="AG59" s="97">
        <f t="shared" si="55"/>
        <v>1000</v>
      </c>
      <c r="AI59" s="96" t="s">
        <v>17</v>
      </c>
      <c r="AJ59" s="96">
        <v>400</v>
      </c>
      <c r="AK59" s="96">
        <v>100</v>
      </c>
      <c r="AL59" s="96">
        <v>0</v>
      </c>
    </row>
    <row r="60" spans="1:38">
      <c r="A60" s="21">
        <v>5</v>
      </c>
      <c r="B60" s="22" t="s">
        <v>31</v>
      </c>
      <c r="C60" s="23" t="s">
        <v>32</v>
      </c>
      <c r="D60" s="23" t="s">
        <v>31</v>
      </c>
      <c r="E60" s="23" t="s">
        <v>29</v>
      </c>
      <c r="F60" s="24" t="s">
        <v>29</v>
      </c>
      <c r="G60" s="35"/>
      <c r="H60" s="36"/>
      <c r="I60" s="63"/>
      <c r="J60" s="63"/>
      <c r="K60" s="64"/>
      <c r="L60" s="65"/>
      <c r="M60" s="66"/>
      <c r="N60" s="66"/>
      <c r="O60" s="67"/>
      <c r="P60" s="68"/>
      <c r="Q60" s="68"/>
      <c r="R60" s="36"/>
      <c r="S60" s="63"/>
      <c r="T60" s="63"/>
      <c r="U60" s="63"/>
      <c r="V60" s="63"/>
      <c r="W60" s="64"/>
      <c r="X60" s="35"/>
      <c r="Y60" s="83">
        <f t="shared" si="56"/>
        <v>0</v>
      </c>
      <c r="Z60" s="84">
        <f t="shared" ref="Z60:AB60" si="64">Z59+I60-M60+S60</f>
        <v>0</v>
      </c>
      <c r="AA60" s="84">
        <f t="shared" si="64"/>
        <v>0</v>
      </c>
      <c r="AB60" s="84">
        <f t="shared" si="64"/>
        <v>0</v>
      </c>
      <c r="AC60" s="85">
        <f t="shared" si="58"/>
        <v>0</v>
      </c>
      <c r="AD60" s="22">
        <f t="shared" si="59"/>
        <v>0</v>
      </c>
      <c r="AE60" s="86">
        <f>AE59-H60*$AK$5-I60*$AK$6-J60*$AK$7-K60*$AK$8</f>
        <v>1000</v>
      </c>
      <c r="AF60" s="23">
        <f t="shared" si="60"/>
        <v>0</v>
      </c>
      <c r="AG60" s="97">
        <f t="shared" si="55"/>
        <v>1000</v>
      </c>
      <c r="AI60" s="94"/>
      <c r="AJ60" s="94"/>
      <c r="AK60" s="94"/>
      <c r="AL60" s="94"/>
    </row>
    <row r="61" spans="1:38">
      <c r="A61" s="21">
        <v>6</v>
      </c>
      <c r="B61" s="22" t="s">
        <v>29</v>
      </c>
      <c r="C61" s="23" t="s">
        <v>30</v>
      </c>
      <c r="D61" s="23" t="s">
        <v>29</v>
      </c>
      <c r="E61" s="23" t="s">
        <v>31</v>
      </c>
      <c r="F61" s="24" t="s">
        <v>31</v>
      </c>
      <c r="G61" s="35"/>
      <c r="H61" s="36"/>
      <c r="I61" s="63"/>
      <c r="J61" s="63"/>
      <c r="K61" s="64"/>
      <c r="L61" s="65"/>
      <c r="M61" s="66"/>
      <c r="N61" s="66"/>
      <c r="O61" s="67"/>
      <c r="P61" s="68"/>
      <c r="Q61" s="68"/>
      <c r="R61" s="36"/>
      <c r="S61" s="63"/>
      <c r="T61" s="63"/>
      <c r="U61" s="63"/>
      <c r="V61" s="63"/>
      <c r="W61" s="64"/>
      <c r="X61" s="35"/>
      <c r="Y61" s="83">
        <f t="shared" si="56"/>
        <v>0</v>
      </c>
      <c r="Z61" s="84">
        <f t="shared" ref="Z61:AB61" si="65">Z60+I61-M61+S61</f>
        <v>0</v>
      </c>
      <c r="AA61" s="84">
        <f t="shared" si="65"/>
        <v>0</v>
      </c>
      <c r="AB61" s="84">
        <f t="shared" si="65"/>
        <v>0</v>
      </c>
      <c r="AC61" s="85">
        <f t="shared" si="58"/>
        <v>0</v>
      </c>
      <c r="AD61" s="22">
        <f t="shared" si="59"/>
        <v>0</v>
      </c>
      <c r="AE61" s="86">
        <f>AE60-H61*$AK$5-I61*$AK$6-J61*$AK$7-K61*$AK$8</f>
        <v>1000</v>
      </c>
      <c r="AF61" s="23">
        <f t="shared" si="60"/>
        <v>0</v>
      </c>
      <c r="AG61" s="97">
        <f t="shared" si="55"/>
        <v>1000</v>
      </c>
      <c r="AI61" s="94"/>
      <c r="AJ61" s="94"/>
      <c r="AK61" s="94"/>
      <c r="AL61" s="94"/>
    </row>
    <row r="62" spans="1:38">
      <c r="A62" s="21">
        <v>7</v>
      </c>
      <c r="B62" s="22" t="s">
        <v>29</v>
      </c>
      <c r="C62" s="23" t="s">
        <v>30</v>
      </c>
      <c r="D62" s="23" t="s">
        <v>29</v>
      </c>
      <c r="E62" s="23" t="s">
        <v>31</v>
      </c>
      <c r="F62" s="24" t="s">
        <v>29</v>
      </c>
      <c r="G62" s="35"/>
      <c r="H62" s="36"/>
      <c r="I62" s="63"/>
      <c r="J62" s="63"/>
      <c r="K62" s="64"/>
      <c r="L62" s="65"/>
      <c r="M62" s="66"/>
      <c r="N62" s="66"/>
      <c r="O62" s="67"/>
      <c r="P62" s="68"/>
      <c r="Q62" s="68"/>
      <c r="R62" s="36"/>
      <c r="S62" s="63"/>
      <c r="T62" s="63"/>
      <c r="U62" s="63"/>
      <c r="V62" s="63"/>
      <c r="W62" s="64"/>
      <c r="X62" s="35"/>
      <c r="Y62" s="83">
        <f t="shared" si="56"/>
        <v>0</v>
      </c>
      <c r="Z62" s="84">
        <f t="shared" ref="Z62:AB62" si="66">Z61+I62-M62+S62</f>
        <v>0</v>
      </c>
      <c r="AA62" s="84">
        <f t="shared" si="66"/>
        <v>0</v>
      </c>
      <c r="AB62" s="84">
        <f t="shared" si="66"/>
        <v>0</v>
      </c>
      <c r="AC62" s="85">
        <f t="shared" si="58"/>
        <v>0</v>
      </c>
      <c r="AD62" s="22">
        <f t="shared" si="59"/>
        <v>0</v>
      </c>
      <c r="AE62" s="86">
        <f>AE61-H62*$AK$5-I62*$AK$6-J62*$AK$7-K62*$AK$8</f>
        <v>1000</v>
      </c>
      <c r="AF62" s="23">
        <f t="shared" si="60"/>
        <v>0</v>
      </c>
      <c r="AG62" s="97">
        <f t="shared" si="55"/>
        <v>1000</v>
      </c>
      <c r="AI62" s="94"/>
      <c r="AJ62" s="94"/>
      <c r="AK62" s="94"/>
      <c r="AL62" s="94"/>
    </row>
    <row r="63" spans="1:38">
      <c r="A63" s="21">
        <v>8</v>
      </c>
      <c r="B63" s="22" t="s">
        <v>32</v>
      </c>
      <c r="C63" s="23" t="s">
        <v>29</v>
      </c>
      <c r="D63" s="23" t="s">
        <v>31</v>
      </c>
      <c r="E63" s="23" t="s">
        <v>29</v>
      </c>
      <c r="F63" s="24" t="s">
        <v>31</v>
      </c>
      <c r="G63" s="35"/>
      <c r="H63" s="36"/>
      <c r="I63" s="63"/>
      <c r="J63" s="63"/>
      <c r="K63" s="64"/>
      <c r="L63" s="65"/>
      <c r="M63" s="66"/>
      <c r="N63" s="66"/>
      <c r="O63" s="67"/>
      <c r="P63" s="68"/>
      <c r="Q63" s="68"/>
      <c r="R63" s="36"/>
      <c r="S63" s="63"/>
      <c r="T63" s="63"/>
      <c r="U63" s="63"/>
      <c r="V63" s="63"/>
      <c r="W63" s="64"/>
      <c r="X63" s="35"/>
      <c r="Y63" s="83">
        <f t="shared" si="56"/>
        <v>0</v>
      </c>
      <c r="Z63" s="84">
        <f t="shared" ref="Z63:AB63" si="67">Z62+I63-M63+S63</f>
        <v>0</v>
      </c>
      <c r="AA63" s="84">
        <f t="shared" si="67"/>
        <v>0</v>
      </c>
      <c r="AB63" s="84">
        <f t="shared" si="67"/>
        <v>0</v>
      </c>
      <c r="AC63" s="85">
        <f t="shared" si="58"/>
        <v>0</v>
      </c>
      <c r="AD63" s="22">
        <f t="shared" si="59"/>
        <v>0</v>
      </c>
      <c r="AE63" s="86">
        <f>AE62-H63*$AK$5-I63*$AK$6-J63*$AK$7-K63*$AK$8</f>
        <v>1000</v>
      </c>
      <c r="AF63" s="23">
        <f t="shared" si="60"/>
        <v>0</v>
      </c>
      <c r="AG63" s="97">
        <f t="shared" si="55"/>
        <v>1000</v>
      </c>
      <c r="AI63" s="94"/>
      <c r="AJ63" s="94"/>
      <c r="AK63" s="94"/>
      <c r="AL63" s="94"/>
    </row>
    <row r="64" spans="1:38">
      <c r="A64" s="21">
        <v>9</v>
      </c>
      <c r="B64" s="22" t="s">
        <v>30</v>
      </c>
      <c r="C64" s="23" t="s">
        <v>31</v>
      </c>
      <c r="D64" s="23" t="s">
        <v>29</v>
      </c>
      <c r="E64" s="23" t="s">
        <v>29</v>
      </c>
      <c r="F64" s="24" t="s">
        <v>29</v>
      </c>
      <c r="G64" s="35"/>
      <c r="H64" s="36"/>
      <c r="I64" s="63"/>
      <c r="J64" s="63"/>
      <c r="K64" s="64"/>
      <c r="L64" s="65"/>
      <c r="M64" s="66"/>
      <c r="N64" s="66"/>
      <c r="O64" s="67"/>
      <c r="P64" s="68"/>
      <c r="Q64" s="68"/>
      <c r="R64" s="36"/>
      <c r="S64" s="63"/>
      <c r="T64" s="63"/>
      <c r="U64" s="63"/>
      <c r="V64" s="63"/>
      <c r="W64" s="64"/>
      <c r="X64" s="35"/>
      <c r="Y64" s="83">
        <f t="shared" si="56"/>
        <v>0</v>
      </c>
      <c r="Z64" s="84">
        <f t="shared" ref="Z64:AB64" si="68">Z63+I64-M64+S64</f>
        <v>0</v>
      </c>
      <c r="AA64" s="84">
        <f t="shared" si="68"/>
        <v>0</v>
      </c>
      <c r="AB64" s="84">
        <f t="shared" si="68"/>
        <v>0</v>
      </c>
      <c r="AC64" s="85">
        <f t="shared" si="58"/>
        <v>0</v>
      </c>
      <c r="AD64" s="22">
        <f t="shared" si="59"/>
        <v>0</v>
      </c>
      <c r="AE64" s="86">
        <f>AE63-H64*$AK$5-I64*$AK$6-J64*$AK$7-K64*$AK$8</f>
        <v>1000</v>
      </c>
      <c r="AF64" s="23">
        <f t="shared" si="60"/>
        <v>0</v>
      </c>
      <c r="AG64" s="97">
        <f t="shared" si="55"/>
        <v>1000</v>
      </c>
      <c r="AI64" s="94"/>
      <c r="AJ64" s="94"/>
      <c r="AK64" s="94"/>
      <c r="AL64" s="94"/>
    </row>
    <row r="65" spans="1:38">
      <c r="A65" s="21">
        <v>10</v>
      </c>
      <c r="B65" s="22" t="s">
        <v>29</v>
      </c>
      <c r="C65" s="23" t="s">
        <v>29</v>
      </c>
      <c r="D65" s="23" t="s">
        <v>29</v>
      </c>
      <c r="E65" s="23" t="s">
        <v>29</v>
      </c>
      <c r="F65" s="24" t="s">
        <v>29</v>
      </c>
      <c r="G65" s="35"/>
      <c r="H65" s="36"/>
      <c r="I65" s="63"/>
      <c r="J65" s="63"/>
      <c r="K65" s="64"/>
      <c r="L65" s="65"/>
      <c r="M65" s="66"/>
      <c r="N65" s="66"/>
      <c r="O65" s="67"/>
      <c r="P65" s="68"/>
      <c r="Q65" s="68"/>
      <c r="R65" s="36"/>
      <c r="S65" s="63"/>
      <c r="T65" s="63"/>
      <c r="U65" s="63"/>
      <c r="V65" s="63"/>
      <c r="W65" s="64"/>
      <c r="X65" s="35"/>
      <c r="Y65" s="83">
        <f t="shared" si="56"/>
        <v>0</v>
      </c>
      <c r="Z65" s="84">
        <f t="shared" ref="Z65:AB65" si="69">Z64+I65-M65+S65</f>
        <v>0</v>
      </c>
      <c r="AA65" s="84">
        <f t="shared" si="69"/>
        <v>0</v>
      </c>
      <c r="AB65" s="84">
        <f t="shared" si="69"/>
        <v>0</v>
      </c>
      <c r="AC65" s="85">
        <f t="shared" si="58"/>
        <v>0</v>
      </c>
      <c r="AD65" s="22">
        <f t="shared" si="59"/>
        <v>0</v>
      </c>
      <c r="AE65" s="86">
        <f>AE64-H65*$AK$5-I65*$AK$6-J65*$AK$7-K65*$AK$8</f>
        <v>1000</v>
      </c>
      <c r="AF65" s="23">
        <f t="shared" si="60"/>
        <v>0</v>
      </c>
      <c r="AG65" s="97">
        <f t="shared" si="55"/>
        <v>1000</v>
      </c>
      <c r="AI65" s="94"/>
      <c r="AJ65" s="94"/>
      <c r="AK65" s="94"/>
      <c r="AL65" s="94"/>
    </row>
    <row r="66" spans="1:38">
      <c r="A66" s="21">
        <v>11</v>
      </c>
      <c r="B66" s="22" t="s">
        <v>30</v>
      </c>
      <c r="C66" s="23" t="s">
        <v>31</v>
      </c>
      <c r="D66" s="23" t="s">
        <v>31</v>
      </c>
      <c r="E66" s="23" t="s">
        <v>29</v>
      </c>
      <c r="F66" s="24" t="s">
        <v>29</v>
      </c>
      <c r="G66" s="35"/>
      <c r="H66" s="36"/>
      <c r="I66" s="63"/>
      <c r="J66" s="63"/>
      <c r="K66" s="64"/>
      <c r="L66" s="65"/>
      <c r="M66" s="66"/>
      <c r="N66" s="66"/>
      <c r="O66" s="67"/>
      <c r="P66" s="68"/>
      <c r="Q66" s="68"/>
      <c r="R66" s="36"/>
      <c r="S66" s="63"/>
      <c r="T66" s="63"/>
      <c r="U66" s="63"/>
      <c r="V66" s="63"/>
      <c r="W66" s="64"/>
      <c r="X66" s="35"/>
      <c r="Y66" s="83">
        <f t="shared" si="56"/>
        <v>0</v>
      </c>
      <c r="Z66" s="84">
        <f t="shared" ref="Z66:AB66" si="70">Z65+I66-M66+S66</f>
        <v>0</v>
      </c>
      <c r="AA66" s="84">
        <f t="shared" si="70"/>
        <v>0</v>
      </c>
      <c r="AB66" s="84">
        <f t="shared" si="70"/>
        <v>0</v>
      </c>
      <c r="AC66" s="85">
        <f t="shared" si="58"/>
        <v>0</v>
      </c>
      <c r="AD66" s="22">
        <f t="shared" si="59"/>
        <v>0</v>
      </c>
      <c r="AE66" s="86">
        <f>AE65-H66*$AK$5-I66*$AK$6-J66*$AK$7-K66*$AK$8</f>
        <v>1000</v>
      </c>
      <c r="AF66" s="23">
        <f t="shared" si="60"/>
        <v>0</v>
      </c>
      <c r="AG66" s="97">
        <f t="shared" si="55"/>
        <v>1000</v>
      </c>
      <c r="AI66" s="94"/>
      <c r="AJ66" s="94"/>
      <c r="AK66" s="94"/>
      <c r="AL66" s="94"/>
    </row>
    <row r="67" ht="14.25" spans="1:38">
      <c r="A67" s="27">
        <v>12</v>
      </c>
      <c r="B67" s="28" t="s">
        <v>29</v>
      </c>
      <c r="C67" s="29" t="s">
        <v>31</v>
      </c>
      <c r="D67" s="29" t="s">
        <v>29</v>
      </c>
      <c r="E67" s="29" t="s">
        <v>29</v>
      </c>
      <c r="F67" s="30" t="s">
        <v>32</v>
      </c>
      <c r="G67" s="37"/>
      <c r="H67" s="38"/>
      <c r="I67" s="69"/>
      <c r="J67" s="69"/>
      <c r="K67" s="70"/>
      <c r="L67" s="71"/>
      <c r="M67" s="72"/>
      <c r="N67" s="72"/>
      <c r="O67" s="73"/>
      <c r="P67" s="74"/>
      <c r="Q67" s="74"/>
      <c r="R67" s="38"/>
      <c r="S67" s="69"/>
      <c r="T67" s="69"/>
      <c r="U67" s="69"/>
      <c r="V67" s="69"/>
      <c r="W67" s="70"/>
      <c r="X67" s="37"/>
      <c r="Y67" s="87">
        <f t="shared" si="56"/>
        <v>0</v>
      </c>
      <c r="Z67" s="88">
        <f t="shared" ref="Z67:AB67" si="71">Z66+I67-M67+S67</f>
        <v>0</v>
      </c>
      <c r="AA67" s="88">
        <f t="shared" si="71"/>
        <v>0</v>
      </c>
      <c r="AB67" s="88">
        <f t="shared" si="71"/>
        <v>0</v>
      </c>
      <c r="AC67" s="89">
        <f t="shared" si="58"/>
        <v>0</v>
      </c>
      <c r="AD67" s="28">
        <f t="shared" si="59"/>
        <v>0</v>
      </c>
      <c r="AE67" s="90">
        <f>AE66-H67*$AK$5-I67*$AK$6-J67*$AK$7-K67*$AK$8</f>
        <v>1000</v>
      </c>
      <c r="AF67" s="29">
        <f t="shared" si="60"/>
        <v>0</v>
      </c>
      <c r="AG67" s="98">
        <f t="shared" si="55"/>
        <v>1000</v>
      </c>
      <c r="AI67" s="94"/>
      <c r="AJ67" s="94"/>
      <c r="AK67" s="94"/>
      <c r="AL67" s="94"/>
    </row>
    <row r="68" ht="15" spans="35:38">
      <c r="AI68" s="94"/>
      <c r="AJ68" s="94"/>
      <c r="AK68" s="94"/>
      <c r="AL68" s="94"/>
    </row>
    <row r="69" ht="36.75" spans="1:38">
      <c r="A69" s="3" t="s">
        <v>36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91"/>
      <c r="AI69" s="94"/>
      <c r="AJ69" s="94"/>
      <c r="AK69" s="94"/>
      <c r="AL69" s="94"/>
    </row>
    <row r="70" ht="14.25" spans="1:38">
      <c r="A70" s="5" t="s">
        <v>1</v>
      </c>
      <c r="B70" s="6" t="s">
        <v>2</v>
      </c>
      <c r="C70" s="7"/>
      <c r="D70" s="7"/>
      <c r="E70" s="7"/>
      <c r="F70" s="8"/>
      <c r="G70" s="9" t="s">
        <v>3</v>
      </c>
      <c r="H70" s="6" t="s">
        <v>4</v>
      </c>
      <c r="I70" s="7"/>
      <c r="J70" s="7"/>
      <c r="K70" s="8"/>
      <c r="L70" s="6" t="s">
        <v>5</v>
      </c>
      <c r="M70" s="7"/>
      <c r="N70" s="7"/>
      <c r="O70" s="8"/>
      <c r="P70" s="9" t="s">
        <v>6</v>
      </c>
      <c r="Q70" s="9" t="s">
        <v>7</v>
      </c>
      <c r="R70" s="6" t="s">
        <v>8</v>
      </c>
      <c r="S70" s="7"/>
      <c r="T70" s="7"/>
      <c r="U70" s="7"/>
      <c r="V70" s="75"/>
      <c r="W70" s="8"/>
      <c r="X70" s="76" t="s">
        <v>9</v>
      </c>
      <c r="Y70" s="6" t="s">
        <v>10</v>
      </c>
      <c r="Z70" s="7"/>
      <c r="AA70" s="7"/>
      <c r="AB70" s="7"/>
      <c r="AC70" s="7"/>
      <c r="AD70" s="7"/>
      <c r="AE70" s="7"/>
      <c r="AF70" s="7"/>
      <c r="AG70" s="93"/>
      <c r="AI70" s="94"/>
      <c r="AJ70" s="94"/>
      <c r="AK70" s="94"/>
      <c r="AL70" s="94"/>
    </row>
    <row r="71" ht="14.25" spans="1:38">
      <c r="A71" s="10"/>
      <c r="B71" s="11" t="s">
        <v>11</v>
      </c>
      <c r="C71" s="12" t="s">
        <v>12</v>
      </c>
      <c r="D71" s="12" t="s">
        <v>6</v>
      </c>
      <c r="E71" s="12" t="s">
        <v>13</v>
      </c>
      <c r="F71" s="13" t="s">
        <v>7</v>
      </c>
      <c r="G71" s="14"/>
      <c r="H71" s="11" t="s">
        <v>14</v>
      </c>
      <c r="I71" s="12" t="s">
        <v>15</v>
      </c>
      <c r="J71" s="12" t="s">
        <v>16</v>
      </c>
      <c r="K71" s="13" t="s">
        <v>17</v>
      </c>
      <c r="L71" s="11" t="s">
        <v>14</v>
      </c>
      <c r="M71" s="12" t="s">
        <v>15</v>
      </c>
      <c r="N71" s="12" t="s">
        <v>16</v>
      </c>
      <c r="O71" s="13" t="s">
        <v>17</v>
      </c>
      <c r="P71" s="14" t="s">
        <v>14</v>
      </c>
      <c r="Q71" s="14" t="s">
        <v>18</v>
      </c>
      <c r="R71" s="11" t="s">
        <v>14</v>
      </c>
      <c r="S71" s="12" t="s">
        <v>15</v>
      </c>
      <c r="T71" s="12" t="s">
        <v>16</v>
      </c>
      <c r="U71" s="12" t="s">
        <v>17</v>
      </c>
      <c r="V71" s="77" t="s">
        <v>18</v>
      </c>
      <c r="W71" s="13" t="s">
        <v>19</v>
      </c>
      <c r="X71" s="78"/>
      <c r="Y71" s="11" t="s">
        <v>14</v>
      </c>
      <c r="Z71" s="12" t="s">
        <v>15</v>
      </c>
      <c r="AA71" s="12" t="s">
        <v>16</v>
      </c>
      <c r="AB71" s="12" t="s">
        <v>17</v>
      </c>
      <c r="AC71" s="12" t="s">
        <v>18</v>
      </c>
      <c r="AD71" s="12" t="s">
        <v>20</v>
      </c>
      <c r="AE71" s="12" t="s">
        <v>21</v>
      </c>
      <c r="AF71" s="12" t="s">
        <v>22</v>
      </c>
      <c r="AG71" s="95" t="s">
        <v>23</v>
      </c>
      <c r="AI71" s="96" t="s">
        <v>24</v>
      </c>
      <c r="AJ71" s="96">
        <v>1000</v>
      </c>
      <c r="AK71" s="96" t="s">
        <v>25</v>
      </c>
      <c r="AL71" s="96">
        <v>1000</v>
      </c>
    </row>
    <row r="72" ht="14.25" spans="1:38">
      <c r="A72" s="15" t="s">
        <v>26</v>
      </c>
      <c r="B72" s="16" t="s">
        <v>27</v>
      </c>
      <c r="C72" s="17" t="s">
        <v>27</v>
      </c>
      <c r="D72" s="17" t="s">
        <v>27</v>
      </c>
      <c r="E72" s="17" t="s">
        <v>27</v>
      </c>
      <c r="F72" s="18" t="s">
        <v>27</v>
      </c>
      <c r="G72" s="33"/>
      <c r="H72" s="34"/>
      <c r="I72" s="57"/>
      <c r="J72" s="57"/>
      <c r="K72" s="58"/>
      <c r="L72" s="59"/>
      <c r="M72" s="60"/>
      <c r="N72" s="60"/>
      <c r="O72" s="61"/>
      <c r="P72" s="62"/>
      <c r="Q72" s="62"/>
      <c r="R72" s="34"/>
      <c r="S72" s="57"/>
      <c r="T72" s="57"/>
      <c r="U72" s="57"/>
      <c r="V72" s="57"/>
      <c r="W72" s="58"/>
      <c r="X72" s="33"/>
      <c r="Y72" s="79">
        <f>H72-L72+P72+R72</f>
        <v>0</v>
      </c>
      <c r="Z72" s="80">
        <f t="shared" ref="Z72:AB72" si="72">I72-M72+S72</f>
        <v>0</v>
      </c>
      <c r="AA72" s="80">
        <f t="shared" si="72"/>
        <v>0</v>
      </c>
      <c r="AB72" s="80">
        <f t="shared" si="72"/>
        <v>0</v>
      </c>
      <c r="AC72" s="81">
        <f>Q72+V72</f>
        <v>0</v>
      </c>
      <c r="AD72" s="16">
        <f>$AJ$3-AE72</f>
        <v>0</v>
      </c>
      <c r="AE72" s="82">
        <f>AL71-H72*AJ73-I72*AJ74-J72*AJ75-K72/3*AJ76</f>
        <v>1000</v>
      </c>
      <c r="AF72" s="17">
        <f>$AL$3-AG72</f>
        <v>0</v>
      </c>
      <c r="AG72" s="97">
        <f t="shared" ref="AG72:AG84" si="73">1000-Y72*50-Z72*10-AA72*10-AB72*20-AC72*50</f>
        <v>1000</v>
      </c>
      <c r="AI72" s="96" t="s">
        <v>28</v>
      </c>
      <c r="AJ72" s="96" t="s">
        <v>26</v>
      </c>
      <c r="AK72" s="96" t="s">
        <v>13</v>
      </c>
      <c r="AL72" s="96" t="s">
        <v>6</v>
      </c>
    </row>
    <row r="73" spans="1:38">
      <c r="A73" s="21">
        <v>1</v>
      </c>
      <c r="B73" s="22" t="s">
        <v>29</v>
      </c>
      <c r="C73" s="23" t="s">
        <v>30</v>
      </c>
      <c r="D73" s="23" t="s">
        <v>29</v>
      </c>
      <c r="E73" s="23" t="s">
        <v>31</v>
      </c>
      <c r="F73" s="24" t="s">
        <v>29</v>
      </c>
      <c r="G73" s="35"/>
      <c r="H73" s="36"/>
      <c r="I73" s="63"/>
      <c r="J73" s="63"/>
      <c r="K73" s="64"/>
      <c r="L73" s="65"/>
      <c r="M73" s="66"/>
      <c r="N73" s="66"/>
      <c r="O73" s="67"/>
      <c r="P73" s="68"/>
      <c r="Q73" s="68"/>
      <c r="R73" s="36"/>
      <c r="S73" s="63"/>
      <c r="T73" s="63"/>
      <c r="U73" s="63"/>
      <c r="V73" s="63"/>
      <c r="W73" s="64"/>
      <c r="X73" s="35"/>
      <c r="Y73" s="83">
        <f t="shared" ref="Y73:Y84" si="74">Y72+H73-L73+P73+R73</f>
        <v>0</v>
      </c>
      <c r="Z73" s="84">
        <f t="shared" ref="Z73:AB73" si="75">Z72+I73-M73+S73</f>
        <v>0</v>
      </c>
      <c r="AA73" s="84">
        <f t="shared" si="75"/>
        <v>0</v>
      </c>
      <c r="AB73" s="84">
        <f t="shared" si="75"/>
        <v>0</v>
      </c>
      <c r="AC73" s="85">
        <f t="shared" ref="AC73:AC84" si="76">AC72+Q73+V73</f>
        <v>0</v>
      </c>
      <c r="AD73" s="22">
        <f t="shared" ref="AD73:AD84" si="77">AE72-AE73</f>
        <v>0</v>
      </c>
      <c r="AE73" s="86">
        <f>AE72-H73*$AK$5-I73*$AK$6-J73*$AK$7-K73*$AK$8</f>
        <v>1000</v>
      </c>
      <c r="AF73" s="23">
        <f t="shared" ref="AF73:AF84" si="78">AG72-AG73</f>
        <v>0</v>
      </c>
      <c r="AG73" s="97">
        <f t="shared" si="73"/>
        <v>1000</v>
      </c>
      <c r="AI73" s="96" t="s">
        <v>14</v>
      </c>
      <c r="AJ73" s="96">
        <v>25</v>
      </c>
      <c r="AK73" s="96">
        <v>15</v>
      </c>
      <c r="AL73" s="96">
        <v>0</v>
      </c>
    </row>
    <row r="74" spans="1:38">
      <c r="A74" s="21">
        <v>2</v>
      </c>
      <c r="B74" s="22" t="s">
        <v>31</v>
      </c>
      <c r="C74" s="23" t="s">
        <v>29</v>
      </c>
      <c r="D74" s="23" t="s">
        <v>31</v>
      </c>
      <c r="E74" s="23" t="s">
        <v>29</v>
      </c>
      <c r="F74" s="24" t="s">
        <v>29</v>
      </c>
      <c r="G74" s="35"/>
      <c r="H74" s="36"/>
      <c r="I74" s="63"/>
      <c r="J74" s="63"/>
      <c r="K74" s="64"/>
      <c r="L74" s="65"/>
      <c r="M74" s="66"/>
      <c r="N74" s="66"/>
      <c r="O74" s="67"/>
      <c r="P74" s="68"/>
      <c r="Q74" s="68"/>
      <c r="R74" s="36"/>
      <c r="S74" s="63"/>
      <c r="T74" s="63"/>
      <c r="U74" s="63"/>
      <c r="V74" s="63"/>
      <c r="W74" s="64"/>
      <c r="X74" s="35"/>
      <c r="Y74" s="83">
        <f t="shared" si="74"/>
        <v>0</v>
      </c>
      <c r="Z74" s="84">
        <f t="shared" ref="Z74:AB74" si="79">Z73+I74-M74+S74</f>
        <v>0</v>
      </c>
      <c r="AA74" s="84">
        <f t="shared" si="79"/>
        <v>0</v>
      </c>
      <c r="AB74" s="84">
        <f t="shared" si="79"/>
        <v>0</v>
      </c>
      <c r="AC74" s="85">
        <f t="shared" si="76"/>
        <v>0</v>
      </c>
      <c r="AD74" s="22">
        <f t="shared" si="77"/>
        <v>0</v>
      </c>
      <c r="AE74" s="86">
        <f>AE73-H74*$AK$5-I74*$AK$6-J74*$AK$7-K74*$AK$8</f>
        <v>1000</v>
      </c>
      <c r="AF74" s="23">
        <f t="shared" si="78"/>
        <v>0</v>
      </c>
      <c r="AG74" s="97">
        <f t="shared" si="73"/>
        <v>1000</v>
      </c>
      <c r="AI74" s="96" t="s">
        <v>15</v>
      </c>
      <c r="AJ74" s="96">
        <v>10</v>
      </c>
      <c r="AK74" s="96">
        <v>5</v>
      </c>
      <c r="AL74" s="96">
        <v>0</v>
      </c>
    </row>
    <row r="75" spans="1:38">
      <c r="A75" s="21">
        <v>3</v>
      </c>
      <c r="B75" s="22" t="s">
        <v>30</v>
      </c>
      <c r="C75" s="23" t="s">
        <v>30</v>
      </c>
      <c r="D75" s="23" t="s">
        <v>29</v>
      </c>
      <c r="E75" s="23" t="s">
        <v>31</v>
      </c>
      <c r="F75" s="24" t="s">
        <v>29</v>
      </c>
      <c r="G75" s="35"/>
      <c r="H75" s="36"/>
      <c r="I75" s="63"/>
      <c r="J75" s="63"/>
      <c r="K75" s="64"/>
      <c r="L75" s="65"/>
      <c r="M75" s="66"/>
      <c r="N75" s="66"/>
      <c r="O75" s="67"/>
      <c r="P75" s="68"/>
      <c r="Q75" s="68"/>
      <c r="R75" s="36"/>
      <c r="S75" s="63"/>
      <c r="T75" s="63"/>
      <c r="U75" s="63"/>
      <c r="V75" s="63"/>
      <c r="W75" s="64"/>
      <c r="X75" s="35"/>
      <c r="Y75" s="83">
        <f t="shared" si="74"/>
        <v>0</v>
      </c>
      <c r="Z75" s="84">
        <f t="shared" ref="Z75:AB75" si="80">Z74+I75-M75+S75</f>
        <v>0</v>
      </c>
      <c r="AA75" s="84">
        <f t="shared" si="80"/>
        <v>0</v>
      </c>
      <c r="AB75" s="84">
        <f t="shared" si="80"/>
        <v>0</v>
      </c>
      <c r="AC75" s="85">
        <f t="shared" si="76"/>
        <v>0</v>
      </c>
      <c r="AD75" s="22">
        <f t="shared" si="77"/>
        <v>0</v>
      </c>
      <c r="AE75" s="86">
        <f>AE74-H75*$AK$5-I75*$AK$6-J75*$AK$7-K75*$AK$8</f>
        <v>1000</v>
      </c>
      <c r="AF75" s="23">
        <f t="shared" si="78"/>
        <v>0</v>
      </c>
      <c r="AG75" s="97">
        <f t="shared" si="73"/>
        <v>1000</v>
      </c>
      <c r="AI75" s="96" t="s">
        <v>16</v>
      </c>
      <c r="AJ75" s="96">
        <v>100</v>
      </c>
      <c r="AK75" s="96">
        <v>50</v>
      </c>
      <c r="AL75" s="96">
        <v>0</v>
      </c>
    </row>
    <row r="76" spans="1:38">
      <c r="A76" s="21">
        <v>4</v>
      </c>
      <c r="B76" s="22" t="s">
        <v>29</v>
      </c>
      <c r="C76" s="23" t="s">
        <v>29</v>
      </c>
      <c r="D76" s="23" t="s">
        <v>29</v>
      </c>
      <c r="E76" s="23" t="s">
        <v>29</v>
      </c>
      <c r="F76" s="24" t="s">
        <v>29</v>
      </c>
      <c r="G76" s="35"/>
      <c r="H76" s="36"/>
      <c r="I76" s="63"/>
      <c r="J76" s="63"/>
      <c r="K76" s="64"/>
      <c r="L76" s="65"/>
      <c r="M76" s="66"/>
      <c r="N76" s="66"/>
      <c r="O76" s="67"/>
      <c r="P76" s="68"/>
      <c r="Q76" s="68"/>
      <c r="R76" s="36"/>
      <c r="S76" s="63"/>
      <c r="T76" s="63"/>
      <c r="U76" s="63"/>
      <c r="V76" s="63"/>
      <c r="W76" s="64"/>
      <c r="X76" s="35"/>
      <c r="Y76" s="83">
        <f t="shared" si="74"/>
        <v>0</v>
      </c>
      <c r="Z76" s="84">
        <f t="shared" ref="Z76:AB76" si="81">Z75+I76-M76+S76</f>
        <v>0</v>
      </c>
      <c r="AA76" s="84">
        <f t="shared" si="81"/>
        <v>0</v>
      </c>
      <c r="AB76" s="84">
        <f t="shared" si="81"/>
        <v>0</v>
      </c>
      <c r="AC76" s="85">
        <f t="shared" si="76"/>
        <v>0</v>
      </c>
      <c r="AD76" s="22">
        <f t="shared" si="77"/>
        <v>0</v>
      </c>
      <c r="AE76" s="86">
        <f>AE75-H76*$AK$5-I76*$AK$6-J76*$AK$7-K76*$AK$8</f>
        <v>1000</v>
      </c>
      <c r="AF76" s="23">
        <f t="shared" si="78"/>
        <v>0</v>
      </c>
      <c r="AG76" s="97">
        <f t="shared" si="73"/>
        <v>1000</v>
      </c>
      <c r="AI76" s="96" t="s">
        <v>17</v>
      </c>
      <c r="AJ76" s="96">
        <v>400</v>
      </c>
      <c r="AK76" s="96">
        <v>100</v>
      </c>
      <c r="AL76" s="96">
        <v>0</v>
      </c>
    </row>
    <row r="77" spans="1:38">
      <c r="A77" s="21">
        <v>5</v>
      </c>
      <c r="B77" s="22" t="s">
        <v>31</v>
      </c>
      <c r="C77" s="23" t="s">
        <v>32</v>
      </c>
      <c r="D77" s="23" t="s">
        <v>31</v>
      </c>
      <c r="E77" s="23" t="s">
        <v>29</v>
      </c>
      <c r="F77" s="24" t="s">
        <v>29</v>
      </c>
      <c r="G77" s="35"/>
      <c r="H77" s="36"/>
      <c r="I77" s="63"/>
      <c r="J77" s="63"/>
      <c r="K77" s="64"/>
      <c r="L77" s="65"/>
      <c r="M77" s="66"/>
      <c r="N77" s="66"/>
      <c r="O77" s="67"/>
      <c r="P77" s="68"/>
      <c r="Q77" s="68"/>
      <c r="R77" s="36"/>
      <c r="S77" s="63"/>
      <c r="T77" s="63"/>
      <c r="U77" s="63"/>
      <c r="V77" s="63"/>
      <c r="W77" s="64"/>
      <c r="X77" s="35"/>
      <c r="Y77" s="83">
        <f t="shared" si="74"/>
        <v>0</v>
      </c>
      <c r="Z77" s="84">
        <f t="shared" ref="Z77:AB77" si="82">Z76+I77-M77+S77</f>
        <v>0</v>
      </c>
      <c r="AA77" s="84">
        <f t="shared" si="82"/>
        <v>0</v>
      </c>
      <c r="AB77" s="84">
        <f t="shared" si="82"/>
        <v>0</v>
      </c>
      <c r="AC77" s="85">
        <f t="shared" si="76"/>
        <v>0</v>
      </c>
      <c r="AD77" s="22">
        <f t="shared" si="77"/>
        <v>0</v>
      </c>
      <c r="AE77" s="86">
        <f>AE76-H77*$AK$5-I77*$AK$6-J77*$AK$7-K77*$AK$8</f>
        <v>1000</v>
      </c>
      <c r="AF77" s="23">
        <f t="shared" si="78"/>
        <v>0</v>
      </c>
      <c r="AG77" s="97">
        <f t="shared" si="73"/>
        <v>1000</v>
      </c>
      <c r="AI77" s="94"/>
      <c r="AJ77" s="94"/>
      <c r="AK77" s="94"/>
      <c r="AL77" s="94"/>
    </row>
    <row r="78" spans="1:38">
      <c r="A78" s="21">
        <v>6</v>
      </c>
      <c r="B78" s="22" t="s">
        <v>29</v>
      </c>
      <c r="C78" s="23" t="s">
        <v>30</v>
      </c>
      <c r="D78" s="23" t="s">
        <v>29</v>
      </c>
      <c r="E78" s="23" t="s">
        <v>31</v>
      </c>
      <c r="F78" s="24" t="s">
        <v>31</v>
      </c>
      <c r="G78" s="35"/>
      <c r="H78" s="36"/>
      <c r="I78" s="63"/>
      <c r="J78" s="63"/>
      <c r="K78" s="64"/>
      <c r="L78" s="65"/>
      <c r="M78" s="66"/>
      <c r="N78" s="66"/>
      <c r="O78" s="67"/>
      <c r="P78" s="68"/>
      <c r="Q78" s="68"/>
      <c r="R78" s="36"/>
      <c r="S78" s="63"/>
      <c r="T78" s="63"/>
      <c r="U78" s="63"/>
      <c r="V78" s="63"/>
      <c r="W78" s="64"/>
      <c r="X78" s="35"/>
      <c r="Y78" s="83">
        <f t="shared" si="74"/>
        <v>0</v>
      </c>
      <c r="Z78" s="84">
        <f t="shared" ref="Z78:AB78" si="83">Z77+I78-M78+S78</f>
        <v>0</v>
      </c>
      <c r="AA78" s="84">
        <f t="shared" si="83"/>
        <v>0</v>
      </c>
      <c r="AB78" s="84">
        <f t="shared" si="83"/>
        <v>0</v>
      </c>
      <c r="AC78" s="85">
        <f t="shared" si="76"/>
        <v>0</v>
      </c>
      <c r="AD78" s="22">
        <f t="shared" si="77"/>
        <v>0</v>
      </c>
      <c r="AE78" s="86">
        <f>AE77-H78*$AK$5-I78*$AK$6-J78*$AK$7-K78*$AK$8</f>
        <v>1000</v>
      </c>
      <c r="AF78" s="23">
        <f t="shared" si="78"/>
        <v>0</v>
      </c>
      <c r="AG78" s="97">
        <f t="shared" si="73"/>
        <v>1000</v>
      </c>
      <c r="AI78" s="94"/>
      <c r="AJ78" s="94"/>
      <c r="AK78" s="94"/>
      <c r="AL78" s="94"/>
    </row>
    <row r="79" spans="1:38">
      <c r="A79" s="21">
        <v>7</v>
      </c>
      <c r="B79" s="22" t="s">
        <v>29</v>
      </c>
      <c r="C79" s="23" t="s">
        <v>30</v>
      </c>
      <c r="D79" s="23" t="s">
        <v>29</v>
      </c>
      <c r="E79" s="23" t="s">
        <v>31</v>
      </c>
      <c r="F79" s="24" t="s">
        <v>29</v>
      </c>
      <c r="G79" s="35"/>
      <c r="H79" s="36"/>
      <c r="I79" s="63"/>
      <c r="J79" s="63"/>
      <c r="K79" s="64"/>
      <c r="L79" s="65"/>
      <c r="M79" s="66"/>
      <c r="N79" s="66"/>
      <c r="O79" s="67"/>
      <c r="P79" s="68"/>
      <c r="Q79" s="68"/>
      <c r="R79" s="36"/>
      <c r="S79" s="63"/>
      <c r="T79" s="63"/>
      <c r="U79" s="63"/>
      <c r="V79" s="63"/>
      <c r="W79" s="64"/>
      <c r="X79" s="35"/>
      <c r="Y79" s="83">
        <f t="shared" si="74"/>
        <v>0</v>
      </c>
      <c r="Z79" s="84">
        <f t="shared" ref="Z79:AB79" si="84">Z78+I79-M79+S79</f>
        <v>0</v>
      </c>
      <c r="AA79" s="84">
        <f t="shared" si="84"/>
        <v>0</v>
      </c>
      <c r="AB79" s="84">
        <f t="shared" si="84"/>
        <v>0</v>
      </c>
      <c r="AC79" s="85">
        <f t="shared" si="76"/>
        <v>0</v>
      </c>
      <c r="AD79" s="22">
        <f t="shared" si="77"/>
        <v>0</v>
      </c>
      <c r="AE79" s="86">
        <f>AE78-H79*$AK$5-I79*$AK$6-J79*$AK$7-K79*$AK$8</f>
        <v>1000</v>
      </c>
      <c r="AF79" s="23">
        <f t="shared" si="78"/>
        <v>0</v>
      </c>
      <c r="AG79" s="97">
        <f t="shared" si="73"/>
        <v>1000</v>
      </c>
      <c r="AI79" s="94"/>
      <c r="AJ79" s="94"/>
      <c r="AK79" s="94"/>
      <c r="AL79" s="94"/>
    </row>
    <row r="80" spans="1:38">
      <c r="A80" s="21">
        <v>8</v>
      </c>
      <c r="B80" s="22" t="s">
        <v>32</v>
      </c>
      <c r="C80" s="23" t="s">
        <v>29</v>
      </c>
      <c r="D80" s="23" t="s">
        <v>31</v>
      </c>
      <c r="E80" s="23" t="s">
        <v>29</v>
      </c>
      <c r="F80" s="24" t="s">
        <v>31</v>
      </c>
      <c r="G80" s="35"/>
      <c r="H80" s="36"/>
      <c r="I80" s="63"/>
      <c r="J80" s="63"/>
      <c r="K80" s="64"/>
      <c r="L80" s="65"/>
      <c r="M80" s="66"/>
      <c r="N80" s="66"/>
      <c r="O80" s="67"/>
      <c r="P80" s="68"/>
      <c r="Q80" s="68"/>
      <c r="R80" s="36"/>
      <c r="S80" s="63"/>
      <c r="T80" s="63"/>
      <c r="U80" s="63"/>
      <c r="V80" s="63"/>
      <c r="W80" s="64"/>
      <c r="X80" s="35"/>
      <c r="Y80" s="83">
        <f t="shared" si="74"/>
        <v>0</v>
      </c>
      <c r="Z80" s="84">
        <f t="shared" ref="Z80:AB80" si="85">Z79+I80-M80+S80</f>
        <v>0</v>
      </c>
      <c r="AA80" s="84">
        <f t="shared" si="85"/>
        <v>0</v>
      </c>
      <c r="AB80" s="84">
        <f t="shared" si="85"/>
        <v>0</v>
      </c>
      <c r="AC80" s="85">
        <f t="shared" si="76"/>
        <v>0</v>
      </c>
      <c r="AD80" s="22">
        <f t="shared" si="77"/>
        <v>0</v>
      </c>
      <c r="AE80" s="86">
        <f>AE79-H80*$AK$5-I80*$AK$6-J80*$AK$7-K80*$AK$8</f>
        <v>1000</v>
      </c>
      <c r="AF80" s="23">
        <f t="shared" si="78"/>
        <v>0</v>
      </c>
      <c r="AG80" s="97">
        <f t="shared" si="73"/>
        <v>1000</v>
      </c>
      <c r="AI80" s="94"/>
      <c r="AJ80" s="94"/>
      <c r="AK80" s="94"/>
      <c r="AL80" s="94"/>
    </row>
    <row r="81" spans="1:38">
      <c r="A81" s="21">
        <v>9</v>
      </c>
      <c r="B81" s="22" t="s">
        <v>30</v>
      </c>
      <c r="C81" s="23" t="s">
        <v>31</v>
      </c>
      <c r="D81" s="23" t="s">
        <v>29</v>
      </c>
      <c r="E81" s="23" t="s">
        <v>29</v>
      </c>
      <c r="F81" s="24" t="s">
        <v>29</v>
      </c>
      <c r="G81" s="35"/>
      <c r="H81" s="36"/>
      <c r="I81" s="63"/>
      <c r="J81" s="63"/>
      <c r="K81" s="64"/>
      <c r="L81" s="65"/>
      <c r="M81" s="66"/>
      <c r="N81" s="66"/>
      <c r="O81" s="67"/>
      <c r="P81" s="68"/>
      <c r="Q81" s="68"/>
      <c r="R81" s="36"/>
      <c r="S81" s="63"/>
      <c r="T81" s="63"/>
      <c r="U81" s="63"/>
      <c r="V81" s="63"/>
      <c r="W81" s="64"/>
      <c r="X81" s="35"/>
      <c r="Y81" s="83">
        <f t="shared" si="74"/>
        <v>0</v>
      </c>
      <c r="Z81" s="84">
        <f t="shared" ref="Z81:AB81" si="86">Z80+I81-M81+S81</f>
        <v>0</v>
      </c>
      <c r="AA81" s="84">
        <f t="shared" si="86"/>
        <v>0</v>
      </c>
      <c r="AB81" s="84">
        <f t="shared" si="86"/>
        <v>0</v>
      </c>
      <c r="AC81" s="85">
        <f t="shared" si="76"/>
        <v>0</v>
      </c>
      <c r="AD81" s="22">
        <f t="shared" si="77"/>
        <v>0</v>
      </c>
      <c r="AE81" s="86">
        <f>AE80-H81*$AK$5-I81*$AK$6-J81*$AK$7-K81*$AK$8</f>
        <v>1000</v>
      </c>
      <c r="AF81" s="23">
        <f t="shared" si="78"/>
        <v>0</v>
      </c>
      <c r="AG81" s="97">
        <f t="shared" si="73"/>
        <v>1000</v>
      </c>
      <c r="AI81" s="94"/>
      <c r="AJ81" s="94"/>
      <c r="AK81" s="94"/>
      <c r="AL81" s="94"/>
    </row>
    <row r="82" spans="1:38">
      <c r="A82" s="21">
        <v>10</v>
      </c>
      <c r="B82" s="22" t="s">
        <v>29</v>
      </c>
      <c r="C82" s="23" t="s">
        <v>29</v>
      </c>
      <c r="D82" s="23" t="s">
        <v>29</v>
      </c>
      <c r="E82" s="23" t="s">
        <v>29</v>
      </c>
      <c r="F82" s="24" t="s">
        <v>29</v>
      </c>
      <c r="G82" s="35"/>
      <c r="H82" s="36"/>
      <c r="I82" s="63"/>
      <c r="J82" s="63"/>
      <c r="K82" s="64"/>
      <c r="L82" s="65"/>
      <c r="M82" s="66"/>
      <c r="N82" s="66"/>
      <c r="O82" s="67"/>
      <c r="P82" s="68"/>
      <c r="Q82" s="68"/>
      <c r="R82" s="36"/>
      <c r="S82" s="63"/>
      <c r="T82" s="63"/>
      <c r="U82" s="63"/>
      <c r="V82" s="63"/>
      <c r="W82" s="64"/>
      <c r="X82" s="35"/>
      <c r="Y82" s="83">
        <f t="shared" si="74"/>
        <v>0</v>
      </c>
      <c r="Z82" s="84">
        <f t="shared" ref="Z82:AB82" si="87">Z81+I82-M82+S82</f>
        <v>0</v>
      </c>
      <c r="AA82" s="84">
        <f t="shared" si="87"/>
        <v>0</v>
      </c>
      <c r="AB82" s="84">
        <f t="shared" si="87"/>
        <v>0</v>
      </c>
      <c r="AC82" s="85">
        <f t="shared" si="76"/>
        <v>0</v>
      </c>
      <c r="AD82" s="22">
        <f t="shared" si="77"/>
        <v>0</v>
      </c>
      <c r="AE82" s="86">
        <f>AE81-H82*$AK$5-I82*$AK$6-J82*$AK$7-K82*$AK$8</f>
        <v>1000</v>
      </c>
      <c r="AF82" s="23">
        <f t="shared" si="78"/>
        <v>0</v>
      </c>
      <c r="AG82" s="97">
        <f t="shared" si="73"/>
        <v>1000</v>
      </c>
      <c r="AI82" s="94"/>
      <c r="AJ82" s="94"/>
      <c r="AK82" s="94"/>
      <c r="AL82" s="94"/>
    </row>
    <row r="83" spans="1:38">
      <c r="A83" s="21">
        <v>11</v>
      </c>
      <c r="B83" s="22" t="s">
        <v>30</v>
      </c>
      <c r="C83" s="23" t="s">
        <v>31</v>
      </c>
      <c r="D83" s="23" t="s">
        <v>31</v>
      </c>
      <c r="E83" s="23" t="s">
        <v>29</v>
      </c>
      <c r="F83" s="24" t="s">
        <v>29</v>
      </c>
      <c r="G83" s="35"/>
      <c r="H83" s="36"/>
      <c r="I83" s="63"/>
      <c r="J83" s="63"/>
      <c r="K83" s="64"/>
      <c r="L83" s="65"/>
      <c r="M83" s="66"/>
      <c r="N83" s="66"/>
      <c r="O83" s="67"/>
      <c r="P83" s="68"/>
      <c r="Q83" s="68"/>
      <c r="R83" s="36"/>
      <c r="S83" s="63"/>
      <c r="T83" s="63"/>
      <c r="U83" s="63"/>
      <c r="V83" s="63"/>
      <c r="W83" s="64"/>
      <c r="X83" s="35"/>
      <c r="Y83" s="83">
        <f t="shared" si="74"/>
        <v>0</v>
      </c>
      <c r="Z83" s="84">
        <f t="shared" ref="Z83:AB83" si="88">Z82+I83-M83+S83</f>
        <v>0</v>
      </c>
      <c r="AA83" s="84">
        <f t="shared" si="88"/>
        <v>0</v>
      </c>
      <c r="AB83" s="84">
        <f t="shared" si="88"/>
        <v>0</v>
      </c>
      <c r="AC83" s="85">
        <f t="shared" si="76"/>
        <v>0</v>
      </c>
      <c r="AD83" s="22">
        <f t="shared" si="77"/>
        <v>0</v>
      </c>
      <c r="AE83" s="86">
        <f>AE82-H83*$AK$5-I83*$AK$6-J83*$AK$7-K83*$AK$8</f>
        <v>1000</v>
      </c>
      <c r="AF83" s="23">
        <f t="shared" si="78"/>
        <v>0</v>
      </c>
      <c r="AG83" s="97">
        <f t="shared" si="73"/>
        <v>1000</v>
      </c>
      <c r="AI83" s="94"/>
      <c r="AJ83" s="94"/>
      <c r="AK83" s="94"/>
      <c r="AL83" s="94"/>
    </row>
    <row r="84" ht="14.25" spans="1:38">
      <c r="A84" s="27">
        <v>12</v>
      </c>
      <c r="B84" s="28" t="s">
        <v>29</v>
      </c>
      <c r="C84" s="29" t="s">
        <v>31</v>
      </c>
      <c r="D84" s="29" t="s">
        <v>29</v>
      </c>
      <c r="E84" s="29" t="s">
        <v>29</v>
      </c>
      <c r="F84" s="30" t="s">
        <v>32</v>
      </c>
      <c r="G84" s="37"/>
      <c r="H84" s="38"/>
      <c r="I84" s="69"/>
      <c r="J84" s="69"/>
      <c r="K84" s="70"/>
      <c r="L84" s="71"/>
      <c r="M84" s="72"/>
      <c r="N84" s="72"/>
      <c r="O84" s="73"/>
      <c r="P84" s="74"/>
      <c r="Q84" s="74"/>
      <c r="R84" s="38"/>
      <c r="S84" s="69"/>
      <c r="T84" s="69"/>
      <c r="U84" s="69"/>
      <c r="V84" s="69"/>
      <c r="W84" s="70"/>
      <c r="X84" s="37"/>
      <c r="Y84" s="87">
        <f t="shared" si="74"/>
        <v>0</v>
      </c>
      <c r="Z84" s="88">
        <f t="shared" ref="Z84:AB84" si="89">Z83+I84-M84+S84</f>
        <v>0</v>
      </c>
      <c r="AA84" s="88">
        <f t="shared" si="89"/>
        <v>0</v>
      </c>
      <c r="AB84" s="88">
        <f t="shared" si="89"/>
        <v>0</v>
      </c>
      <c r="AC84" s="89">
        <f t="shared" si="76"/>
        <v>0</v>
      </c>
      <c r="AD84" s="28">
        <f t="shared" si="77"/>
        <v>0</v>
      </c>
      <c r="AE84" s="90">
        <f>AE83-H84*$AK$5-I84*$AK$6-J84*$AK$7-K84*$AK$8</f>
        <v>1000</v>
      </c>
      <c r="AF84" s="29">
        <f t="shared" si="78"/>
        <v>0</v>
      </c>
      <c r="AG84" s="98">
        <f t="shared" si="73"/>
        <v>1000</v>
      </c>
      <c r="AI84" s="94"/>
      <c r="AJ84" s="94"/>
      <c r="AK84" s="94"/>
      <c r="AL84" s="94"/>
    </row>
    <row r="85" ht="15" spans="35:38">
      <c r="AI85" s="94"/>
      <c r="AJ85" s="94"/>
      <c r="AK85" s="94"/>
      <c r="AL85" s="94"/>
    </row>
    <row r="86" ht="36.75" spans="1:38">
      <c r="A86" s="3" t="s">
        <v>37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91"/>
      <c r="AI86" s="94"/>
      <c r="AJ86" s="94"/>
      <c r="AK86" s="94"/>
      <c r="AL86" s="94"/>
    </row>
    <row r="87" ht="14.25" spans="1:38">
      <c r="A87" s="5" t="s">
        <v>1</v>
      </c>
      <c r="B87" s="6" t="s">
        <v>2</v>
      </c>
      <c r="C87" s="7"/>
      <c r="D87" s="7"/>
      <c r="E87" s="7"/>
      <c r="F87" s="8"/>
      <c r="G87" s="9" t="s">
        <v>3</v>
      </c>
      <c r="H87" s="6" t="s">
        <v>4</v>
      </c>
      <c r="I87" s="7"/>
      <c r="J87" s="7"/>
      <c r="K87" s="8"/>
      <c r="L87" s="6" t="s">
        <v>5</v>
      </c>
      <c r="M87" s="7"/>
      <c r="N87" s="7"/>
      <c r="O87" s="8"/>
      <c r="P87" s="9" t="s">
        <v>6</v>
      </c>
      <c r="Q87" s="9" t="s">
        <v>7</v>
      </c>
      <c r="R87" s="6" t="s">
        <v>8</v>
      </c>
      <c r="S87" s="7"/>
      <c r="T87" s="7"/>
      <c r="U87" s="7"/>
      <c r="V87" s="75"/>
      <c r="W87" s="8"/>
      <c r="X87" s="76" t="s">
        <v>9</v>
      </c>
      <c r="Y87" s="6" t="s">
        <v>10</v>
      </c>
      <c r="Z87" s="7"/>
      <c r="AA87" s="7"/>
      <c r="AB87" s="7"/>
      <c r="AC87" s="7"/>
      <c r="AD87" s="7"/>
      <c r="AE87" s="7"/>
      <c r="AF87" s="7"/>
      <c r="AG87" s="93"/>
      <c r="AI87" s="94"/>
      <c r="AJ87" s="94"/>
      <c r="AK87" s="94"/>
      <c r="AL87" s="94"/>
    </row>
    <row r="88" ht="14.25" spans="1:38">
      <c r="A88" s="10"/>
      <c r="B88" s="11" t="s">
        <v>11</v>
      </c>
      <c r="C88" s="12" t="s">
        <v>12</v>
      </c>
      <c r="D88" s="12" t="s">
        <v>6</v>
      </c>
      <c r="E88" s="12" t="s">
        <v>13</v>
      </c>
      <c r="F88" s="13" t="s">
        <v>7</v>
      </c>
      <c r="G88" s="14"/>
      <c r="H88" s="11" t="s">
        <v>14</v>
      </c>
      <c r="I88" s="12" t="s">
        <v>15</v>
      </c>
      <c r="J88" s="12" t="s">
        <v>16</v>
      </c>
      <c r="K88" s="13" t="s">
        <v>17</v>
      </c>
      <c r="L88" s="11" t="s">
        <v>14</v>
      </c>
      <c r="M88" s="12" t="s">
        <v>15</v>
      </c>
      <c r="N88" s="12" t="s">
        <v>16</v>
      </c>
      <c r="O88" s="13" t="s">
        <v>17</v>
      </c>
      <c r="P88" s="14" t="s">
        <v>14</v>
      </c>
      <c r="Q88" s="14" t="s">
        <v>18</v>
      </c>
      <c r="R88" s="11" t="s">
        <v>14</v>
      </c>
      <c r="S88" s="12" t="s">
        <v>15</v>
      </c>
      <c r="T88" s="12" t="s">
        <v>16</v>
      </c>
      <c r="U88" s="12" t="s">
        <v>17</v>
      </c>
      <c r="V88" s="77" t="s">
        <v>18</v>
      </c>
      <c r="W88" s="13" t="s">
        <v>19</v>
      </c>
      <c r="X88" s="78"/>
      <c r="Y88" s="11" t="s">
        <v>14</v>
      </c>
      <c r="Z88" s="12" t="s">
        <v>15</v>
      </c>
      <c r="AA88" s="12" t="s">
        <v>16</v>
      </c>
      <c r="AB88" s="12" t="s">
        <v>17</v>
      </c>
      <c r="AC88" s="12" t="s">
        <v>18</v>
      </c>
      <c r="AD88" s="12" t="s">
        <v>20</v>
      </c>
      <c r="AE88" s="12" t="s">
        <v>21</v>
      </c>
      <c r="AF88" s="12" t="s">
        <v>22</v>
      </c>
      <c r="AG88" s="95" t="s">
        <v>23</v>
      </c>
      <c r="AI88" s="96" t="s">
        <v>24</v>
      </c>
      <c r="AJ88" s="96">
        <v>1000</v>
      </c>
      <c r="AK88" s="96" t="s">
        <v>25</v>
      </c>
      <c r="AL88" s="96">
        <v>1000</v>
      </c>
    </row>
    <row r="89" ht="14.25" spans="1:38">
      <c r="A89" s="15" t="s">
        <v>26</v>
      </c>
      <c r="B89" s="16" t="s">
        <v>27</v>
      </c>
      <c r="C89" s="17" t="s">
        <v>27</v>
      </c>
      <c r="D89" s="17" t="s">
        <v>27</v>
      </c>
      <c r="E89" s="17" t="s">
        <v>27</v>
      </c>
      <c r="F89" s="18" t="s">
        <v>27</v>
      </c>
      <c r="G89" s="33"/>
      <c r="H89" s="34"/>
      <c r="I89" s="57"/>
      <c r="J89" s="57"/>
      <c r="K89" s="58"/>
      <c r="L89" s="59"/>
      <c r="M89" s="60"/>
      <c r="N89" s="60"/>
      <c r="O89" s="61"/>
      <c r="P89" s="62"/>
      <c r="Q89" s="62"/>
      <c r="R89" s="34"/>
      <c r="S89" s="57"/>
      <c r="T89" s="57"/>
      <c r="U89" s="57"/>
      <c r="V89" s="57"/>
      <c r="W89" s="58"/>
      <c r="X89" s="33"/>
      <c r="Y89" s="79">
        <f>H89-L89+P89+R89</f>
        <v>0</v>
      </c>
      <c r="Z89" s="80">
        <f t="shared" ref="Z89:AB89" si="90">I89-M89+S89</f>
        <v>0</v>
      </c>
      <c r="AA89" s="80">
        <f t="shared" si="90"/>
        <v>0</v>
      </c>
      <c r="AB89" s="80">
        <f t="shared" si="90"/>
        <v>0</v>
      </c>
      <c r="AC89" s="81">
        <f>Q89+V89</f>
        <v>0</v>
      </c>
      <c r="AD89" s="16">
        <f>$AJ$3-AE89</f>
        <v>0</v>
      </c>
      <c r="AE89" s="82">
        <f>AL88-H89*AJ90-I89*AJ91-J89*AJ92-K89/3*AJ93</f>
        <v>1000</v>
      </c>
      <c r="AF89" s="17">
        <f>$AL$3-AG89</f>
        <v>0</v>
      </c>
      <c r="AG89" s="97">
        <f t="shared" ref="AG89:AG101" si="91">1000-Y89*50-Z89*10-AA89*10-AB89*20-AC89*50</f>
        <v>1000</v>
      </c>
      <c r="AI89" s="96" t="s">
        <v>28</v>
      </c>
      <c r="AJ89" s="96" t="s">
        <v>26</v>
      </c>
      <c r="AK89" s="96" t="s">
        <v>13</v>
      </c>
      <c r="AL89" s="96" t="s">
        <v>6</v>
      </c>
    </row>
    <row r="90" spans="1:38">
      <c r="A90" s="21">
        <v>1</v>
      </c>
      <c r="B90" s="22" t="s">
        <v>29</v>
      </c>
      <c r="C90" s="23" t="s">
        <v>30</v>
      </c>
      <c r="D90" s="23" t="s">
        <v>29</v>
      </c>
      <c r="E90" s="23" t="s">
        <v>31</v>
      </c>
      <c r="F90" s="24" t="s">
        <v>29</v>
      </c>
      <c r="G90" s="35"/>
      <c r="H90" s="36"/>
      <c r="I90" s="63"/>
      <c r="J90" s="63"/>
      <c r="K90" s="64"/>
      <c r="L90" s="65"/>
      <c r="M90" s="66"/>
      <c r="N90" s="66"/>
      <c r="O90" s="67"/>
      <c r="P90" s="68"/>
      <c r="Q90" s="68"/>
      <c r="R90" s="36"/>
      <c r="S90" s="63"/>
      <c r="T90" s="63"/>
      <c r="U90" s="63"/>
      <c r="V90" s="63"/>
      <c r="W90" s="64"/>
      <c r="X90" s="35"/>
      <c r="Y90" s="83">
        <f t="shared" ref="Y90:Y101" si="92">Y89+H90-L90+P90+R90</f>
        <v>0</v>
      </c>
      <c r="Z90" s="84">
        <f t="shared" ref="Z90:AB90" si="93">Z89+I90-M90+S90</f>
        <v>0</v>
      </c>
      <c r="AA90" s="84">
        <f t="shared" si="93"/>
        <v>0</v>
      </c>
      <c r="AB90" s="84">
        <f t="shared" si="93"/>
        <v>0</v>
      </c>
      <c r="AC90" s="85">
        <f t="shared" ref="AC90:AC101" si="94">AC89+Q90+V90</f>
        <v>0</v>
      </c>
      <c r="AD90" s="22">
        <f t="shared" ref="AD90:AD101" si="95">AE89-AE90</f>
        <v>0</v>
      </c>
      <c r="AE90" s="86">
        <f>AE89-H90*$AK$5-I90*$AK$6-J90*$AK$7-K90*$AK$8</f>
        <v>1000</v>
      </c>
      <c r="AF90" s="23">
        <f t="shared" ref="AF90:AF101" si="96">AG89-AG90</f>
        <v>0</v>
      </c>
      <c r="AG90" s="97">
        <f t="shared" si="91"/>
        <v>1000</v>
      </c>
      <c r="AI90" s="96" t="s">
        <v>14</v>
      </c>
      <c r="AJ90" s="96">
        <v>25</v>
      </c>
      <c r="AK90" s="96">
        <v>15</v>
      </c>
      <c r="AL90" s="96">
        <v>0</v>
      </c>
    </row>
    <row r="91" spans="1:38">
      <c r="A91" s="21">
        <v>2</v>
      </c>
      <c r="B91" s="22" t="s">
        <v>31</v>
      </c>
      <c r="C91" s="23" t="s">
        <v>29</v>
      </c>
      <c r="D91" s="23" t="s">
        <v>31</v>
      </c>
      <c r="E91" s="23" t="s">
        <v>29</v>
      </c>
      <c r="F91" s="24" t="s">
        <v>29</v>
      </c>
      <c r="G91" s="35"/>
      <c r="H91" s="36"/>
      <c r="I91" s="63"/>
      <c r="J91" s="63"/>
      <c r="K91" s="64"/>
      <c r="L91" s="65"/>
      <c r="M91" s="66"/>
      <c r="N91" s="66"/>
      <c r="O91" s="67"/>
      <c r="P91" s="68"/>
      <c r="Q91" s="68"/>
      <c r="R91" s="36"/>
      <c r="S91" s="63"/>
      <c r="T91" s="63"/>
      <c r="U91" s="63"/>
      <c r="V91" s="63"/>
      <c r="W91" s="64"/>
      <c r="X91" s="35"/>
      <c r="Y91" s="83">
        <f t="shared" si="92"/>
        <v>0</v>
      </c>
      <c r="Z91" s="84">
        <f t="shared" ref="Z91:AB91" si="97">Z90+I91-M91+S91</f>
        <v>0</v>
      </c>
      <c r="AA91" s="84">
        <f t="shared" si="97"/>
        <v>0</v>
      </c>
      <c r="AB91" s="84">
        <f t="shared" si="97"/>
        <v>0</v>
      </c>
      <c r="AC91" s="85">
        <f t="shared" si="94"/>
        <v>0</v>
      </c>
      <c r="AD91" s="22">
        <f t="shared" si="95"/>
        <v>0</v>
      </c>
      <c r="AE91" s="86">
        <f>AE90-H91*$AK$5-I91*$AK$6-J91*$AK$7-K91*$AK$8</f>
        <v>1000</v>
      </c>
      <c r="AF91" s="23">
        <f t="shared" si="96"/>
        <v>0</v>
      </c>
      <c r="AG91" s="97">
        <f t="shared" si="91"/>
        <v>1000</v>
      </c>
      <c r="AI91" s="96" t="s">
        <v>15</v>
      </c>
      <c r="AJ91" s="96">
        <v>10</v>
      </c>
      <c r="AK91" s="96">
        <v>5</v>
      </c>
      <c r="AL91" s="96">
        <v>0</v>
      </c>
    </row>
    <row r="92" spans="1:38">
      <c r="A92" s="21">
        <v>3</v>
      </c>
      <c r="B92" s="22" t="s">
        <v>30</v>
      </c>
      <c r="C92" s="23" t="s">
        <v>30</v>
      </c>
      <c r="D92" s="23" t="s">
        <v>29</v>
      </c>
      <c r="E92" s="23" t="s">
        <v>31</v>
      </c>
      <c r="F92" s="24" t="s">
        <v>29</v>
      </c>
      <c r="G92" s="35"/>
      <c r="H92" s="36"/>
      <c r="I92" s="63"/>
      <c r="J92" s="63"/>
      <c r="K92" s="64"/>
      <c r="L92" s="65"/>
      <c r="M92" s="66"/>
      <c r="N92" s="66"/>
      <c r="O92" s="67"/>
      <c r="P92" s="68"/>
      <c r="Q92" s="68"/>
      <c r="R92" s="36"/>
      <c r="S92" s="63"/>
      <c r="T92" s="63"/>
      <c r="U92" s="63"/>
      <c r="V92" s="63"/>
      <c r="W92" s="64"/>
      <c r="X92" s="35"/>
      <c r="Y92" s="83">
        <f t="shared" si="92"/>
        <v>0</v>
      </c>
      <c r="Z92" s="84">
        <f t="shared" ref="Z92:AB92" si="98">Z91+I92-M92+S92</f>
        <v>0</v>
      </c>
      <c r="AA92" s="84">
        <f t="shared" si="98"/>
        <v>0</v>
      </c>
      <c r="AB92" s="84">
        <f t="shared" si="98"/>
        <v>0</v>
      </c>
      <c r="AC92" s="85">
        <f t="shared" si="94"/>
        <v>0</v>
      </c>
      <c r="AD92" s="22">
        <f t="shared" si="95"/>
        <v>0</v>
      </c>
      <c r="AE92" s="86">
        <f>AE91-H92*$AK$5-I92*$AK$6-J92*$AK$7-K92*$AK$8</f>
        <v>1000</v>
      </c>
      <c r="AF92" s="23">
        <f t="shared" si="96"/>
        <v>0</v>
      </c>
      <c r="AG92" s="97">
        <f t="shared" si="91"/>
        <v>1000</v>
      </c>
      <c r="AI92" s="96" t="s">
        <v>16</v>
      </c>
      <c r="AJ92" s="96">
        <v>100</v>
      </c>
      <c r="AK92" s="96">
        <v>50</v>
      </c>
      <c r="AL92" s="96">
        <v>0</v>
      </c>
    </row>
    <row r="93" spans="1:38">
      <c r="A93" s="21">
        <v>4</v>
      </c>
      <c r="B93" s="22" t="s">
        <v>29</v>
      </c>
      <c r="C93" s="23" t="s">
        <v>29</v>
      </c>
      <c r="D93" s="23" t="s">
        <v>29</v>
      </c>
      <c r="E93" s="23" t="s">
        <v>29</v>
      </c>
      <c r="F93" s="24" t="s">
        <v>29</v>
      </c>
      <c r="G93" s="35"/>
      <c r="H93" s="36"/>
      <c r="I93" s="63"/>
      <c r="J93" s="63"/>
      <c r="K93" s="64"/>
      <c r="L93" s="65"/>
      <c r="M93" s="66"/>
      <c r="N93" s="66"/>
      <c r="O93" s="67"/>
      <c r="P93" s="68"/>
      <c r="Q93" s="68"/>
      <c r="R93" s="36"/>
      <c r="S93" s="63"/>
      <c r="T93" s="63"/>
      <c r="U93" s="63"/>
      <c r="V93" s="63"/>
      <c r="W93" s="64"/>
      <c r="X93" s="35"/>
      <c r="Y93" s="83">
        <f t="shared" si="92"/>
        <v>0</v>
      </c>
      <c r="Z93" s="84">
        <f t="shared" ref="Z93:AB93" si="99">Z92+I93-M93+S93</f>
        <v>0</v>
      </c>
      <c r="AA93" s="84">
        <f t="shared" si="99"/>
        <v>0</v>
      </c>
      <c r="AB93" s="84">
        <f t="shared" si="99"/>
        <v>0</v>
      </c>
      <c r="AC93" s="85">
        <f t="shared" si="94"/>
        <v>0</v>
      </c>
      <c r="AD93" s="22">
        <f t="shared" si="95"/>
        <v>0</v>
      </c>
      <c r="AE93" s="86">
        <f>AE92-H93*$AK$5-I93*$AK$6-J93*$AK$7-K93*$AK$8</f>
        <v>1000</v>
      </c>
      <c r="AF93" s="23">
        <f t="shared" si="96"/>
        <v>0</v>
      </c>
      <c r="AG93" s="97">
        <f t="shared" si="91"/>
        <v>1000</v>
      </c>
      <c r="AI93" s="96" t="s">
        <v>17</v>
      </c>
      <c r="AJ93" s="96">
        <v>400</v>
      </c>
      <c r="AK93" s="96">
        <v>100</v>
      </c>
      <c r="AL93" s="96">
        <v>0</v>
      </c>
    </row>
    <row r="94" spans="1:38">
      <c r="A94" s="21">
        <v>5</v>
      </c>
      <c r="B94" s="22" t="s">
        <v>31</v>
      </c>
      <c r="C94" s="23" t="s">
        <v>32</v>
      </c>
      <c r="D94" s="23" t="s">
        <v>31</v>
      </c>
      <c r="E94" s="23" t="s">
        <v>29</v>
      </c>
      <c r="F94" s="24" t="s">
        <v>29</v>
      </c>
      <c r="G94" s="35"/>
      <c r="H94" s="36"/>
      <c r="I94" s="63"/>
      <c r="J94" s="63"/>
      <c r="K94" s="64"/>
      <c r="L94" s="65"/>
      <c r="M94" s="66"/>
      <c r="N94" s="66"/>
      <c r="O94" s="67"/>
      <c r="P94" s="68"/>
      <c r="Q94" s="68"/>
      <c r="R94" s="36"/>
      <c r="S94" s="63"/>
      <c r="T94" s="63"/>
      <c r="U94" s="63"/>
      <c r="V94" s="63"/>
      <c r="W94" s="64"/>
      <c r="X94" s="35"/>
      <c r="Y94" s="83">
        <f t="shared" si="92"/>
        <v>0</v>
      </c>
      <c r="Z94" s="84">
        <f t="shared" ref="Z94:AB94" si="100">Z93+I94-M94+S94</f>
        <v>0</v>
      </c>
      <c r="AA94" s="84">
        <f t="shared" si="100"/>
        <v>0</v>
      </c>
      <c r="AB94" s="84">
        <f t="shared" si="100"/>
        <v>0</v>
      </c>
      <c r="AC94" s="85">
        <f t="shared" si="94"/>
        <v>0</v>
      </c>
      <c r="AD94" s="22">
        <f t="shared" si="95"/>
        <v>0</v>
      </c>
      <c r="AE94" s="86">
        <f>AE93-H94*$AK$5-I94*$AK$6-J94*$AK$7-K94*$AK$8</f>
        <v>1000</v>
      </c>
      <c r="AF94" s="23">
        <f t="shared" si="96"/>
        <v>0</v>
      </c>
      <c r="AG94" s="97">
        <f t="shared" si="91"/>
        <v>1000</v>
      </c>
      <c r="AI94" s="94"/>
      <c r="AJ94" s="94"/>
      <c r="AK94" s="94"/>
      <c r="AL94" s="94"/>
    </row>
    <row r="95" spans="1:38">
      <c r="A95" s="21">
        <v>6</v>
      </c>
      <c r="B95" s="22" t="s">
        <v>29</v>
      </c>
      <c r="C95" s="23" t="s">
        <v>30</v>
      </c>
      <c r="D95" s="23" t="s">
        <v>29</v>
      </c>
      <c r="E95" s="23" t="s">
        <v>31</v>
      </c>
      <c r="F95" s="24" t="s">
        <v>31</v>
      </c>
      <c r="G95" s="35"/>
      <c r="H95" s="36"/>
      <c r="I95" s="63"/>
      <c r="J95" s="63"/>
      <c r="K95" s="64"/>
      <c r="L95" s="65"/>
      <c r="M95" s="66"/>
      <c r="N95" s="66"/>
      <c r="O95" s="67"/>
      <c r="P95" s="68"/>
      <c r="Q95" s="68"/>
      <c r="R95" s="36"/>
      <c r="S95" s="63"/>
      <c r="T95" s="63"/>
      <c r="U95" s="63"/>
      <c r="V95" s="63"/>
      <c r="W95" s="64"/>
      <c r="X95" s="35"/>
      <c r="Y95" s="83">
        <f t="shared" si="92"/>
        <v>0</v>
      </c>
      <c r="Z95" s="84">
        <f t="shared" ref="Z95:AB95" si="101">Z94+I95-M95+S95</f>
        <v>0</v>
      </c>
      <c r="AA95" s="84">
        <f t="shared" si="101"/>
        <v>0</v>
      </c>
      <c r="AB95" s="84">
        <f t="shared" si="101"/>
        <v>0</v>
      </c>
      <c r="AC95" s="85">
        <f t="shared" si="94"/>
        <v>0</v>
      </c>
      <c r="AD95" s="22">
        <f t="shared" si="95"/>
        <v>0</v>
      </c>
      <c r="AE95" s="86">
        <f>AE94-H95*$AK$5-I95*$AK$6-J95*$AK$7-K95*$AK$8</f>
        <v>1000</v>
      </c>
      <c r="AF95" s="23">
        <f t="shared" si="96"/>
        <v>0</v>
      </c>
      <c r="AG95" s="97">
        <f t="shared" si="91"/>
        <v>1000</v>
      </c>
      <c r="AI95" s="94"/>
      <c r="AJ95" s="94"/>
      <c r="AK95" s="94"/>
      <c r="AL95" s="94"/>
    </row>
    <row r="96" spans="1:38">
      <c r="A96" s="21">
        <v>7</v>
      </c>
      <c r="B96" s="22" t="s">
        <v>29</v>
      </c>
      <c r="C96" s="23" t="s">
        <v>30</v>
      </c>
      <c r="D96" s="23" t="s">
        <v>29</v>
      </c>
      <c r="E96" s="23" t="s">
        <v>31</v>
      </c>
      <c r="F96" s="24" t="s">
        <v>29</v>
      </c>
      <c r="G96" s="35"/>
      <c r="H96" s="36"/>
      <c r="I96" s="63"/>
      <c r="J96" s="63"/>
      <c r="K96" s="64"/>
      <c r="L96" s="65"/>
      <c r="M96" s="66"/>
      <c r="N96" s="66"/>
      <c r="O96" s="67"/>
      <c r="P96" s="68"/>
      <c r="Q96" s="68"/>
      <c r="R96" s="36"/>
      <c r="S96" s="63"/>
      <c r="T96" s="63"/>
      <c r="U96" s="63"/>
      <c r="V96" s="63"/>
      <c r="W96" s="64"/>
      <c r="X96" s="35"/>
      <c r="Y96" s="83">
        <f t="shared" si="92"/>
        <v>0</v>
      </c>
      <c r="Z96" s="84">
        <f t="shared" ref="Z96:AB96" si="102">Z95+I96-M96+S96</f>
        <v>0</v>
      </c>
      <c r="AA96" s="84">
        <f t="shared" si="102"/>
        <v>0</v>
      </c>
      <c r="AB96" s="84">
        <f t="shared" si="102"/>
        <v>0</v>
      </c>
      <c r="AC96" s="85">
        <f t="shared" si="94"/>
        <v>0</v>
      </c>
      <c r="AD96" s="22">
        <f t="shared" si="95"/>
        <v>0</v>
      </c>
      <c r="AE96" s="86">
        <f>AE95-H96*$AK$5-I96*$AK$6-J96*$AK$7-K96*$AK$8</f>
        <v>1000</v>
      </c>
      <c r="AF96" s="23">
        <f t="shared" si="96"/>
        <v>0</v>
      </c>
      <c r="AG96" s="97">
        <f t="shared" si="91"/>
        <v>1000</v>
      </c>
      <c r="AI96" s="94"/>
      <c r="AJ96" s="94"/>
      <c r="AK96" s="94"/>
      <c r="AL96" s="94"/>
    </row>
    <row r="97" spans="1:38">
      <c r="A97" s="21">
        <v>8</v>
      </c>
      <c r="B97" s="22" t="s">
        <v>32</v>
      </c>
      <c r="C97" s="23" t="s">
        <v>29</v>
      </c>
      <c r="D97" s="23" t="s">
        <v>31</v>
      </c>
      <c r="E97" s="23" t="s">
        <v>29</v>
      </c>
      <c r="F97" s="24" t="s">
        <v>31</v>
      </c>
      <c r="G97" s="35"/>
      <c r="H97" s="36"/>
      <c r="I97" s="63"/>
      <c r="J97" s="63"/>
      <c r="K97" s="64"/>
      <c r="L97" s="65"/>
      <c r="M97" s="66"/>
      <c r="N97" s="66"/>
      <c r="O97" s="67"/>
      <c r="P97" s="68"/>
      <c r="Q97" s="68"/>
      <c r="R97" s="36"/>
      <c r="S97" s="63"/>
      <c r="T97" s="63"/>
      <c r="U97" s="63"/>
      <c r="V97" s="63"/>
      <c r="W97" s="64"/>
      <c r="X97" s="35"/>
      <c r="Y97" s="83">
        <f t="shared" si="92"/>
        <v>0</v>
      </c>
      <c r="Z97" s="84">
        <f t="shared" ref="Z97:AB97" si="103">Z96+I97-M97+S97</f>
        <v>0</v>
      </c>
      <c r="AA97" s="84">
        <f t="shared" si="103"/>
        <v>0</v>
      </c>
      <c r="AB97" s="84">
        <f t="shared" si="103"/>
        <v>0</v>
      </c>
      <c r="AC97" s="85">
        <f t="shared" si="94"/>
        <v>0</v>
      </c>
      <c r="AD97" s="22">
        <f t="shared" si="95"/>
        <v>0</v>
      </c>
      <c r="AE97" s="86">
        <f>AE96-H97*$AK$5-I97*$AK$6-J97*$AK$7-K97*$AK$8</f>
        <v>1000</v>
      </c>
      <c r="AF97" s="23">
        <f t="shared" si="96"/>
        <v>0</v>
      </c>
      <c r="AG97" s="97">
        <f t="shared" si="91"/>
        <v>1000</v>
      </c>
      <c r="AI97" s="94"/>
      <c r="AJ97" s="94"/>
      <c r="AK97" s="94"/>
      <c r="AL97" s="94"/>
    </row>
    <row r="98" spans="1:38">
      <c r="A98" s="21">
        <v>9</v>
      </c>
      <c r="B98" s="22" t="s">
        <v>30</v>
      </c>
      <c r="C98" s="23" t="s">
        <v>31</v>
      </c>
      <c r="D98" s="23" t="s">
        <v>29</v>
      </c>
      <c r="E98" s="23" t="s">
        <v>29</v>
      </c>
      <c r="F98" s="24" t="s">
        <v>29</v>
      </c>
      <c r="G98" s="35"/>
      <c r="H98" s="36"/>
      <c r="I98" s="63"/>
      <c r="J98" s="63"/>
      <c r="K98" s="64"/>
      <c r="L98" s="65"/>
      <c r="M98" s="66"/>
      <c r="N98" s="66"/>
      <c r="O98" s="67"/>
      <c r="P98" s="68"/>
      <c r="Q98" s="68"/>
      <c r="R98" s="36"/>
      <c r="S98" s="63"/>
      <c r="T98" s="63"/>
      <c r="U98" s="63"/>
      <c r="V98" s="63"/>
      <c r="W98" s="64"/>
      <c r="X98" s="35"/>
      <c r="Y98" s="83">
        <f t="shared" si="92"/>
        <v>0</v>
      </c>
      <c r="Z98" s="84">
        <f t="shared" ref="Z98:AB98" si="104">Z97+I98-M98+S98</f>
        <v>0</v>
      </c>
      <c r="AA98" s="84">
        <f t="shared" si="104"/>
        <v>0</v>
      </c>
      <c r="AB98" s="84">
        <f t="shared" si="104"/>
        <v>0</v>
      </c>
      <c r="AC98" s="85">
        <f t="shared" si="94"/>
        <v>0</v>
      </c>
      <c r="AD98" s="22">
        <f t="shared" si="95"/>
        <v>0</v>
      </c>
      <c r="AE98" s="86">
        <f>AE97-H98*$AK$5-I98*$AK$6-J98*$AK$7-K98*$AK$8</f>
        <v>1000</v>
      </c>
      <c r="AF98" s="23">
        <f t="shared" si="96"/>
        <v>0</v>
      </c>
      <c r="AG98" s="97">
        <f t="shared" si="91"/>
        <v>1000</v>
      </c>
      <c r="AI98" s="94"/>
      <c r="AJ98" s="94"/>
      <c r="AK98" s="94"/>
      <c r="AL98" s="94"/>
    </row>
    <row r="99" spans="1:38">
      <c r="A99" s="21">
        <v>10</v>
      </c>
      <c r="B99" s="22" t="s">
        <v>29</v>
      </c>
      <c r="C99" s="23" t="s">
        <v>29</v>
      </c>
      <c r="D99" s="23" t="s">
        <v>29</v>
      </c>
      <c r="E99" s="23" t="s">
        <v>29</v>
      </c>
      <c r="F99" s="24" t="s">
        <v>29</v>
      </c>
      <c r="G99" s="35"/>
      <c r="H99" s="36"/>
      <c r="I99" s="63"/>
      <c r="J99" s="63"/>
      <c r="K99" s="64"/>
      <c r="L99" s="65"/>
      <c r="M99" s="66"/>
      <c r="N99" s="66"/>
      <c r="O99" s="67"/>
      <c r="P99" s="68"/>
      <c r="Q99" s="68"/>
      <c r="R99" s="36"/>
      <c r="S99" s="63"/>
      <c r="T99" s="63"/>
      <c r="U99" s="63"/>
      <c r="V99" s="63"/>
      <c r="W99" s="64"/>
      <c r="X99" s="35"/>
      <c r="Y99" s="83">
        <f t="shared" si="92"/>
        <v>0</v>
      </c>
      <c r="Z99" s="84">
        <f t="shared" ref="Z99:AB99" si="105">Z98+I99-M99+S99</f>
        <v>0</v>
      </c>
      <c r="AA99" s="84">
        <f t="shared" si="105"/>
        <v>0</v>
      </c>
      <c r="AB99" s="84">
        <f t="shared" si="105"/>
        <v>0</v>
      </c>
      <c r="AC99" s="85">
        <f t="shared" si="94"/>
        <v>0</v>
      </c>
      <c r="AD99" s="22">
        <f t="shared" si="95"/>
        <v>0</v>
      </c>
      <c r="AE99" s="86">
        <f>AE98-H99*$AK$5-I99*$AK$6-J99*$AK$7-K99*$AK$8</f>
        <v>1000</v>
      </c>
      <c r="AF99" s="23">
        <f t="shared" si="96"/>
        <v>0</v>
      </c>
      <c r="AG99" s="97">
        <f t="shared" si="91"/>
        <v>1000</v>
      </c>
      <c r="AI99" s="94"/>
      <c r="AJ99" s="94"/>
      <c r="AK99" s="94"/>
      <c r="AL99" s="94"/>
    </row>
    <row r="100" spans="1:38">
      <c r="A100" s="21">
        <v>11</v>
      </c>
      <c r="B100" s="22" t="s">
        <v>30</v>
      </c>
      <c r="C100" s="23" t="s">
        <v>31</v>
      </c>
      <c r="D100" s="23" t="s">
        <v>31</v>
      </c>
      <c r="E100" s="23" t="s">
        <v>29</v>
      </c>
      <c r="F100" s="24" t="s">
        <v>29</v>
      </c>
      <c r="G100" s="35"/>
      <c r="H100" s="36"/>
      <c r="I100" s="63"/>
      <c r="J100" s="63"/>
      <c r="K100" s="64"/>
      <c r="L100" s="65"/>
      <c r="M100" s="66"/>
      <c r="N100" s="66"/>
      <c r="O100" s="67"/>
      <c r="P100" s="68"/>
      <c r="Q100" s="68"/>
      <c r="R100" s="36"/>
      <c r="S100" s="63"/>
      <c r="T100" s="63"/>
      <c r="U100" s="63"/>
      <c r="V100" s="63"/>
      <c r="W100" s="64"/>
      <c r="X100" s="35"/>
      <c r="Y100" s="83">
        <f t="shared" si="92"/>
        <v>0</v>
      </c>
      <c r="Z100" s="84">
        <f t="shared" ref="Z100:AB100" si="106">Z99+I100-M100+S100</f>
        <v>0</v>
      </c>
      <c r="AA100" s="84">
        <f t="shared" si="106"/>
        <v>0</v>
      </c>
      <c r="AB100" s="84">
        <f t="shared" si="106"/>
        <v>0</v>
      </c>
      <c r="AC100" s="85">
        <f t="shared" si="94"/>
        <v>0</v>
      </c>
      <c r="AD100" s="22">
        <f t="shared" si="95"/>
        <v>0</v>
      </c>
      <c r="AE100" s="86">
        <f>AE99-H100*$AK$5-I100*$AK$6-J100*$AK$7-K100*$AK$8</f>
        <v>1000</v>
      </c>
      <c r="AF100" s="23">
        <f t="shared" si="96"/>
        <v>0</v>
      </c>
      <c r="AG100" s="97">
        <f t="shared" si="91"/>
        <v>1000</v>
      </c>
      <c r="AI100" s="94"/>
      <c r="AJ100" s="94"/>
      <c r="AK100" s="94"/>
      <c r="AL100" s="94"/>
    </row>
    <row r="101" ht="14.25" spans="1:38">
      <c r="A101" s="27">
        <v>12</v>
      </c>
      <c r="B101" s="28" t="s">
        <v>29</v>
      </c>
      <c r="C101" s="29" t="s">
        <v>31</v>
      </c>
      <c r="D101" s="29" t="s">
        <v>29</v>
      </c>
      <c r="E101" s="29" t="s">
        <v>29</v>
      </c>
      <c r="F101" s="30" t="s">
        <v>32</v>
      </c>
      <c r="G101" s="37"/>
      <c r="H101" s="38"/>
      <c r="I101" s="69"/>
      <c r="J101" s="69"/>
      <c r="K101" s="70"/>
      <c r="L101" s="71"/>
      <c r="M101" s="72"/>
      <c r="N101" s="72"/>
      <c r="O101" s="73"/>
      <c r="P101" s="74"/>
      <c r="Q101" s="74"/>
      <c r="R101" s="38"/>
      <c r="S101" s="69"/>
      <c r="T101" s="69"/>
      <c r="U101" s="69"/>
      <c r="V101" s="69"/>
      <c r="W101" s="70"/>
      <c r="X101" s="37"/>
      <c r="Y101" s="87">
        <f t="shared" si="92"/>
        <v>0</v>
      </c>
      <c r="Z101" s="88">
        <f t="shared" ref="Z101:AB101" si="107">Z100+I101-M101+S101</f>
        <v>0</v>
      </c>
      <c r="AA101" s="88">
        <f t="shared" si="107"/>
        <v>0</v>
      </c>
      <c r="AB101" s="88">
        <f t="shared" si="107"/>
        <v>0</v>
      </c>
      <c r="AC101" s="89">
        <f t="shared" si="94"/>
        <v>0</v>
      </c>
      <c r="AD101" s="28">
        <f t="shared" si="95"/>
        <v>0</v>
      </c>
      <c r="AE101" s="90">
        <f>AE100-H101*$AK$5-I101*$AK$6-J101*$AK$7-K101*$AK$8</f>
        <v>1000</v>
      </c>
      <c r="AF101" s="29">
        <f t="shared" si="96"/>
        <v>0</v>
      </c>
      <c r="AG101" s="98">
        <f t="shared" si="91"/>
        <v>1000</v>
      </c>
      <c r="AI101" s="94"/>
      <c r="AJ101" s="94"/>
      <c r="AK101" s="94"/>
      <c r="AL101" s="94"/>
    </row>
    <row r="102" ht="15" spans="35:38">
      <c r="AI102" s="94"/>
      <c r="AJ102" s="94"/>
      <c r="AK102" s="94"/>
      <c r="AL102" s="94"/>
    </row>
    <row r="103" ht="36.75" spans="1:38">
      <c r="A103" s="3" t="s">
        <v>38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91"/>
      <c r="AI103" s="94"/>
      <c r="AJ103" s="94"/>
      <c r="AK103" s="94"/>
      <c r="AL103" s="94"/>
    </row>
    <row r="104" ht="14.25" spans="1:38">
      <c r="A104" s="5" t="s">
        <v>1</v>
      </c>
      <c r="B104" s="6" t="s">
        <v>2</v>
      </c>
      <c r="C104" s="7"/>
      <c r="D104" s="7"/>
      <c r="E104" s="7"/>
      <c r="F104" s="8"/>
      <c r="G104" s="9" t="s">
        <v>3</v>
      </c>
      <c r="H104" s="6" t="s">
        <v>4</v>
      </c>
      <c r="I104" s="7"/>
      <c r="J104" s="7"/>
      <c r="K104" s="8"/>
      <c r="L104" s="6" t="s">
        <v>5</v>
      </c>
      <c r="M104" s="7"/>
      <c r="N104" s="7"/>
      <c r="O104" s="8"/>
      <c r="P104" s="9" t="s">
        <v>6</v>
      </c>
      <c r="Q104" s="9" t="s">
        <v>7</v>
      </c>
      <c r="R104" s="6" t="s">
        <v>8</v>
      </c>
      <c r="S104" s="7"/>
      <c r="T104" s="7"/>
      <c r="U104" s="7"/>
      <c r="V104" s="75"/>
      <c r="W104" s="8"/>
      <c r="X104" s="76" t="s">
        <v>9</v>
      </c>
      <c r="Y104" s="6" t="s">
        <v>10</v>
      </c>
      <c r="Z104" s="7"/>
      <c r="AA104" s="7"/>
      <c r="AB104" s="7"/>
      <c r="AC104" s="7"/>
      <c r="AD104" s="7"/>
      <c r="AE104" s="7"/>
      <c r="AF104" s="7"/>
      <c r="AG104" s="93"/>
      <c r="AI104" s="94"/>
      <c r="AJ104" s="94"/>
      <c r="AK104" s="94"/>
      <c r="AL104" s="94"/>
    </row>
    <row r="105" ht="14.25" spans="1:38">
      <c r="A105" s="10"/>
      <c r="B105" s="11" t="s">
        <v>11</v>
      </c>
      <c r="C105" s="12" t="s">
        <v>12</v>
      </c>
      <c r="D105" s="12" t="s">
        <v>6</v>
      </c>
      <c r="E105" s="12" t="s">
        <v>13</v>
      </c>
      <c r="F105" s="13" t="s">
        <v>7</v>
      </c>
      <c r="G105" s="14"/>
      <c r="H105" s="11" t="s">
        <v>14</v>
      </c>
      <c r="I105" s="12" t="s">
        <v>15</v>
      </c>
      <c r="J105" s="12" t="s">
        <v>16</v>
      </c>
      <c r="K105" s="13" t="s">
        <v>17</v>
      </c>
      <c r="L105" s="11" t="s">
        <v>14</v>
      </c>
      <c r="M105" s="12" t="s">
        <v>15</v>
      </c>
      <c r="N105" s="12" t="s">
        <v>16</v>
      </c>
      <c r="O105" s="13" t="s">
        <v>17</v>
      </c>
      <c r="P105" s="14" t="s">
        <v>14</v>
      </c>
      <c r="Q105" s="14" t="s">
        <v>18</v>
      </c>
      <c r="R105" s="11" t="s">
        <v>14</v>
      </c>
      <c r="S105" s="12" t="s">
        <v>15</v>
      </c>
      <c r="T105" s="12" t="s">
        <v>16</v>
      </c>
      <c r="U105" s="12" t="s">
        <v>17</v>
      </c>
      <c r="V105" s="77" t="s">
        <v>18</v>
      </c>
      <c r="W105" s="13" t="s">
        <v>19</v>
      </c>
      <c r="X105" s="78"/>
      <c r="Y105" s="11" t="s">
        <v>14</v>
      </c>
      <c r="Z105" s="12" t="s">
        <v>15</v>
      </c>
      <c r="AA105" s="12" t="s">
        <v>16</v>
      </c>
      <c r="AB105" s="12" t="s">
        <v>17</v>
      </c>
      <c r="AC105" s="12" t="s">
        <v>18</v>
      </c>
      <c r="AD105" s="12" t="s">
        <v>20</v>
      </c>
      <c r="AE105" s="12" t="s">
        <v>21</v>
      </c>
      <c r="AF105" s="12" t="s">
        <v>22</v>
      </c>
      <c r="AG105" s="95" t="s">
        <v>23</v>
      </c>
      <c r="AI105" s="96" t="s">
        <v>24</v>
      </c>
      <c r="AJ105" s="96">
        <v>1000</v>
      </c>
      <c r="AK105" s="96" t="s">
        <v>25</v>
      </c>
      <c r="AL105" s="96">
        <v>1000</v>
      </c>
    </row>
    <row r="106" ht="14.25" spans="1:38">
      <c r="A106" s="15" t="s">
        <v>26</v>
      </c>
      <c r="B106" s="16" t="s">
        <v>27</v>
      </c>
      <c r="C106" s="17" t="s">
        <v>27</v>
      </c>
      <c r="D106" s="17" t="s">
        <v>27</v>
      </c>
      <c r="E106" s="17" t="s">
        <v>27</v>
      </c>
      <c r="F106" s="18" t="s">
        <v>27</v>
      </c>
      <c r="G106" s="33"/>
      <c r="H106" s="34"/>
      <c r="I106" s="57"/>
      <c r="J106" s="57"/>
      <c r="K106" s="58"/>
      <c r="L106" s="59"/>
      <c r="M106" s="60"/>
      <c r="N106" s="60"/>
      <c r="O106" s="61"/>
      <c r="P106" s="62"/>
      <c r="Q106" s="62"/>
      <c r="R106" s="34"/>
      <c r="S106" s="57"/>
      <c r="T106" s="57"/>
      <c r="U106" s="57"/>
      <c r="V106" s="57"/>
      <c r="W106" s="58"/>
      <c r="X106" s="33"/>
      <c r="Y106" s="79">
        <f>H106-L106+P106+R106</f>
        <v>0</v>
      </c>
      <c r="Z106" s="80">
        <f t="shared" ref="Z106:AB106" si="108">I106-M106+S106</f>
        <v>0</v>
      </c>
      <c r="AA106" s="80">
        <f t="shared" si="108"/>
        <v>0</v>
      </c>
      <c r="AB106" s="80">
        <f t="shared" si="108"/>
        <v>0</v>
      </c>
      <c r="AC106" s="81">
        <f>Q106+V106</f>
        <v>0</v>
      </c>
      <c r="AD106" s="16">
        <f>$AJ$3-AE106</f>
        <v>0</v>
      </c>
      <c r="AE106" s="82">
        <f>AL105-H106*AJ107-I106*AJ108-J106*AJ109-K106/3*AJ110</f>
        <v>1000</v>
      </c>
      <c r="AF106" s="17">
        <f>$AL$3-AG106</f>
        <v>0</v>
      </c>
      <c r="AG106" s="97">
        <f t="shared" ref="AG106:AG118" si="109">1000-Y106*50-Z106*10-AA106*10-AB106*20-AC106*50</f>
        <v>1000</v>
      </c>
      <c r="AI106" s="96" t="s">
        <v>28</v>
      </c>
      <c r="AJ106" s="96" t="s">
        <v>26</v>
      </c>
      <c r="AK106" s="96" t="s">
        <v>13</v>
      </c>
      <c r="AL106" s="96" t="s">
        <v>6</v>
      </c>
    </row>
    <row r="107" spans="1:38">
      <c r="A107" s="21">
        <v>1</v>
      </c>
      <c r="B107" s="22" t="s">
        <v>29</v>
      </c>
      <c r="C107" s="23" t="s">
        <v>30</v>
      </c>
      <c r="D107" s="23" t="s">
        <v>29</v>
      </c>
      <c r="E107" s="23" t="s">
        <v>31</v>
      </c>
      <c r="F107" s="24" t="s">
        <v>29</v>
      </c>
      <c r="G107" s="35"/>
      <c r="H107" s="36"/>
      <c r="I107" s="63"/>
      <c r="J107" s="63"/>
      <c r="K107" s="64"/>
      <c r="L107" s="65"/>
      <c r="M107" s="66"/>
      <c r="N107" s="66"/>
      <c r="O107" s="67"/>
      <c r="P107" s="68"/>
      <c r="Q107" s="68"/>
      <c r="R107" s="36"/>
      <c r="S107" s="63"/>
      <c r="T107" s="63"/>
      <c r="U107" s="63"/>
      <c r="V107" s="63"/>
      <c r="W107" s="64"/>
      <c r="X107" s="35"/>
      <c r="Y107" s="83">
        <f t="shared" ref="Y107:Y118" si="110">Y106+H107-L107+P107+R107</f>
        <v>0</v>
      </c>
      <c r="Z107" s="84">
        <f t="shared" ref="Z107:AB107" si="111">Z106+I107-M107+S107</f>
        <v>0</v>
      </c>
      <c r="AA107" s="84">
        <f t="shared" si="111"/>
        <v>0</v>
      </c>
      <c r="AB107" s="84">
        <f t="shared" si="111"/>
        <v>0</v>
      </c>
      <c r="AC107" s="85">
        <f t="shared" ref="AC107:AC118" si="112">AC106+Q107+V107</f>
        <v>0</v>
      </c>
      <c r="AD107" s="22">
        <f t="shared" ref="AD107:AD118" si="113">AE106-AE107</f>
        <v>0</v>
      </c>
      <c r="AE107" s="86">
        <f>AE106-H107*$AK$5-I107*$AK$6-J107*$AK$7-K107*$AK$8</f>
        <v>1000</v>
      </c>
      <c r="AF107" s="23">
        <f t="shared" ref="AF107:AF118" si="114">AG106-AG107</f>
        <v>0</v>
      </c>
      <c r="AG107" s="97">
        <f t="shared" si="109"/>
        <v>1000</v>
      </c>
      <c r="AI107" s="96" t="s">
        <v>14</v>
      </c>
      <c r="AJ107" s="96">
        <v>25</v>
      </c>
      <c r="AK107" s="96">
        <v>15</v>
      </c>
      <c r="AL107" s="96">
        <v>0</v>
      </c>
    </row>
    <row r="108" spans="1:38">
      <c r="A108" s="21">
        <v>2</v>
      </c>
      <c r="B108" s="22" t="s">
        <v>31</v>
      </c>
      <c r="C108" s="23" t="s">
        <v>29</v>
      </c>
      <c r="D108" s="23" t="s">
        <v>31</v>
      </c>
      <c r="E108" s="23" t="s">
        <v>29</v>
      </c>
      <c r="F108" s="24" t="s">
        <v>29</v>
      </c>
      <c r="G108" s="35"/>
      <c r="H108" s="36"/>
      <c r="I108" s="63"/>
      <c r="J108" s="63"/>
      <c r="K108" s="64"/>
      <c r="L108" s="65"/>
      <c r="M108" s="66"/>
      <c r="N108" s="66"/>
      <c r="O108" s="67"/>
      <c r="P108" s="68"/>
      <c r="Q108" s="68"/>
      <c r="R108" s="36"/>
      <c r="S108" s="63"/>
      <c r="T108" s="63"/>
      <c r="U108" s="63"/>
      <c r="V108" s="63"/>
      <c r="W108" s="64"/>
      <c r="X108" s="35"/>
      <c r="Y108" s="83">
        <f t="shared" si="110"/>
        <v>0</v>
      </c>
      <c r="Z108" s="84">
        <f t="shared" ref="Z108:AB108" si="115">Z107+I108-M108+S108</f>
        <v>0</v>
      </c>
      <c r="AA108" s="84">
        <f t="shared" si="115"/>
        <v>0</v>
      </c>
      <c r="AB108" s="84">
        <f t="shared" si="115"/>
        <v>0</v>
      </c>
      <c r="AC108" s="85">
        <f t="shared" si="112"/>
        <v>0</v>
      </c>
      <c r="AD108" s="22">
        <f t="shared" si="113"/>
        <v>0</v>
      </c>
      <c r="AE108" s="86">
        <f>AE107-H108*$AK$5-I108*$AK$6-J108*$AK$7-K108*$AK$8</f>
        <v>1000</v>
      </c>
      <c r="AF108" s="23">
        <f t="shared" si="114"/>
        <v>0</v>
      </c>
      <c r="AG108" s="97">
        <f t="shared" si="109"/>
        <v>1000</v>
      </c>
      <c r="AI108" s="96" t="s">
        <v>15</v>
      </c>
      <c r="AJ108" s="96">
        <v>10</v>
      </c>
      <c r="AK108" s="96">
        <v>5</v>
      </c>
      <c r="AL108" s="96">
        <v>0</v>
      </c>
    </row>
    <row r="109" spans="1:38">
      <c r="A109" s="21">
        <v>3</v>
      </c>
      <c r="B109" s="22" t="s">
        <v>30</v>
      </c>
      <c r="C109" s="23" t="s">
        <v>30</v>
      </c>
      <c r="D109" s="23" t="s">
        <v>29</v>
      </c>
      <c r="E109" s="23" t="s">
        <v>31</v>
      </c>
      <c r="F109" s="24" t="s">
        <v>29</v>
      </c>
      <c r="G109" s="35"/>
      <c r="H109" s="36"/>
      <c r="I109" s="63"/>
      <c r="J109" s="63"/>
      <c r="K109" s="64"/>
      <c r="L109" s="65"/>
      <c r="M109" s="66"/>
      <c r="N109" s="66"/>
      <c r="O109" s="67"/>
      <c r="P109" s="68"/>
      <c r="Q109" s="68"/>
      <c r="R109" s="36"/>
      <c r="S109" s="63"/>
      <c r="T109" s="63"/>
      <c r="U109" s="63"/>
      <c r="V109" s="63"/>
      <c r="W109" s="64"/>
      <c r="X109" s="35"/>
      <c r="Y109" s="83">
        <f t="shared" si="110"/>
        <v>0</v>
      </c>
      <c r="Z109" s="84">
        <f t="shared" ref="Z109:AB109" si="116">Z108+I109-M109+S109</f>
        <v>0</v>
      </c>
      <c r="AA109" s="84">
        <f t="shared" si="116"/>
        <v>0</v>
      </c>
      <c r="AB109" s="84">
        <f t="shared" si="116"/>
        <v>0</v>
      </c>
      <c r="AC109" s="85">
        <f t="shared" si="112"/>
        <v>0</v>
      </c>
      <c r="AD109" s="22">
        <f t="shared" si="113"/>
        <v>0</v>
      </c>
      <c r="AE109" s="86">
        <f>AE108-H109*$AK$5-I109*$AK$6-J109*$AK$7-K109*$AK$8</f>
        <v>1000</v>
      </c>
      <c r="AF109" s="23">
        <f t="shared" si="114"/>
        <v>0</v>
      </c>
      <c r="AG109" s="97">
        <f t="shared" si="109"/>
        <v>1000</v>
      </c>
      <c r="AI109" s="96" t="s">
        <v>16</v>
      </c>
      <c r="AJ109" s="96">
        <v>100</v>
      </c>
      <c r="AK109" s="96">
        <v>50</v>
      </c>
      <c r="AL109" s="96">
        <v>0</v>
      </c>
    </row>
    <row r="110" spans="1:38">
      <c r="A110" s="21">
        <v>4</v>
      </c>
      <c r="B110" s="22" t="s">
        <v>29</v>
      </c>
      <c r="C110" s="23" t="s">
        <v>29</v>
      </c>
      <c r="D110" s="23" t="s">
        <v>29</v>
      </c>
      <c r="E110" s="23" t="s">
        <v>29</v>
      </c>
      <c r="F110" s="24" t="s">
        <v>29</v>
      </c>
      <c r="G110" s="35"/>
      <c r="H110" s="36"/>
      <c r="I110" s="63"/>
      <c r="J110" s="63"/>
      <c r="K110" s="64"/>
      <c r="L110" s="65"/>
      <c r="M110" s="66"/>
      <c r="N110" s="66"/>
      <c r="O110" s="67"/>
      <c r="P110" s="68"/>
      <c r="Q110" s="68"/>
      <c r="R110" s="36"/>
      <c r="S110" s="63"/>
      <c r="T110" s="63"/>
      <c r="U110" s="63"/>
      <c r="V110" s="63"/>
      <c r="W110" s="64"/>
      <c r="X110" s="35"/>
      <c r="Y110" s="83">
        <f t="shared" si="110"/>
        <v>0</v>
      </c>
      <c r="Z110" s="84">
        <f t="shared" ref="Z110:AB110" si="117">Z109+I110-M110+S110</f>
        <v>0</v>
      </c>
      <c r="AA110" s="84">
        <f t="shared" si="117"/>
        <v>0</v>
      </c>
      <c r="AB110" s="84">
        <f t="shared" si="117"/>
        <v>0</v>
      </c>
      <c r="AC110" s="85">
        <f t="shared" si="112"/>
        <v>0</v>
      </c>
      <c r="AD110" s="22">
        <f t="shared" si="113"/>
        <v>0</v>
      </c>
      <c r="AE110" s="86">
        <f>AE109-H110*$AK$5-I110*$AK$6-J110*$AK$7-K110*$AK$8</f>
        <v>1000</v>
      </c>
      <c r="AF110" s="23">
        <f t="shared" si="114"/>
        <v>0</v>
      </c>
      <c r="AG110" s="97">
        <f t="shared" si="109"/>
        <v>1000</v>
      </c>
      <c r="AI110" s="96" t="s">
        <v>17</v>
      </c>
      <c r="AJ110" s="96">
        <v>400</v>
      </c>
      <c r="AK110" s="96">
        <v>100</v>
      </c>
      <c r="AL110" s="96">
        <v>0</v>
      </c>
    </row>
    <row r="111" spans="1:38">
      <c r="A111" s="21">
        <v>5</v>
      </c>
      <c r="B111" s="22" t="s">
        <v>31</v>
      </c>
      <c r="C111" s="23" t="s">
        <v>32</v>
      </c>
      <c r="D111" s="23" t="s">
        <v>31</v>
      </c>
      <c r="E111" s="23" t="s">
        <v>29</v>
      </c>
      <c r="F111" s="24" t="s">
        <v>29</v>
      </c>
      <c r="G111" s="35"/>
      <c r="H111" s="36"/>
      <c r="I111" s="63"/>
      <c r="J111" s="63"/>
      <c r="K111" s="64"/>
      <c r="L111" s="65"/>
      <c r="M111" s="66"/>
      <c r="N111" s="66"/>
      <c r="O111" s="67"/>
      <c r="P111" s="68"/>
      <c r="Q111" s="68"/>
      <c r="R111" s="36"/>
      <c r="S111" s="63"/>
      <c r="T111" s="63"/>
      <c r="U111" s="63"/>
      <c r="V111" s="63"/>
      <c r="W111" s="64"/>
      <c r="X111" s="35"/>
      <c r="Y111" s="83">
        <f t="shared" si="110"/>
        <v>0</v>
      </c>
      <c r="Z111" s="84">
        <f t="shared" ref="Z111:AB111" si="118">Z110+I111-M111+S111</f>
        <v>0</v>
      </c>
      <c r="AA111" s="84">
        <f t="shared" si="118"/>
        <v>0</v>
      </c>
      <c r="AB111" s="84">
        <f t="shared" si="118"/>
        <v>0</v>
      </c>
      <c r="AC111" s="85">
        <f t="shared" si="112"/>
        <v>0</v>
      </c>
      <c r="AD111" s="22">
        <f t="shared" si="113"/>
        <v>0</v>
      </c>
      <c r="AE111" s="86">
        <f>AE110-H111*$AK$5-I111*$AK$6-J111*$AK$7-K111*$AK$8</f>
        <v>1000</v>
      </c>
      <c r="AF111" s="23">
        <f t="shared" si="114"/>
        <v>0</v>
      </c>
      <c r="AG111" s="97">
        <f t="shared" si="109"/>
        <v>1000</v>
      </c>
      <c r="AI111" s="94"/>
      <c r="AJ111" s="94"/>
      <c r="AK111" s="94"/>
      <c r="AL111" s="94"/>
    </row>
    <row r="112" spans="1:38">
      <c r="A112" s="21">
        <v>6</v>
      </c>
      <c r="B112" s="22" t="s">
        <v>29</v>
      </c>
      <c r="C112" s="23" t="s">
        <v>30</v>
      </c>
      <c r="D112" s="23" t="s">
        <v>29</v>
      </c>
      <c r="E112" s="23" t="s">
        <v>31</v>
      </c>
      <c r="F112" s="24" t="s">
        <v>31</v>
      </c>
      <c r="G112" s="35"/>
      <c r="H112" s="36"/>
      <c r="I112" s="63"/>
      <c r="J112" s="63"/>
      <c r="K112" s="64"/>
      <c r="L112" s="65"/>
      <c r="M112" s="66"/>
      <c r="N112" s="66"/>
      <c r="O112" s="67"/>
      <c r="P112" s="68"/>
      <c r="Q112" s="68"/>
      <c r="R112" s="36"/>
      <c r="S112" s="63"/>
      <c r="T112" s="63"/>
      <c r="U112" s="63"/>
      <c r="V112" s="63"/>
      <c r="W112" s="64"/>
      <c r="X112" s="35"/>
      <c r="Y112" s="83">
        <f t="shared" si="110"/>
        <v>0</v>
      </c>
      <c r="Z112" s="84">
        <f t="shared" ref="Z112:AB112" si="119">Z111+I112-M112+S112</f>
        <v>0</v>
      </c>
      <c r="AA112" s="84">
        <f t="shared" si="119"/>
        <v>0</v>
      </c>
      <c r="AB112" s="84">
        <f t="shared" si="119"/>
        <v>0</v>
      </c>
      <c r="AC112" s="85">
        <f t="shared" si="112"/>
        <v>0</v>
      </c>
      <c r="AD112" s="22">
        <f t="shared" si="113"/>
        <v>0</v>
      </c>
      <c r="AE112" s="86">
        <f>AE111-H112*$AK$5-I112*$AK$6-J112*$AK$7-K112*$AK$8</f>
        <v>1000</v>
      </c>
      <c r="AF112" s="23">
        <f t="shared" si="114"/>
        <v>0</v>
      </c>
      <c r="AG112" s="97">
        <f t="shared" si="109"/>
        <v>1000</v>
      </c>
      <c r="AI112" s="94"/>
      <c r="AJ112" s="94"/>
      <c r="AK112" s="94"/>
      <c r="AL112" s="94"/>
    </row>
    <row r="113" spans="1:38">
      <c r="A113" s="21">
        <v>7</v>
      </c>
      <c r="B113" s="22" t="s">
        <v>29</v>
      </c>
      <c r="C113" s="23" t="s">
        <v>30</v>
      </c>
      <c r="D113" s="23" t="s">
        <v>29</v>
      </c>
      <c r="E113" s="23" t="s">
        <v>31</v>
      </c>
      <c r="F113" s="24" t="s">
        <v>29</v>
      </c>
      <c r="G113" s="35"/>
      <c r="H113" s="36"/>
      <c r="I113" s="63"/>
      <c r="J113" s="63"/>
      <c r="K113" s="64"/>
      <c r="L113" s="65"/>
      <c r="M113" s="66"/>
      <c r="N113" s="66"/>
      <c r="O113" s="67"/>
      <c r="P113" s="68"/>
      <c r="Q113" s="68"/>
      <c r="R113" s="36"/>
      <c r="S113" s="63"/>
      <c r="T113" s="63"/>
      <c r="U113" s="63"/>
      <c r="V113" s="63"/>
      <c r="W113" s="64"/>
      <c r="X113" s="35"/>
      <c r="Y113" s="83">
        <f t="shared" si="110"/>
        <v>0</v>
      </c>
      <c r="Z113" s="84">
        <f t="shared" ref="Z113:AB113" si="120">Z112+I113-M113+S113</f>
        <v>0</v>
      </c>
      <c r="AA113" s="84">
        <f t="shared" si="120"/>
        <v>0</v>
      </c>
      <c r="AB113" s="84">
        <f t="shared" si="120"/>
        <v>0</v>
      </c>
      <c r="AC113" s="85">
        <f t="shared" si="112"/>
        <v>0</v>
      </c>
      <c r="AD113" s="22">
        <f t="shared" si="113"/>
        <v>0</v>
      </c>
      <c r="AE113" s="86">
        <f>AE112-H113*$AK$5-I113*$AK$6-J113*$AK$7-K113*$AK$8</f>
        <v>1000</v>
      </c>
      <c r="AF113" s="23">
        <f t="shared" si="114"/>
        <v>0</v>
      </c>
      <c r="AG113" s="97">
        <f t="shared" si="109"/>
        <v>1000</v>
      </c>
      <c r="AI113" s="94"/>
      <c r="AJ113" s="94"/>
      <c r="AK113" s="94"/>
      <c r="AL113" s="94"/>
    </row>
    <row r="114" spans="1:38">
      <c r="A114" s="21">
        <v>8</v>
      </c>
      <c r="B114" s="22" t="s">
        <v>32</v>
      </c>
      <c r="C114" s="23" t="s">
        <v>29</v>
      </c>
      <c r="D114" s="23" t="s">
        <v>31</v>
      </c>
      <c r="E114" s="23" t="s">
        <v>29</v>
      </c>
      <c r="F114" s="24" t="s">
        <v>31</v>
      </c>
      <c r="G114" s="35"/>
      <c r="H114" s="36"/>
      <c r="I114" s="63"/>
      <c r="J114" s="63"/>
      <c r="K114" s="64"/>
      <c r="L114" s="65"/>
      <c r="M114" s="66"/>
      <c r="N114" s="66"/>
      <c r="O114" s="67"/>
      <c r="P114" s="68"/>
      <c r="Q114" s="68"/>
      <c r="R114" s="36"/>
      <c r="S114" s="63"/>
      <c r="T114" s="63"/>
      <c r="U114" s="63"/>
      <c r="V114" s="63"/>
      <c r="W114" s="64"/>
      <c r="X114" s="35"/>
      <c r="Y114" s="83">
        <f t="shared" si="110"/>
        <v>0</v>
      </c>
      <c r="Z114" s="84">
        <f t="shared" ref="Z114:AB114" si="121">Z113+I114-M114+S114</f>
        <v>0</v>
      </c>
      <c r="AA114" s="84">
        <f t="shared" si="121"/>
        <v>0</v>
      </c>
      <c r="AB114" s="84">
        <f t="shared" si="121"/>
        <v>0</v>
      </c>
      <c r="AC114" s="85">
        <f t="shared" si="112"/>
        <v>0</v>
      </c>
      <c r="AD114" s="22">
        <f t="shared" si="113"/>
        <v>0</v>
      </c>
      <c r="AE114" s="86">
        <f>AE113-H114*$AK$5-I114*$AK$6-J114*$AK$7-K114*$AK$8</f>
        <v>1000</v>
      </c>
      <c r="AF114" s="23">
        <f t="shared" si="114"/>
        <v>0</v>
      </c>
      <c r="AG114" s="97">
        <f t="shared" si="109"/>
        <v>1000</v>
      </c>
      <c r="AI114" s="94"/>
      <c r="AJ114" s="94"/>
      <c r="AK114" s="94"/>
      <c r="AL114" s="94"/>
    </row>
    <row r="115" spans="1:38">
      <c r="A115" s="21">
        <v>9</v>
      </c>
      <c r="B115" s="22" t="s">
        <v>30</v>
      </c>
      <c r="C115" s="23" t="s">
        <v>31</v>
      </c>
      <c r="D115" s="23" t="s">
        <v>29</v>
      </c>
      <c r="E115" s="23" t="s">
        <v>29</v>
      </c>
      <c r="F115" s="24" t="s">
        <v>29</v>
      </c>
      <c r="G115" s="35"/>
      <c r="H115" s="36"/>
      <c r="I115" s="63"/>
      <c r="J115" s="63"/>
      <c r="K115" s="64"/>
      <c r="L115" s="65"/>
      <c r="M115" s="66"/>
      <c r="N115" s="66"/>
      <c r="O115" s="67"/>
      <c r="P115" s="68"/>
      <c r="Q115" s="68"/>
      <c r="R115" s="36"/>
      <c r="S115" s="63"/>
      <c r="T115" s="63"/>
      <c r="U115" s="63"/>
      <c r="V115" s="63"/>
      <c r="W115" s="64"/>
      <c r="X115" s="35"/>
      <c r="Y115" s="83">
        <f t="shared" si="110"/>
        <v>0</v>
      </c>
      <c r="Z115" s="84">
        <f t="shared" ref="Z115:AB115" si="122">Z114+I115-M115+S115</f>
        <v>0</v>
      </c>
      <c r="AA115" s="84">
        <f t="shared" si="122"/>
        <v>0</v>
      </c>
      <c r="AB115" s="84">
        <f t="shared" si="122"/>
        <v>0</v>
      </c>
      <c r="AC115" s="85">
        <f t="shared" si="112"/>
        <v>0</v>
      </c>
      <c r="AD115" s="22">
        <f t="shared" si="113"/>
        <v>0</v>
      </c>
      <c r="AE115" s="86">
        <f>AE114-H115*$AK$5-I115*$AK$6-J115*$AK$7-K115*$AK$8</f>
        <v>1000</v>
      </c>
      <c r="AF115" s="23">
        <f t="shared" si="114"/>
        <v>0</v>
      </c>
      <c r="AG115" s="97">
        <f t="shared" si="109"/>
        <v>1000</v>
      </c>
      <c r="AI115" s="94"/>
      <c r="AJ115" s="94"/>
      <c r="AK115" s="94"/>
      <c r="AL115" s="94"/>
    </row>
    <row r="116" spans="1:38">
      <c r="A116" s="21">
        <v>10</v>
      </c>
      <c r="B116" s="22" t="s">
        <v>29</v>
      </c>
      <c r="C116" s="23" t="s">
        <v>29</v>
      </c>
      <c r="D116" s="23" t="s">
        <v>29</v>
      </c>
      <c r="E116" s="23" t="s">
        <v>29</v>
      </c>
      <c r="F116" s="24" t="s">
        <v>29</v>
      </c>
      <c r="G116" s="35"/>
      <c r="H116" s="36"/>
      <c r="I116" s="63"/>
      <c r="J116" s="63"/>
      <c r="K116" s="64"/>
      <c r="L116" s="65"/>
      <c r="M116" s="66"/>
      <c r="N116" s="66"/>
      <c r="O116" s="67"/>
      <c r="P116" s="68"/>
      <c r="Q116" s="68"/>
      <c r="R116" s="36"/>
      <c r="S116" s="63"/>
      <c r="T116" s="63"/>
      <c r="U116" s="63"/>
      <c r="V116" s="63"/>
      <c r="W116" s="64"/>
      <c r="X116" s="35"/>
      <c r="Y116" s="83">
        <f t="shared" si="110"/>
        <v>0</v>
      </c>
      <c r="Z116" s="84">
        <f t="shared" ref="Z116:AB116" si="123">Z115+I116-M116+S116</f>
        <v>0</v>
      </c>
      <c r="AA116" s="84">
        <f t="shared" si="123"/>
        <v>0</v>
      </c>
      <c r="AB116" s="84">
        <f t="shared" si="123"/>
        <v>0</v>
      </c>
      <c r="AC116" s="85">
        <f t="shared" si="112"/>
        <v>0</v>
      </c>
      <c r="AD116" s="22">
        <f t="shared" si="113"/>
        <v>0</v>
      </c>
      <c r="AE116" s="86">
        <f>AE115-H116*$AK$5-I116*$AK$6-J116*$AK$7-K116*$AK$8</f>
        <v>1000</v>
      </c>
      <c r="AF116" s="23">
        <f t="shared" si="114"/>
        <v>0</v>
      </c>
      <c r="AG116" s="97">
        <f t="shared" si="109"/>
        <v>1000</v>
      </c>
      <c r="AI116" s="94"/>
      <c r="AJ116" s="94"/>
      <c r="AK116" s="94"/>
      <c r="AL116" s="94"/>
    </row>
    <row r="117" spans="1:38">
      <c r="A117" s="21">
        <v>11</v>
      </c>
      <c r="B117" s="22" t="s">
        <v>30</v>
      </c>
      <c r="C117" s="23" t="s">
        <v>31</v>
      </c>
      <c r="D117" s="23" t="s">
        <v>31</v>
      </c>
      <c r="E117" s="23" t="s">
        <v>29</v>
      </c>
      <c r="F117" s="24" t="s">
        <v>29</v>
      </c>
      <c r="G117" s="35"/>
      <c r="H117" s="36"/>
      <c r="I117" s="63"/>
      <c r="J117" s="63"/>
      <c r="K117" s="64"/>
      <c r="L117" s="65"/>
      <c r="M117" s="66"/>
      <c r="N117" s="66"/>
      <c r="O117" s="67"/>
      <c r="P117" s="68"/>
      <c r="Q117" s="68"/>
      <c r="R117" s="36"/>
      <c r="S117" s="63"/>
      <c r="T117" s="63"/>
      <c r="U117" s="63"/>
      <c r="V117" s="63"/>
      <c r="W117" s="64"/>
      <c r="X117" s="35"/>
      <c r="Y117" s="83">
        <f t="shared" si="110"/>
        <v>0</v>
      </c>
      <c r="Z117" s="84">
        <f t="shared" ref="Z117:AB117" si="124">Z116+I117-M117+S117</f>
        <v>0</v>
      </c>
      <c r="AA117" s="84">
        <f t="shared" si="124"/>
        <v>0</v>
      </c>
      <c r="AB117" s="84">
        <f t="shared" si="124"/>
        <v>0</v>
      </c>
      <c r="AC117" s="85">
        <f t="shared" si="112"/>
        <v>0</v>
      </c>
      <c r="AD117" s="22">
        <f t="shared" si="113"/>
        <v>0</v>
      </c>
      <c r="AE117" s="86">
        <f>AE116-H117*$AK$5-I117*$AK$6-J117*$AK$7-K117*$AK$8</f>
        <v>1000</v>
      </c>
      <c r="AF117" s="23">
        <f t="shared" si="114"/>
        <v>0</v>
      </c>
      <c r="AG117" s="97">
        <f t="shared" si="109"/>
        <v>1000</v>
      </c>
      <c r="AI117" s="94"/>
      <c r="AJ117" s="94"/>
      <c r="AK117" s="94"/>
      <c r="AL117" s="94"/>
    </row>
    <row r="118" ht="14.25" spans="1:38">
      <c r="A118" s="27">
        <v>12</v>
      </c>
      <c r="B118" s="28" t="s">
        <v>29</v>
      </c>
      <c r="C118" s="29" t="s">
        <v>31</v>
      </c>
      <c r="D118" s="29" t="s">
        <v>29</v>
      </c>
      <c r="E118" s="29" t="s">
        <v>29</v>
      </c>
      <c r="F118" s="30" t="s">
        <v>32</v>
      </c>
      <c r="G118" s="37"/>
      <c r="H118" s="38"/>
      <c r="I118" s="69"/>
      <c r="J118" s="69"/>
      <c r="K118" s="70"/>
      <c r="L118" s="71"/>
      <c r="M118" s="72"/>
      <c r="N118" s="72"/>
      <c r="O118" s="73"/>
      <c r="P118" s="74"/>
      <c r="Q118" s="74"/>
      <c r="R118" s="38"/>
      <c r="S118" s="69"/>
      <c r="T118" s="69"/>
      <c r="U118" s="69"/>
      <c r="V118" s="69"/>
      <c r="W118" s="70"/>
      <c r="X118" s="37"/>
      <c r="Y118" s="87">
        <f t="shared" si="110"/>
        <v>0</v>
      </c>
      <c r="Z118" s="88">
        <f t="shared" ref="Z118:AB118" si="125">Z117+I118-M118+S118</f>
        <v>0</v>
      </c>
      <c r="AA118" s="88">
        <f t="shared" si="125"/>
        <v>0</v>
      </c>
      <c r="AB118" s="88">
        <f t="shared" si="125"/>
        <v>0</v>
      </c>
      <c r="AC118" s="89">
        <f t="shared" si="112"/>
        <v>0</v>
      </c>
      <c r="AD118" s="28">
        <f t="shared" si="113"/>
        <v>0</v>
      </c>
      <c r="AE118" s="90">
        <f>AE117-H118*$AK$5-I118*$AK$6-J118*$AK$7-K118*$AK$8</f>
        <v>1000</v>
      </c>
      <c r="AF118" s="29">
        <f t="shared" si="114"/>
        <v>0</v>
      </c>
      <c r="AG118" s="98">
        <f t="shared" si="109"/>
        <v>1000</v>
      </c>
      <c r="AI118" s="94"/>
      <c r="AJ118" s="94"/>
      <c r="AK118" s="94"/>
      <c r="AL118" s="94"/>
    </row>
    <row r="119" ht="15" spans="35:38">
      <c r="AI119" s="94"/>
      <c r="AJ119" s="94"/>
      <c r="AK119" s="94"/>
      <c r="AL119" s="94"/>
    </row>
    <row r="120" ht="36.75" spans="1:38">
      <c r="A120" s="3" t="s">
        <v>39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91"/>
      <c r="AI120" s="94"/>
      <c r="AJ120" s="94"/>
      <c r="AK120" s="94"/>
      <c r="AL120" s="94"/>
    </row>
    <row r="121" ht="14.25" spans="1:38">
      <c r="A121" s="5" t="s">
        <v>1</v>
      </c>
      <c r="B121" s="6" t="s">
        <v>2</v>
      </c>
      <c r="C121" s="7"/>
      <c r="D121" s="7"/>
      <c r="E121" s="7"/>
      <c r="F121" s="8"/>
      <c r="G121" s="9" t="s">
        <v>3</v>
      </c>
      <c r="H121" s="6" t="s">
        <v>4</v>
      </c>
      <c r="I121" s="7"/>
      <c r="J121" s="7"/>
      <c r="K121" s="8"/>
      <c r="L121" s="6" t="s">
        <v>5</v>
      </c>
      <c r="M121" s="7"/>
      <c r="N121" s="7"/>
      <c r="O121" s="8"/>
      <c r="P121" s="9" t="s">
        <v>6</v>
      </c>
      <c r="Q121" s="9" t="s">
        <v>7</v>
      </c>
      <c r="R121" s="6" t="s">
        <v>8</v>
      </c>
      <c r="S121" s="7"/>
      <c r="T121" s="7"/>
      <c r="U121" s="7"/>
      <c r="V121" s="75"/>
      <c r="W121" s="8"/>
      <c r="X121" s="76" t="s">
        <v>9</v>
      </c>
      <c r="Y121" s="6" t="s">
        <v>10</v>
      </c>
      <c r="Z121" s="7"/>
      <c r="AA121" s="7"/>
      <c r="AB121" s="7"/>
      <c r="AC121" s="7"/>
      <c r="AD121" s="7"/>
      <c r="AE121" s="7"/>
      <c r="AF121" s="7"/>
      <c r="AG121" s="93"/>
      <c r="AI121" s="94"/>
      <c r="AJ121" s="94"/>
      <c r="AK121" s="94"/>
      <c r="AL121" s="94"/>
    </row>
    <row r="122" ht="14.25" spans="1:38">
      <c r="A122" s="10"/>
      <c r="B122" s="11" t="s">
        <v>11</v>
      </c>
      <c r="C122" s="12" t="s">
        <v>12</v>
      </c>
      <c r="D122" s="12" t="s">
        <v>6</v>
      </c>
      <c r="E122" s="12" t="s">
        <v>13</v>
      </c>
      <c r="F122" s="13" t="s">
        <v>7</v>
      </c>
      <c r="G122" s="14"/>
      <c r="H122" s="11" t="s">
        <v>14</v>
      </c>
      <c r="I122" s="12" t="s">
        <v>15</v>
      </c>
      <c r="J122" s="12" t="s">
        <v>16</v>
      </c>
      <c r="K122" s="13" t="s">
        <v>17</v>
      </c>
      <c r="L122" s="11" t="s">
        <v>14</v>
      </c>
      <c r="M122" s="12" t="s">
        <v>15</v>
      </c>
      <c r="N122" s="12" t="s">
        <v>16</v>
      </c>
      <c r="O122" s="13" t="s">
        <v>17</v>
      </c>
      <c r="P122" s="14" t="s">
        <v>14</v>
      </c>
      <c r="Q122" s="14" t="s">
        <v>18</v>
      </c>
      <c r="R122" s="11" t="s">
        <v>14</v>
      </c>
      <c r="S122" s="12" t="s">
        <v>15</v>
      </c>
      <c r="T122" s="12" t="s">
        <v>16</v>
      </c>
      <c r="U122" s="12" t="s">
        <v>17</v>
      </c>
      <c r="V122" s="77" t="s">
        <v>18</v>
      </c>
      <c r="W122" s="13" t="s">
        <v>19</v>
      </c>
      <c r="X122" s="78"/>
      <c r="Y122" s="11" t="s">
        <v>14</v>
      </c>
      <c r="Z122" s="12" t="s">
        <v>15</v>
      </c>
      <c r="AA122" s="12" t="s">
        <v>16</v>
      </c>
      <c r="AB122" s="12" t="s">
        <v>17</v>
      </c>
      <c r="AC122" s="12" t="s">
        <v>18</v>
      </c>
      <c r="AD122" s="12" t="s">
        <v>20</v>
      </c>
      <c r="AE122" s="12" t="s">
        <v>21</v>
      </c>
      <c r="AF122" s="12" t="s">
        <v>22</v>
      </c>
      <c r="AG122" s="95" t="s">
        <v>23</v>
      </c>
      <c r="AI122" s="96" t="s">
        <v>24</v>
      </c>
      <c r="AJ122" s="96">
        <v>1000</v>
      </c>
      <c r="AK122" s="96" t="s">
        <v>25</v>
      </c>
      <c r="AL122" s="96">
        <v>1000</v>
      </c>
    </row>
    <row r="123" ht="14.25" spans="1:38">
      <c r="A123" s="15" t="s">
        <v>26</v>
      </c>
      <c r="B123" s="16" t="s">
        <v>27</v>
      </c>
      <c r="C123" s="17" t="s">
        <v>27</v>
      </c>
      <c r="D123" s="17" t="s">
        <v>27</v>
      </c>
      <c r="E123" s="17" t="s">
        <v>27</v>
      </c>
      <c r="F123" s="18" t="s">
        <v>27</v>
      </c>
      <c r="G123" s="33"/>
      <c r="H123" s="34"/>
      <c r="I123" s="57"/>
      <c r="J123" s="57"/>
      <c r="K123" s="58"/>
      <c r="L123" s="59"/>
      <c r="M123" s="60"/>
      <c r="N123" s="60"/>
      <c r="O123" s="61"/>
      <c r="P123" s="62"/>
      <c r="Q123" s="62"/>
      <c r="R123" s="34"/>
      <c r="S123" s="57"/>
      <c r="T123" s="57"/>
      <c r="U123" s="57"/>
      <c r="V123" s="57"/>
      <c r="W123" s="58"/>
      <c r="X123" s="33"/>
      <c r="Y123" s="79">
        <f>H123-L123+P123+R123</f>
        <v>0</v>
      </c>
      <c r="Z123" s="80">
        <f t="shared" ref="Z123:AB123" si="126">I123-M123+S123</f>
        <v>0</v>
      </c>
      <c r="AA123" s="80">
        <f t="shared" si="126"/>
        <v>0</v>
      </c>
      <c r="AB123" s="80">
        <f t="shared" si="126"/>
        <v>0</v>
      </c>
      <c r="AC123" s="81">
        <f>Q123+V123</f>
        <v>0</v>
      </c>
      <c r="AD123" s="16">
        <f>$AJ$3-AE123</f>
        <v>0</v>
      </c>
      <c r="AE123" s="82">
        <f>AL122-H123*AJ124-I123*AJ125-J123*AJ126-K123/3*AJ127</f>
        <v>1000</v>
      </c>
      <c r="AF123" s="17">
        <f>$AL$3-AG123</f>
        <v>0</v>
      </c>
      <c r="AG123" s="97">
        <f t="shared" ref="AG123:AG135" si="127">1000-Y123*50-Z123*10-AA123*10-AB123*20-AC123*50</f>
        <v>1000</v>
      </c>
      <c r="AI123" s="96" t="s">
        <v>28</v>
      </c>
      <c r="AJ123" s="96" t="s">
        <v>26</v>
      </c>
      <c r="AK123" s="96" t="s">
        <v>13</v>
      </c>
      <c r="AL123" s="96" t="s">
        <v>6</v>
      </c>
    </row>
    <row r="124" spans="1:38">
      <c r="A124" s="21">
        <v>1</v>
      </c>
      <c r="B124" s="22" t="s">
        <v>29</v>
      </c>
      <c r="C124" s="23" t="s">
        <v>30</v>
      </c>
      <c r="D124" s="23" t="s">
        <v>29</v>
      </c>
      <c r="E124" s="23" t="s">
        <v>31</v>
      </c>
      <c r="F124" s="24" t="s">
        <v>29</v>
      </c>
      <c r="G124" s="35"/>
      <c r="H124" s="36"/>
      <c r="I124" s="63"/>
      <c r="J124" s="63"/>
      <c r="K124" s="64"/>
      <c r="L124" s="65"/>
      <c r="M124" s="66"/>
      <c r="N124" s="66"/>
      <c r="O124" s="67"/>
      <c r="P124" s="68"/>
      <c r="Q124" s="68"/>
      <c r="R124" s="36"/>
      <c r="S124" s="63"/>
      <c r="T124" s="63"/>
      <c r="U124" s="63"/>
      <c r="V124" s="63"/>
      <c r="W124" s="64"/>
      <c r="X124" s="35"/>
      <c r="Y124" s="83">
        <f t="shared" ref="Y124:Y135" si="128">Y123+H124-L124+P124+R124</f>
        <v>0</v>
      </c>
      <c r="Z124" s="84">
        <f t="shared" ref="Z124:AB124" si="129">Z123+I124-M124+S124</f>
        <v>0</v>
      </c>
      <c r="AA124" s="84">
        <f t="shared" si="129"/>
        <v>0</v>
      </c>
      <c r="AB124" s="84">
        <f t="shared" si="129"/>
        <v>0</v>
      </c>
      <c r="AC124" s="85">
        <f t="shared" ref="AC124:AC135" si="130">AC123+Q124+V124</f>
        <v>0</v>
      </c>
      <c r="AD124" s="22">
        <f t="shared" ref="AD124:AD135" si="131">AE123-AE124</f>
        <v>0</v>
      </c>
      <c r="AE124" s="86">
        <f>AE123-H124*$AK$5-I124*$AK$6-J124*$AK$7-K124*$AK$8</f>
        <v>1000</v>
      </c>
      <c r="AF124" s="23">
        <f t="shared" ref="AF124:AF135" si="132">AG123-AG124</f>
        <v>0</v>
      </c>
      <c r="AG124" s="97">
        <f t="shared" si="127"/>
        <v>1000</v>
      </c>
      <c r="AI124" s="96" t="s">
        <v>14</v>
      </c>
      <c r="AJ124" s="96">
        <v>25</v>
      </c>
      <c r="AK124" s="96">
        <v>15</v>
      </c>
      <c r="AL124" s="96">
        <v>0</v>
      </c>
    </row>
    <row r="125" spans="1:38">
      <c r="A125" s="21">
        <v>2</v>
      </c>
      <c r="B125" s="22" t="s">
        <v>31</v>
      </c>
      <c r="C125" s="23" t="s">
        <v>29</v>
      </c>
      <c r="D125" s="23" t="s">
        <v>31</v>
      </c>
      <c r="E125" s="23" t="s">
        <v>29</v>
      </c>
      <c r="F125" s="24" t="s">
        <v>29</v>
      </c>
      <c r="G125" s="35"/>
      <c r="H125" s="36"/>
      <c r="I125" s="63"/>
      <c r="J125" s="63"/>
      <c r="K125" s="64"/>
      <c r="L125" s="65"/>
      <c r="M125" s="66"/>
      <c r="N125" s="66"/>
      <c r="O125" s="67"/>
      <c r="P125" s="68"/>
      <c r="Q125" s="68"/>
      <c r="R125" s="36"/>
      <c r="S125" s="63"/>
      <c r="T125" s="63"/>
      <c r="U125" s="63"/>
      <c r="V125" s="63"/>
      <c r="W125" s="64"/>
      <c r="X125" s="35"/>
      <c r="Y125" s="83">
        <f t="shared" si="128"/>
        <v>0</v>
      </c>
      <c r="Z125" s="84">
        <f t="shared" ref="Z125:AB125" si="133">Z124+I125-M125+S125</f>
        <v>0</v>
      </c>
      <c r="AA125" s="84">
        <f t="shared" si="133"/>
        <v>0</v>
      </c>
      <c r="AB125" s="84">
        <f t="shared" si="133"/>
        <v>0</v>
      </c>
      <c r="AC125" s="85">
        <f t="shared" si="130"/>
        <v>0</v>
      </c>
      <c r="AD125" s="22">
        <f t="shared" si="131"/>
        <v>0</v>
      </c>
      <c r="AE125" s="86">
        <f>AE124-H125*$AK$5-I125*$AK$6-J125*$AK$7-K125*$AK$8</f>
        <v>1000</v>
      </c>
      <c r="AF125" s="23">
        <f t="shared" si="132"/>
        <v>0</v>
      </c>
      <c r="AG125" s="97">
        <f t="shared" si="127"/>
        <v>1000</v>
      </c>
      <c r="AI125" s="96" t="s">
        <v>15</v>
      </c>
      <c r="AJ125" s="96">
        <v>10</v>
      </c>
      <c r="AK125" s="96">
        <v>5</v>
      </c>
      <c r="AL125" s="96">
        <v>0</v>
      </c>
    </row>
    <row r="126" spans="1:38">
      <c r="A126" s="21">
        <v>3</v>
      </c>
      <c r="B126" s="22" t="s">
        <v>30</v>
      </c>
      <c r="C126" s="23" t="s">
        <v>30</v>
      </c>
      <c r="D126" s="23" t="s">
        <v>29</v>
      </c>
      <c r="E126" s="23" t="s">
        <v>31</v>
      </c>
      <c r="F126" s="24" t="s">
        <v>29</v>
      </c>
      <c r="G126" s="35"/>
      <c r="H126" s="36"/>
      <c r="I126" s="63"/>
      <c r="J126" s="63"/>
      <c r="K126" s="64"/>
      <c r="L126" s="65"/>
      <c r="M126" s="66"/>
      <c r="N126" s="66"/>
      <c r="O126" s="67"/>
      <c r="P126" s="68"/>
      <c r="Q126" s="68"/>
      <c r="R126" s="36"/>
      <c r="S126" s="63"/>
      <c r="T126" s="63"/>
      <c r="U126" s="63"/>
      <c r="V126" s="63"/>
      <c r="W126" s="64"/>
      <c r="X126" s="35"/>
      <c r="Y126" s="83">
        <f t="shared" si="128"/>
        <v>0</v>
      </c>
      <c r="Z126" s="84">
        <f t="shared" ref="Z126:AB126" si="134">Z125+I126-M126+S126</f>
        <v>0</v>
      </c>
      <c r="AA126" s="84">
        <f t="shared" si="134"/>
        <v>0</v>
      </c>
      <c r="AB126" s="84">
        <f t="shared" si="134"/>
        <v>0</v>
      </c>
      <c r="AC126" s="85">
        <f t="shared" si="130"/>
        <v>0</v>
      </c>
      <c r="AD126" s="22">
        <f t="shared" si="131"/>
        <v>0</v>
      </c>
      <c r="AE126" s="86">
        <f>AE125-H126*$AK$5-I126*$AK$6-J126*$AK$7-K126*$AK$8</f>
        <v>1000</v>
      </c>
      <c r="AF126" s="23">
        <f t="shared" si="132"/>
        <v>0</v>
      </c>
      <c r="AG126" s="97">
        <f t="shared" si="127"/>
        <v>1000</v>
      </c>
      <c r="AI126" s="96" t="s">
        <v>16</v>
      </c>
      <c r="AJ126" s="96">
        <v>100</v>
      </c>
      <c r="AK126" s="96">
        <v>50</v>
      </c>
      <c r="AL126" s="96">
        <v>0</v>
      </c>
    </row>
    <row r="127" spans="1:38">
      <c r="A127" s="21">
        <v>4</v>
      </c>
      <c r="B127" s="22" t="s">
        <v>29</v>
      </c>
      <c r="C127" s="23" t="s">
        <v>29</v>
      </c>
      <c r="D127" s="23" t="s">
        <v>29</v>
      </c>
      <c r="E127" s="23" t="s">
        <v>29</v>
      </c>
      <c r="F127" s="24" t="s">
        <v>29</v>
      </c>
      <c r="G127" s="35"/>
      <c r="H127" s="36"/>
      <c r="I127" s="63"/>
      <c r="J127" s="63"/>
      <c r="K127" s="64"/>
      <c r="L127" s="65"/>
      <c r="M127" s="66"/>
      <c r="N127" s="66"/>
      <c r="O127" s="67"/>
      <c r="P127" s="68"/>
      <c r="Q127" s="68"/>
      <c r="R127" s="36"/>
      <c r="S127" s="63"/>
      <c r="T127" s="63"/>
      <c r="U127" s="63"/>
      <c r="V127" s="63"/>
      <c r="W127" s="64"/>
      <c r="X127" s="35"/>
      <c r="Y127" s="83">
        <f t="shared" si="128"/>
        <v>0</v>
      </c>
      <c r="Z127" s="84">
        <f t="shared" ref="Z127:AB127" si="135">Z126+I127-M127+S127</f>
        <v>0</v>
      </c>
      <c r="AA127" s="84">
        <f t="shared" si="135"/>
        <v>0</v>
      </c>
      <c r="AB127" s="84">
        <f t="shared" si="135"/>
        <v>0</v>
      </c>
      <c r="AC127" s="85">
        <f t="shared" si="130"/>
        <v>0</v>
      </c>
      <c r="AD127" s="22">
        <f t="shared" si="131"/>
        <v>0</v>
      </c>
      <c r="AE127" s="86">
        <f>AE126-H127*$AK$5-I127*$AK$6-J127*$AK$7-K127*$AK$8</f>
        <v>1000</v>
      </c>
      <c r="AF127" s="23">
        <f t="shared" si="132"/>
        <v>0</v>
      </c>
      <c r="AG127" s="97">
        <f t="shared" si="127"/>
        <v>1000</v>
      </c>
      <c r="AI127" s="96" t="s">
        <v>17</v>
      </c>
      <c r="AJ127" s="96">
        <v>400</v>
      </c>
      <c r="AK127" s="96">
        <v>100</v>
      </c>
      <c r="AL127" s="96">
        <v>0</v>
      </c>
    </row>
    <row r="128" spans="1:38">
      <c r="A128" s="21">
        <v>5</v>
      </c>
      <c r="B128" s="22" t="s">
        <v>31</v>
      </c>
      <c r="C128" s="23" t="s">
        <v>32</v>
      </c>
      <c r="D128" s="23" t="s">
        <v>31</v>
      </c>
      <c r="E128" s="23" t="s">
        <v>29</v>
      </c>
      <c r="F128" s="24" t="s">
        <v>29</v>
      </c>
      <c r="G128" s="35"/>
      <c r="H128" s="36"/>
      <c r="I128" s="63"/>
      <c r="J128" s="63"/>
      <c r="K128" s="64"/>
      <c r="L128" s="65"/>
      <c r="M128" s="66"/>
      <c r="N128" s="66"/>
      <c r="O128" s="67"/>
      <c r="P128" s="68"/>
      <c r="Q128" s="68"/>
      <c r="R128" s="36"/>
      <c r="S128" s="63"/>
      <c r="T128" s="63"/>
      <c r="U128" s="63"/>
      <c r="V128" s="63"/>
      <c r="W128" s="64"/>
      <c r="X128" s="35"/>
      <c r="Y128" s="83">
        <f t="shared" si="128"/>
        <v>0</v>
      </c>
      <c r="Z128" s="84">
        <f t="shared" ref="Z128:AB128" si="136">Z127+I128-M128+S128</f>
        <v>0</v>
      </c>
      <c r="AA128" s="84">
        <f t="shared" si="136"/>
        <v>0</v>
      </c>
      <c r="AB128" s="84">
        <f t="shared" si="136"/>
        <v>0</v>
      </c>
      <c r="AC128" s="85">
        <f t="shared" si="130"/>
        <v>0</v>
      </c>
      <c r="AD128" s="22">
        <f t="shared" si="131"/>
        <v>0</v>
      </c>
      <c r="AE128" s="86">
        <f>AE127-H128*$AK$5-I128*$AK$6-J128*$AK$7-K128*$AK$8</f>
        <v>1000</v>
      </c>
      <c r="AF128" s="23">
        <f t="shared" si="132"/>
        <v>0</v>
      </c>
      <c r="AG128" s="97">
        <f t="shared" si="127"/>
        <v>1000</v>
      </c>
      <c r="AI128" s="94"/>
      <c r="AJ128" s="94"/>
      <c r="AK128" s="94"/>
      <c r="AL128" s="94"/>
    </row>
    <row r="129" spans="1:38">
      <c r="A129" s="21">
        <v>6</v>
      </c>
      <c r="B129" s="22" t="s">
        <v>29</v>
      </c>
      <c r="C129" s="23" t="s">
        <v>30</v>
      </c>
      <c r="D129" s="23" t="s">
        <v>29</v>
      </c>
      <c r="E129" s="23" t="s">
        <v>31</v>
      </c>
      <c r="F129" s="24" t="s">
        <v>31</v>
      </c>
      <c r="G129" s="35"/>
      <c r="H129" s="36"/>
      <c r="I129" s="63"/>
      <c r="J129" s="63"/>
      <c r="K129" s="64"/>
      <c r="L129" s="65"/>
      <c r="M129" s="66"/>
      <c r="N129" s="66"/>
      <c r="O129" s="67"/>
      <c r="P129" s="68"/>
      <c r="Q129" s="68"/>
      <c r="R129" s="36"/>
      <c r="S129" s="63"/>
      <c r="T129" s="63"/>
      <c r="U129" s="63"/>
      <c r="V129" s="63"/>
      <c r="W129" s="64"/>
      <c r="X129" s="35"/>
      <c r="Y129" s="83">
        <f t="shared" si="128"/>
        <v>0</v>
      </c>
      <c r="Z129" s="84">
        <f t="shared" ref="Z129:AB129" si="137">Z128+I129-M129+S129</f>
        <v>0</v>
      </c>
      <c r="AA129" s="84">
        <f t="shared" si="137"/>
        <v>0</v>
      </c>
      <c r="AB129" s="84">
        <f t="shared" si="137"/>
        <v>0</v>
      </c>
      <c r="AC129" s="85">
        <f t="shared" si="130"/>
        <v>0</v>
      </c>
      <c r="AD129" s="22">
        <f t="shared" si="131"/>
        <v>0</v>
      </c>
      <c r="AE129" s="86">
        <f>AE128-H129*$AK$5-I129*$AK$6-J129*$AK$7-K129*$AK$8</f>
        <v>1000</v>
      </c>
      <c r="AF129" s="23">
        <f t="shared" si="132"/>
        <v>0</v>
      </c>
      <c r="AG129" s="97">
        <f t="shared" si="127"/>
        <v>1000</v>
      </c>
      <c r="AI129" s="94"/>
      <c r="AJ129" s="94"/>
      <c r="AK129" s="94"/>
      <c r="AL129" s="94"/>
    </row>
    <row r="130" spans="1:38">
      <c r="A130" s="21">
        <v>7</v>
      </c>
      <c r="B130" s="22" t="s">
        <v>29</v>
      </c>
      <c r="C130" s="23" t="s">
        <v>30</v>
      </c>
      <c r="D130" s="23" t="s">
        <v>29</v>
      </c>
      <c r="E130" s="23" t="s">
        <v>31</v>
      </c>
      <c r="F130" s="24" t="s">
        <v>29</v>
      </c>
      <c r="G130" s="35"/>
      <c r="H130" s="36"/>
      <c r="I130" s="63"/>
      <c r="J130" s="63"/>
      <c r="K130" s="64"/>
      <c r="L130" s="65"/>
      <c r="M130" s="66"/>
      <c r="N130" s="66"/>
      <c r="O130" s="67"/>
      <c r="P130" s="68"/>
      <c r="Q130" s="68"/>
      <c r="R130" s="36"/>
      <c r="S130" s="63"/>
      <c r="T130" s="63"/>
      <c r="U130" s="63"/>
      <c r="V130" s="63"/>
      <c r="W130" s="64"/>
      <c r="X130" s="35"/>
      <c r="Y130" s="83">
        <f t="shared" si="128"/>
        <v>0</v>
      </c>
      <c r="Z130" s="84">
        <f t="shared" ref="Z130:AB130" si="138">Z129+I130-M130+S130</f>
        <v>0</v>
      </c>
      <c r="AA130" s="84">
        <f t="shared" si="138"/>
        <v>0</v>
      </c>
      <c r="AB130" s="84">
        <f t="shared" si="138"/>
        <v>0</v>
      </c>
      <c r="AC130" s="85">
        <f t="shared" si="130"/>
        <v>0</v>
      </c>
      <c r="AD130" s="22">
        <f t="shared" si="131"/>
        <v>0</v>
      </c>
      <c r="AE130" s="86">
        <f>AE129-H130*$AK$5-I130*$AK$6-J130*$AK$7-K130*$AK$8</f>
        <v>1000</v>
      </c>
      <c r="AF130" s="23">
        <f t="shared" si="132"/>
        <v>0</v>
      </c>
      <c r="AG130" s="97">
        <f t="shared" si="127"/>
        <v>1000</v>
      </c>
      <c r="AI130" s="94"/>
      <c r="AJ130" s="94"/>
      <c r="AK130" s="94"/>
      <c r="AL130" s="94"/>
    </row>
    <row r="131" spans="1:38">
      <c r="A131" s="21">
        <v>8</v>
      </c>
      <c r="B131" s="22" t="s">
        <v>32</v>
      </c>
      <c r="C131" s="23" t="s">
        <v>29</v>
      </c>
      <c r="D131" s="23" t="s">
        <v>31</v>
      </c>
      <c r="E131" s="23" t="s">
        <v>29</v>
      </c>
      <c r="F131" s="24" t="s">
        <v>31</v>
      </c>
      <c r="G131" s="35"/>
      <c r="H131" s="36"/>
      <c r="I131" s="63"/>
      <c r="J131" s="63"/>
      <c r="K131" s="64"/>
      <c r="L131" s="65"/>
      <c r="M131" s="66"/>
      <c r="N131" s="66"/>
      <c r="O131" s="67"/>
      <c r="P131" s="68"/>
      <c r="Q131" s="68"/>
      <c r="R131" s="36"/>
      <c r="S131" s="63"/>
      <c r="T131" s="63"/>
      <c r="U131" s="63"/>
      <c r="V131" s="63"/>
      <c r="W131" s="64"/>
      <c r="X131" s="35"/>
      <c r="Y131" s="83">
        <f t="shared" si="128"/>
        <v>0</v>
      </c>
      <c r="Z131" s="84">
        <f t="shared" ref="Z131:AB131" si="139">Z130+I131-M131+S131</f>
        <v>0</v>
      </c>
      <c r="AA131" s="84">
        <f t="shared" si="139"/>
        <v>0</v>
      </c>
      <c r="AB131" s="84">
        <f t="shared" si="139"/>
        <v>0</v>
      </c>
      <c r="AC131" s="85">
        <f t="shared" si="130"/>
        <v>0</v>
      </c>
      <c r="AD131" s="22">
        <f t="shared" si="131"/>
        <v>0</v>
      </c>
      <c r="AE131" s="86">
        <f>AE130-H131*$AK$5-I131*$AK$6-J131*$AK$7-K131*$AK$8</f>
        <v>1000</v>
      </c>
      <c r="AF131" s="23">
        <f t="shared" si="132"/>
        <v>0</v>
      </c>
      <c r="AG131" s="97">
        <f t="shared" si="127"/>
        <v>1000</v>
      </c>
      <c r="AI131" s="94"/>
      <c r="AJ131" s="94"/>
      <c r="AK131" s="94"/>
      <c r="AL131" s="94"/>
    </row>
    <row r="132" spans="1:38">
      <c r="A132" s="21">
        <v>9</v>
      </c>
      <c r="B132" s="22" t="s">
        <v>30</v>
      </c>
      <c r="C132" s="23" t="s">
        <v>31</v>
      </c>
      <c r="D132" s="23" t="s">
        <v>29</v>
      </c>
      <c r="E132" s="23" t="s">
        <v>29</v>
      </c>
      <c r="F132" s="24" t="s">
        <v>29</v>
      </c>
      <c r="G132" s="35"/>
      <c r="H132" s="36"/>
      <c r="I132" s="63"/>
      <c r="J132" s="63"/>
      <c r="K132" s="64"/>
      <c r="L132" s="65"/>
      <c r="M132" s="66"/>
      <c r="N132" s="66"/>
      <c r="O132" s="67"/>
      <c r="P132" s="68"/>
      <c r="Q132" s="68"/>
      <c r="R132" s="36"/>
      <c r="S132" s="63"/>
      <c r="T132" s="63"/>
      <c r="U132" s="63"/>
      <c r="V132" s="63"/>
      <c r="W132" s="64"/>
      <c r="X132" s="35"/>
      <c r="Y132" s="83">
        <f t="shared" si="128"/>
        <v>0</v>
      </c>
      <c r="Z132" s="84">
        <f t="shared" ref="Z132:AB132" si="140">Z131+I132-M132+S132</f>
        <v>0</v>
      </c>
      <c r="AA132" s="84">
        <f t="shared" si="140"/>
        <v>0</v>
      </c>
      <c r="AB132" s="84">
        <f t="shared" si="140"/>
        <v>0</v>
      </c>
      <c r="AC132" s="85">
        <f t="shared" si="130"/>
        <v>0</v>
      </c>
      <c r="AD132" s="22">
        <f t="shared" si="131"/>
        <v>0</v>
      </c>
      <c r="AE132" s="86">
        <f>AE131-H132*$AK$5-I132*$AK$6-J132*$AK$7-K132*$AK$8</f>
        <v>1000</v>
      </c>
      <c r="AF132" s="23">
        <f t="shared" si="132"/>
        <v>0</v>
      </c>
      <c r="AG132" s="97">
        <f t="shared" si="127"/>
        <v>1000</v>
      </c>
      <c r="AI132" s="94"/>
      <c r="AJ132" s="94"/>
      <c r="AK132" s="94"/>
      <c r="AL132" s="94"/>
    </row>
    <row r="133" spans="1:38">
      <c r="A133" s="21">
        <v>10</v>
      </c>
      <c r="B133" s="22" t="s">
        <v>29</v>
      </c>
      <c r="C133" s="23" t="s">
        <v>29</v>
      </c>
      <c r="D133" s="23" t="s">
        <v>29</v>
      </c>
      <c r="E133" s="23" t="s">
        <v>29</v>
      </c>
      <c r="F133" s="24" t="s">
        <v>29</v>
      </c>
      <c r="G133" s="35"/>
      <c r="H133" s="36"/>
      <c r="I133" s="63"/>
      <c r="J133" s="63"/>
      <c r="K133" s="64"/>
      <c r="L133" s="65"/>
      <c r="M133" s="66"/>
      <c r="N133" s="66"/>
      <c r="O133" s="67"/>
      <c r="P133" s="68"/>
      <c r="Q133" s="68"/>
      <c r="R133" s="36"/>
      <c r="S133" s="63"/>
      <c r="T133" s="63"/>
      <c r="U133" s="63"/>
      <c r="V133" s="63"/>
      <c r="W133" s="64"/>
      <c r="X133" s="35"/>
      <c r="Y133" s="83">
        <f t="shared" si="128"/>
        <v>0</v>
      </c>
      <c r="Z133" s="84">
        <f t="shared" ref="Z133:AB133" si="141">Z132+I133-M133+S133</f>
        <v>0</v>
      </c>
      <c r="AA133" s="84">
        <f t="shared" si="141"/>
        <v>0</v>
      </c>
      <c r="AB133" s="84">
        <f t="shared" si="141"/>
        <v>0</v>
      </c>
      <c r="AC133" s="85">
        <f t="shared" si="130"/>
        <v>0</v>
      </c>
      <c r="AD133" s="22">
        <f t="shared" si="131"/>
        <v>0</v>
      </c>
      <c r="AE133" s="86">
        <f>AE132-H133*$AK$5-I133*$AK$6-J133*$AK$7-K133*$AK$8</f>
        <v>1000</v>
      </c>
      <c r="AF133" s="23">
        <f t="shared" si="132"/>
        <v>0</v>
      </c>
      <c r="AG133" s="97">
        <f t="shared" si="127"/>
        <v>1000</v>
      </c>
      <c r="AI133" s="94"/>
      <c r="AJ133" s="94"/>
      <c r="AK133" s="94"/>
      <c r="AL133" s="94"/>
    </row>
    <row r="134" spans="1:38">
      <c r="A134" s="21">
        <v>11</v>
      </c>
      <c r="B134" s="22" t="s">
        <v>30</v>
      </c>
      <c r="C134" s="23" t="s">
        <v>31</v>
      </c>
      <c r="D134" s="23" t="s">
        <v>31</v>
      </c>
      <c r="E134" s="23" t="s">
        <v>29</v>
      </c>
      <c r="F134" s="24" t="s">
        <v>29</v>
      </c>
      <c r="G134" s="35"/>
      <c r="H134" s="36"/>
      <c r="I134" s="63"/>
      <c r="J134" s="63"/>
      <c r="K134" s="64"/>
      <c r="L134" s="65"/>
      <c r="M134" s="66"/>
      <c r="N134" s="66"/>
      <c r="O134" s="67"/>
      <c r="P134" s="68"/>
      <c r="Q134" s="68"/>
      <c r="R134" s="36"/>
      <c r="S134" s="63"/>
      <c r="T134" s="63"/>
      <c r="U134" s="63"/>
      <c r="V134" s="63"/>
      <c r="W134" s="64"/>
      <c r="X134" s="35"/>
      <c r="Y134" s="83">
        <f t="shared" si="128"/>
        <v>0</v>
      </c>
      <c r="Z134" s="84">
        <f t="shared" ref="Z134:AB134" si="142">Z133+I134-M134+S134</f>
        <v>0</v>
      </c>
      <c r="AA134" s="84">
        <f t="shared" si="142"/>
        <v>0</v>
      </c>
      <c r="AB134" s="84">
        <f t="shared" si="142"/>
        <v>0</v>
      </c>
      <c r="AC134" s="85">
        <f t="shared" si="130"/>
        <v>0</v>
      </c>
      <c r="AD134" s="22">
        <f t="shared" si="131"/>
        <v>0</v>
      </c>
      <c r="AE134" s="86">
        <f>AE133-H134*$AK$5-I134*$AK$6-J134*$AK$7-K134*$AK$8</f>
        <v>1000</v>
      </c>
      <c r="AF134" s="23">
        <f t="shared" si="132"/>
        <v>0</v>
      </c>
      <c r="AG134" s="97">
        <f t="shared" si="127"/>
        <v>1000</v>
      </c>
      <c r="AI134" s="94"/>
      <c r="AJ134" s="94"/>
      <c r="AK134" s="94"/>
      <c r="AL134" s="94"/>
    </row>
    <row r="135" ht="14.25" spans="1:38">
      <c r="A135" s="27">
        <v>12</v>
      </c>
      <c r="B135" s="28" t="s">
        <v>29</v>
      </c>
      <c r="C135" s="29" t="s">
        <v>31</v>
      </c>
      <c r="D135" s="29" t="s">
        <v>29</v>
      </c>
      <c r="E135" s="29" t="s">
        <v>29</v>
      </c>
      <c r="F135" s="30" t="s">
        <v>32</v>
      </c>
      <c r="G135" s="37"/>
      <c r="H135" s="38"/>
      <c r="I135" s="69"/>
      <c r="J135" s="69"/>
      <c r="K135" s="70"/>
      <c r="L135" s="71"/>
      <c r="M135" s="72"/>
      <c r="N135" s="72"/>
      <c r="O135" s="73"/>
      <c r="P135" s="74"/>
      <c r="Q135" s="74"/>
      <c r="R135" s="38"/>
      <c r="S135" s="69"/>
      <c r="T135" s="69"/>
      <c r="U135" s="69"/>
      <c r="V135" s="69"/>
      <c r="W135" s="70"/>
      <c r="X135" s="37"/>
      <c r="Y135" s="87">
        <f t="shared" si="128"/>
        <v>0</v>
      </c>
      <c r="Z135" s="88">
        <f t="shared" ref="Z135:AB135" si="143">Z134+I135-M135+S135</f>
        <v>0</v>
      </c>
      <c r="AA135" s="88">
        <f t="shared" si="143"/>
        <v>0</v>
      </c>
      <c r="AB135" s="88">
        <f t="shared" si="143"/>
        <v>0</v>
      </c>
      <c r="AC135" s="89">
        <f t="shared" si="130"/>
        <v>0</v>
      </c>
      <c r="AD135" s="28">
        <f t="shared" si="131"/>
        <v>0</v>
      </c>
      <c r="AE135" s="90">
        <f>AE134-H135*$AK$5-I135*$AK$6-J135*$AK$7-K135*$AK$8</f>
        <v>1000</v>
      </c>
      <c r="AF135" s="29">
        <f t="shared" si="132"/>
        <v>0</v>
      </c>
      <c r="AG135" s="98">
        <f t="shared" si="127"/>
        <v>1000</v>
      </c>
      <c r="AI135" s="94"/>
      <c r="AJ135" s="94"/>
      <c r="AK135" s="94"/>
      <c r="AL135" s="94"/>
    </row>
    <row r="136" ht="15" spans="35:38">
      <c r="AI136" s="94"/>
      <c r="AJ136" s="94"/>
      <c r="AK136" s="94"/>
      <c r="AL136" s="94"/>
    </row>
    <row r="137" ht="36.75" spans="1:38">
      <c r="A137" s="3" t="s">
        <v>40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91"/>
      <c r="AI137" s="94"/>
      <c r="AJ137" s="94"/>
      <c r="AK137" s="94"/>
      <c r="AL137" s="94"/>
    </row>
    <row r="138" ht="14.25" spans="1:38">
      <c r="A138" s="5" t="s">
        <v>1</v>
      </c>
      <c r="B138" s="6" t="s">
        <v>2</v>
      </c>
      <c r="C138" s="7"/>
      <c r="D138" s="7"/>
      <c r="E138" s="7"/>
      <c r="F138" s="8"/>
      <c r="G138" s="9" t="s">
        <v>3</v>
      </c>
      <c r="H138" s="6" t="s">
        <v>4</v>
      </c>
      <c r="I138" s="7"/>
      <c r="J138" s="7"/>
      <c r="K138" s="8"/>
      <c r="L138" s="6" t="s">
        <v>5</v>
      </c>
      <c r="M138" s="7"/>
      <c r="N138" s="7"/>
      <c r="O138" s="8"/>
      <c r="P138" s="9" t="s">
        <v>6</v>
      </c>
      <c r="Q138" s="9" t="s">
        <v>7</v>
      </c>
      <c r="R138" s="6" t="s">
        <v>8</v>
      </c>
      <c r="S138" s="7"/>
      <c r="T138" s="7"/>
      <c r="U138" s="7"/>
      <c r="V138" s="75"/>
      <c r="W138" s="8"/>
      <c r="X138" s="76" t="s">
        <v>9</v>
      </c>
      <c r="Y138" s="6" t="s">
        <v>10</v>
      </c>
      <c r="Z138" s="7"/>
      <c r="AA138" s="7"/>
      <c r="AB138" s="7"/>
      <c r="AC138" s="7"/>
      <c r="AD138" s="7"/>
      <c r="AE138" s="7"/>
      <c r="AF138" s="7"/>
      <c r="AG138" s="93"/>
      <c r="AI138" s="94"/>
      <c r="AJ138" s="94"/>
      <c r="AK138" s="94"/>
      <c r="AL138" s="94"/>
    </row>
    <row r="139" ht="14.25" spans="1:38">
      <c r="A139" s="10"/>
      <c r="B139" s="11" t="s">
        <v>11</v>
      </c>
      <c r="C139" s="12" t="s">
        <v>12</v>
      </c>
      <c r="D139" s="12" t="s">
        <v>6</v>
      </c>
      <c r="E139" s="12" t="s">
        <v>13</v>
      </c>
      <c r="F139" s="13" t="s">
        <v>7</v>
      </c>
      <c r="G139" s="14"/>
      <c r="H139" s="11" t="s">
        <v>14</v>
      </c>
      <c r="I139" s="12" t="s">
        <v>15</v>
      </c>
      <c r="J139" s="12" t="s">
        <v>16</v>
      </c>
      <c r="K139" s="13" t="s">
        <v>17</v>
      </c>
      <c r="L139" s="11" t="s">
        <v>14</v>
      </c>
      <c r="M139" s="12" t="s">
        <v>15</v>
      </c>
      <c r="N139" s="12" t="s">
        <v>16</v>
      </c>
      <c r="O139" s="13" t="s">
        <v>17</v>
      </c>
      <c r="P139" s="14" t="s">
        <v>14</v>
      </c>
      <c r="Q139" s="14" t="s">
        <v>18</v>
      </c>
      <c r="R139" s="11" t="s">
        <v>14</v>
      </c>
      <c r="S139" s="12" t="s">
        <v>15</v>
      </c>
      <c r="T139" s="12" t="s">
        <v>16</v>
      </c>
      <c r="U139" s="12" t="s">
        <v>17</v>
      </c>
      <c r="V139" s="77" t="s">
        <v>18</v>
      </c>
      <c r="W139" s="13" t="s">
        <v>19</v>
      </c>
      <c r="X139" s="78"/>
      <c r="Y139" s="11" t="s">
        <v>14</v>
      </c>
      <c r="Z139" s="12" t="s">
        <v>15</v>
      </c>
      <c r="AA139" s="12" t="s">
        <v>16</v>
      </c>
      <c r="AB139" s="12" t="s">
        <v>17</v>
      </c>
      <c r="AC139" s="12" t="s">
        <v>18</v>
      </c>
      <c r="AD139" s="12" t="s">
        <v>20</v>
      </c>
      <c r="AE139" s="12" t="s">
        <v>21</v>
      </c>
      <c r="AF139" s="12" t="s">
        <v>22</v>
      </c>
      <c r="AG139" s="95" t="s">
        <v>23</v>
      </c>
      <c r="AI139" s="96" t="s">
        <v>24</v>
      </c>
      <c r="AJ139" s="96">
        <v>1000</v>
      </c>
      <c r="AK139" s="96" t="s">
        <v>25</v>
      </c>
      <c r="AL139" s="96">
        <v>1000</v>
      </c>
    </row>
    <row r="140" ht="14.25" spans="1:38">
      <c r="A140" s="15" t="s">
        <v>26</v>
      </c>
      <c r="B140" s="16" t="s">
        <v>27</v>
      </c>
      <c r="C140" s="17" t="s">
        <v>27</v>
      </c>
      <c r="D140" s="17" t="s">
        <v>27</v>
      </c>
      <c r="E140" s="17" t="s">
        <v>27</v>
      </c>
      <c r="F140" s="18" t="s">
        <v>27</v>
      </c>
      <c r="G140" s="33"/>
      <c r="H140" s="34"/>
      <c r="I140" s="57"/>
      <c r="J140" s="57"/>
      <c r="K140" s="58"/>
      <c r="L140" s="59"/>
      <c r="M140" s="60"/>
      <c r="N140" s="60"/>
      <c r="O140" s="61"/>
      <c r="P140" s="62"/>
      <c r="Q140" s="62"/>
      <c r="R140" s="34"/>
      <c r="S140" s="57"/>
      <c r="T140" s="57"/>
      <c r="U140" s="57"/>
      <c r="V140" s="57"/>
      <c r="W140" s="58"/>
      <c r="X140" s="33"/>
      <c r="Y140" s="79">
        <f>H140-L140+P140+R140</f>
        <v>0</v>
      </c>
      <c r="Z140" s="80">
        <f t="shared" ref="Z140:AB140" si="144">I140-M140+S140</f>
        <v>0</v>
      </c>
      <c r="AA140" s="80">
        <f t="shared" si="144"/>
        <v>0</v>
      </c>
      <c r="AB140" s="80">
        <f t="shared" si="144"/>
        <v>0</v>
      </c>
      <c r="AC140" s="81">
        <f>Q140+V140</f>
        <v>0</v>
      </c>
      <c r="AD140" s="16">
        <f>$AJ$3-AE140</f>
        <v>0</v>
      </c>
      <c r="AE140" s="82">
        <f>AL139-H140*AJ141-I140*AJ142-J140*AJ143-K140/3*AJ144</f>
        <v>1000</v>
      </c>
      <c r="AF140" s="17">
        <f>$AL$3-AG140</f>
        <v>0</v>
      </c>
      <c r="AG140" s="97">
        <f t="shared" ref="AG140:AG152" si="145">1000-Y140*50-Z140*10-AA140*10-AB140*20-AC140*50</f>
        <v>1000</v>
      </c>
      <c r="AI140" s="96" t="s">
        <v>28</v>
      </c>
      <c r="AJ140" s="96" t="s">
        <v>26</v>
      </c>
      <c r="AK140" s="96" t="s">
        <v>13</v>
      </c>
      <c r="AL140" s="96" t="s">
        <v>6</v>
      </c>
    </row>
    <row r="141" spans="1:38">
      <c r="A141" s="21">
        <v>1</v>
      </c>
      <c r="B141" s="22" t="s">
        <v>29</v>
      </c>
      <c r="C141" s="23" t="s">
        <v>30</v>
      </c>
      <c r="D141" s="23" t="s">
        <v>29</v>
      </c>
      <c r="E141" s="23" t="s">
        <v>31</v>
      </c>
      <c r="F141" s="24" t="s">
        <v>29</v>
      </c>
      <c r="G141" s="35"/>
      <c r="H141" s="36"/>
      <c r="I141" s="63"/>
      <c r="J141" s="63"/>
      <c r="K141" s="64"/>
      <c r="L141" s="65"/>
      <c r="M141" s="66"/>
      <c r="N141" s="66"/>
      <c r="O141" s="67"/>
      <c r="P141" s="68"/>
      <c r="Q141" s="68"/>
      <c r="R141" s="36"/>
      <c r="S141" s="63"/>
      <c r="T141" s="63"/>
      <c r="U141" s="63"/>
      <c r="V141" s="63"/>
      <c r="W141" s="64"/>
      <c r="X141" s="35"/>
      <c r="Y141" s="83">
        <f t="shared" ref="Y141:Y152" si="146">Y140+H141-L141+P141+R141</f>
        <v>0</v>
      </c>
      <c r="Z141" s="84">
        <f t="shared" ref="Z141:AB141" si="147">Z140+I141-M141+S141</f>
        <v>0</v>
      </c>
      <c r="AA141" s="84">
        <f t="shared" si="147"/>
        <v>0</v>
      </c>
      <c r="AB141" s="84">
        <f t="shared" si="147"/>
        <v>0</v>
      </c>
      <c r="AC141" s="85">
        <f t="shared" ref="AC141:AC152" si="148">AC140+Q141+V141</f>
        <v>0</v>
      </c>
      <c r="AD141" s="22">
        <f t="shared" ref="AD141:AD152" si="149">AE140-AE141</f>
        <v>0</v>
      </c>
      <c r="AE141" s="86">
        <f>AE140-H141*$AK$5-I141*$AK$6-J141*$AK$7-K141*$AK$8</f>
        <v>1000</v>
      </c>
      <c r="AF141" s="23">
        <f t="shared" ref="AF141:AF152" si="150">AG140-AG141</f>
        <v>0</v>
      </c>
      <c r="AG141" s="97">
        <f t="shared" si="145"/>
        <v>1000</v>
      </c>
      <c r="AI141" s="96" t="s">
        <v>14</v>
      </c>
      <c r="AJ141" s="96">
        <v>25</v>
      </c>
      <c r="AK141" s="96">
        <v>15</v>
      </c>
      <c r="AL141" s="96">
        <v>0</v>
      </c>
    </row>
    <row r="142" spans="1:38">
      <c r="A142" s="21">
        <v>2</v>
      </c>
      <c r="B142" s="22" t="s">
        <v>31</v>
      </c>
      <c r="C142" s="23" t="s">
        <v>29</v>
      </c>
      <c r="D142" s="23" t="s">
        <v>31</v>
      </c>
      <c r="E142" s="23" t="s">
        <v>29</v>
      </c>
      <c r="F142" s="24" t="s">
        <v>29</v>
      </c>
      <c r="G142" s="35"/>
      <c r="H142" s="36"/>
      <c r="I142" s="63"/>
      <c r="J142" s="63"/>
      <c r="K142" s="64"/>
      <c r="L142" s="65"/>
      <c r="M142" s="66"/>
      <c r="N142" s="66"/>
      <c r="O142" s="67"/>
      <c r="P142" s="68"/>
      <c r="Q142" s="68"/>
      <c r="R142" s="36"/>
      <c r="S142" s="63"/>
      <c r="T142" s="63"/>
      <c r="U142" s="63"/>
      <c r="V142" s="63"/>
      <c r="W142" s="64"/>
      <c r="X142" s="35"/>
      <c r="Y142" s="83">
        <f t="shared" si="146"/>
        <v>0</v>
      </c>
      <c r="Z142" s="84">
        <f t="shared" ref="Z142:AB142" si="151">Z141+I142-M142+S142</f>
        <v>0</v>
      </c>
      <c r="AA142" s="84">
        <f t="shared" si="151"/>
        <v>0</v>
      </c>
      <c r="AB142" s="84">
        <f t="shared" si="151"/>
        <v>0</v>
      </c>
      <c r="AC142" s="85">
        <f t="shared" si="148"/>
        <v>0</v>
      </c>
      <c r="AD142" s="22">
        <f t="shared" si="149"/>
        <v>0</v>
      </c>
      <c r="AE142" s="86">
        <f>AE141-H142*$AK$5-I142*$AK$6-J142*$AK$7-K142*$AK$8</f>
        <v>1000</v>
      </c>
      <c r="AF142" s="23">
        <f t="shared" si="150"/>
        <v>0</v>
      </c>
      <c r="AG142" s="97">
        <f t="shared" si="145"/>
        <v>1000</v>
      </c>
      <c r="AI142" s="96" t="s">
        <v>15</v>
      </c>
      <c r="AJ142" s="96">
        <v>10</v>
      </c>
      <c r="AK142" s="96">
        <v>5</v>
      </c>
      <c r="AL142" s="96">
        <v>0</v>
      </c>
    </row>
    <row r="143" spans="1:38">
      <c r="A143" s="21">
        <v>3</v>
      </c>
      <c r="B143" s="22" t="s">
        <v>30</v>
      </c>
      <c r="C143" s="23" t="s">
        <v>30</v>
      </c>
      <c r="D143" s="23" t="s">
        <v>29</v>
      </c>
      <c r="E143" s="23" t="s">
        <v>31</v>
      </c>
      <c r="F143" s="24" t="s">
        <v>29</v>
      </c>
      <c r="G143" s="35"/>
      <c r="H143" s="36"/>
      <c r="I143" s="63"/>
      <c r="J143" s="63"/>
      <c r="K143" s="64"/>
      <c r="L143" s="65"/>
      <c r="M143" s="66"/>
      <c r="N143" s="66"/>
      <c r="O143" s="67"/>
      <c r="P143" s="68"/>
      <c r="Q143" s="68"/>
      <c r="R143" s="36"/>
      <c r="S143" s="63"/>
      <c r="T143" s="63"/>
      <c r="U143" s="63"/>
      <c r="V143" s="63"/>
      <c r="W143" s="64"/>
      <c r="X143" s="35"/>
      <c r="Y143" s="83">
        <f t="shared" si="146"/>
        <v>0</v>
      </c>
      <c r="Z143" s="84">
        <f t="shared" ref="Z143:AB143" si="152">Z142+I143-M143+S143</f>
        <v>0</v>
      </c>
      <c r="AA143" s="84">
        <f t="shared" si="152"/>
        <v>0</v>
      </c>
      <c r="AB143" s="84">
        <f t="shared" si="152"/>
        <v>0</v>
      </c>
      <c r="AC143" s="85">
        <f t="shared" si="148"/>
        <v>0</v>
      </c>
      <c r="AD143" s="22">
        <f t="shared" si="149"/>
        <v>0</v>
      </c>
      <c r="AE143" s="86">
        <f>AE142-H143*$AK$5-I143*$AK$6-J143*$AK$7-K143*$AK$8</f>
        <v>1000</v>
      </c>
      <c r="AF143" s="23">
        <f t="shared" si="150"/>
        <v>0</v>
      </c>
      <c r="AG143" s="97">
        <f t="shared" si="145"/>
        <v>1000</v>
      </c>
      <c r="AI143" s="96" t="s">
        <v>16</v>
      </c>
      <c r="AJ143" s="96">
        <v>100</v>
      </c>
      <c r="AK143" s="96">
        <v>50</v>
      </c>
      <c r="AL143" s="96">
        <v>0</v>
      </c>
    </row>
    <row r="144" spans="1:38">
      <c r="A144" s="21">
        <v>4</v>
      </c>
      <c r="B144" s="22" t="s">
        <v>29</v>
      </c>
      <c r="C144" s="23" t="s">
        <v>29</v>
      </c>
      <c r="D144" s="23" t="s">
        <v>29</v>
      </c>
      <c r="E144" s="23" t="s">
        <v>29</v>
      </c>
      <c r="F144" s="24" t="s">
        <v>29</v>
      </c>
      <c r="G144" s="35"/>
      <c r="H144" s="36"/>
      <c r="I144" s="63"/>
      <c r="J144" s="63"/>
      <c r="K144" s="64"/>
      <c r="L144" s="65"/>
      <c r="M144" s="66"/>
      <c r="N144" s="66"/>
      <c r="O144" s="67"/>
      <c r="P144" s="68"/>
      <c r="Q144" s="68"/>
      <c r="R144" s="36"/>
      <c r="S144" s="63"/>
      <c r="T144" s="63"/>
      <c r="U144" s="63"/>
      <c r="V144" s="63"/>
      <c r="W144" s="64"/>
      <c r="X144" s="35"/>
      <c r="Y144" s="83">
        <f t="shared" si="146"/>
        <v>0</v>
      </c>
      <c r="Z144" s="84">
        <f t="shared" ref="Z144:AB144" si="153">Z143+I144-M144+S144</f>
        <v>0</v>
      </c>
      <c r="AA144" s="84">
        <f t="shared" si="153"/>
        <v>0</v>
      </c>
      <c r="AB144" s="84">
        <f t="shared" si="153"/>
        <v>0</v>
      </c>
      <c r="AC144" s="85">
        <f t="shared" si="148"/>
        <v>0</v>
      </c>
      <c r="AD144" s="22">
        <f t="shared" si="149"/>
        <v>0</v>
      </c>
      <c r="AE144" s="86">
        <f>AE143-H144*$AK$5-I144*$AK$6-J144*$AK$7-K144*$AK$8</f>
        <v>1000</v>
      </c>
      <c r="AF144" s="23">
        <f t="shared" si="150"/>
        <v>0</v>
      </c>
      <c r="AG144" s="97">
        <f t="shared" si="145"/>
        <v>1000</v>
      </c>
      <c r="AI144" s="96" t="s">
        <v>17</v>
      </c>
      <c r="AJ144" s="96">
        <v>400</v>
      </c>
      <c r="AK144" s="96">
        <v>100</v>
      </c>
      <c r="AL144" s="96">
        <v>0</v>
      </c>
    </row>
    <row r="145" spans="1:38">
      <c r="A145" s="21">
        <v>5</v>
      </c>
      <c r="B145" s="22" t="s">
        <v>31</v>
      </c>
      <c r="C145" s="23" t="s">
        <v>32</v>
      </c>
      <c r="D145" s="23" t="s">
        <v>31</v>
      </c>
      <c r="E145" s="23" t="s">
        <v>29</v>
      </c>
      <c r="F145" s="24" t="s">
        <v>29</v>
      </c>
      <c r="G145" s="35"/>
      <c r="H145" s="36"/>
      <c r="I145" s="63"/>
      <c r="J145" s="63"/>
      <c r="K145" s="64"/>
      <c r="L145" s="65"/>
      <c r="M145" s="66"/>
      <c r="N145" s="66"/>
      <c r="O145" s="67"/>
      <c r="P145" s="68"/>
      <c r="Q145" s="68"/>
      <c r="R145" s="36"/>
      <c r="S145" s="63"/>
      <c r="T145" s="63"/>
      <c r="U145" s="63"/>
      <c r="V145" s="63"/>
      <c r="W145" s="64"/>
      <c r="X145" s="35"/>
      <c r="Y145" s="83">
        <f t="shared" si="146"/>
        <v>0</v>
      </c>
      <c r="Z145" s="84">
        <f t="shared" ref="Z145:AB145" si="154">Z144+I145-M145+S145</f>
        <v>0</v>
      </c>
      <c r="AA145" s="84">
        <f t="shared" si="154"/>
        <v>0</v>
      </c>
      <c r="AB145" s="84">
        <f t="shared" si="154"/>
        <v>0</v>
      </c>
      <c r="AC145" s="85">
        <f t="shared" si="148"/>
        <v>0</v>
      </c>
      <c r="AD145" s="22">
        <f t="shared" si="149"/>
        <v>0</v>
      </c>
      <c r="AE145" s="86">
        <f>AE144-H145*$AK$5-I145*$AK$6-J145*$AK$7-K145*$AK$8</f>
        <v>1000</v>
      </c>
      <c r="AF145" s="23">
        <f t="shared" si="150"/>
        <v>0</v>
      </c>
      <c r="AG145" s="97">
        <f t="shared" si="145"/>
        <v>1000</v>
      </c>
      <c r="AI145" s="94"/>
      <c r="AJ145" s="94"/>
      <c r="AK145" s="94"/>
      <c r="AL145" s="94"/>
    </row>
    <row r="146" spans="1:38">
      <c r="A146" s="21">
        <v>6</v>
      </c>
      <c r="B146" s="22" t="s">
        <v>29</v>
      </c>
      <c r="C146" s="23" t="s">
        <v>30</v>
      </c>
      <c r="D146" s="23" t="s">
        <v>29</v>
      </c>
      <c r="E146" s="23" t="s">
        <v>31</v>
      </c>
      <c r="F146" s="24" t="s">
        <v>31</v>
      </c>
      <c r="G146" s="35"/>
      <c r="H146" s="36"/>
      <c r="I146" s="63"/>
      <c r="J146" s="63"/>
      <c r="K146" s="64"/>
      <c r="L146" s="65"/>
      <c r="M146" s="66"/>
      <c r="N146" s="66"/>
      <c r="O146" s="67"/>
      <c r="P146" s="68"/>
      <c r="Q146" s="68"/>
      <c r="R146" s="36"/>
      <c r="S146" s="63"/>
      <c r="T146" s="63"/>
      <c r="U146" s="63"/>
      <c r="V146" s="63"/>
      <c r="W146" s="64"/>
      <c r="X146" s="35"/>
      <c r="Y146" s="83">
        <f t="shared" si="146"/>
        <v>0</v>
      </c>
      <c r="Z146" s="84">
        <f t="shared" ref="Z146:AB146" si="155">Z145+I146-M146+S146</f>
        <v>0</v>
      </c>
      <c r="AA146" s="84">
        <f t="shared" si="155"/>
        <v>0</v>
      </c>
      <c r="AB146" s="84">
        <f t="shared" si="155"/>
        <v>0</v>
      </c>
      <c r="AC146" s="85">
        <f t="shared" si="148"/>
        <v>0</v>
      </c>
      <c r="AD146" s="22">
        <f t="shared" si="149"/>
        <v>0</v>
      </c>
      <c r="AE146" s="86">
        <f>AE145-H146*$AK$5-I146*$AK$6-J146*$AK$7-K146*$AK$8</f>
        <v>1000</v>
      </c>
      <c r="AF146" s="23">
        <f t="shared" si="150"/>
        <v>0</v>
      </c>
      <c r="AG146" s="97">
        <f t="shared" si="145"/>
        <v>1000</v>
      </c>
      <c r="AI146" s="94"/>
      <c r="AJ146" s="94"/>
      <c r="AK146" s="94"/>
      <c r="AL146" s="94"/>
    </row>
    <row r="147" spans="1:38">
      <c r="A147" s="21">
        <v>7</v>
      </c>
      <c r="B147" s="22" t="s">
        <v>29</v>
      </c>
      <c r="C147" s="23" t="s">
        <v>30</v>
      </c>
      <c r="D147" s="23" t="s">
        <v>29</v>
      </c>
      <c r="E147" s="23" t="s">
        <v>31</v>
      </c>
      <c r="F147" s="24" t="s">
        <v>29</v>
      </c>
      <c r="G147" s="35"/>
      <c r="H147" s="36"/>
      <c r="I147" s="63"/>
      <c r="J147" s="63"/>
      <c r="K147" s="64"/>
      <c r="L147" s="65"/>
      <c r="M147" s="66"/>
      <c r="N147" s="66"/>
      <c r="O147" s="67"/>
      <c r="P147" s="68"/>
      <c r="Q147" s="68"/>
      <c r="R147" s="36"/>
      <c r="S147" s="63"/>
      <c r="T147" s="63"/>
      <c r="U147" s="63"/>
      <c r="V147" s="63"/>
      <c r="W147" s="64"/>
      <c r="X147" s="35"/>
      <c r="Y147" s="83">
        <f t="shared" si="146"/>
        <v>0</v>
      </c>
      <c r="Z147" s="84">
        <f t="shared" ref="Z147:AB147" si="156">Z146+I147-M147+S147</f>
        <v>0</v>
      </c>
      <c r="AA147" s="84">
        <f t="shared" si="156"/>
        <v>0</v>
      </c>
      <c r="AB147" s="84">
        <f t="shared" si="156"/>
        <v>0</v>
      </c>
      <c r="AC147" s="85">
        <f t="shared" si="148"/>
        <v>0</v>
      </c>
      <c r="AD147" s="22">
        <f t="shared" si="149"/>
        <v>0</v>
      </c>
      <c r="AE147" s="86">
        <f>AE146-H147*$AK$5-I147*$AK$6-J147*$AK$7-K147*$AK$8</f>
        <v>1000</v>
      </c>
      <c r="AF147" s="23">
        <f t="shared" si="150"/>
        <v>0</v>
      </c>
      <c r="AG147" s="97">
        <f t="shared" si="145"/>
        <v>1000</v>
      </c>
      <c r="AI147" s="94"/>
      <c r="AJ147" s="94"/>
      <c r="AK147" s="94"/>
      <c r="AL147" s="94"/>
    </row>
    <row r="148" spans="1:38">
      <c r="A148" s="21">
        <v>8</v>
      </c>
      <c r="B148" s="22" t="s">
        <v>32</v>
      </c>
      <c r="C148" s="23" t="s">
        <v>29</v>
      </c>
      <c r="D148" s="23" t="s">
        <v>31</v>
      </c>
      <c r="E148" s="23" t="s">
        <v>29</v>
      </c>
      <c r="F148" s="24" t="s">
        <v>31</v>
      </c>
      <c r="G148" s="35"/>
      <c r="H148" s="36"/>
      <c r="I148" s="63"/>
      <c r="J148" s="63"/>
      <c r="K148" s="64"/>
      <c r="L148" s="65"/>
      <c r="M148" s="66"/>
      <c r="N148" s="66"/>
      <c r="O148" s="67"/>
      <c r="P148" s="68"/>
      <c r="Q148" s="68"/>
      <c r="R148" s="36"/>
      <c r="S148" s="63"/>
      <c r="T148" s="63"/>
      <c r="U148" s="63"/>
      <c r="V148" s="63"/>
      <c r="W148" s="64"/>
      <c r="X148" s="35"/>
      <c r="Y148" s="83">
        <f t="shared" si="146"/>
        <v>0</v>
      </c>
      <c r="Z148" s="84">
        <f t="shared" ref="Z148:AB148" si="157">Z147+I148-M148+S148</f>
        <v>0</v>
      </c>
      <c r="AA148" s="84">
        <f t="shared" si="157"/>
        <v>0</v>
      </c>
      <c r="AB148" s="84">
        <f t="shared" si="157"/>
        <v>0</v>
      </c>
      <c r="AC148" s="85">
        <f t="shared" si="148"/>
        <v>0</v>
      </c>
      <c r="AD148" s="22">
        <f t="shared" si="149"/>
        <v>0</v>
      </c>
      <c r="AE148" s="86">
        <f>AE147-H148*$AK$5-I148*$AK$6-J148*$AK$7-K148*$AK$8</f>
        <v>1000</v>
      </c>
      <c r="AF148" s="23">
        <f t="shared" si="150"/>
        <v>0</v>
      </c>
      <c r="AG148" s="97">
        <f t="shared" si="145"/>
        <v>1000</v>
      </c>
      <c r="AI148" s="94"/>
      <c r="AJ148" s="94"/>
      <c r="AK148" s="94"/>
      <c r="AL148" s="94"/>
    </row>
    <row r="149" spans="1:38">
      <c r="A149" s="21">
        <v>9</v>
      </c>
      <c r="B149" s="22" t="s">
        <v>30</v>
      </c>
      <c r="C149" s="23" t="s">
        <v>31</v>
      </c>
      <c r="D149" s="23" t="s">
        <v>29</v>
      </c>
      <c r="E149" s="23" t="s">
        <v>29</v>
      </c>
      <c r="F149" s="24" t="s">
        <v>29</v>
      </c>
      <c r="G149" s="35"/>
      <c r="H149" s="36"/>
      <c r="I149" s="63"/>
      <c r="J149" s="63"/>
      <c r="K149" s="64"/>
      <c r="L149" s="65"/>
      <c r="M149" s="66"/>
      <c r="N149" s="66"/>
      <c r="O149" s="67"/>
      <c r="P149" s="68"/>
      <c r="Q149" s="68"/>
      <c r="R149" s="36"/>
      <c r="S149" s="63"/>
      <c r="T149" s="63"/>
      <c r="U149" s="63"/>
      <c r="V149" s="63"/>
      <c r="W149" s="64"/>
      <c r="X149" s="35"/>
      <c r="Y149" s="83">
        <f t="shared" si="146"/>
        <v>0</v>
      </c>
      <c r="Z149" s="84">
        <f t="shared" ref="Z149:AB149" si="158">Z148+I149-M149+S149</f>
        <v>0</v>
      </c>
      <c r="AA149" s="84">
        <f t="shared" si="158"/>
        <v>0</v>
      </c>
      <c r="AB149" s="84">
        <f t="shared" si="158"/>
        <v>0</v>
      </c>
      <c r="AC149" s="85">
        <f t="shared" si="148"/>
        <v>0</v>
      </c>
      <c r="AD149" s="22">
        <f t="shared" si="149"/>
        <v>0</v>
      </c>
      <c r="AE149" s="86">
        <f>AE148-H149*$AK$5-I149*$AK$6-J149*$AK$7-K149*$AK$8</f>
        <v>1000</v>
      </c>
      <c r="AF149" s="23">
        <f t="shared" si="150"/>
        <v>0</v>
      </c>
      <c r="AG149" s="97">
        <f t="shared" si="145"/>
        <v>1000</v>
      </c>
      <c r="AI149" s="94"/>
      <c r="AJ149" s="94"/>
      <c r="AK149" s="94"/>
      <c r="AL149" s="94"/>
    </row>
    <row r="150" spans="1:38">
      <c r="A150" s="21">
        <v>10</v>
      </c>
      <c r="B150" s="22" t="s">
        <v>29</v>
      </c>
      <c r="C150" s="23" t="s">
        <v>29</v>
      </c>
      <c r="D150" s="23" t="s">
        <v>29</v>
      </c>
      <c r="E150" s="23" t="s">
        <v>29</v>
      </c>
      <c r="F150" s="24" t="s">
        <v>29</v>
      </c>
      <c r="G150" s="35"/>
      <c r="H150" s="36"/>
      <c r="I150" s="63"/>
      <c r="J150" s="63"/>
      <c r="K150" s="64"/>
      <c r="L150" s="65"/>
      <c r="M150" s="66"/>
      <c r="N150" s="66"/>
      <c r="O150" s="67"/>
      <c r="P150" s="68"/>
      <c r="Q150" s="68"/>
      <c r="R150" s="36"/>
      <c r="S150" s="63"/>
      <c r="T150" s="63"/>
      <c r="U150" s="63"/>
      <c r="V150" s="63"/>
      <c r="W150" s="64"/>
      <c r="X150" s="35"/>
      <c r="Y150" s="83">
        <f t="shared" si="146"/>
        <v>0</v>
      </c>
      <c r="Z150" s="84">
        <f t="shared" ref="Z150:AB150" si="159">Z149+I150-M150+S150</f>
        <v>0</v>
      </c>
      <c r="AA150" s="84">
        <f t="shared" si="159"/>
        <v>0</v>
      </c>
      <c r="AB150" s="84">
        <f t="shared" si="159"/>
        <v>0</v>
      </c>
      <c r="AC150" s="85">
        <f t="shared" si="148"/>
        <v>0</v>
      </c>
      <c r="AD150" s="22">
        <f t="shared" si="149"/>
        <v>0</v>
      </c>
      <c r="AE150" s="86">
        <f>AE149-H150*$AK$5-I150*$AK$6-J150*$AK$7-K150*$AK$8</f>
        <v>1000</v>
      </c>
      <c r="AF150" s="23">
        <f t="shared" si="150"/>
        <v>0</v>
      </c>
      <c r="AG150" s="97">
        <f t="shared" si="145"/>
        <v>1000</v>
      </c>
      <c r="AI150" s="94"/>
      <c r="AJ150" s="94"/>
      <c r="AK150" s="94"/>
      <c r="AL150" s="94"/>
    </row>
    <row r="151" spans="1:38">
      <c r="A151" s="21">
        <v>11</v>
      </c>
      <c r="B151" s="22" t="s">
        <v>30</v>
      </c>
      <c r="C151" s="23" t="s">
        <v>31</v>
      </c>
      <c r="D151" s="23" t="s">
        <v>31</v>
      </c>
      <c r="E151" s="23" t="s">
        <v>29</v>
      </c>
      <c r="F151" s="24" t="s">
        <v>29</v>
      </c>
      <c r="G151" s="35"/>
      <c r="H151" s="36"/>
      <c r="I151" s="63"/>
      <c r="J151" s="63"/>
      <c r="K151" s="64"/>
      <c r="L151" s="65"/>
      <c r="M151" s="66"/>
      <c r="N151" s="66"/>
      <c r="O151" s="67"/>
      <c r="P151" s="68"/>
      <c r="Q151" s="68"/>
      <c r="R151" s="36"/>
      <c r="S151" s="63"/>
      <c r="T151" s="63"/>
      <c r="U151" s="63"/>
      <c r="V151" s="63"/>
      <c r="W151" s="64"/>
      <c r="X151" s="35"/>
      <c r="Y151" s="83">
        <f t="shared" si="146"/>
        <v>0</v>
      </c>
      <c r="Z151" s="84">
        <f t="shared" ref="Z151:AB151" si="160">Z150+I151-M151+S151</f>
        <v>0</v>
      </c>
      <c r="AA151" s="84">
        <f t="shared" si="160"/>
        <v>0</v>
      </c>
      <c r="AB151" s="84">
        <f t="shared" si="160"/>
        <v>0</v>
      </c>
      <c r="AC151" s="85">
        <f t="shared" si="148"/>
        <v>0</v>
      </c>
      <c r="AD151" s="22">
        <f t="shared" si="149"/>
        <v>0</v>
      </c>
      <c r="AE151" s="86">
        <f>AE150-H151*$AK$5-I151*$AK$6-J151*$AK$7-K151*$AK$8</f>
        <v>1000</v>
      </c>
      <c r="AF151" s="23">
        <f t="shared" si="150"/>
        <v>0</v>
      </c>
      <c r="AG151" s="97">
        <f t="shared" si="145"/>
        <v>1000</v>
      </c>
      <c r="AI151" s="94"/>
      <c r="AJ151" s="94"/>
      <c r="AK151" s="94"/>
      <c r="AL151" s="94"/>
    </row>
    <row r="152" ht="14.25" spans="1:38">
      <c r="A152" s="27">
        <v>12</v>
      </c>
      <c r="B152" s="28" t="s">
        <v>29</v>
      </c>
      <c r="C152" s="29" t="s">
        <v>31</v>
      </c>
      <c r="D152" s="29" t="s">
        <v>29</v>
      </c>
      <c r="E152" s="29" t="s">
        <v>29</v>
      </c>
      <c r="F152" s="30" t="s">
        <v>32</v>
      </c>
      <c r="G152" s="37"/>
      <c r="H152" s="38"/>
      <c r="I152" s="69"/>
      <c r="J152" s="69"/>
      <c r="K152" s="70"/>
      <c r="L152" s="71"/>
      <c r="M152" s="72"/>
      <c r="N152" s="72"/>
      <c r="O152" s="73"/>
      <c r="P152" s="74"/>
      <c r="Q152" s="74"/>
      <c r="R152" s="38"/>
      <c r="S152" s="69"/>
      <c r="T152" s="69"/>
      <c r="U152" s="69"/>
      <c r="V152" s="69"/>
      <c r="W152" s="70"/>
      <c r="X152" s="37"/>
      <c r="Y152" s="87">
        <f t="shared" si="146"/>
        <v>0</v>
      </c>
      <c r="Z152" s="88">
        <f t="shared" ref="Z152:AB152" si="161">Z151+I152-M152+S152</f>
        <v>0</v>
      </c>
      <c r="AA152" s="88">
        <f t="shared" si="161"/>
        <v>0</v>
      </c>
      <c r="AB152" s="88">
        <f t="shared" si="161"/>
        <v>0</v>
      </c>
      <c r="AC152" s="89">
        <f t="shared" si="148"/>
        <v>0</v>
      </c>
      <c r="AD152" s="28">
        <f t="shared" si="149"/>
        <v>0</v>
      </c>
      <c r="AE152" s="90">
        <f>AE151-H152*$AK$5-I152*$AK$6-J152*$AK$7-K152*$AK$8</f>
        <v>1000</v>
      </c>
      <c r="AF152" s="29">
        <f t="shared" si="150"/>
        <v>0</v>
      </c>
      <c r="AG152" s="98">
        <f t="shared" si="145"/>
        <v>1000</v>
      </c>
      <c r="AI152" s="94"/>
      <c r="AJ152" s="94"/>
      <c r="AK152" s="94"/>
      <c r="AL152" s="94"/>
    </row>
    <row r="153" ht="15" spans="35:38">
      <c r="AI153" s="94"/>
      <c r="AJ153" s="94"/>
      <c r="AK153" s="94"/>
      <c r="AL153" s="94"/>
    </row>
    <row r="154" ht="36.75" spans="1:38">
      <c r="A154" s="3" t="s">
        <v>41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91"/>
      <c r="AI154" s="94"/>
      <c r="AJ154" s="94"/>
      <c r="AK154" s="94"/>
      <c r="AL154" s="94"/>
    </row>
    <row r="155" ht="14.25" spans="1:38">
      <c r="A155" s="5" t="s">
        <v>1</v>
      </c>
      <c r="B155" s="6" t="s">
        <v>2</v>
      </c>
      <c r="C155" s="7"/>
      <c r="D155" s="7"/>
      <c r="E155" s="7"/>
      <c r="F155" s="8"/>
      <c r="G155" s="9" t="s">
        <v>3</v>
      </c>
      <c r="H155" s="6" t="s">
        <v>4</v>
      </c>
      <c r="I155" s="7"/>
      <c r="J155" s="7"/>
      <c r="K155" s="8"/>
      <c r="L155" s="6" t="s">
        <v>5</v>
      </c>
      <c r="M155" s="7"/>
      <c r="N155" s="7"/>
      <c r="O155" s="8"/>
      <c r="P155" s="9" t="s">
        <v>6</v>
      </c>
      <c r="Q155" s="9" t="s">
        <v>7</v>
      </c>
      <c r="R155" s="6" t="s">
        <v>8</v>
      </c>
      <c r="S155" s="7"/>
      <c r="T155" s="7"/>
      <c r="U155" s="7"/>
      <c r="V155" s="75"/>
      <c r="W155" s="8"/>
      <c r="X155" s="76" t="s">
        <v>9</v>
      </c>
      <c r="Y155" s="6" t="s">
        <v>10</v>
      </c>
      <c r="Z155" s="7"/>
      <c r="AA155" s="7"/>
      <c r="AB155" s="7"/>
      <c r="AC155" s="7"/>
      <c r="AD155" s="7"/>
      <c r="AE155" s="7"/>
      <c r="AF155" s="7"/>
      <c r="AG155" s="93"/>
      <c r="AI155" s="94"/>
      <c r="AJ155" s="94"/>
      <c r="AK155" s="94"/>
      <c r="AL155" s="94"/>
    </row>
    <row r="156" ht="14.25" spans="1:38">
      <c r="A156" s="10"/>
      <c r="B156" s="11" t="s">
        <v>11</v>
      </c>
      <c r="C156" s="12" t="s">
        <v>12</v>
      </c>
      <c r="D156" s="12" t="s">
        <v>6</v>
      </c>
      <c r="E156" s="12" t="s">
        <v>13</v>
      </c>
      <c r="F156" s="13" t="s">
        <v>7</v>
      </c>
      <c r="G156" s="14"/>
      <c r="H156" s="11" t="s">
        <v>14</v>
      </c>
      <c r="I156" s="12" t="s">
        <v>15</v>
      </c>
      <c r="J156" s="12" t="s">
        <v>16</v>
      </c>
      <c r="K156" s="13" t="s">
        <v>17</v>
      </c>
      <c r="L156" s="11" t="s">
        <v>14</v>
      </c>
      <c r="M156" s="12" t="s">
        <v>15</v>
      </c>
      <c r="N156" s="12" t="s">
        <v>16</v>
      </c>
      <c r="O156" s="13" t="s">
        <v>17</v>
      </c>
      <c r="P156" s="14" t="s">
        <v>14</v>
      </c>
      <c r="Q156" s="14" t="s">
        <v>18</v>
      </c>
      <c r="R156" s="11" t="s">
        <v>14</v>
      </c>
      <c r="S156" s="12" t="s">
        <v>15</v>
      </c>
      <c r="T156" s="12" t="s">
        <v>16</v>
      </c>
      <c r="U156" s="12" t="s">
        <v>17</v>
      </c>
      <c r="V156" s="77" t="s">
        <v>18</v>
      </c>
      <c r="W156" s="13" t="s">
        <v>19</v>
      </c>
      <c r="X156" s="78"/>
      <c r="Y156" s="11" t="s">
        <v>14</v>
      </c>
      <c r="Z156" s="12" t="s">
        <v>15</v>
      </c>
      <c r="AA156" s="12" t="s">
        <v>16</v>
      </c>
      <c r="AB156" s="12" t="s">
        <v>17</v>
      </c>
      <c r="AC156" s="12" t="s">
        <v>18</v>
      </c>
      <c r="AD156" s="12" t="s">
        <v>20</v>
      </c>
      <c r="AE156" s="12" t="s">
        <v>21</v>
      </c>
      <c r="AF156" s="12" t="s">
        <v>22</v>
      </c>
      <c r="AG156" s="95" t="s">
        <v>23</v>
      </c>
      <c r="AI156" s="96" t="s">
        <v>24</v>
      </c>
      <c r="AJ156" s="96">
        <v>1000</v>
      </c>
      <c r="AK156" s="96" t="s">
        <v>25</v>
      </c>
      <c r="AL156" s="96">
        <v>1000</v>
      </c>
    </row>
    <row r="157" ht="14.25" spans="1:38">
      <c r="A157" s="15" t="s">
        <v>26</v>
      </c>
      <c r="B157" s="16" t="s">
        <v>27</v>
      </c>
      <c r="C157" s="17" t="s">
        <v>27</v>
      </c>
      <c r="D157" s="17" t="s">
        <v>27</v>
      </c>
      <c r="E157" s="17" t="s">
        <v>27</v>
      </c>
      <c r="F157" s="18" t="s">
        <v>27</v>
      </c>
      <c r="G157" s="33"/>
      <c r="H157" s="34"/>
      <c r="I157" s="57"/>
      <c r="J157" s="57"/>
      <c r="K157" s="58"/>
      <c r="L157" s="59"/>
      <c r="M157" s="60"/>
      <c r="N157" s="60"/>
      <c r="O157" s="61"/>
      <c r="P157" s="62"/>
      <c r="Q157" s="62"/>
      <c r="R157" s="34"/>
      <c r="S157" s="57"/>
      <c r="T157" s="57"/>
      <c r="U157" s="57"/>
      <c r="V157" s="57"/>
      <c r="W157" s="58"/>
      <c r="X157" s="33"/>
      <c r="Y157" s="79">
        <f>H157-L157+P157+R157</f>
        <v>0</v>
      </c>
      <c r="Z157" s="80">
        <f t="shared" ref="Z157:AB157" si="162">I157-M157+S157</f>
        <v>0</v>
      </c>
      <c r="AA157" s="80">
        <f t="shared" si="162"/>
        <v>0</v>
      </c>
      <c r="AB157" s="80">
        <f t="shared" si="162"/>
        <v>0</v>
      </c>
      <c r="AC157" s="81">
        <f>Q157+V157</f>
        <v>0</v>
      </c>
      <c r="AD157" s="16">
        <f>$AJ$3-AE157</f>
        <v>0</v>
      </c>
      <c r="AE157" s="82">
        <f>AL156-H157*AJ158-I157*AJ159-J157*AJ160-K157/3*AJ161</f>
        <v>1000</v>
      </c>
      <c r="AF157" s="17">
        <f>$AL$3-AG157</f>
        <v>0</v>
      </c>
      <c r="AG157" s="97">
        <f t="shared" ref="AG157:AG169" si="163">1000-Y157*50-Z157*10-AA157*10-AB157*20-AC157*50</f>
        <v>1000</v>
      </c>
      <c r="AI157" s="96" t="s">
        <v>28</v>
      </c>
      <c r="AJ157" s="96" t="s">
        <v>26</v>
      </c>
      <c r="AK157" s="96" t="s">
        <v>13</v>
      </c>
      <c r="AL157" s="96" t="s">
        <v>6</v>
      </c>
    </row>
    <row r="158" spans="1:38">
      <c r="A158" s="21">
        <v>1</v>
      </c>
      <c r="B158" s="22" t="s">
        <v>29</v>
      </c>
      <c r="C158" s="23" t="s">
        <v>30</v>
      </c>
      <c r="D158" s="23" t="s">
        <v>29</v>
      </c>
      <c r="E158" s="23" t="s">
        <v>31</v>
      </c>
      <c r="F158" s="24" t="s">
        <v>29</v>
      </c>
      <c r="G158" s="35"/>
      <c r="H158" s="36"/>
      <c r="I158" s="63"/>
      <c r="J158" s="63"/>
      <c r="K158" s="64"/>
      <c r="L158" s="65"/>
      <c r="M158" s="66"/>
      <c r="N158" s="66"/>
      <c r="O158" s="67"/>
      <c r="P158" s="68"/>
      <c r="Q158" s="68"/>
      <c r="R158" s="36"/>
      <c r="S158" s="63"/>
      <c r="T158" s="63"/>
      <c r="U158" s="63"/>
      <c r="V158" s="63"/>
      <c r="W158" s="64"/>
      <c r="X158" s="35"/>
      <c r="Y158" s="83">
        <f t="shared" ref="Y158:Y169" si="164">Y157+H158-L158+P158+R158</f>
        <v>0</v>
      </c>
      <c r="Z158" s="84">
        <f t="shared" ref="Z158:AB158" si="165">Z157+I158-M158+S158</f>
        <v>0</v>
      </c>
      <c r="AA158" s="84">
        <f t="shared" si="165"/>
        <v>0</v>
      </c>
      <c r="AB158" s="84">
        <f t="shared" si="165"/>
        <v>0</v>
      </c>
      <c r="AC158" s="85">
        <f t="shared" ref="AC158:AC169" si="166">AC157+Q158+V158</f>
        <v>0</v>
      </c>
      <c r="AD158" s="22">
        <f t="shared" ref="AD158:AD169" si="167">AE157-AE158</f>
        <v>0</v>
      </c>
      <c r="AE158" s="86">
        <f>AE157-H158*$AK$5-I158*$AK$6-J158*$AK$7-K158*$AK$8</f>
        <v>1000</v>
      </c>
      <c r="AF158" s="23">
        <f t="shared" ref="AF158:AF169" si="168">AG157-AG158</f>
        <v>0</v>
      </c>
      <c r="AG158" s="97">
        <f t="shared" si="163"/>
        <v>1000</v>
      </c>
      <c r="AI158" s="96" t="s">
        <v>14</v>
      </c>
      <c r="AJ158" s="96">
        <v>25</v>
      </c>
      <c r="AK158" s="96">
        <v>15</v>
      </c>
      <c r="AL158" s="96">
        <v>0</v>
      </c>
    </row>
    <row r="159" spans="1:38">
      <c r="A159" s="21">
        <v>2</v>
      </c>
      <c r="B159" s="22" t="s">
        <v>31</v>
      </c>
      <c r="C159" s="23" t="s">
        <v>29</v>
      </c>
      <c r="D159" s="23" t="s">
        <v>31</v>
      </c>
      <c r="E159" s="23" t="s">
        <v>29</v>
      </c>
      <c r="F159" s="24" t="s">
        <v>29</v>
      </c>
      <c r="G159" s="35"/>
      <c r="H159" s="36"/>
      <c r="I159" s="63"/>
      <c r="J159" s="63"/>
      <c r="K159" s="64"/>
      <c r="L159" s="65"/>
      <c r="M159" s="66"/>
      <c r="N159" s="66"/>
      <c r="O159" s="67"/>
      <c r="P159" s="68"/>
      <c r="Q159" s="68"/>
      <c r="R159" s="36"/>
      <c r="S159" s="63"/>
      <c r="T159" s="63"/>
      <c r="U159" s="63"/>
      <c r="V159" s="63"/>
      <c r="W159" s="64"/>
      <c r="X159" s="35"/>
      <c r="Y159" s="83">
        <f t="shared" si="164"/>
        <v>0</v>
      </c>
      <c r="Z159" s="84">
        <f t="shared" ref="Z159:AB159" si="169">Z158+I159-M159+S159</f>
        <v>0</v>
      </c>
      <c r="AA159" s="84">
        <f t="shared" si="169"/>
        <v>0</v>
      </c>
      <c r="AB159" s="84">
        <f t="shared" si="169"/>
        <v>0</v>
      </c>
      <c r="AC159" s="85">
        <f t="shared" si="166"/>
        <v>0</v>
      </c>
      <c r="AD159" s="22">
        <f t="shared" si="167"/>
        <v>0</v>
      </c>
      <c r="AE159" s="86">
        <f>AE158-H159*$AK$5-I159*$AK$6-J159*$AK$7-K159*$AK$8</f>
        <v>1000</v>
      </c>
      <c r="AF159" s="23">
        <f t="shared" si="168"/>
        <v>0</v>
      </c>
      <c r="AG159" s="97">
        <f t="shared" si="163"/>
        <v>1000</v>
      </c>
      <c r="AI159" s="96" t="s">
        <v>15</v>
      </c>
      <c r="AJ159" s="96">
        <v>10</v>
      </c>
      <c r="AK159" s="96">
        <v>5</v>
      </c>
      <c r="AL159" s="96">
        <v>0</v>
      </c>
    </row>
    <row r="160" spans="1:38">
      <c r="A160" s="21">
        <v>3</v>
      </c>
      <c r="B160" s="22" t="s">
        <v>30</v>
      </c>
      <c r="C160" s="23" t="s">
        <v>30</v>
      </c>
      <c r="D160" s="23" t="s">
        <v>29</v>
      </c>
      <c r="E160" s="23" t="s">
        <v>31</v>
      </c>
      <c r="F160" s="24" t="s">
        <v>29</v>
      </c>
      <c r="G160" s="35"/>
      <c r="H160" s="36"/>
      <c r="I160" s="63"/>
      <c r="J160" s="63"/>
      <c r="K160" s="64"/>
      <c r="L160" s="65"/>
      <c r="M160" s="66"/>
      <c r="N160" s="66"/>
      <c r="O160" s="67"/>
      <c r="P160" s="68"/>
      <c r="Q160" s="68"/>
      <c r="R160" s="36"/>
      <c r="S160" s="63"/>
      <c r="T160" s="63"/>
      <c r="U160" s="63"/>
      <c r="V160" s="63"/>
      <c r="W160" s="64"/>
      <c r="X160" s="35"/>
      <c r="Y160" s="83">
        <f t="shared" si="164"/>
        <v>0</v>
      </c>
      <c r="Z160" s="84">
        <f t="shared" ref="Z160:AB160" si="170">Z159+I160-M160+S160</f>
        <v>0</v>
      </c>
      <c r="AA160" s="84">
        <f t="shared" si="170"/>
        <v>0</v>
      </c>
      <c r="AB160" s="84">
        <f t="shared" si="170"/>
        <v>0</v>
      </c>
      <c r="AC160" s="85">
        <f t="shared" si="166"/>
        <v>0</v>
      </c>
      <c r="AD160" s="22">
        <f t="shared" si="167"/>
        <v>0</v>
      </c>
      <c r="AE160" s="86">
        <f>AE159-H160*$AK$5-I160*$AK$6-J160*$AK$7-K160*$AK$8</f>
        <v>1000</v>
      </c>
      <c r="AF160" s="23">
        <f t="shared" si="168"/>
        <v>0</v>
      </c>
      <c r="AG160" s="97">
        <f t="shared" si="163"/>
        <v>1000</v>
      </c>
      <c r="AI160" s="96" t="s">
        <v>16</v>
      </c>
      <c r="AJ160" s="96">
        <v>100</v>
      </c>
      <c r="AK160" s="96">
        <v>50</v>
      </c>
      <c r="AL160" s="96">
        <v>0</v>
      </c>
    </row>
    <row r="161" spans="1:38">
      <c r="A161" s="21">
        <v>4</v>
      </c>
      <c r="B161" s="22" t="s">
        <v>29</v>
      </c>
      <c r="C161" s="23" t="s">
        <v>29</v>
      </c>
      <c r="D161" s="23" t="s">
        <v>29</v>
      </c>
      <c r="E161" s="23" t="s">
        <v>29</v>
      </c>
      <c r="F161" s="24" t="s">
        <v>29</v>
      </c>
      <c r="G161" s="35"/>
      <c r="H161" s="36"/>
      <c r="I161" s="63"/>
      <c r="J161" s="63"/>
      <c r="K161" s="64"/>
      <c r="L161" s="65"/>
      <c r="M161" s="66"/>
      <c r="N161" s="66"/>
      <c r="O161" s="67"/>
      <c r="P161" s="68"/>
      <c r="Q161" s="68"/>
      <c r="R161" s="36"/>
      <c r="S161" s="63"/>
      <c r="T161" s="63"/>
      <c r="U161" s="63"/>
      <c r="V161" s="63"/>
      <c r="W161" s="64"/>
      <c r="X161" s="35"/>
      <c r="Y161" s="83">
        <f t="shared" si="164"/>
        <v>0</v>
      </c>
      <c r="Z161" s="84">
        <f t="shared" ref="Z161:AB161" si="171">Z160+I161-M161+S161</f>
        <v>0</v>
      </c>
      <c r="AA161" s="84">
        <f t="shared" si="171"/>
        <v>0</v>
      </c>
      <c r="AB161" s="84">
        <f t="shared" si="171"/>
        <v>0</v>
      </c>
      <c r="AC161" s="85">
        <f t="shared" si="166"/>
        <v>0</v>
      </c>
      <c r="AD161" s="22">
        <f t="shared" si="167"/>
        <v>0</v>
      </c>
      <c r="AE161" s="86">
        <f>AE160-H161*$AK$5-I161*$AK$6-J161*$AK$7-K161*$AK$8</f>
        <v>1000</v>
      </c>
      <c r="AF161" s="23">
        <f t="shared" si="168"/>
        <v>0</v>
      </c>
      <c r="AG161" s="97">
        <f t="shared" si="163"/>
        <v>1000</v>
      </c>
      <c r="AI161" s="96" t="s">
        <v>17</v>
      </c>
      <c r="AJ161" s="96">
        <v>400</v>
      </c>
      <c r="AK161" s="96">
        <v>100</v>
      </c>
      <c r="AL161" s="96">
        <v>0</v>
      </c>
    </row>
    <row r="162" spans="1:38">
      <c r="A162" s="21">
        <v>5</v>
      </c>
      <c r="B162" s="22" t="s">
        <v>31</v>
      </c>
      <c r="C162" s="23" t="s">
        <v>32</v>
      </c>
      <c r="D162" s="23" t="s">
        <v>31</v>
      </c>
      <c r="E162" s="23" t="s">
        <v>29</v>
      </c>
      <c r="F162" s="24" t="s">
        <v>29</v>
      </c>
      <c r="G162" s="35"/>
      <c r="H162" s="36"/>
      <c r="I162" s="63"/>
      <c r="J162" s="63"/>
      <c r="K162" s="64"/>
      <c r="L162" s="65"/>
      <c r="M162" s="66"/>
      <c r="N162" s="66"/>
      <c r="O162" s="67"/>
      <c r="P162" s="68"/>
      <c r="Q162" s="68"/>
      <c r="R162" s="36"/>
      <c r="S162" s="63"/>
      <c r="T162" s="63"/>
      <c r="U162" s="63"/>
      <c r="V162" s="63"/>
      <c r="W162" s="64"/>
      <c r="X162" s="35"/>
      <c r="Y162" s="83">
        <f t="shared" si="164"/>
        <v>0</v>
      </c>
      <c r="Z162" s="84">
        <f t="shared" ref="Z162:AB162" si="172">Z161+I162-M162+S162</f>
        <v>0</v>
      </c>
      <c r="AA162" s="84">
        <f t="shared" si="172"/>
        <v>0</v>
      </c>
      <c r="AB162" s="84">
        <f t="shared" si="172"/>
        <v>0</v>
      </c>
      <c r="AC162" s="85">
        <f t="shared" si="166"/>
        <v>0</v>
      </c>
      <c r="AD162" s="22">
        <f t="shared" si="167"/>
        <v>0</v>
      </c>
      <c r="AE162" s="86">
        <f>AE161-H162*$AK$5-I162*$AK$6-J162*$AK$7-K162*$AK$8</f>
        <v>1000</v>
      </c>
      <c r="AF162" s="23">
        <f t="shared" si="168"/>
        <v>0</v>
      </c>
      <c r="AG162" s="97">
        <f t="shared" si="163"/>
        <v>1000</v>
      </c>
      <c r="AI162" s="94"/>
      <c r="AJ162" s="94"/>
      <c r="AK162" s="94"/>
      <c r="AL162" s="94"/>
    </row>
    <row r="163" spans="1:38">
      <c r="A163" s="21">
        <v>6</v>
      </c>
      <c r="B163" s="22" t="s">
        <v>29</v>
      </c>
      <c r="C163" s="23" t="s">
        <v>30</v>
      </c>
      <c r="D163" s="23" t="s">
        <v>29</v>
      </c>
      <c r="E163" s="23" t="s">
        <v>31</v>
      </c>
      <c r="F163" s="24" t="s">
        <v>31</v>
      </c>
      <c r="G163" s="35"/>
      <c r="H163" s="36"/>
      <c r="I163" s="63"/>
      <c r="J163" s="63"/>
      <c r="K163" s="64"/>
      <c r="L163" s="65"/>
      <c r="M163" s="66"/>
      <c r="N163" s="66"/>
      <c r="O163" s="67"/>
      <c r="P163" s="68"/>
      <c r="Q163" s="68"/>
      <c r="R163" s="36"/>
      <c r="S163" s="63"/>
      <c r="T163" s="63"/>
      <c r="U163" s="63"/>
      <c r="V163" s="63"/>
      <c r="W163" s="64"/>
      <c r="X163" s="35"/>
      <c r="Y163" s="83">
        <f t="shared" si="164"/>
        <v>0</v>
      </c>
      <c r="Z163" s="84">
        <f t="shared" ref="Z163:AB163" si="173">Z162+I163-M163+S163</f>
        <v>0</v>
      </c>
      <c r="AA163" s="84">
        <f t="shared" si="173"/>
        <v>0</v>
      </c>
      <c r="AB163" s="84">
        <f t="shared" si="173"/>
        <v>0</v>
      </c>
      <c r="AC163" s="85">
        <f t="shared" si="166"/>
        <v>0</v>
      </c>
      <c r="AD163" s="22">
        <f t="shared" si="167"/>
        <v>0</v>
      </c>
      <c r="AE163" s="86">
        <f>AE162-H163*$AK$5-I163*$AK$6-J163*$AK$7-K163*$AK$8</f>
        <v>1000</v>
      </c>
      <c r="AF163" s="23">
        <f t="shared" si="168"/>
        <v>0</v>
      </c>
      <c r="AG163" s="97">
        <f t="shared" si="163"/>
        <v>1000</v>
      </c>
      <c r="AI163" s="94"/>
      <c r="AJ163" s="94"/>
      <c r="AK163" s="94"/>
      <c r="AL163" s="94"/>
    </row>
    <row r="164" spans="1:38">
      <c r="A164" s="21">
        <v>7</v>
      </c>
      <c r="B164" s="22" t="s">
        <v>29</v>
      </c>
      <c r="C164" s="23" t="s">
        <v>30</v>
      </c>
      <c r="D164" s="23" t="s">
        <v>29</v>
      </c>
      <c r="E164" s="23" t="s">
        <v>31</v>
      </c>
      <c r="F164" s="24" t="s">
        <v>29</v>
      </c>
      <c r="G164" s="35"/>
      <c r="H164" s="36"/>
      <c r="I164" s="63"/>
      <c r="J164" s="63"/>
      <c r="K164" s="64"/>
      <c r="L164" s="65"/>
      <c r="M164" s="66"/>
      <c r="N164" s="66"/>
      <c r="O164" s="67"/>
      <c r="P164" s="68"/>
      <c r="Q164" s="68"/>
      <c r="R164" s="36"/>
      <c r="S164" s="63"/>
      <c r="T164" s="63"/>
      <c r="U164" s="63"/>
      <c r="V164" s="63"/>
      <c r="W164" s="64"/>
      <c r="X164" s="35"/>
      <c r="Y164" s="83">
        <f t="shared" si="164"/>
        <v>0</v>
      </c>
      <c r="Z164" s="84">
        <f t="shared" ref="Z164:AB164" si="174">Z163+I164-M164+S164</f>
        <v>0</v>
      </c>
      <c r="AA164" s="84">
        <f t="shared" si="174"/>
        <v>0</v>
      </c>
      <c r="AB164" s="84">
        <f t="shared" si="174"/>
        <v>0</v>
      </c>
      <c r="AC164" s="85">
        <f t="shared" si="166"/>
        <v>0</v>
      </c>
      <c r="AD164" s="22">
        <f t="shared" si="167"/>
        <v>0</v>
      </c>
      <c r="AE164" s="86">
        <f>AE163-H164*$AK$5-I164*$AK$6-J164*$AK$7-K164*$AK$8</f>
        <v>1000</v>
      </c>
      <c r="AF164" s="23">
        <f t="shared" si="168"/>
        <v>0</v>
      </c>
      <c r="AG164" s="97">
        <f t="shared" si="163"/>
        <v>1000</v>
      </c>
      <c r="AI164" s="94"/>
      <c r="AJ164" s="94"/>
      <c r="AK164" s="94"/>
      <c r="AL164" s="94"/>
    </row>
    <row r="165" spans="1:38">
      <c r="A165" s="21">
        <v>8</v>
      </c>
      <c r="B165" s="22" t="s">
        <v>32</v>
      </c>
      <c r="C165" s="23" t="s">
        <v>29</v>
      </c>
      <c r="D165" s="23" t="s">
        <v>31</v>
      </c>
      <c r="E165" s="23" t="s">
        <v>29</v>
      </c>
      <c r="F165" s="24" t="s">
        <v>31</v>
      </c>
      <c r="G165" s="35"/>
      <c r="H165" s="36"/>
      <c r="I165" s="63"/>
      <c r="J165" s="63"/>
      <c r="K165" s="64"/>
      <c r="L165" s="65"/>
      <c r="M165" s="66"/>
      <c r="N165" s="66"/>
      <c r="O165" s="67"/>
      <c r="P165" s="68"/>
      <c r="Q165" s="68"/>
      <c r="R165" s="36"/>
      <c r="S165" s="63"/>
      <c r="T165" s="63"/>
      <c r="U165" s="63"/>
      <c r="V165" s="63"/>
      <c r="W165" s="64"/>
      <c r="X165" s="35"/>
      <c r="Y165" s="83">
        <f t="shared" si="164"/>
        <v>0</v>
      </c>
      <c r="Z165" s="84">
        <f t="shared" ref="Z165:AB165" si="175">Z164+I165-M165+S165</f>
        <v>0</v>
      </c>
      <c r="AA165" s="84">
        <f t="shared" si="175"/>
        <v>0</v>
      </c>
      <c r="AB165" s="84">
        <f t="shared" si="175"/>
        <v>0</v>
      </c>
      <c r="AC165" s="85">
        <f t="shared" si="166"/>
        <v>0</v>
      </c>
      <c r="AD165" s="22">
        <f t="shared" si="167"/>
        <v>0</v>
      </c>
      <c r="AE165" s="86">
        <f>AE164-H165*$AK$5-I165*$AK$6-J165*$AK$7-K165*$AK$8</f>
        <v>1000</v>
      </c>
      <c r="AF165" s="23">
        <f t="shared" si="168"/>
        <v>0</v>
      </c>
      <c r="AG165" s="97">
        <f t="shared" si="163"/>
        <v>1000</v>
      </c>
      <c r="AI165" s="94"/>
      <c r="AJ165" s="94"/>
      <c r="AK165" s="94"/>
      <c r="AL165" s="94"/>
    </row>
    <row r="166" spans="1:38">
      <c r="A166" s="21">
        <v>9</v>
      </c>
      <c r="B166" s="22" t="s">
        <v>30</v>
      </c>
      <c r="C166" s="23" t="s">
        <v>31</v>
      </c>
      <c r="D166" s="23" t="s">
        <v>29</v>
      </c>
      <c r="E166" s="23" t="s">
        <v>29</v>
      </c>
      <c r="F166" s="24" t="s">
        <v>29</v>
      </c>
      <c r="G166" s="35"/>
      <c r="H166" s="36"/>
      <c r="I166" s="63"/>
      <c r="J166" s="63"/>
      <c r="K166" s="64"/>
      <c r="L166" s="65"/>
      <c r="M166" s="66"/>
      <c r="N166" s="66"/>
      <c r="O166" s="67"/>
      <c r="P166" s="68"/>
      <c r="Q166" s="68"/>
      <c r="R166" s="36"/>
      <c r="S166" s="63"/>
      <c r="T166" s="63"/>
      <c r="U166" s="63"/>
      <c r="V166" s="63"/>
      <c r="W166" s="64"/>
      <c r="X166" s="35"/>
      <c r="Y166" s="83">
        <f t="shared" si="164"/>
        <v>0</v>
      </c>
      <c r="Z166" s="84">
        <f t="shared" ref="Z166:AB166" si="176">Z165+I166-M166+S166</f>
        <v>0</v>
      </c>
      <c r="AA166" s="84">
        <f t="shared" si="176"/>
        <v>0</v>
      </c>
      <c r="AB166" s="84">
        <f t="shared" si="176"/>
        <v>0</v>
      </c>
      <c r="AC166" s="85">
        <f t="shared" si="166"/>
        <v>0</v>
      </c>
      <c r="AD166" s="22">
        <f t="shared" si="167"/>
        <v>0</v>
      </c>
      <c r="AE166" s="86">
        <f>AE165-H166*$AK$5-I166*$AK$6-J166*$AK$7-K166*$AK$8</f>
        <v>1000</v>
      </c>
      <c r="AF166" s="23">
        <f t="shared" si="168"/>
        <v>0</v>
      </c>
      <c r="AG166" s="97">
        <f t="shared" si="163"/>
        <v>1000</v>
      </c>
      <c r="AI166" s="94"/>
      <c r="AJ166" s="94"/>
      <c r="AK166" s="94"/>
      <c r="AL166" s="94"/>
    </row>
    <row r="167" spans="1:38">
      <c r="A167" s="21">
        <v>10</v>
      </c>
      <c r="B167" s="22" t="s">
        <v>29</v>
      </c>
      <c r="C167" s="23" t="s">
        <v>29</v>
      </c>
      <c r="D167" s="23" t="s">
        <v>29</v>
      </c>
      <c r="E167" s="23" t="s">
        <v>29</v>
      </c>
      <c r="F167" s="24" t="s">
        <v>29</v>
      </c>
      <c r="G167" s="35"/>
      <c r="H167" s="36"/>
      <c r="I167" s="63"/>
      <c r="J167" s="63"/>
      <c r="K167" s="64"/>
      <c r="L167" s="65"/>
      <c r="M167" s="66"/>
      <c r="N167" s="66"/>
      <c r="O167" s="67"/>
      <c r="P167" s="68"/>
      <c r="Q167" s="68"/>
      <c r="R167" s="36"/>
      <c r="S167" s="63"/>
      <c r="T167" s="63"/>
      <c r="U167" s="63"/>
      <c r="V167" s="63"/>
      <c r="W167" s="64"/>
      <c r="X167" s="35"/>
      <c r="Y167" s="83">
        <f t="shared" si="164"/>
        <v>0</v>
      </c>
      <c r="Z167" s="84">
        <f t="shared" ref="Z167:AB167" si="177">Z166+I167-M167+S167</f>
        <v>0</v>
      </c>
      <c r="AA167" s="84">
        <f t="shared" si="177"/>
        <v>0</v>
      </c>
      <c r="AB167" s="84">
        <f t="shared" si="177"/>
        <v>0</v>
      </c>
      <c r="AC167" s="85">
        <f t="shared" si="166"/>
        <v>0</v>
      </c>
      <c r="AD167" s="22">
        <f t="shared" si="167"/>
        <v>0</v>
      </c>
      <c r="AE167" s="86">
        <f>AE166-H167*$AK$5-I167*$AK$6-J167*$AK$7-K167*$AK$8</f>
        <v>1000</v>
      </c>
      <c r="AF167" s="23">
        <f t="shared" si="168"/>
        <v>0</v>
      </c>
      <c r="AG167" s="97">
        <f t="shared" si="163"/>
        <v>1000</v>
      </c>
      <c r="AI167" s="94"/>
      <c r="AJ167" s="94"/>
      <c r="AK167" s="94"/>
      <c r="AL167" s="94"/>
    </row>
    <row r="168" spans="1:38">
      <c r="A168" s="21">
        <v>11</v>
      </c>
      <c r="B168" s="22" t="s">
        <v>30</v>
      </c>
      <c r="C168" s="23" t="s">
        <v>31</v>
      </c>
      <c r="D168" s="23" t="s">
        <v>31</v>
      </c>
      <c r="E168" s="23" t="s">
        <v>29</v>
      </c>
      <c r="F168" s="24" t="s">
        <v>29</v>
      </c>
      <c r="G168" s="35"/>
      <c r="H168" s="36"/>
      <c r="I168" s="63"/>
      <c r="J168" s="63"/>
      <c r="K168" s="64"/>
      <c r="L168" s="65"/>
      <c r="M168" s="66"/>
      <c r="N168" s="66"/>
      <c r="O168" s="67"/>
      <c r="P168" s="68"/>
      <c r="Q168" s="68"/>
      <c r="R168" s="36"/>
      <c r="S168" s="63"/>
      <c r="T168" s="63"/>
      <c r="U168" s="63"/>
      <c r="V168" s="63"/>
      <c r="W168" s="64"/>
      <c r="X168" s="35"/>
      <c r="Y168" s="83">
        <f t="shared" si="164"/>
        <v>0</v>
      </c>
      <c r="Z168" s="84">
        <f t="shared" ref="Z168:AB168" si="178">Z167+I168-M168+S168</f>
        <v>0</v>
      </c>
      <c r="AA168" s="84">
        <f t="shared" si="178"/>
        <v>0</v>
      </c>
      <c r="AB168" s="84">
        <f t="shared" si="178"/>
        <v>0</v>
      </c>
      <c r="AC168" s="85">
        <f t="shared" si="166"/>
        <v>0</v>
      </c>
      <c r="AD168" s="22">
        <f t="shared" si="167"/>
        <v>0</v>
      </c>
      <c r="AE168" s="86">
        <f>AE167-H168*$AK$5-I168*$AK$6-J168*$AK$7-K168*$AK$8</f>
        <v>1000</v>
      </c>
      <c r="AF168" s="23">
        <f t="shared" si="168"/>
        <v>0</v>
      </c>
      <c r="AG168" s="97">
        <f t="shared" si="163"/>
        <v>1000</v>
      </c>
      <c r="AI168" s="94"/>
      <c r="AJ168" s="94"/>
      <c r="AK168" s="94"/>
      <c r="AL168" s="94"/>
    </row>
    <row r="169" ht="14.25" spans="1:38">
      <c r="A169" s="27">
        <v>12</v>
      </c>
      <c r="B169" s="28" t="s">
        <v>29</v>
      </c>
      <c r="C169" s="29" t="s">
        <v>31</v>
      </c>
      <c r="D169" s="29" t="s">
        <v>29</v>
      </c>
      <c r="E169" s="29" t="s">
        <v>29</v>
      </c>
      <c r="F169" s="30" t="s">
        <v>32</v>
      </c>
      <c r="G169" s="37"/>
      <c r="H169" s="38"/>
      <c r="I169" s="69"/>
      <c r="J169" s="69"/>
      <c r="K169" s="70"/>
      <c r="L169" s="71"/>
      <c r="M169" s="72"/>
      <c r="N169" s="72"/>
      <c r="O169" s="73"/>
      <c r="P169" s="74"/>
      <c r="Q169" s="74"/>
      <c r="R169" s="38"/>
      <c r="S169" s="69"/>
      <c r="T169" s="69"/>
      <c r="U169" s="69"/>
      <c r="V169" s="69"/>
      <c r="W169" s="70"/>
      <c r="X169" s="37"/>
      <c r="Y169" s="87">
        <f t="shared" si="164"/>
        <v>0</v>
      </c>
      <c r="Z169" s="88">
        <f t="shared" ref="Z169:AB169" si="179">Z168+I169-M169+S169</f>
        <v>0</v>
      </c>
      <c r="AA169" s="88">
        <f t="shared" si="179"/>
        <v>0</v>
      </c>
      <c r="AB169" s="88">
        <f t="shared" si="179"/>
        <v>0</v>
      </c>
      <c r="AC169" s="89">
        <f t="shared" si="166"/>
        <v>0</v>
      </c>
      <c r="AD169" s="28">
        <f t="shared" si="167"/>
        <v>0</v>
      </c>
      <c r="AE169" s="90">
        <f>AE168-H169*$AK$5-I169*$AK$6-J169*$AK$7-K169*$AK$8</f>
        <v>1000</v>
      </c>
      <c r="AF169" s="29">
        <f t="shared" si="168"/>
        <v>0</v>
      </c>
      <c r="AG169" s="98">
        <f t="shared" si="163"/>
        <v>1000</v>
      </c>
      <c r="AI169" s="94"/>
      <c r="AJ169" s="94"/>
      <c r="AK169" s="94"/>
      <c r="AL169" s="94"/>
    </row>
    <row r="170" ht="14.25"/>
  </sheetData>
  <mergeCells count="91">
    <mergeCell ref="A1:AG1"/>
    <mergeCell ref="AI1:AL1"/>
    <mergeCell ref="B2:F2"/>
    <mergeCell ref="H2:K2"/>
    <mergeCell ref="L2:O2"/>
    <mergeCell ref="R2:W2"/>
    <mergeCell ref="Y2:AG2"/>
    <mergeCell ref="A18:AG18"/>
    <mergeCell ref="B19:F19"/>
    <mergeCell ref="H19:K19"/>
    <mergeCell ref="L19:O19"/>
    <mergeCell ref="R19:W19"/>
    <mergeCell ref="Y19:AG19"/>
    <mergeCell ref="A35:AG35"/>
    <mergeCell ref="B36:F36"/>
    <mergeCell ref="H36:K36"/>
    <mergeCell ref="L36:O36"/>
    <mergeCell ref="R36:W36"/>
    <mergeCell ref="Y36:AG36"/>
    <mergeCell ref="A52:AG52"/>
    <mergeCell ref="B53:F53"/>
    <mergeCell ref="H53:K53"/>
    <mergeCell ref="L53:O53"/>
    <mergeCell ref="R53:W53"/>
    <mergeCell ref="Y53:AG53"/>
    <mergeCell ref="A69:AG69"/>
    <mergeCell ref="B70:F70"/>
    <mergeCell ref="H70:K70"/>
    <mergeCell ref="L70:O70"/>
    <mergeCell ref="R70:W70"/>
    <mergeCell ref="Y70:AG70"/>
    <mergeCell ref="A86:AG86"/>
    <mergeCell ref="B87:F87"/>
    <mergeCell ref="H87:K87"/>
    <mergeCell ref="L87:O87"/>
    <mergeCell ref="R87:W87"/>
    <mergeCell ref="Y87:AG87"/>
    <mergeCell ref="A103:AG103"/>
    <mergeCell ref="B104:F104"/>
    <mergeCell ref="H104:K104"/>
    <mergeCell ref="L104:O104"/>
    <mergeCell ref="R104:W104"/>
    <mergeCell ref="Y104:AG104"/>
    <mergeCell ref="A120:AG120"/>
    <mergeCell ref="B121:F121"/>
    <mergeCell ref="H121:K121"/>
    <mergeCell ref="L121:O121"/>
    <mergeCell ref="R121:W121"/>
    <mergeCell ref="Y121:AG121"/>
    <mergeCell ref="A137:AG137"/>
    <mergeCell ref="B138:F138"/>
    <mergeCell ref="H138:K138"/>
    <mergeCell ref="L138:O138"/>
    <mergeCell ref="R138:W138"/>
    <mergeCell ref="Y138:AG138"/>
    <mergeCell ref="A154:AG154"/>
    <mergeCell ref="B155:F155"/>
    <mergeCell ref="H155:K155"/>
    <mergeCell ref="L155:O155"/>
    <mergeCell ref="R155:W155"/>
    <mergeCell ref="Y155:AG155"/>
    <mergeCell ref="A2:A3"/>
    <mergeCell ref="A19:A20"/>
    <mergeCell ref="A36:A37"/>
    <mergeCell ref="A53:A54"/>
    <mergeCell ref="A70:A71"/>
    <mergeCell ref="A87:A88"/>
    <mergeCell ref="A104:A105"/>
    <mergeCell ref="A121:A122"/>
    <mergeCell ref="A138:A139"/>
    <mergeCell ref="A155:A156"/>
    <mergeCell ref="G2:G3"/>
    <mergeCell ref="G19:G20"/>
    <mergeCell ref="G36:G37"/>
    <mergeCell ref="G53:G54"/>
    <mergeCell ref="G70:G71"/>
    <mergeCell ref="G87:G88"/>
    <mergeCell ref="G104:G105"/>
    <mergeCell ref="G121:G122"/>
    <mergeCell ref="G138:G139"/>
    <mergeCell ref="G155:G156"/>
    <mergeCell ref="X2:X3"/>
    <mergeCell ref="X19:X20"/>
    <mergeCell ref="X36:X37"/>
    <mergeCell ref="X53:X54"/>
    <mergeCell ref="X70:X71"/>
    <mergeCell ref="X87:X88"/>
    <mergeCell ref="X104:X105"/>
    <mergeCell ref="X121:X122"/>
    <mergeCell ref="X138:X139"/>
    <mergeCell ref="X155:X156"/>
  </mergeCells>
  <pageMargins left="0.75" right="0.75" top="1" bottom="1" header="0.5" footer="0.5"/>
  <headerFooter/>
  <ignoredErrors>
    <ignoredError sqref="A5:AG16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265" zoomScaleNormal="265" workbookViewId="0">
      <selection activeCell="A14" sqref="A14"/>
    </sheetView>
  </sheetViews>
  <sheetFormatPr defaultColWidth="9" defaultRowHeight="13.5" outlineLevelRow="5" outlineLevelCol="3"/>
  <cols>
    <col min="1" max="16384" width="9" style="1"/>
  </cols>
  <sheetData>
    <row r="1" spans="1:4">
      <c r="A1" s="1" t="s">
        <v>24</v>
      </c>
      <c r="B1" s="1">
        <v>1000</v>
      </c>
      <c r="C1" s="1" t="s">
        <v>25</v>
      </c>
      <c r="D1" s="1">
        <v>1000</v>
      </c>
    </row>
    <row r="2" spans="1:4">
      <c r="A2" s="1" t="s">
        <v>28</v>
      </c>
      <c r="B2" s="1" t="s">
        <v>26</v>
      </c>
      <c r="C2" s="1" t="s">
        <v>13</v>
      </c>
      <c r="D2" s="1" t="s">
        <v>6</v>
      </c>
    </row>
    <row r="3" spans="1:4">
      <c r="A3" s="1" t="s">
        <v>14</v>
      </c>
      <c r="B3" s="1">
        <v>25</v>
      </c>
      <c r="C3" s="1">
        <v>15</v>
      </c>
      <c r="D3" s="1">
        <v>0</v>
      </c>
    </row>
    <row r="4" spans="1:4">
      <c r="A4" s="1" t="s">
        <v>15</v>
      </c>
      <c r="B4" s="1">
        <v>10</v>
      </c>
      <c r="C4" s="1">
        <v>5</v>
      </c>
      <c r="D4" s="1">
        <v>0</v>
      </c>
    </row>
    <row r="5" spans="1:4">
      <c r="A5" s="1" t="s">
        <v>16</v>
      </c>
      <c r="B5" s="1">
        <v>100</v>
      </c>
      <c r="C5" s="1">
        <v>50</v>
      </c>
      <c r="D5" s="1">
        <v>0</v>
      </c>
    </row>
    <row r="6" spans="1:4">
      <c r="A6" s="1" t="s">
        <v>17</v>
      </c>
      <c r="B6" s="1">
        <v>400</v>
      </c>
      <c r="C6" s="1">
        <v>100</v>
      </c>
      <c r="D6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新版使用</vt:lpstr>
      <vt:lpstr>新版模板</vt:lpstr>
      <vt:lpstr>物资计价与计重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</dc:creator>
  <cp:lastModifiedBy>宋</cp:lastModifiedBy>
  <dcterms:created xsi:type="dcterms:W3CDTF">2022-05-14T00:41:00Z</dcterms:created>
  <dcterms:modified xsi:type="dcterms:W3CDTF">2024-03-15T07:21:50Z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C41A76F5525D4875A41AC58086C5FAAF</vt:lpwstr>
  </property>
</Properties>
</file>