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xoni\Documents\1_uni\1_insterships\cuda_version\PEL4VAD-master\predictions\"/>
    </mc:Choice>
  </mc:AlternateContent>
  <xr:revisionPtr revIDLastSave="0" documentId="13_ncr:1_{39BAD3E4-6D4E-4536-BF70-303E8E173911}" xr6:coauthVersionLast="47" xr6:coauthVersionMax="47" xr10:uidLastSave="{00000000-0000-0000-0000-000000000000}"/>
  <bookViews>
    <workbookView xWindow="12255" yWindow="0" windowWidth="16650" windowHeight="163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4" i="1"/>
  <c r="J15" i="1"/>
  <c r="F25" i="1"/>
  <c r="F24" i="1"/>
  <c r="F23" i="1"/>
  <c r="F22" i="1"/>
  <c r="F21" i="1"/>
  <c r="F20" i="1"/>
  <c r="H20" i="1"/>
  <c r="H21" i="1"/>
  <c r="H22" i="1"/>
  <c r="H23" i="1"/>
  <c r="H24" i="1"/>
  <c r="H25" i="1"/>
  <c r="H19" i="1"/>
  <c r="F15" i="1"/>
  <c r="F14" i="1"/>
  <c r="N7" i="1"/>
  <c r="N6" i="1"/>
  <c r="F13" i="1"/>
  <c r="F11" i="1"/>
  <c r="M7" i="1"/>
  <c r="M6" i="1"/>
  <c r="D19" i="1"/>
  <c r="E9" i="1"/>
  <c r="E11" i="1" s="1"/>
  <c r="E13" i="1" s="1"/>
  <c r="C5" i="1"/>
  <c r="D20" i="1"/>
  <c r="D21" i="1"/>
  <c r="D22" i="1"/>
  <c r="D23" i="1"/>
  <c r="D24" i="1"/>
  <c r="D25" i="1"/>
  <c r="J13" i="1"/>
  <c r="J11" i="1"/>
  <c r="E10" i="1" l="1"/>
  <c r="J6" i="1" s="1"/>
  <c r="E15" i="1"/>
  <c r="F19" i="1"/>
</calcChain>
</file>

<file path=xl/sharedStrings.xml><?xml version="1.0" encoding="utf-8"?>
<sst xmlns="http://schemas.openxmlformats.org/spreadsheetml/2006/main" count="69" uniqueCount="60">
  <si>
    <t>Tasa (fps)</t>
  </si>
  <si>
    <t>PEL4VAD</t>
  </si>
  <si>
    <t>URDMU</t>
  </si>
  <si>
    <t>BN-WVAD</t>
  </si>
  <si>
    <t>ROC AUC</t>
  </si>
  <si>
    <t>AP</t>
  </si>
  <si>
    <t>86.76 // 86.76</t>
  </si>
  <si>
    <t>33.74</t>
  </si>
  <si>
    <t>86.97 // 86.94</t>
  </si>
  <si>
    <t>34.68</t>
  </si>
  <si>
    <t>83.85</t>
  </si>
  <si>
    <t>87.66</t>
  </si>
  <si>
    <t>36.42</t>
  </si>
  <si>
    <t>87.43</t>
  </si>
  <si>
    <t>37.45</t>
  </si>
  <si>
    <t>87.75</t>
  </si>
  <si>
    <t>37.16</t>
  </si>
  <si>
    <t>87.30</t>
  </si>
  <si>
    <t>23.70</t>
  </si>
  <si>
    <t>87.41</t>
  </si>
  <si>
    <t>36.83</t>
  </si>
  <si>
    <t>86.56</t>
  </si>
  <si>
    <t>40.65</t>
  </si>
  <si>
    <t>85.39</t>
  </si>
  <si>
    <t>34.30</t>
  </si>
  <si>
    <t>84.74</t>
  </si>
  <si>
    <t>38.73</t>
  </si>
  <si>
    <t>84.07</t>
  </si>
  <si>
    <t>31.62</t>
  </si>
  <si>
    <t>84.69</t>
  </si>
  <si>
    <t>41.20</t>
  </si>
  <si>
    <t>83.86</t>
  </si>
  <si>
    <t>82.33</t>
  </si>
  <si>
    <t>81.73</t>
  </si>
  <si>
    <t>37.46</t>
  </si>
  <si>
    <t>tiempo prediccion 1 descriptor</t>
  </si>
  <si>
    <t>uso computacional</t>
  </si>
  <si>
    <t>tasa (fps)</t>
  </si>
  <si>
    <t>frames que ocupan 1 descriptor</t>
  </si>
  <si>
    <t>tiempo real procesado</t>
  </si>
  <si>
    <t>tiempo por frame</t>
  </si>
  <si>
    <t>tiempo ocupado por un descriptor</t>
  </si>
  <si>
    <t>total</t>
  </si>
  <si>
    <t>tiempo de procesar todos los frames</t>
  </si>
  <si>
    <t>tiempor por frame</t>
  </si>
  <si>
    <t>prueba:</t>
  </si>
  <si>
    <t>total frames</t>
  </si>
  <si>
    <t>total time</t>
  </si>
  <si>
    <t>total time calculado a mano:</t>
  </si>
  <si>
    <t>features</t>
  </si>
  <si>
    <t>prediccion</t>
  </si>
  <si>
    <t>tiempo total</t>
  </si>
  <si>
    <t>tiempo por frame *16 frames</t>
  </si>
  <si>
    <t>tiempo 1 descriptor (16frames)</t>
  </si>
  <si>
    <t>CPU</t>
  </si>
  <si>
    <t>tiempo extraer 16 frames</t>
  </si>
  <si>
    <t>tiempo extraer 1 frame</t>
  </si>
  <si>
    <t>TIEMPO TOTAL EXTRACCION, 16 frames</t>
  </si>
  <si>
    <t>total frames test dataset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</si>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</sst>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000000000"/>
    <numFmt numFmtId="166" formatCode="0.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9" fontId="1" fillId="0" borderId="0" xfId="1" applyFont="1"/>
    <xf numFmtId="166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5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4" max="4" width="16.5703125" customWidth="1"/>
    <col min="5" max="5" width="31.28515625" customWidth="1"/>
    <col min="6" max="6" width="10.42578125" customWidth="1"/>
    <col min="7" max="7" width="11.140625" customWidth="1"/>
    <col min="9" max="9" width="29.85546875" customWidth="1"/>
    <col min="10" max="10" width="22.140625" customWidth="1"/>
    <col min="11" max="11" width="4.85546875" customWidth="1"/>
    <col min="12" max="12" width="28.28515625" customWidth="1"/>
    <col min="13" max="13" width="18" customWidth="1"/>
    <col min="14" max="14" width="12" bestFit="1" customWidth="1"/>
  </cols>
  <sheetData>
    <row r="2" spans="2:28" ht="30" x14ac:dyDescent="0.25">
      <c r="I2" t="s">
        <v>49</v>
      </c>
      <c r="L2" t="s">
        <v>50</v>
      </c>
      <c r="N2" t="s">
        <v>54</v>
      </c>
      <c r="V2" s="1" t="s">
        <v>0</v>
      </c>
      <c r="W2" s="1" t="s">
        <v>1</v>
      </c>
      <c r="X2" s="1"/>
      <c r="Y2" s="1" t="s">
        <v>2</v>
      </c>
      <c r="Z2" s="1"/>
      <c r="AA2" s="1" t="s">
        <v>3</v>
      </c>
      <c r="AB2" s="1"/>
    </row>
    <row r="3" spans="2:28" x14ac:dyDescent="0.25">
      <c r="I3" t="s">
        <v>45</v>
      </c>
      <c r="V3" s="1"/>
      <c r="W3" s="3" t="s">
        <v>4</v>
      </c>
      <c r="X3" s="3" t="s">
        <v>5</v>
      </c>
      <c r="Y3" s="3" t="s">
        <v>4</v>
      </c>
      <c r="Z3" s="3" t="s">
        <v>5</v>
      </c>
      <c r="AA3" s="3" t="s">
        <v>4</v>
      </c>
      <c r="AB3" s="3" t="s">
        <v>5</v>
      </c>
    </row>
    <row r="4" spans="2:28" ht="30" x14ac:dyDescent="0.25">
      <c r="I4" t="s">
        <v>46</v>
      </c>
      <c r="J4">
        <v>2374</v>
      </c>
      <c r="L4" t="s">
        <v>46</v>
      </c>
      <c r="M4">
        <v>1424</v>
      </c>
      <c r="V4" s="1">
        <v>30</v>
      </c>
      <c r="W4" s="2" t="s">
        <v>6</v>
      </c>
      <c r="X4" s="2" t="s">
        <v>7</v>
      </c>
      <c r="Y4" s="2" t="s">
        <v>8</v>
      </c>
      <c r="Z4" s="2" t="s">
        <v>9</v>
      </c>
      <c r="AA4" s="2" t="s">
        <v>10</v>
      </c>
      <c r="AB4" s="2"/>
    </row>
    <row r="5" spans="2:28" x14ac:dyDescent="0.25">
      <c r="C5">
        <f>(0.02604+0.01133+0.01137+0.01118+0.01148+0.01142+0.01226+0.01181+0.01185+0.01194)/10</f>
        <v>1.3068E-2</v>
      </c>
      <c r="E5" s="12" t="s">
        <v>59</v>
      </c>
      <c r="F5" s="12" t="s">
        <v>54</v>
      </c>
      <c r="I5" t="s">
        <v>47</v>
      </c>
      <c r="J5" s="6">
        <v>42.14293</v>
      </c>
      <c r="L5" t="s">
        <v>51</v>
      </c>
      <c r="M5" s="7">
        <v>4.9827098846435504E-3</v>
      </c>
      <c r="N5">
        <v>3.61E-2</v>
      </c>
      <c r="V5" s="1">
        <v>15</v>
      </c>
      <c r="W5" s="2" t="s">
        <v>11</v>
      </c>
      <c r="X5" s="2" t="s">
        <v>12</v>
      </c>
      <c r="Y5" s="2" t="s">
        <v>13</v>
      </c>
      <c r="Z5" s="2" t="s">
        <v>14</v>
      </c>
      <c r="AA5" s="2"/>
      <c r="AB5" s="2"/>
    </row>
    <row r="6" spans="2:28" x14ac:dyDescent="0.25">
      <c r="I6" t="s">
        <v>48</v>
      </c>
      <c r="J6">
        <f>J4*E8+(J4*E10)*10</f>
        <v>38.001805000000004</v>
      </c>
      <c r="L6" t="s">
        <v>40</v>
      </c>
      <c r="M6" s="11">
        <f>M5/M4</f>
        <v>3.4990940201148526E-6</v>
      </c>
      <c r="N6">
        <f>N5/M4</f>
        <v>2.5351123595505617E-5</v>
      </c>
      <c r="V6" s="1">
        <v>10</v>
      </c>
      <c r="W6" s="2" t="s">
        <v>15</v>
      </c>
      <c r="X6" s="2" t="s">
        <v>16</v>
      </c>
      <c r="Y6" s="2" t="s">
        <v>17</v>
      </c>
      <c r="Z6" s="2" t="s">
        <v>18</v>
      </c>
      <c r="AA6" s="2"/>
      <c r="AB6" s="2"/>
    </row>
    <row r="7" spans="2:28" x14ac:dyDescent="0.25">
      <c r="B7" t="s">
        <v>43</v>
      </c>
      <c r="E7">
        <v>2.5099999999999998</v>
      </c>
      <c r="F7">
        <v>4.88</v>
      </c>
      <c r="L7" t="s">
        <v>52</v>
      </c>
      <c r="M7" s="10">
        <f>M6*16</f>
        <v>5.5985504321837641E-5</v>
      </c>
      <c r="N7">
        <f>N6*16</f>
        <v>4.0561797752808988E-4</v>
      </c>
      <c r="V7" s="1">
        <v>6</v>
      </c>
      <c r="W7" s="2" t="s">
        <v>19</v>
      </c>
      <c r="X7" s="2" t="s">
        <v>20</v>
      </c>
      <c r="Y7" s="2" t="s">
        <v>21</v>
      </c>
      <c r="Z7" s="2" t="s">
        <v>22</v>
      </c>
      <c r="AA7" s="2"/>
      <c r="AB7" s="2"/>
    </row>
    <row r="8" spans="2:28" x14ac:dyDescent="0.25">
      <c r="B8" t="s">
        <v>44</v>
      </c>
      <c r="E8">
        <v>7.8399999999999997E-3</v>
      </c>
      <c r="F8">
        <v>2.035E-2</v>
      </c>
      <c r="M8" s="4"/>
      <c r="V8" s="1">
        <v>3</v>
      </c>
      <c r="W8" s="2" t="s">
        <v>23</v>
      </c>
      <c r="X8" s="2" t="s">
        <v>24</v>
      </c>
      <c r="Y8" s="2" t="s">
        <v>25</v>
      </c>
      <c r="Z8" s="2" t="s">
        <v>26</v>
      </c>
      <c r="AA8" s="2"/>
      <c r="AB8" s="2"/>
    </row>
    <row r="9" spans="2:28" x14ac:dyDescent="0.25">
      <c r="B9" t="s">
        <v>55</v>
      </c>
      <c r="E9">
        <f>C5</f>
        <v>1.3068E-2</v>
      </c>
      <c r="F9">
        <v>0.26879999999999998</v>
      </c>
      <c r="V9" s="1">
        <v>2</v>
      </c>
      <c r="W9" s="2" t="s">
        <v>27</v>
      </c>
      <c r="X9" s="2" t="s">
        <v>28</v>
      </c>
      <c r="Y9" s="2" t="s">
        <v>29</v>
      </c>
      <c r="Z9" s="2" t="s">
        <v>30</v>
      </c>
      <c r="AA9" s="2" t="s">
        <v>31</v>
      </c>
      <c r="AB9" s="2"/>
    </row>
    <row r="10" spans="2:28" x14ac:dyDescent="0.25">
      <c r="B10" t="s">
        <v>56</v>
      </c>
      <c r="E10">
        <f>E9/16</f>
        <v>8.1674999999999998E-4</v>
      </c>
      <c r="F10">
        <f>F9/16</f>
        <v>1.6799999999999999E-2</v>
      </c>
      <c r="V10" s="1">
        <v>1</v>
      </c>
      <c r="W10" s="2" t="s">
        <v>32</v>
      </c>
      <c r="X10" s="2" t="s">
        <v>18</v>
      </c>
      <c r="Y10" s="2" t="s">
        <v>33</v>
      </c>
      <c r="Z10" s="2" t="s">
        <v>34</v>
      </c>
      <c r="AA10" s="2"/>
      <c r="AB10" s="2"/>
    </row>
    <row r="11" spans="2:28" x14ac:dyDescent="0.25">
      <c r="B11" t="s">
        <v>57</v>
      </c>
      <c r="E11">
        <f>E8*16+E9</f>
        <v>0.13850799999999999</v>
      </c>
      <c r="F11">
        <f>F8*16+F9</f>
        <v>0.59440000000000004</v>
      </c>
      <c r="I11" t="s">
        <v>40</v>
      </c>
      <c r="J11">
        <f>1/30</f>
        <v>3.3333333333333333E-2</v>
      </c>
    </row>
    <row r="12" spans="2:28" x14ac:dyDescent="0.25">
      <c r="I12" t="s">
        <v>38</v>
      </c>
      <c r="J12">
        <v>16</v>
      </c>
    </row>
    <row r="13" spans="2:28" x14ac:dyDescent="0.25">
      <c r="B13" t="s">
        <v>53</v>
      </c>
      <c r="E13">
        <f>E11</f>
        <v>0.13850799999999999</v>
      </c>
      <c r="F13">
        <f>F11</f>
        <v>0.59440000000000004</v>
      </c>
      <c r="I13" t="s">
        <v>41</v>
      </c>
      <c r="J13">
        <f>J12*J11</f>
        <v>0.53333333333333333</v>
      </c>
    </row>
    <row r="14" spans="2:28" x14ac:dyDescent="0.25">
      <c r="B14" t="s">
        <v>35</v>
      </c>
      <c r="E14" s="10">
        <f>M7</f>
        <v>5.5985504321837641E-5</v>
      </c>
      <c r="F14">
        <f>N7</f>
        <v>4.0561797752808988E-4</v>
      </c>
      <c r="I14" t="s">
        <v>58</v>
      </c>
      <c r="J14">
        <v>111113</v>
      </c>
    </row>
    <row r="15" spans="2:28" x14ac:dyDescent="0.25">
      <c r="B15" t="s">
        <v>42</v>
      </c>
      <c r="E15">
        <f>E13+E14</f>
        <v>0.13856398550432183</v>
      </c>
      <c r="F15">
        <f>F13+F14</f>
        <v>0.59480561797752818</v>
      </c>
      <c r="J15">
        <f>J14+J13</f>
        <v>111113.53333333334</v>
      </c>
    </row>
    <row r="18" spans="2:8" x14ac:dyDescent="0.25">
      <c r="B18" t="s">
        <v>37</v>
      </c>
      <c r="D18" t="s">
        <v>39</v>
      </c>
      <c r="F18" t="s">
        <v>36</v>
      </c>
      <c r="H18" t="s">
        <v>54</v>
      </c>
    </row>
    <row r="19" spans="2:8" x14ac:dyDescent="0.25">
      <c r="B19">
        <v>30</v>
      </c>
      <c r="D19" s="5">
        <f t="shared" ref="D19:D25" si="0">$J$12/B19</f>
        <v>0.53333333333333333</v>
      </c>
      <c r="F19" s="9">
        <f t="shared" ref="F19:F25" si="1">$E$15/D19</f>
        <v>0.25980747282060346</v>
      </c>
      <c r="H19" s="8">
        <f>$F$15/D19</f>
        <v>1.1152605337078654</v>
      </c>
    </row>
    <row r="20" spans="2:8" x14ac:dyDescent="0.25">
      <c r="B20">
        <v>15</v>
      </c>
      <c r="D20" s="5">
        <f t="shared" si="0"/>
        <v>1.0666666666666667</v>
      </c>
      <c r="F20" s="9">
        <f t="shared" si="1"/>
        <v>0.12990373641030173</v>
      </c>
      <c r="H20" s="8">
        <f t="shared" ref="H20:H25" si="2">$F$15/D20</f>
        <v>0.55763026685393269</v>
      </c>
    </row>
    <row r="21" spans="2:8" x14ac:dyDescent="0.25">
      <c r="B21">
        <v>10</v>
      </c>
      <c r="D21" s="5">
        <f t="shared" si="0"/>
        <v>1.6</v>
      </c>
      <c r="F21" s="9">
        <f t="shared" si="1"/>
        <v>8.6602490940201143E-2</v>
      </c>
      <c r="H21" s="8">
        <f t="shared" si="2"/>
        <v>0.37175351123595507</v>
      </c>
    </row>
    <row r="22" spans="2:8" x14ac:dyDescent="0.25">
      <c r="B22">
        <v>6</v>
      </c>
      <c r="D22" s="5">
        <f t="shared" si="0"/>
        <v>2.6666666666666665</v>
      </c>
      <c r="F22" s="9">
        <f t="shared" si="1"/>
        <v>5.1961494564120692E-2</v>
      </c>
      <c r="H22" s="8">
        <f t="shared" si="2"/>
        <v>0.22305210674157308</v>
      </c>
    </row>
    <row r="23" spans="2:8" x14ac:dyDescent="0.25">
      <c r="B23">
        <v>3</v>
      </c>
      <c r="D23" s="5">
        <f t="shared" si="0"/>
        <v>5.333333333333333</v>
      </c>
      <c r="F23" s="9">
        <f t="shared" si="1"/>
        <v>2.5980747282060346E-2</v>
      </c>
      <c r="H23" s="8">
        <f t="shared" si="2"/>
        <v>0.11152605337078654</v>
      </c>
    </row>
    <row r="24" spans="2:8" x14ac:dyDescent="0.25">
      <c r="B24">
        <v>2</v>
      </c>
      <c r="D24" s="5">
        <f t="shared" si="0"/>
        <v>8</v>
      </c>
      <c r="F24" s="9">
        <f t="shared" si="1"/>
        <v>1.7320498188040229E-2</v>
      </c>
      <c r="G24" s="4"/>
      <c r="H24" s="8">
        <f t="shared" si="2"/>
        <v>7.4350702247191022E-2</v>
      </c>
    </row>
    <row r="25" spans="2:8" x14ac:dyDescent="0.25">
      <c r="B25">
        <v>1</v>
      </c>
      <c r="D25" s="5">
        <f t="shared" si="0"/>
        <v>16</v>
      </c>
      <c r="F25" s="9">
        <f t="shared" si="1"/>
        <v>8.6602490940201147E-3</v>
      </c>
      <c r="H25" s="8">
        <f t="shared" si="2"/>
        <v>3.7175351123595511E-2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rubio llamas</dc:creator>
  <cp:lastModifiedBy>sonia rubio llamas</cp:lastModifiedBy>
  <dcterms:created xsi:type="dcterms:W3CDTF">2015-06-05T18:19:34Z</dcterms:created>
  <dcterms:modified xsi:type="dcterms:W3CDTF">2025-01-19T19:30:33Z</dcterms:modified>
</cp:coreProperties>
</file>