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5"/>
  </bookViews>
  <sheets>
    <sheet name="Payroll Excercise1" sheetId="1" r:id="rId1"/>
    <sheet name="call statistics Excercise2" sheetId="2" r:id="rId2"/>
    <sheet name="Panda EST Excercise3" sheetId="3" r:id="rId3"/>
    <sheet name="Excercise 4" sheetId="4" r:id="rId4"/>
    <sheet name="Excercise5" sheetId="5" r:id="rId5"/>
    <sheet name="Excercise6" sheetId="6" r:id="rId6"/>
  </sheets>
  <calcPr calcId="124519"/>
</workbook>
</file>

<file path=xl/calcChain.xml><?xml version="1.0" encoding="utf-8"?>
<calcChain xmlns="http://schemas.openxmlformats.org/spreadsheetml/2006/main">
  <c r="E25" i="6"/>
  <c r="E24"/>
  <c r="B26"/>
  <c r="B25"/>
  <c r="B24"/>
  <c r="F19"/>
  <c r="F20"/>
  <c r="E20"/>
  <c r="E19"/>
  <c r="F18"/>
  <c r="E18"/>
  <c r="B19"/>
  <c r="B18"/>
  <c r="B17"/>
  <c r="D17" i="5"/>
  <c r="E17"/>
  <c r="C17"/>
  <c r="E15"/>
  <c r="D15"/>
  <c r="C15"/>
  <c r="D13"/>
  <c r="E13"/>
  <c r="C13"/>
  <c r="D12"/>
  <c r="E12"/>
  <c r="C12"/>
  <c r="G5"/>
  <c r="G6"/>
  <c r="G7"/>
  <c r="G8"/>
  <c r="G4"/>
  <c r="F5"/>
  <c r="F6"/>
  <c r="F7"/>
  <c r="F8"/>
  <c r="F4"/>
  <c r="E10"/>
  <c r="D10"/>
  <c r="C10"/>
  <c r="C15" i="4"/>
  <c r="C14"/>
  <c r="C12"/>
  <c r="E4"/>
  <c r="E5"/>
  <c r="F5" s="1"/>
  <c r="G5" s="1"/>
  <c r="E6"/>
  <c r="F6" s="1"/>
  <c r="G6" s="1"/>
  <c r="E7"/>
  <c r="F7" s="1"/>
  <c r="G7" s="1"/>
  <c r="E8"/>
  <c r="F8" s="1"/>
  <c r="G8" s="1"/>
  <c r="E9"/>
  <c r="F9" s="1"/>
  <c r="G9" s="1"/>
  <c r="E10"/>
  <c r="F10" s="1"/>
  <c r="G10" s="1"/>
  <c r="E3"/>
  <c r="F3" s="1"/>
  <c r="G3" s="1"/>
  <c r="D4"/>
  <c r="F4" s="1"/>
  <c r="G4" s="1"/>
  <c r="D5"/>
  <c r="D6"/>
  <c r="D7"/>
  <c r="D8"/>
  <c r="D9"/>
  <c r="D10"/>
  <c r="D3"/>
  <c r="C13" s="1"/>
  <c r="D16" i="3"/>
  <c r="E16"/>
  <c r="F16"/>
  <c r="D15"/>
  <c r="E15"/>
  <c r="F15"/>
  <c r="D14"/>
  <c r="E14"/>
  <c r="F14"/>
  <c r="D13"/>
  <c r="E13"/>
  <c r="F13"/>
  <c r="D12"/>
  <c r="E12"/>
  <c r="F12"/>
  <c r="C13"/>
  <c r="C14"/>
  <c r="C15"/>
  <c r="C16"/>
  <c r="C12"/>
  <c r="F6"/>
  <c r="F7"/>
  <c r="F8"/>
  <c r="F9"/>
  <c r="F10"/>
  <c r="F5"/>
  <c r="E6"/>
  <c r="E7"/>
  <c r="E8"/>
  <c r="E9"/>
  <c r="E10"/>
  <c r="E5"/>
  <c r="E10" i="2"/>
  <c r="E9"/>
  <c r="E8"/>
  <c r="E7"/>
  <c r="E6"/>
  <c r="D7"/>
  <c r="D8"/>
  <c r="D9"/>
  <c r="D10"/>
  <c r="D6"/>
  <c r="G7" i="1"/>
  <c r="G8"/>
  <c r="G9"/>
  <c r="G10"/>
  <c r="G6"/>
  <c r="F7"/>
  <c r="F8"/>
  <c r="F9"/>
  <c r="F10"/>
  <c r="F6"/>
  <c r="E7"/>
  <c r="E8"/>
  <c r="E9"/>
  <c r="E10"/>
  <c r="E6"/>
</calcChain>
</file>

<file path=xl/sharedStrings.xml><?xml version="1.0" encoding="utf-8"?>
<sst xmlns="http://schemas.openxmlformats.org/spreadsheetml/2006/main" count="172" uniqueCount="130">
  <si>
    <t>Payroll</t>
  </si>
  <si>
    <t>Date:</t>
  </si>
  <si>
    <t xml:space="preserve">EMPL </t>
  </si>
  <si>
    <t>Number</t>
  </si>
  <si>
    <t xml:space="preserve">Hourly </t>
  </si>
  <si>
    <t>Rate</t>
  </si>
  <si>
    <t>Hours</t>
  </si>
  <si>
    <t>Worked</t>
  </si>
  <si>
    <t>Gross Pay</t>
  </si>
  <si>
    <t>S.S.Tax</t>
  </si>
  <si>
    <t>Net Pay</t>
  </si>
  <si>
    <t>Name</t>
  </si>
  <si>
    <t>E00001</t>
  </si>
  <si>
    <t>E00002</t>
  </si>
  <si>
    <t xml:space="preserve">Ford </t>
  </si>
  <si>
    <t>Mino</t>
  </si>
  <si>
    <t>Bell</t>
  </si>
  <si>
    <t>Devis</t>
  </si>
  <si>
    <t>Turro</t>
  </si>
  <si>
    <t>E00003</t>
  </si>
  <si>
    <t>E00004</t>
  </si>
  <si>
    <t>E00005</t>
  </si>
  <si>
    <t>London Team Call Statics</t>
  </si>
  <si>
    <t xml:space="preserve">No. of calls </t>
  </si>
  <si>
    <t xml:space="preserve">Hours </t>
  </si>
  <si>
    <t>Call per</t>
  </si>
  <si>
    <t>Bonus</t>
  </si>
  <si>
    <t>Adam</t>
  </si>
  <si>
    <t>Jhon</t>
  </si>
  <si>
    <t>Jamse</t>
  </si>
  <si>
    <t>Alex</t>
  </si>
  <si>
    <t>Emma</t>
  </si>
  <si>
    <t>Total</t>
  </si>
  <si>
    <t>Bonus Rate</t>
  </si>
  <si>
    <t>Panda EST</t>
  </si>
  <si>
    <t>Monthly Sales Report -July</t>
  </si>
  <si>
    <t>Emp. No</t>
  </si>
  <si>
    <t xml:space="preserve">Name </t>
  </si>
  <si>
    <t>Salary</t>
  </si>
  <si>
    <t>Sales Amount</t>
  </si>
  <si>
    <t>Commission</t>
  </si>
  <si>
    <t>Total Salary</t>
  </si>
  <si>
    <t>S101</t>
  </si>
  <si>
    <t>Ahmed</t>
  </si>
  <si>
    <t>S105</t>
  </si>
  <si>
    <t>Hassen</t>
  </si>
  <si>
    <t>S112</t>
  </si>
  <si>
    <t>Ali</t>
  </si>
  <si>
    <t>S107</t>
  </si>
  <si>
    <t>Waleed</t>
  </si>
  <si>
    <t>S110</t>
  </si>
  <si>
    <t>Mohammed</t>
  </si>
  <si>
    <t>S103</t>
  </si>
  <si>
    <t>Samir</t>
  </si>
  <si>
    <t>Totals</t>
  </si>
  <si>
    <t>Average</t>
  </si>
  <si>
    <t>Hightest</t>
  </si>
  <si>
    <t>Lowest</t>
  </si>
  <si>
    <t>Count</t>
  </si>
  <si>
    <t>TAX</t>
  </si>
  <si>
    <t>RATE</t>
  </si>
  <si>
    <t>Count of Items</t>
  </si>
  <si>
    <t>Average of Tax</t>
  </si>
  <si>
    <t>Min ITEM Price</t>
  </si>
  <si>
    <t>Max Item Price</t>
  </si>
  <si>
    <t>ITEM NO</t>
  </si>
  <si>
    <t>NO OF ITEMS</t>
  </si>
  <si>
    <t>ITEM PRICE</t>
  </si>
  <si>
    <t>TOTAL PRICE BEFORE TAX</t>
  </si>
  <si>
    <t>TOTAL PRICE AFTER TAX</t>
  </si>
  <si>
    <t>Sales and profit Report - First Quarter 2012</t>
  </si>
  <si>
    <t>No</t>
  </si>
  <si>
    <t>City</t>
  </si>
  <si>
    <t xml:space="preserve">Jan </t>
  </si>
  <si>
    <t>Feb</t>
  </si>
  <si>
    <t>Mar</t>
  </si>
  <si>
    <t xml:space="preserve">Average </t>
  </si>
  <si>
    <t>Maximum</t>
  </si>
  <si>
    <t>C001</t>
  </si>
  <si>
    <t>Coo2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</si>
  <si>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</si>
  <si>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</si>
  <si>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</si>
  <si>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</si>
  <si>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</si>
  <si>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</si>
  <si>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</si>
  <si>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</si>
  <si>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</si>
  <si>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>Total Sales greater than 30,000</t>
  </si>
  <si>
    <t>No. Sales greater than 30,000</t>
  </si>
  <si>
    <t>C002</t>
  </si>
  <si>
    <t>Coo3</t>
  </si>
  <si>
    <t>C003</t>
  </si>
  <si>
    <t>USA Annual Purchases Report 2011</t>
  </si>
  <si>
    <t>Customer Id</t>
  </si>
  <si>
    <t>Gender</t>
  </si>
  <si>
    <t xml:space="preserve">City </t>
  </si>
  <si>
    <t xml:space="preserve">Education </t>
  </si>
  <si>
    <t xml:space="preserve">Annual Purchase </t>
  </si>
  <si>
    <t>Annual Salary</t>
  </si>
  <si>
    <t>C11</t>
  </si>
  <si>
    <t>C12</t>
  </si>
  <si>
    <t>M</t>
  </si>
  <si>
    <t>F</t>
  </si>
  <si>
    <t>Seattle</t>
  </si>
  <si>
    <t>Chicago</t>
  </si>
  <si>
    <t>Yew York</t>
  </si>
  <si>
    <t>University</t>
  </si>
  <si>
    <t>High School</t>
  </si>
  <si>
    <t>None</t>
  </si>
  <si>
    <t>C13</t>
  </si>
  <si>
    <t>C14</t>
  </si>
  <si>
    <t>C15</t>
  </si>
  <si>
    <t>C16</t>
  </si>
  <si>
    <t>C17</t>
  </si>
  <si>
    <t>C18</t>
  </si>
  <si>
    <t>C19</t>
  </si>
  <si>
    <t>C20</t>
  </si>
  <si>
    <t>Total Annual purchase</t>
  </si>
  <si>
    <t>Male</t>
  </si>
  <si>
    <t>Female</t>
  </si>
  <si>
    <t>Education</t>
  </si>
  <si>
    <t>Average Annual Purchases</t>
  </si>
  <si>
    <t>Population</t>
  </si>
  <si>
    <t>use formulas</t>
  </si>
  <si>
    <t>sumif</t>
  </si>
  <si>
    <t>sumifs</t>
  </si>
  <si>
    <t>averageif</t>
  </si>
  <si>
    <t>countif</t>
  </si>
</sst>
</file>

<file path=xl/styles.xml><?xml version="1.0" encoding="utf-8"?>
<styleSheet xmlns="http://schemas.openxmlformats.org/spreadsheetml/2006/main">
  <numFmts count="5">
    <numFmt numFmtId="44" formatCode="_ &quot;₹&quot;\ * #,##0.00_ ;_ &quot;₹&quot;\ * \-#,##0.00_ ;_ &quot;₹&quot;\ * &quot;-&quot;??_ ;_ @_ "/>
    <numFmt numFmtId="164" formatCode="_ [$€-2]\ * #,##0.00_ ;_ [$€-2]\ * \-#,##0.00_ ;_ [$€-2]\ * &quot;-&quot;??_ ;_ @_ "/>
    <numFmt numFmtId="165" formatCode="0.0"/>
    <numFmt numFmtId="166" formatCode="_-[$$-409]* #,##0.00_ ;_-[$$-409]* \-#,##0.00\ ;_-[$$-409]* &quot;-&quot;??_ ;_-@_ "/>
    <numFmt numFmtId="168" formatCode="_-[$$-409]* #,##0_ ;_-[$$-409]* \-#,##0\ ;_-[$$-409]* &quot;-&quot;??_ ;_-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5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textRotation="45"/>
    </xf>
    <xf numFmtId="9" fontId="0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8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center"/>
    </xf>
    <xf numFmtId="0" fontId="0" fillId="3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0" fillId="11" borderId="0" xfId="0" applyFill="1"/>
    <xf numFmtId="0" fontId="2" fillId="11" borderId="0" xfId="0" applyFont="1" applyFill="1"/>
    <xf numFmtId="0" fontId="0" fillId="6" borderId="0" xfId="0" applyFill="1"/>
    <xf numFmtId="168" fontId="0" fillId="6" borderId="0" xfId="0" applyNumberFormat="1" applyFill="1"/>
    <xf numFmtId="168" fontId="0" fillId="6" borderId="0" xfId="2" applyNumberFormat="1" applyFont="1" applyFill="1"/>
    <xf numFmtId="0" fontId="2" fillId="12" borderId="0" xfId="0" applyFont="1" applyFill="1" applyAlignment="1">
      <alignment vertical="center" wrapText="1"/>
    </xf>
    <xf numFmtId="0" fontId="2" fillId="12" borderId="0" xfId="0" applyFont="1" applyFill="1" applyAlignment="1">
      <alignment textRotation="180" wrapText="1"/>
    </xf>
    <xf numFmtId="0" fontId="2" fillId="12" borderId="0" xfId="0" applyFont="1" applyFill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548840769903761"/>
          <c:y val="0.18299800699186461"/>
          <c:w val="0.66337401574803145"/>
          <c:h val="0.68222661482667368"/>
        </c:manualLayout>
      </c:layout>
      <c:barChart>
        <c:barDir val="col"/>
        <c:grouping val="clustered"/>
        <c:ser>
          <c:idx val="0"/>
          <c:order val="0"/>
          <c:tx>
            <c:strRef>
              <c:f>Excercise5!$C$3</c:f>
              <c:strCache>
                <c:ptCount val="1"/>
                <c:pt idx="0">
                  <c:v>Jan </c:v>
                </c:pt>
              </c:strCache>
            </c:strRef>
          </c:tx>
          <c:val>
            <c:numRef>
              <c:f>Excercise5!$C$4:$C$8</c:f>
              <c:numCache>
                <c:formatCode>_-[$$-409]* #,##0.00_ ;_-[$$-409]* \-#,##0.00\ ;_-[$$-409]* "-"??_ ;_-@_ 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Excercise5!$D$3</c:f>
              <c:strCache>
                <c:ptCount val="1"/>
                <c:pt idx="0">
                  <c:v>Feb</c:v>
                </c:pt>
              </c:strCache>
            </c:strRef>
          </c:tx>
          <c:val>
            <c:numRef>
              <c:f>Excercise5!$D$4:$D$8</c:f>
              <c:numCache>
                <c:formatCode>_-[$$-409]* #,##0.00_ ;_-[$$-409]* \-#,##0.00\ ;_-[$$-409]* "-"??_ ;_-@_ 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Excercise5!$E$3</c:f>
              <c:strCache>
                <c:ptCount val="1"/>
                <c:pt idx="0">
                  <c:v>Mar</c:v>
                </c:pt>
              </c:strCache>
            </c:strRef>
          </c:tx>
          <c:val>
            <c:numRef>
              <c:f>Excercise5!$E$4:$E$8</c:f>
              <c:numCache>
                <c:formatCode>_-[$$-409]* #,##0.00_ ;_-[$$-409]* \-#,##0.00\ ;_-[$$-409]* "-"??_ ;_-@_ 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</c:ser>
        <c:axId val="74313088"/>
        <c:axId val="78337920"/>
      </c:barChart>
      <c:catAx>
        <c:axId val="74313088"/>
        <c:scaling>
          <c:orientation val="minMax"/>
        </c:scaling>
        <c:axPos val="b"/>
        <c:tickLblPos val="nextTo"/>
        <c:crossAx val="78337920"/>
        <c:crosses val="autoZero"/>
        <c:auto val="1"/>
        <c:lblAlgn val="ctr"/>
        <c:lblOffset val="100"/>
      </c:catAx>
      <c:valAx>
        <c:axId val="78337920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7431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Maximum Sales in Each City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Excercise5!$G$3</c:f>
              <c:strCache>
                <c:ptCount val="1"/>
                <c:pt idx="0">
                  <c:v>Maximum</c:v>
                </c:pt>
              </c:strCache>
            </c:strRef>
          </c:tx>
          <c:cat>
            <c:strRef>
              <c:f>Excercise5!$B$4:$B$8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Excercise5!$G$4:$G$8</c:f>
              <c:numCache>
                <c:formatCode>_-[$$-409]* #,##0.00_ ;_-[$$-409]* \-#,##0.00\ ;_-[$$-409]* "-"??_ ;_-@_ 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75"/>
      <c:perspective val="30"/>
    </c:view3D>
    <c:plotArea>
      <c:layout>
        <c:manualLayout>
          <c:layoutTarget val="inner"/>
          <c:xMode val="edge"/>
          <c:yMode val="edge"/>
          <c:x val="0"/>
          <c:y val="0.36018091129413421"/>
          <c:w val="0.93287037037037035"/>
          <c:h val="0.5290503916895446"/>
        </c:manualLayout>
      </c:layout>
      <c:pie3DChart>
        <c:varyColors val="1"/>
        <c:ser>
          <c:idx val="0"/>
          <c:order val="0"/>
          <c:tx>
            <c:strRef>
              <c:f>Excercise6!$E$23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explosion val="13"/>
          </c:dPt>
          <c:cat>
            <c:strRef>
              <c:f>Excercise6!$D$24:$D$25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Excercise6!$E$24:$E$25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Excercise6!$B$16</c:f>
              <c:strCache>
                <c:ptCount val="1"/>
                <c:pt idx="0">
                  <c:v>Total Annual purchase</c:v>
                </c:pt>
              </c:strCache>
            </c:strRef>
          </c:tx>
          <c:cat>
            <c:strRef>
              <c:f>Excercise6!$A$17:$A$19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Excercise6!$B$17:$B$19</c:f>
              <c:numCache>
                <c:formatCode>General</c:formatCode>
                <c:ptCount val="3"/>
                <c:pt idx="0">
                  <c:v>10698</c:v>
                </c:pt>
                <c:pt idx="1">
                  <c:v>10346</c:v>
                </c:pt>
                <c:pt idx="2">
                  <c:v>11890</c:v>
                </c:pt>
              </c:numCache>
            </c:numRef>
          </c:val>
        </c:ser>
        <c:dLbls/>
        <c:shape val="box"/>
        <c:axId val="101157888"/>
        <c:axId val="166317440"/>
        <c:axId val="0"/>
      </c:bar3DChart>
      <c:catAx>
        <c:axId val="101157888"/>
        <c:scaling>
          <c:orientation val="minMax"/>
        </c:scaling>
        <c:axPos val="l"/>
        <c:majorTickMark val="none"/>
        <c:tickLblPos val="nextTo"/>
        <c:crossAx val="166317440"/>
        <c:crosses val="autoZero"/>
        <c:auto val="1"/>
        <c:lblAlgn val="ctr"/>
        <c:lblOffset val="100"/>
      </c:catAx>
      <c:valAx>
        <c:axId val="1663174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01157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030796150481189"/>
          <c:y val="0.15325240594925635"/>
          <c:w val="0.58356846019247599"/>
          <c:h val="0.6963732137649461"/>
        </c:manualLayout>
      </c:layout>
      <c:barChart>
        <c:barDir val="col"/>
        <c:grouping val="clustered"/>
        <c:ser>
          <c:idx val="0"/>
          <c:order val="0"/>
          <c:tx>
            <c:strRef>
              <c:f>Excercise6!$E$3</c:f>
              <c:strCache>
                <c:ptCount val="1"/>
                <c:pt idx="0">
                  <c:v>Annual Purchase </c:v>
                </c:pt>
              </c:strCache>
            </c:strRef>
          </c:tx>
          <c:val>
            <c:numRef>
              <c:f>Excercise6!$E$4:$E$13</c:f>
              <c:numCache>
                <c:formatCode>_-[$$-409]* #,##0_ ;_-[$$-409]* \-#,##0\ ;_-[$$-409]* "-"??_ ;_-@_ </c:formatCode>
                <c:ptCount val="10"/>
                <c:pt idx="0">
                  <c:v>6233</c:v>
                </c:pt>
                <c:pt idx="1">
                  <c:v>4233</c:v>
                </c:pt>
                <c:pt idx="2">
                  <c:v>6560</c:v>
                </c:pt>
                <c:pt idx="3">
                  <c:v>5001</c:v>
                </c:pt>
                <c:pt idx="4">
                  <c:v>7034</c:v>
                </c:pt>
                <c:pt idx="5">
                  <c:v>5345</c:v>
                </c:pt>
                <c:pt idx="6">
                  <c:v>790</c:v>
                </c:pt>
                <c:pt idx="7">
                  <c:v>240</c:v>
                </c:pt>
                <c:pt idx="8">
                  <c:v>4300</c:v>
                </c:pt>
                <c:pt idx="9">
                  <c:v>232</c:v>
                </c:pt>
              </c:numCache>
            </c:numRef>
          </c:val>
        </c:ser>
        <c:ser>
          <c:idx val="1"/>
          <c:order val="1"/>
          <c:tx>
            <c:strRef>
              <c:f>Excercise6!$F$3</c:f>
              <c:strCache>
                <c:ptCount val="1"/>
                <c:pt idx="0">
                  <c:v>Annual Salary</c:v>
                </c:pt>
              </c:strCache>
            </c:strRef>
          </c:tx>
          <c:val>
            <c:numRef>
              <c:f>Excercise6!$F$4:$F$13</c:f>
              <c:numCache>
                <c:formatCode>_-[$$-409]* #,##0_ ;_-[$$-409]* \-#,##0\ ;_-[$$-409]* "-"??_ ;_-@_ </c:formatCode>
                <c:ptCount val="10"/>
                <c:pt idx="0">
                  <c:v>7500</c:v>
                </c:pt>
                <c:pt idx="1">
                  <c:v>4999</c:v>
                </c:pt>
                <c:pt idx="2">
                  <c:v>6750</c:v>
                </c:pt>
                <c:pt idx="3">
                  <c:v>12000</c:v>
                </c:pt>
                <c:pt idx="4">
                  <c:v>17500</c:v>
                </c:pt>
                <c:pt idx="5">
                  <c:v>13150</c:v>
                </c:pt>
                <c:pt idx="6">
                  <c:v>3799</c:v>
                </c:pt>
                <c:pt idx="7">
                  <c:v>2150</c:v>
                </c:pt>
                <c:pt idx="8">
                  <c:v>22450</c:v>
                </c:pt>
                <c:pt idx="9">
                  <c:v>2500</c:v>
                </c:pt>
              </c:numCache>
            </c:numRef>
          </c:val>
        </c:ser>
        <c:axId val="186163200"/>
        <c:axId val="186166272"/>
      </c:barChart>
      <c:catAx>
        <c:axId val="186163200"/>
        <c:scaling>
          <c:orientation val="minMax"/>
        </c:scaling>
        <c:axPos val="b"/>
        <c:tickLblPos val="nextTo"/>
        <c:crossAx val="186166272"/>
        <c:crosses val="autoZero"/>
        <c:auto val="1"/>
        <c:lblAlgn val="ctr"/>
        <c:lblOffset val="100"/>
      </c:catAx>
      <c:valAx>
        <c:axId val="186166272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8616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18</xdr:row>
      <xdr:rowOff>25400</xdr:rowOff>
    </xdr:from>
    <xdr:to>
      <xdr:col>4</xdr:col>
      <xdr:colOff>539750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18</xdr:row>
      <xdr:rowOff>31750</xdr:rowOff>
    </xdr:from>
    <xdr:to>
      <xdr:col>11</xdr:col>
      <xdr:colOff>495300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0.31806</cdr:x>
      <cdr:y>0.02083</cdr:y>
    </cdr:from>
    <cdr:to>
      <cdr:x>0.81944</cdr:x>
      <cdr:y>0.08102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4150" y="57150"/>
          <a:ext cx="22923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0.28333</cdr:x>
      <cdr:y>0.02697</cdr:y>
    </cdr:from>
    <cdr:to>
      <cdr:x>0.73582</cdr:x>
      <cdr:y>0.12211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10086" y="81351"/>
          <a:ext cx="1772814" cy="28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/>
            <a:t>Sales and Profit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144780</xdr:rowOff>
    </xdr:from>
    <xdr:to>
      <xdr:col>11</xdr:col>
      <xdr:colOff>182880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0</xdr:row>
      <xdr:rowOff>175260</xdr:rowOff>
    </xdr:from>
    <xdr:to>
      <xdr:col>19</xdr:col>
      <xdr:colOff>243840</xdr:colOff>
      <xdr:row>14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15</xdr:row>
      <xdr:rowOff>22860</xdr:rowOff>
    </xdr:from>
    <xdr:to>
      <xdr:col>14</xdr:col>
      <xdr:colOff>358140</xdr:colOff>
      <xdr:row>26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0.14333</cdr:x>
      <cdr:y>0.02778</cdr:y>
    </cdr:from>
    <cdr:to>
      <cdr:x>0.78833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5320" y="76200"/>
          <a:ext cx="294894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="1"/>
            <a:t>Annual Salary VS Annual Purchase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27" sqref="G27"/>
    </sheetView>
  </sheetViews>
  <sheetFormatPr defaultRowHeight="14.4"/>
  <cols>
    <col min="1" max="2" width="14.44140625" customWidth="1"/>
    <col min="3" max="3" width="11.88671875" customWidth="1"/>
    <col min="4" max="4" width="11.77734375" customWidth="1"/>
    <col min="5" max="5" width="13.21875" customWidth="1"/>
    <col min="6" max="6" width="13.44140625" customWidth="1"/>
    <col min="7" max="7" width="15.21875" customWidth="1"/>
  </cols>
  <sheetData>
    <row r="1" spans="1:7">
      <c r="A1" s="16" t="s">
        <v>0</v>
      </c>
      <c r="B1" s="16"/>
      <c r="C1" s="16"/>
      <c r="D1" s="16"/>
      <c r="E1" s="16"/>
      <c r="F1" s="16"/>
      <c r="G1" s="16"/>
    </row>
    <row r="2" spans="1:7">
      <c r="A2" s="16"/>
      <c r="B2" s="16"/>
      <c r="C2" s="16"/>
      <c r="D2" s="16"/>
      <c r="E2" s="16"/>
      <c r="F2" s="16"/>
      <c r="G2" s="16"/>
    </row>
    <row r="3" spans="1:7">
      <c r="A3" s="4" t="s">
        <v>1</v>
      </c>
      <c r="B3" s="2">
        <v>40544</v>
      </c>
      <c r="C3" s="1"/>
      <c r="D3" s="1"/>
      <c r="E3" s="1"/>
      <c r="F3" s="1"/>
      <c r="G3" s="1"/>
    </row>
    <row r="4" spans="1:7">
      <c r="A4" s="3" t="s">
        <v>2</v>
      </c>
      <c r="B4" s="3" t="s">
        <v>2</v>
      </c>
      <c r="C4" s="3" t="s">
        <v>4</v>
      </c>
      <c r="D4" s="3" t="s">
        <v>6</v>
      </c>
      <c r="E4" s="3" t="s">
        <v>8</v>
      </c>
      <c r="F4" s="3" t="s">
        <v>9</v>
      </c>
      <c r="G4" s="3" t="s">
        <v>10</v>
      </c>
    </row>
    <row r="5" spans="1:7">
      <c r="A5" s="3" t="s">
        <v>3</v>
      </c>
      <c r="B5" s="3" t="s">
        <v>11</v>
      </c>
      <c r="C5" s="3" t="s">
        <v>5</v>
      </c>
      <c r="D5" s="3" t="s">
        <v>7</v>
      </c>
      <c r="E5" s="3"/>
      <c r="F5" s="3"/>
      <c r="G5" s="3"/>
    </row>
    <row r="6" spans="1:7">
      <c r="A6" t="s">
        <v>12</v>
      </c>
      <c r="B6" t="s">
        <v>14</v>
      </c>
      <c r="C6">
        <v>7.5</v>
      </c>
      <c r="D6">
        <v>35</v>
      </c>
      <c r="E6">
        <f>C6*D6</f>
        <v>262.5</v>
      </c>
      <c r="F6">
        <f>E6*6/100</f>
        <v>15.75</v>
      </c>
      <c r="G6">
        <f>E6-F6</f>
        <v>246.75</v>
      </c>
    </row>
    <row r="7" spans="1:7">
      <c r="A7" t="s">
        <v>13</v>
      </c>
      <c r="B7" t="s">
        <v>15</v>
      </c>
      <c r="C7">
        <v>8</v>
      </c>
      <c r="D7">
        <v>30</v>
      </c>
      <c r="E7">
        <f t="shared" ref="E7:E10" si="0">C7*D7</f>
        <v>240</v>
      </c>
      <c r="F7">
        <f t="shared" ref="F7:F10" si="1">E7*6/100</f>
        <v>14.4</v>
      </c>
      <c r="G7">
        <f t="shared" ref="G7:G10" si="2">E7-F7</f>
        <v>225.6</v>
      </c>
    </row>
    <row r="8" spans="1:7">
      <c r="A8" t="s">
        <v>19</v>
      </c>
      <c r="B8" t="s">
        <v>16</v>
      </c>
      <c r="C8">
        <v>6.5</v>
      </c>
      <c r="D8">
        <v>25</v>
      </c>
      <c r="E8">
        <f t="shared" si="0"/>
        <v>162.5</v>
      </c>
      <c r="F8">
        <f t="shared" si="1"/>
        <v>9.75</v>
      </c>
      <c r="G8">
        <f t="shared" si="2"/>
        <v>152.75</v>
      </c>
    </row>
    <row r="9" spans="1:7">
      <c r="A9" t="s">
        <v>20</v>
      </c>
      <c r="B9" t="s">
        <v>17</v>
      </c>
      <c r="C9">
        <v>9</v>
      </c>
      <c r="D9">
        <v>40</v>
      </c>
      <c r="E9">
        <f t="shared" si="0"/>
        <v>360</v>
      </c>
      <c r="F9">
        <f t="shared" si="1"/>
        <v>21.6</v>
      </c>
      <c r="G9">
        <f t="shared" si="2"/>
        <v>338.4</v>
      </c>
    </row>
    <row r="10" spans="1:7">
      <c r="A10" t="s">
        <v>21</v>
      </c>
      <c r="B10" t="s">
        <v>18</v>
      </c>
      <c r="C10">
        <v>10</v>
      </c>
      <c r="D10">
        <v>39</v>
      </c>
      <c r="E10">
        <f t="shared" si="0"/>
        <v>390</v>
      </c>
      <c r="F10">
        <f t="shared" si="1"/>
        <v>23.4</v>
      </c>
      <c r="G10">
        <f t="shared" si="2"/>
        <v>366.6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5" sqref="E15"/>
    </sheetView>
  </sheetViews>
  <sheetFormatPr defaultRowHeight="14.4"/>
  <cols>
    <col min="2" max="2" width="13" customWidth="1"/>
  </cols>
  <sheetData>
    <row r="1" spans="1:5" ht="30" customHeight="1">
      <c r="A1" s="17" t="s">
        <v>22</v>
      </c>
      <c r="B1" s="17"/>
      <c r="C1" s="17"/>
      <c r="D1" s="17"/>
      <c r="E1" s="17"/>
    </row>
    <row r="2" spans="1:5" ht="30" customHeight="1">
      <c r="A2" s="17"/>
      <c r="B2" s="17"/>
      <c r="C2" s="17"/>
      <c r="D2" s="17"/>
      <c r="E2" s="17"/>
    </row>
    <row r="3" spans="1:5" ht="30" customHeight="1">
      <c r="A3" s="5"/>
      <c r="B3" s="5"/>
      <c r="C3" s="5"/>
      <c r="D3" s="5"/>
      <c r="E3" s="5"/>
    </row>
    <row r="4" spans="1:5" ht="36">
      <c r="A4" s="6" t="s">
        <v>11</v>
      </c>
      <c r="B4" s="6" t="s">
        <v>23</v>
      </c>
      <c r="C4" s="6" t="s">
        <v>24</v>
      </c>
      <c r="D4" s="6" t="s">
        <v>25</v>
      </c>
      <c r="E4" s="7" t="s">
        <v>26</v>
      </c>
    </row>
    <row r="5" spans="1:5" ht="19.95" customHeight="1">
      <c r="A5" s="6"/>
      <c r="B5" s="6"/>
      <c r="C5" s="6" t="s">
        <v>7</v>
      </c>
      <c r="D5" s="6" t="s">
        <v>24</v>
      </c>
      <c r="E5" s="6"/>
    </row>
    <row r="6" spans="1:5" ht="19.95" customHeight="1">
      <c r="A6" t="s">
        <v>27</v>
      </c>
      <c r="B6">
        <v>42</v>
      </c>
      <c r="C6">
        <v>5</v>
      </c>
      <c r="D6">
        <f>B6/C6</f>
        <v>8.4</v>
      </c>
      <c r="E6" s="9">
        <f>D6*B14</f>
        <v>2.1</v>
      </c>
    </row>
    <row r="7" spans="1:5" ht="19.95" customHeight="1">
      <c r="A7" t="s">
        <v>28</v>
      </c>
      <c r="B7">
        <v>6</v>
      </c>
      <c r="C7">
        <v>4</v>
      </c>
      <c r="D7">
        <f t="shared" ref="D7:D10" si="0">B7/C7</f>
        <v>1.5</v>
      </c>
      <c r="E7" s="9">
        <f>D7*B14</f>
        <v>0.375</v>
      </c>
    </row>
    <row r="8" spans="1:5" ht="19.95" customHeight="1">
      <c r="A8" t="s">
        <v>29</v>
      </c>
      <c r="B8">
        <v>39</v>
      </c>
      <c r="C8">
        <v>6</v>
      </c>
      <c r="D8">
        <f t="shared" si="0"/>
        <v>6.5</v>
      </c>
      <c r="E8" s="9">
        <f>D7*B14</f>
        <v>0.375</v>
      </c>
    </row>
    <row r="9" spans="1:5" ht="19.95" customHeight="1">
      <c r="A9" t="s">
        <v>30</v>
      </c>
      <c r="B9">
        <v>15</v>
      </c>
      <c r="C9">
        <v>6</v>
      </c>
      <c r="D9">
        <f t="shared" si="0"/>
        <v>2.5</v>
      </c>
      <c r="E9" s="9">
        <f>D9*B14</f>
        <v>0.625</v>
      </c>
    </row>
    <row r="10" spans="1:5" ht="19.95" customHeight="1">
      <c r="A10" t="s">
        <v>31</v>
      </c>
      <c r="B10">
        <v>2</v>
      </c>
      <c r="C10">
        <v>7</v>
      </c>
      <c r="D10">
        <f t="shared" si="0"/>
        <v>0.2857142857142857</v>
      </c>
      <c r="E10" s="9">
        <f>D10*B14</f>
        <v>7.1428571428571425E-2</v>
      </c>
    </row>
    <row r="11" spans="1:5" ht="19.95" customHeight="1"/>
    <row r="12" spans="1:5" ht="19.95" customHeight="1">
      <c r="A12" s="1" t="s">
        <v>32</v>
      </c>
      <c r="B12" s="1"/>
      <c r="C12" s="1"/>
      <c r="D12" s="1"/>
    </row>
    <row r="14" spans="1:5">
      <c r="A14" s="1" t="s">
        <v>33</v>
      </c>
      <c r="B14" s="8">
        <v>0.25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G23" sqref="G23"/>
    </sheetView>
  </sheetViews>
  <sheetFormatPr defaultRowHeight="14.4"/>
  <cols>
    <col min="1" max="1" width="8.77734375" customWidth="1"/>
    <col min="2" max="2" width="14.77734375" customWidth="1"/>
    <col min="3" max="4" width="15.77734375" customWidth="1"/>
    <col min="5" max="6" width="14.77734375" customWidth="1"/>
  </cols>
  <sheetData>
    <row r="1" spans="1:6" ht="21">
      <c r="A1" s="18" t="s">
        <v>34</v>
      </c>
      <c r="B1" s="18"/>
      <c r="C1" s="18"/>
      <c r="D1" s="18"/>
      <c r="E1" s="18"/>
      <c r="F1" s="18"/>
    </row>
    <row r="2" spans="1:6" ht="18">
      <c r="A2" s="19" t="s">
        <v>35</v>
      </c>
      <c r="B2" s="19"/>
      <c r="C2" s="19"/>
      <c r="D2" s="19"/>
      <c r="E2" s="19"/>
      <c r="F2" s="19"/>
    </row>
    <row r="4" spans="1:6" ht="31.2" customHeight="1">
      <c r="A4" s="12" t="s">
        <v>36</v>
      </c>
      <c r="B4" s="12" t="s">
        <v>37</v>
      </c>
      <c r="C4" s="12" t="s">
        <v>38</v>
      </c>
      <c r="D4" s="12" t="s">
        <v>39</v>
      </c>
      <c r="E4" s="12" t="s">
        <v>40</v>
      </c>
      <c r="F4" s="12" t="s">
        <v>41</v>
      </c>
    </row>
    <row r="5" spans="1:6">
      <c r="A5" t="s">
        <v>42</v>
      </c>
      <c r="B5" t="s">
        <v>43</v>
      </c>
      <c r="C5">
        <v>1600</v>
      </c>
      <c r="D5">
        <v>2500</v>
      </c>
      <c r="E5">
        <f>D5*2/100</f>
        <v>50</v>
      </c>
      <c r="F5">
        <f>C5+E5</f>
        <v>1650</v>
      </c>
    </row>
    <row r="6" spans="1:6">
      <c r="A6" t="s">
        <v>44</v>
      </c>
      <c r="B6" t="s">
        <v>45</v>
      </c>
      <c r="C6">
        <v>1800</v>
      </c>
      <c r="D6">
        <v>3000</v>
      </c>
      <c r="E6">
        <f t="shared" ref="E6:E10" si="0">D6*2/100</f>
        <v>60</v>
      </c>
      <c r="F6">
        <f t="shared" ref="F6:F10" si="1">C6+E6</f>
        <v>1860</v>
      </c>
    </row>
    <row r="7" spans="1:6">
      <c r="A7" t="s">
        <v>46</v>
      </c>
      <c r="B7" t="s">
        <v>47</v>
      </c>
      <c r="C7">
        <v>1500</v>
      </c>
      <c r="D7">
        <v>2200</v>
      </c>
      <c r="E7">
        <f t="shared" si="0"/>
        <v>44</v>
      </c>
      <c r="F7">
        <f t="shared" si="1"/>
        <v>1544</v>
      </c>
    </row>
    <row r="8" spans="1:6">
      <c r="A8" t="s">
        <v>48</v>
      </c>
      <c r="B8" t="s">
        <v>49</v>
      </c>
      <c r="C8">
        <v>2000</v>
      </c>
      <c r="D8">
        <v>4500</v>
      </c>
      <c r="E8">
        <f t="shared" si="0"/>
        <v>90</v>
      </c>
      <c r="F8">
        <f t="shared" si="1"/>
        <v>2090</v>
      </c>
    </row>
    <row r="9" spans="1:6">
      <c r="A9" t="s">
        <v>50</v>
      </c>
      <c r="B9" t="s">
        <v>51</v>
      </c>
      <c r="C9">
        <v>1700</v>
      </c>
      <c r="D9">
        <v>3500</v>
      </c>
      <c r="E9">
        <f t="shared" si="0"/>
        <v>70</v>
      </c>
      <c r="F9">
        <f t="shared" si="1"/>
        <v>1770</v>
      </c>
    </row>
    <row r="10" spans="1:6">
      <c r="A10" t="s">
        <v>52</v>
      </c>
      <c r="B10" t="s">
        <v>53</v>
      </c>
      <c r="C10">
        <v>1600</v>
      </c>
      <c r="D10">
        <v>2500</v>
      </c>
      <c r="E10">
        <f t="shared" si="0"/>
        <v>50</v>
      </c>
      <c r="F10">
        <f t="shared" si="1"/>
        <v>1650</v>
      </c>
    </row>
    <row r="12" spans="1:6">
      <c r="B12" s="1" t="s">
        <v>54</v>
      </c>
      <c r="C12" s="11">
        <f>SUM(C5:C10)</f>
        <v>10200</v>
      </c>
      <c r="D12" s="11">
        <f t="shared" ref="D12:F12" si="2">SUM(D5:D10)</f>
        <v>18200</v>
      </c>
      <c r="E12" s="11">
        <f t="shared" si="2"/>
        <v>364</v>
      </c>
      <c r="F12" s="11">
        <f t="shared" si="2"/>
        <v>10564</v>
      </c>
    </row>
    <row r="13" spans="1:6">
      <c r="B13" s="1" t="s">
        <v>55</v>
      </c>
      <c r="C13" s="10">
        <f>AVERAGE(C5:C10)</f>
        <v>1700</v>
      </c>
      <c r="D13" s="10">
        <f t="shared" ref="D13:F13" si="3">AVERAGE(D5:D10)</f>
        <v>3033.3333333333335</v>
      </c>
      <c r="E13" s="10">
        <f t="shared" si="3"/>
        <v>60.666666666666664</v>
      </c>
      <c r="F13" s="10">
        <f t="shared" si="3"/>
        <v>1760.6666666666667</v>
      </c>
    </row>
    <row r="14" spans="1:6">
      <c r="B14" s="1" t="s">
        <v>56</v>
      </c>
      <c r="C14">
        <f>MAX(C5:C10)</f>
        <v>2000</v>
      </c>
      <c r="D14">
        <f t="shared" ref="D14:F14" si="4">MAX(D5:D10)</f>
        <v>4500</v>
      </c>
      <c r="E14">
        <f t="shared" si="4"/>
        <v>90</v>
      </c>
      <c r="F14">
        <f t="shared" si="4"/>
        <v>2090</v>
      </c>
    </row>
    <row r="15" spans="1:6">
      <c r="B15" s="1" t="s">
        <v>57</v>
      </c>
      <c r="C15">
        <f>MIN(C5:C10)</f>
        <v>1500</v>
      </c>
      <c r="D15">
        <f t="shared" ref="D15:F15" si="5">MIN(D5:D10)</f>
        <v>2200</v>
      </c>
      <c r="E15">
        <f t="shared" si="5"/>
        <v>44</v>
      </c>
      <c r="F15">
        <f t="shared" si="5"/>
        <v>1544</v>
      </c>
    </row>
    <row r="16" spans="1:6">
      <c r="B16" s="1" t="s">
        <v>58</v>
      </c>
      <c r="C16">
        <f>COUNT(C5:C10)</f>
        <v>6</v>
      </c>
      <c r="D16">
        <f t="shared" ref="D16:F16" si="6">COUNT(D5:D10)</f>
        <v>6</v>
      </c>
      <c r="E16">
        <f t="shared" si="6"/>
        <v>6</v>
      </c>
      <c r="F16">
        <f t="shared" si="6"/>
        <v>6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0" sqref="B20"/>
    </sheetView>
  </sheetViews>
  <sheetFormatPr defaultRowHeight="14.4"/>
  <cols>
    <col min="1" max="1" width="7.5546875" customWidth="1"/>
    <col min="2" max="2" width="6.5546875" customWidth="1"/>
    <col min="7" max="7" width="10.5546875" customWidth="1"/>
  </cols>
  <sheetData>
    <row r="1" spans="1:7" ht="57.6">
      <c r="A1" s="13" t="s">
        <v>65</v>
      </c>
      <c r="B1" s="14" t="s">
        <v>66</v>
      </c>
      <c r="C1" s="14" t="s">
        <v>67</v>
      </c>
      <c r="D1" s="15" t="s">
        <v>59</v>
      </c>
      <c r="E1" s="14" t="s">
        <v>68</v>
      </c>
      <c r="F1" s="14" t="s">
        <v>69</v>
      </c>
      <c r="G1" s="15" t="s">
        <v>60</v>
      </c>
    </row>
    <row r="2" spans="1:7">
      <c r="A2" s="1"/>
      <c r="B2" s="1"/>
      <c r="C2" s="1"/>
      <c r="D2" s="1"/>
      <c r="E2" s="1"/>
      <c r="F2" s="1"/>
      <c r="G2" s="1"/>
    </row>
    <row r="3" spans="1:7">
      <c r="A3">
        <v>100</v>
      </c>
      <c r="B3">
        <v>115</v>
      </c>
      <c r="C3">
        <v>30</v>
      </c>
      <c r="D3">
        <f>IF(C3&lt;100,50,100)</f>
        <v>50</v>
      </c>
      <c r="E3">
        <f>B3*C3</f>
        <v>3450</v>
      </c>
      <c r="F3">
        <f>E3+D3</f>
        <v>3500</v>
      </c>
      <c r="G3" t="str">
        <f>IF(F3&gt;3500,"Hight","Reasoable")</f>
        <v>Reasoable</v>
      </c>
    </row>
    <row r="4" spans="1:7">
      <c r="A4">
        <v>101</v>
      </c>
      <c r="B4">
        <v>256</v>
      </c>
      <c r="C4">
        <v>12</v>
      </c>
      <c r="D4">
        <f t="shared" ref="D4:D10" si="0">IF(C4&lt;100,50,100)</f>
        <v>50</v>
      </c>
      <c r="E4">
        <f t="shared" ref="E4:E10" si="1">B4*C4</f>
        <v>3072</v>
      </c>
      <c r="F4">
        <f t="shared" ref="F4:F10" si="2">E4+D4</f>
        <v>3122</v>
      </c>
      <c r="G4" t="str">
        <f t="shared" ref="G4:G10" si="3">IF(F4&gt;3500,"Hight","Reasoable")</f>
        <v>Reasoable</v>
      </c>
    </row>
    <row r="5" spans="1:7">
      <c r="A5">
        <v>102</v>
      </c>
      <c r="B5">
        <v>49</v>
      </c>
      <c r="C5">
        <v>56</v>
      </c>
      <c r="D5">
        <f t="shared" si="0"/>
        <v>50</v>
      </c>
      <c r="E5">
        <f t="shared" si="1"/>
        <v>2744</v>
      </c>
      <c r="F5">
        <f t="shared" si="2"/>
        <v>2794</v>
      </c>
      <c r="G5" t="str">
        <f t="shared" si="3"/>
        <v>Reasoable</v>
      </c>
    </row>
    <row r="6" spans="1:7">
      <c r="A6">
        <v>103</v>
      </c>
      <c r="B6">
        <v>23</v>
      </c>
      <c r="C6">
        <v>150</v>
      </c>
      <c r="D6">
        <f t="shared" si="0"/>
        <v>100</v>
      </c>
      <c r="E6">
        <f t="shared" si="1"/>
        <v>3450</v>
      </c>
      <c r="F6">
        <f t="shared" si="2"/>
        <v>3550</v>
      </c>
      <c r="G6" t="str">
        <f t="shared" si="3"/>
        <v>Hight</v>
      </c>
    </row>
    <row r="7" spans="1:7">
      <c r="A7">
        <v>104</v>
      </c>
      <c r="B7">
        <v>840</v>
      </c>
      <c r="C7">
        <v>5</v>
      </c>
      <c r="D7">
        <f t="shared" si="0"/>
        <v>50</v>
      </c>
      <c r="E7">
        <f t="shared" si="1"/>
        <v>4200</v>
      </c>
      <c r="F7">
        <f t="shared" si="2"/>
        <v>4250</v>
      </c>
      <c r="G7" t="str">
        <f t="shared" si="3"/>
        <v>Hight</v>
      </c>
    </row>
    <row r="8" spans="1:7">
      <c r="A8">
        <v>105</v>
      </c>
      <c r="B8">
        <v>200</v>
      </c>
      <c r="C8">
        <v>56</v>
      </c>
      <c r="D8">
        <f t="shared" si="0"/>
        <v>50</v>
      </c>
      <c r="E8">
        <f t="shared" si="1"/>
        <v>11200</v>
      </c>
      <c r="F8">
        <f t="shared" si="2"/>
        <v>11250</v>
      </c>
      <c r="G8" t="str">
        <f t="shared" si="3"/>
        <v>Hight</v>
      </c>
    </row>
    <row r="9" spans="1:7">
      <c r="A9">
        <v>106</v>
      </c>
      <c r="B9">
        <v>294</v>
      </c>
      <c r="C9">
        <v>300</v>
      </c>
      <c r="D9">
        <f t="shared" si="0"/>
        <v>100</v>
      </c>
      <c r="E9">
        <f t="shared" si="1"/>
        <v>88200</v>
      </c>
      <c r="F9">
        <f t="shared" si="2"/>
        <v>88300</v>
      </c>
      <c r="G9" t="str">
        <f t="shared" si="3"/>
        <v>Hight</v>
      </c>
    </row>
    <row r="10" spans="1:7">
      <c r="A10">
        <v>107</v>
      </c>
      <c r="B10">
        <v>4</v>
      </c>
      <c r="C10">
        <v>90</v>
      </c>
      <c r="D10">
        <f t="shared" si="0"/>
        <v>50</v>
      </c>
      <c r="E10">
        <f t="shared" si="1"/>
        <v>360</v>
      </c>
      <c r="F10">
        <f t="shared" si="2"/>
        <v>410</v>
      </c>
      <c r="G10" t="str">
        <f t="shared" si="3"/>
        <v>Reasoable</v>
      </c>
    </row>
    <row r="12" spans="1:7">
      <c r="A12" s="1" t="s">
        <v>61</v>
      </c>
      <c r="B12" s="1"/>
      <c r="C12">
        <f>COUNT(B3:B10)</f>
        <v>8</v>
      </c>
    </row>
    <row r="13" spans="1:7">
      <c r="A13" s="1" t="s">
        <v>62</v>
      </c>
      <c r="B13" s="1"/>
      <c r="C13">
        <f>AVERAGE(D3:D10)</f>
        <v>62.5</v>
      </c>
    </row>
    <row r="14" spans="1:7">
      <c r="A14" s="1" t="s">
        <v>63</v>
      </c>
      <c r="B14" s="1"/>
      <c r="C14">
        <f>MIN(C3:C10)</f>
        <v>5</v>
      </c>
    </row>
    <row r="15" spans="1:7">
      <c r="A15" s="1" t="s">
        <v>64</v>
      </c>
      <c r="B15" s="1"/>
      <c r="C15">
        <f>MAX(C3:C10)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"/>
  <sheetViews>
    <sheetView topLeftCell="A19" zoomScale="120" zoomScaleNormal="120" workbookViewId="0">
      <selection activeCell="K36" sqref="K36"/>
    </sheetView>
  </sheetViews>
  <sheetFormatPr defaultRowHeight="14.4"/>
  <cols>
    <col min="2" max="2" width="18.77734375" customWidth="1"/>
    <col min="3" max="3" width="13.6640625" customWidth="1"/>
    <col min="4" max="4" width="14.44140625" customWidth="1"/>
    <col min="5" max="5" width="13" customWidth="1"/>
    <col min="6" max="7" width="11.109375" bestFit="1" customWidth="1"/>
  </cols>
  <sheetData>
    <row r="1" spans="1:7">
      <c r="A1" s="25" t="s">
        <v>70</v>
      </c>
      <c r="B1" s="25"/>
      <c r="C1" s="25"/>
      <c r="D1" s="25"/>
      <c r="E1" s="25"/>
      <c r="F1" s="25"/>
      <c r="G1" s="25"/>
    </row>
    <row r="2" spans="1:7">
      <c r="A2" s="25"/>
      <c r="B2" s="25"/>
      <c r="C2" s="25"/>
      <c r="D2" s="25"/>
      <c r="E2" s="25"/>
      <c r="F2" s="25"/>
      <c r="G2" s="25"/>
    </row>
    <row r="3" spans="1:7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</row>
    <row r="4" spans="1:7">
      <c r="A4" t="s">
        <v>78</v>
      </c>
      <c r="B4" t="s">
        <v>80</v>
      </c>
      <c r="C4" s="20">
        <v>22000</v>
      </c>
      <c r="D4" s="21">
        <v>29000</v>
      </c>
      <c r="E4" s="21">
        <v>19000</v>
      </c>
      <c r="F4" s="21">
        <f>AVERAGE(C4:E4)</f>
        <v>23333.333333333332</v>
      </c>
      <c r="G4" s="21">
        <f>MAX(C4:E4)</f>
        <v>29000</v>
      </c>
    </row>
    <row r="5" spans="1:7">
      <c r="A5" t="s">
        <v>79</v>
      </c>
      <c r="B5" t="s">
        <v>81</v>
      </c>
      <c r="C5" s="21">
        <v>42000</v>
      </c>
      <c r="D5" s="21">
        <v>39000</v>
      </c>
      <c r="E5" s="21">
        <v>43000</v>
      </c>
      <c r="F5" s="21">
        <f t="shared" ref="F5:F8" si="0">AVERAGE(C5:E5)</f>
        <v>41333.333333333336</v>
      </c>
      <c r="G5" s="21">
        <f t="shared" ref="G5:G8" si="1">MAX(C5:E5)</f>
        <v>43000</v>
      </c>
    </row>
    <row r="6" spans="1:7">
      <c r="A6" t="s">
        <v>91</v>
      </c>
      <c r="B6" t="s">
        <v>82</v>
      </c>
      <c r="C6" s="21">
        <v>18000</v>
      </c>
      <c r="D6" s="21">
        <v>20000</v>
      </c>
      <c r="E6" s="21">
        <v>22000</v>
      </c>
      <c r="F6" s="21">
        <f t="shared" si="0"/>
        <v>20000</v>
      </c>
      <c r="G6" s="21">
        <f t="shared" si="1"/>
        <v>22000</v>
      </c>
    </row>
    <row r="7" spans="1:7">
      <c r="A7" t="s">
        <v>92</v>
      </c>
      <c r="B7" t="s">
        <v>83</v>
      </c>
      <c r="C7" s="21">
        <v>35000</v>
      </c>
      <c r="D7" s="21">
        <v>26000</v>
      </c>
      <c r="E7" s="21">
        <v>31000</v>
      </c>
      <c r="F7" s="21">
        <f t="shared" si="0"/>
        <v>30666.666666666668</v>
      </c>
      <c r="G7" s="21">
        <f t="shared" si="1"/>
        <v>35000</v>
      </c>
    </row>
    <row r="8" spans="1:7">
      <c r="A8" t="s">
        <v>93</v>
      </c>
      <c r="B8" t="s">
        <v>84</v>
      </c>
      <c r="C8" s="21">
        <v>12000</v>
      </c>
      <c r="D8" s="21">
        <v>15000</v>
      </c>
      <c r="E8" s="21">
        <v>13000</v>
      </c>
      <c r="F8" s="21">
        <f t="shared" si="0"/>
        <v>13333.333333333334</v>
      </c>
      <c r="G8" s="21">
        <f t="shared" si="1"/>
        <v>15000</v>
      </c>
    </row>
    <row r="10" spans="1:7">
      <c r="B10" s="1" t="s">
        <v>85</v>
      </c>
      <c r="C10" s="21">
        <f>SUM(C4:C8)</f>
        <v>129000</v>
      </c>
      <c r="D10" s="21">
        <f>SUM(D4:D8)</f>
        <v>129000</v>
      </c>
      <c r="E10" s="21">
        <f>SUM(E4:E8)</f>
        <v>128000</v>
      </c>
    </row>
    <row r="11" spans="1:7">
      <c r="B11" s="1" t="s">
        <v>86</v>
      </c>
      <c r="C11" s="21">
        <v>83000</v>
      </c>
      <c r="D11" s="21">
        <v>84000</v>
      </c>
      <c r="E11" s="21">
        <v>43000</v>
      </c>
    </row>
    <row r="12" spans="1:7">
      <c r="B12" s="1" t="s">
        <v>87</v>
      </c>
      <c r="C12" s="21">
        <f>C10-C11</f>
        <v>46000</v>
      </c>
      <c r="D12" s="21">
        <f t="shared" ref="D12:E12" si="2">D10-D11</f>
        <v>45000</v>
      </c>
      <c r="E12" s="21">
        <f t="shared" si="2"/>
        <v>85000</v>
      </c>
    </row>
    <row r="13" spans="1:7">
      <c r="B13" s="1" t="s">
        <v>88</v>
      </c>
      <c r="C13" s="21">
        <f>C12*10/100</f>
        <v>4600</v>
      </c>
      <c r="D13" s="21">
        <f t="shared" ref="D13:E13" si="3">D12*10/100</f>
        <v>4500</v>
      </c>
      <c r="E13" s="21">
        <f t="shared" si="3"/>
        <v>8500</v>
      </c>
    </row>
    <row r="14" spans="1:7">
      <c r="B14" s="1"/>
    </row>
    <row r="15" spans="1:7" ht="28.8">
      <c r="B15" s="23" t="s">
        <v>89</v>
      </c>
      <c r="C15" s="22">
        <f>SUMIF(C4:C8,"&gt;30,000")</f>
        <v>77000</v>
      </c>
      <c r="D15">
        <f>SUMIF(D4:D8,"&gt;30,000")</f>
        <v>39000</v>
      </c>
      <c r="E15">
        <f>SUMIF(E4:E8,"&gt;30,000")</f>
        <v>74000</v>
      </c>
    </row>
    <row r="16" spans="1:7">
      <c r="B16" s="1"/>
    </row>
    <row r="17" spans="2:5" ht="28.8">
      <c r="B17" s="24" t="s">
        <v>90</v>
      </c>
      <c r="C17" s="22">
        <f>COUNTIF(C4:C8,"&gt;30,000")</f>
        <v>2</v>
      </c>
      <c r="D17" s="22">
        <f t="shared" ref="D17:E17" si="4">COUNTIF(D4:D8,"&gt;30,000")</f>
        <v>1</v>
      </c>
      <c r="E17" s="22">
        <f t="shared" si="4"/>
        <v>2</v>
      </c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N31" sqref="N31"/>
    </sheetView>
  </sheetViews>
  <sheetFormatPr defaultRowHeight="14.4"/>
  <cols>
    <col min="1" max="1" width="10.88671875" customWidth="1"/>
    <col min="2" max="2" width="10.33203125" customWidth="1"/>
    <col min="4" max="4" width="11.77734375" customWidth="1"/>
    <col min="5" max="5" width="10.109375" bestFit="1" customWidth="1"/>
    <col min="6" max="6" width="11.109375" bestFit="1" customWidth="1"/>
  </cols>
  <sheetData>
    <row r="1" spans="1:6">
      <c r="A1" s="26" t="s">
        <v>94</v>
      </c>
      <c r="B1" s="26"/>
      <c r="C1" s="26"/>
      <c r="D1" s="26"/>
      <c r="E1" s="26"/>
      <c r="F1" s="26"/>
    </row>
    <row r="2" spans="1:6">
      <c r="A2" s="26"/>
      <c r="B2" s="26"/>
      <c r="C2" s="26"/>
      <c r="D2" s="26"/>
      <c r="E2" s="26"/>
      <c r="F2" s="26"/>
    </row>
    <row r="3" spans="1:6" ht="38.4">
      <c r="A3" s="41" t="s">
        <v>95</v>
      </c>
      <c r="B3" s="42" t="s">
        <v>96</v>
      </c>
      <c r="C3" s="43" t="s">
        <v>97</v>
      </c>
      <c r="D3" s="41" t="s">
        <v>98</v>
      </c>
      <c r="E3" s="41" t="s">
        <v>99</v>
      </c>
      <c r="F3" s="41" t="s">
        <v>100</v>
      </c>
    </row>
    <row r="4" spans="1:6">
      <c r="A4" s="38" t="s">
        <v>101</v>
      </c>
      <c r="B4" s="38" t="s">
        <v>103</v>
      </c>
      <c r="C4" s="38" t="s">
        <v>80</v>
      </c>
      <c r="D4" s="38" t="s">
        <v>108</v>
      </c>
      <c r="E4" s="39">
        <v>6233</v>
      </c>
      <c r="F4" s="40">
        <v>7500</v>
      </c>
    </row>
    <row r="5" spans="1:6">
      <c r="A5" s="38" t="s">
        <v>102</v>
      </c>
      <c r="B5" s="38" t="s">
        <v>103</v>
      </c>
      <c r="C5" s="38" t="s">
        <v>80</v>
      </c>
      <c r="D5" s="38" t="s">
        <v>109</v>
      </c>
      <c r="E5" s="39">
        <v>4233</v>
      </c>
      <c r="F5" s="40">
        <v>4999</v>
      </c>
    </row>
    <row r="6" spans="1:6">
      <c r="A6" s="38" t="s">
        <v>111</v>
      </c>
      <c r="B6" s="38" t="s">
        <v>104</v>
      </c>
      <c r="C6" s="38" t="s">
        <v>105</v>
      </c>
      <c r="D6" s="38" t="s">
        <v>108</v>
      </c>
      <c r="E6" s="39">
        <v>6560</v>
      </c>
      <c r="F6" s="40">
        <v>6750</v>
      </c>
    </row>
    <row r="7" spans="1:6">
      <c r="A7" s="38" t="s">
        <v>112</v>
      </c>
      <c r="B7" s="38" t="s">
        <v>103</v>
      </c>
      <c r="C7" s="38" t="s">
        <v>106</v>
      </c>
      <c r="D7" s="38" t="s">
        <v>108</v>
      </c>
      <c r="E7" s="39">
        <v>5001</v>
      </c>
      <c r="F7" s="40">
        <v>12000</v>
      </c>
    </row>
    <row r="8" spans="1:6">
      <c r="A8" s="38" t="s">
        <v>113</v>
      </c>
      <c r="B8" s="38" t="s">
        <v>104</v>
      </c>
      <c r="C8" s="38" t="s">
        <v>107</v>
      </c>
      <c r="D8" s="38" t="s">
        <v>108</v>
      </c>
      <c r="E8" s="39">
        <v>7034</v>
      </c>
      <c r="F8" s="40">
        <v>17500</v>
      </c>
    </row>
    <row r="9" spans="1:6">
      <c r="A9" s="38" t="s">
        <v>114</v>
      </c>
      <c r="B9" s="38" t="s">
        <v>104</v>
      </c>
      <c r="C9" s="38" t="s">
        <v>106</v>
      </c>
      <c r="D9" s="38" t="s">
        <v>108</v>
      </c>
      <c r="E9" s="39">
        <v>5345</v>
      </c>
      <c r="F9" s="40">
        <v>13150</v>
      </c>
    </row>
    <row r="10" spans="1:6">
      <c r="A10" s="38" t="s">
        <v>115</v>
      </c>
      <c r="B10" s="38" t="s">
        <v>104</v>
      </c>
      <c r="C10" s="38" t="s">
        <v>105</v>
      </c>
      <c r="D10" s="38" t="s">
        <v>109</v>
      </c>
      <c r="E10" s="39">
        <v>790</v>
      </c>
      <c r="F10" s="40">
        <v>3799</v>
      </c>
    </row>
    <row r="11" spans="1:6">
      <c r="A11" s="38" t="s">
        <v>116</v>
      </c>
      <c r="B11" s="38" t="s">
        <v>104</v>
      </c>
      <c r="C11" s="38" t="s">
        <v>105</v>
      </c>
      <c r="D11" s="38" t="s">
        <v>110</v>
      </c>
      <c r="E11" s="39">
        <v>240</v>
      </c>
      <c r="F11" s="40">
        <v>2150</v>
      </c>
    </row>
    <row r="12" spans="1:6">
      <c r="A12" s="38" t="s">
        <v>117</v>
      </c>
      <c r="B12" s="38" t="s">
        <v>103</v>
      </c>
      <c r="C12" s="38" t="s">
        <v>105</v>
      </c>
      <c r="D12" s="38" t="s">
        <v>108</v>
      </c>
      <c r="E12" s="39">
        <v>4300</v>
      </c>
      <c r="F12" s="40">
        <v>22450</v>
      </c>
    </row>
    <row r="13" spans="1:6">
      <c r="A13" s="38" t="s">
        <v>118</v>
      </c>
      <c r="B13" s="38" t="s">
        <v>104</v>
      </c>
      <c r="C13" s="38" t="s">
        <v>80</v>
      </c>
      <c r="D13" s="38" t="s">
        <v>110</v>
      </c>
      <c r="E13" s="39">
        <v>232</v>
      </c>
      <c r="F13" s="40">
        <v>2500</v>
      </c>
    </row>
    <row r="16" spans="1:6" ht="43.2">
      <c r="A16" s="28" t="s">
        <v>72</v>
      </c>
      <c r="B16" s="27" t="s">
        <v>119</v>
      </c>
      <c r="D16" s="35" t="s">
        <v>100</v>
      </c>
      <c r="E16" s="33" t="s">
        <v>96</v>
      </c>
      <c r="F16" s="33"/>
    </row>
    <row r="17" spans="1:19">
      <c r="A17" s="3" t="s">
        <v>80</v>
      </c>
      <c r="B17" s="29">
        <f>SUMIF(C4:C13,C4,E4:E13)</f>
        <v>10698</v>
      </c>
      <c r="D17" s="30" t="s">
        <v>72</v>
      </c>
      <c r="E17" s="30" t="s">
        <v>120</v>
      </c>
      <c r="F17" s="30" t="s">
        <v>121</v>
      </c>
    </row>
    <row r="18" spans="1:19">
      <c r="A18" s="3" t="s">
        <v>106</v>
      </c>
      <c r="B18" s="29">
        <f>SUMIF(C4:C13,C7,E4:E13)</f>
        <v>10346</v>
      </c>
      <c r="D18" s="30" t="s">
        <v>80</v>
      </c>
      <c r="E18" s="31">
        <f>SUMIFS(F4:F13,C4:C13,C4,B4:B13,B4)</f>
        <v>12499</v>
      </c>
      <c r="F18" s="31">
        <f>SUMIFS(F4:F13,C4:C13,C4,B4:B13,B6)</f>
        <v>2500</v>
      </c>
    </row>
    <row r="19" spans="1:19">
      <c r="A19" s="3" t="s">
        <v>105</v>
      </c>
      <c r="B19" s="29">
        <f>SUMIF(C4:C13,C10,E4:E14)</f>
        <v>11890</v>
      </c>
      <c r="D19" s="30" t="s">
        <v>106</v>
      </c>
      <c r="E19" s="31">
        <f>SUMIFS(F4:F13,C4:C13,C7,B4:B13,B5)</f>
        <v>12000</v>
      </c>
      <c r="F19" s="31">
        <f t="shared" ref="F19:F20" si="0">SUMIFS(F5:F14,C5:C14,C5,B5:B14,B7)</f>
        <v>4999</v>
      </c>
    </row>
    <row r="20" spans="1:19">
      <c r="D20" s="30" t="s">
        <v>105</v>
      </c>
      <c r="E20" s="31">
        <f>SUMIFS(F4:F13,C4:C13,C10,B4:B13,B4)</f>
        <v>22450</v>
      </c>
      <c r="F20" s="31">
        <f t="shared" si="0"/>
        <v>12699</v>
      </c>
      <c r="R20" s="1" t="s">
        <v>125</v>
      </c>
      <c r="S20" s="1"/>
    </row>
    <row r="21" spans="1:19">
      <c r="R21" s="1" t="s">
        <v>126</v>
      </c>
      <c r="S21" s="1"/>
    </row>
    <row r="22" spans="1:19">
      <c r="R22" s="1" t="s">
        <v>127</v>
      </c>
      <c r="S22" s="1"/>
    </row>
    <row r="23" spans="1:19" ht="43.2">
      <c r="A23" s="34" t="s">
        <v>122</v>
      </c>
      <c r="B23" s="34" t="s">
        <v>123</v>
      </c>
      <c r="D23" s="32" t="s">
        <v>96</v>
      </c>
      <c r="E23" s="32" t="s">
        <v>124</v>
      </c>
      <c r="R23" s="1" t="s">
        <v>128</v>
      </c>
      <c r="S23" s="1"/>
    </row>
    <row r="24" spans="1:19">
      <c r="A24" s="37" t="s">
        <v>108</v>
      </c>
      <c r="B24" s="36">
        <f>AVERAGEIF(D4:D13,D4,E4:E13)</f>
        <v>5745.5</v>
      </c>
      <c r="D24" s="37" t="s">
        <v>120</v>
      </c>
      <c r="E24">
        <f>COUNTIF(B4:B13,B12)</f>
        <v>4</v>
      </c>
      <c r="R24" s="1" t="s">
        <v>129</v>
      </c>
      <c r="S24" s="1"/>
    </row>
    <row r="25" spans="1:19">
      <c r="A25" s="37" t="s">
        <v>109</v>
      </c>
      <c r="B25" s="36">
        <f>AVERAGEIF(D4:D13,D5,E4:E13)</f>
        <v>2511.5</v>
      </c>
      <c r="D25" s="37" t="s">
        <v>121</v>
      </c>
      <c r="E25">
        <f>COUNTIF(B4:B13,B11)</f>
        <v>6</v>
      </c>
      <c r="R25" s="1"/>
      <c r="S25" s="1"/>
    </row>
    <row r="26" spans="1:19">
      <c r="A26" s="37" t="s">
        <v>110</v>
      </c>
      <c r="B26" s="36">
        <f>AVERAGEIF(D4:D13,D13,E4:E13)</f>
        <v>236</v>
      </c>
    </row>
  </sheetData>
  <mergeCells count="2">
    <mergeCell ref="A1:F2"/>
    <mergeCell ref="E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 Excercise1</vt:lpstr>
      <vt:lpstr>call statistics Excercise2</vt:lpstr>
      <vt:lpstr>Panda EST Excercise3</vt:lpstr>
      <vt:lpstr>Excercise 4</vt:lpstr>
      <vt:lpstr>Excercise5</vt:lpstr>
      <vt:lpstr>Excercise6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Yashwani Sharma</dc:creator>
  <cp:lastModifiedBy>Yashwani Sharma</cp:lastModifiedBy>
  <dcterms:created xsi:type="dcterms:W3CDTF">2025-05-07T08:19:37Z</dcterms:created>
  <dcterms:modified xsi:type="dcterms:W3CDTF">2025-05-08T09:32:41Z</dcterms:modified>
</cp:coreProperties>
</file>