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0" yWindow="690" windowWidth="3660" windowHeight="5010"/>
  </bookViews>
  <sheets>
    <sheet name="Table 9.1" sheetId="1" r:id="rId1"/>
  </sheets>
  <definedNames>
    <definedName name="\x">#N/A</definedName>
    <definedName name="\z">#N/A</definedName>
    <definedName name="_Regression_Int" localSheetId="0" hidden="1">1</definedName>
    <definedName name="_xlnm.Print_Area" localSheetId="0">'Table 9.1'!$A$1:$Q$60</definedName>
    <definedName name="Print_Area_MI" localSheetId="0">'Table 9.1'!$A$1:$G$60</definedName>
  </definedNames>
  <calcPr calcId="124519" iterate="1" iterateCount="1"/>
</workbook>
</file>

<file path=xl/calcChain.xml><?xml version="1.0" encoding="utf-8"?>
<calcChain xmlns="http://schemas.openxmlformats.org/spreadsheetml/2006/main">
  <c r="J36" i="1"/>
  <c r="J23"/>
  <c r="I23"/>
  <c r="I36"/>
  <c r="H36"/>
  <c r="H23"/>
  <c r="H45"/>
  <c r="G36"/>
  <c r="F36"/>
  <c r="E36"/>
  <c r="D36"/>
  <c r="C36"/>
  <c r="B36"/>
  <c r="G23"/>
  <c r="G45"/>
  <c r="F23"/>
  <c r="F45"/>
  <c r="E23"/>
  <c r="D23"/>
  <c r="C23"/>
  <c r="C45"/>
  <c r="B23"/>
  <c r="B45"/>
  <c r="J45"/>
  <c r="E45"/>
  <c r="D45"/>
  <c r="I45"/>
</calcChain>
</file>

<file path=xl/sharedStrings.xml><?xml version="1.0" encoding="utf-8"?>
<sst xmlns="http://schemas.openxmlformats.org/spreadsheetml/2006/main" count="94" uniqueCount="63">
  <si>
    <t>HORTICULTURE</t>
  </si>
  <si>
    <t>Fruits</t>
  </si>
  <si>
    <t>Area</t>
  </si>
  <si>
    <t>Production</t>
  </si>
  <si>
    <t>Vegetables</t>
  </si>
  <si>
    <t>Ministry of Agriculture</t>
  </si>
  <si>
    <t>Plantation Crops</t>
  </si>
  <si>
    <t>Spices</t>
  </si>
  <si>
    <t>Honey</t>
  </si>
  <si>
    <t>Crops</t>
  </si>
  <si>
    <t>2007-08</t>
  </si>
  <si>
    <t>Mango</t>
  </si>
  <si>
    <t>Apple</t>
  </si>
  <si>
    <t>Banana</t>
  </si>
  <si>
    <t>Citrus</t>
  </si>
  <si>
    <t>Guava</t>
  </si>
  <si>
    <t>Grapes</t>
  </si>
  <si>
    <t>Papaya</t>
  </si>
  <si>
    <t>Pineapple</t>
  </si>
  <si>
    <t>Pomegranate</t>
  </si>
  <si>
    <t>Sapota</t>
  </si>
  <si>
    <t>Others</t>
  </si>
  <si>
    <t>Total</t>
  </si>
  <si>
    <t>Potato</t>
  </si>
  <si>
    <t>Onion</t>
  </si>
  <si>
    <t>Tomato</t>
  </si>
  <si>
    <t>Brinjal</t>
  </si>
  <si>
    <t>Cabbage</t>
  </si>
  <si>
    <t>Cauliflower</t>
  </si>
  <si>
    <t>Okra</t>
  </si>
  <si>
    <t>Peas</t>
  </si>
  <si>
    <t>Tapioca</t>
  </si>
  <si>
    <t>Sweet Potato</t>
  </si>
  <si>
    <t>Aromatic</t>
  </si>
  <si>
    <t>Almond/Walnut</t>
  </si>
  <si>
    <t>Flowers Loose</t>
  </si>
  <si>
    <t>Flowers Cut*</t>
  </si>
  <si>
    <t xml:space="preserve">Mushroom </t>
  </si>
  <si>
    <t xml:space="preserve"> %age growth of Horticultural Crops</t>
  </si>
  <si>
    <t>Horticulture</t>
  </si>
  <si>
    <t>Table 9.1 -  AREA AND PRODUCTION ESTIMATES OF HORTICULTURE CROPS -SUMMARY</t>
  </si>
  <si>
    <t>Area ( In '000' hectare )</t>
  </si>
  <si>
    <t>Production ( In '000' tonne)</t>
  </si>
  <si>
    <t>2008-09</t>
  </si>
  <si>
    <t xml:space="preserve">2009-10 </t>
  </si>
  <si>
    <t>2009-10 over 2008-09</t>
  </si>
  <si>
    <t>Grand Total</t>
  </si>
  <si>
    <t>Plantation Crops: Coconut, Cashewnut, Arecanut and Cocoa.</t>
  </si>
  <si>
    <t>Litchi</t>
  </si>
  <si>
    <t xml:space="preserve">2010-11 </t>
  </si>
  <si>
    <t>2010-11 over 2009-10</t>
  </si>
  <si>
    <t>* Lakh Numbers, not included in total and Area of Cut Flowers included in the area of loose flowers.</t>
  </si>
  <si>
    <t>Total may not match due to rounding off of figures.</t>
  </si>
  <si>
    <t>(included in  fruits)</t>
  </si>
  <si>
    <t>2011-12 over 2010-11</t>
  </si>
  <si>
    <t xml:space="preserve">2011-12 </t>
  </si>
  <si>
    <t>2012-13</t>
  </si>
  <si>
    <t>2012-13 over 2011-12</t>
  </si>
  <si>
    <t xml:space="preserve">2013-14 </t>
  </si>
  <si>
    <t>2013-14 over 2012-13</t>
  </si>
  <si>
    <t>2014-15 over 2013-14</t>
  </si>
  <si>
    <t xml:space="preserve">2014-15(3rd Adv. Est)  </t>
  </si>
  <si>
    <t xml:space="preserve">Source : Horticulture Statistics Division,Department of Agriculture,Cooperation and Farmers Welfare. 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</si>
</sst>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Courier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Courier"/>
      <family val="3"/>
    </font>
    <font>
      <sz val="12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130">
    <xf numFmtId="0" fontId="0" fillId="0" borderId="0" xfId="0"/>
    <xf numFmtId="0" fontId="2" fillId="0" borderId="0" xfId="0" applyFont="1"/>
    <xf numFmtId="1" fontId="3" fillId="2" borderId="1" xfId="2" applyNumberFormat="1" applyFont="1" applyFill="1" applyBorder="1" applyAlignment="1">
      <alignment horizontal="center" vertical="center"/>
    </xf>
    <xf numFmtId="1" fontId="2" fillId="3" borderId="0" xfId="2" applyNumberFormat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2" fillId="2" borderId="0" xfId="2" applyFont="1" applyFill="1" applyBorder="1"/>
    <xf numFmtId="1" fontId="2" fillId="2" borderId="0" xfId="2" applyNumberFormat="1" applyFont="1" applyFill="1" applyBorder="1" applyAlignment="1">
      <alignment horizontal="right" indent="1"/>
    </xf>
    <xf numFmtId="0" fontId="2" fillId="2" borderId="1" xfId="2" applyFont="1" applyFill="1" applyBorder="1"/>
    <xf numFmtId="1" fontId="2" fillId="2" borderId="1" xfId="2" applyNumberFormat="1" applyFont="1" applyFill="1" applyBorder="1" applyAlignment="1">
      <alignment horizontal="right" indent="1"/>
    </xf>
    <xf numFmtId="0" fontId="3" fillId="2" borderId="1" xfId="2" applyFont="1" applyFill="1" applyBorder="1" applyAlignment="1">
      <alignment horizontal="center" vertical="center"/>
    </xf>
    <xf numFmtId="0" fontId="2" fillId="2" borderId="3" xfId="0" applyFont="1" applyFill="1" applyBorder="1" applyAlignment="1" applyProtection="1">
      <alignment horizontal="left"/>
    </xf>
    <xf numFmtId="0" fontId="2" fillId="2" borderId="4" xfId="0" applyFont="1" applyFill="1" applyBorder="1"/>
    <xf numFmtId="0" fontId="2" fillId="2" borderId="5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2" fillId="2" borderId="0" xfId="0" applyFont="1" applyFill="1" applyBorder="1"/>
    <xf numFmtId="0" fontId="2" fillId="2" borderId="7" xfId="0" applyFont="1" applyFill="1" applyBorder="1"/>
    <xf numFmtId="37" fontId="2" fillId="2" borderId="0" xfId="0" applyNumberFormat="1" applyFont="1" applyFill="1" applyBorder="1" applyProtection="1"/>
    <xf numFmtId="0" fontId="2" fillId="2" borderId="6" xfId="2" applyFont="1" applyFill="1" applyBorder="1"/>
    <xf numFmtId="0" fontId="2" fillId="2" borderId="8" xfId="2" applyFont="1" applyFill="1" applyBorder="1"/>
    <xf numFmtId="0" fontId="3" fillId="2" borderId="9" xfId="2" applyFont="1" applyFill="1" applyBorder="1" applyAlignment="1">
      <alignment horizontal="center" vertical="center"/>
    </xf>
    <xf numFmtId="0" fontId="2" fillId="4" borderId="0" xfId="0" applyFont="1" applyFill="1"/>
    <xf numFmtId="0" fontId="2" fillId="0" borderId="0" xfId="0" applyFont="1" applyFill="1"/>
    <xf numFmtId="1" fontId="3" fillId="3" borderId="0" xfId="2" applyNumberFormat="1" applyFont="1" applyFill="1" applyBorder="1" applyAlignment="1">
      <alignment horizontal="center" vertical="center"/>
    </xf>
    <xf numFmtId="1" fontId="2" fillId="5" borderId="0" xfId="2" applyNumberFormat="1" applyFont="1" applyFill="1" applyBorder="1" applyAlignment="1">
      <alignment horizontal="center" vertical="center"/>
    </xf>
    <xf numFmtId="1" fontId="3" fillId="5" borderId="0" xfId="2" applyNumberFormat="1" applyFont="1" applyFill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1" fontId="2" fillId="3" borderId="10" xfId="2" applyNumberFormat="1" applyFont="1" applyFill="1" applyBorder="1" applyAlignment="1">
      <alignment horizontal="center" vertical="center"/>
    </xf>
    <xf numFmtId="1" fontId="2" fillId="3" borderId="11" xfId="2" applyNumberFormat="1" applyFont="1" applyFill="1" applyBorder="1" applyAlignment="1">
      <alignment horizontal="center" vertical="center"/>
    </xf>
    <xf numFmtId="1" fontId="2" fillId="5" borderId="12" xfId="2" applyNumberFormat="1" applyFont="1" applyFill="1" applyBorder="1" applyAlignment="1">
      <alignment horizontal="center" vertical="center"/>
    </xf>
    <xf numFmtId="1" fontId="2" fillId="5" borderId="13" xfId="2" applyNumberFormat="1" applyFont="1" applyFill="1" applyBorder="1" applyAlignment="1">
      <alignment horizontal="center" vertical="center"/>
    </xf>
    <xf numFmtId="1" fontId="2" fillId="3" borderId="12" xfId="2" applyNumberFormat="1" applyFont="1" applyFill="1" applyBorder="1" applyAlignment="1">
      <alignment horizontal="center" vertical="center"/>
    </xf>
    <xf numFmtId="1" fontId="2" fillId="3" borderId="13" xfId="2" applyNumberFormat="1" applyFont="1" applyFill="1" applyBorder="1" applyAlignment="1">
      <alignment horizontal="center" vertical="center"/>
    </xf>
    <xf numFmtId="1" fontId="3" fillId="5" borderId="12" xfId="2" applyNumberFormat="1" applyFont="1" applyFill="1" applyBorder="1" applyAlignment="1">
      <alignment horizontal="center" vertical="center"/>
    </xf>
    <xf numFmtId="1" fontId="3" fillId="5" borderId="13" xfId="2" applyNumberFormat="1" applyFont="1" applyFill="1" applyBorder="1" applyAlignment="1">
      <alignment horizontal="center" vertical="center"/>
    </xf>
    <xf numFmtId="1" fontId="3" fillId="3" borderId="12" xfId="2" applyNumberFormat="1" applyFont="1" applyFill="1" applyBorder="1" applyAlignment="1">
      <alignment horizontal="center" vertical="center"/>
    </xf>
    <xf numFmtId="1" fontId="3" fillId="3" borderId="13" xfId="2" applyNumberFormat="1" applyFont="1" applyFill="1" applyBorder="1" applyAlignment="1">
      <alignment horizontal="center" vertical="center"/>
    </xf>
    <xf numFmtId="1" fontId="3" fillId="5" borderId="14" xfId="2" applyNumberFormat="1" applyFont="1" applyFill="1" applyBorder="1" applyAlignment="1">
      <alignment horizontal="center" vertical="center"/>
    </xf>
    <xf numFmtId="1" fontId="3" fillId="5" borderId="15" xfId="2" applyNumberFormat="1" applyFont="1" applyFill="1" applyBorder="1" applyAlignment="1">
      <alignment horizontal="center" vertical="center"/>
    </xf>
    <xf numFmtId="1" fontId="2" fillId="3" borderId="16" xfId="2" applyNumberFormat="1" applyFont="1" applyFill="1" applyBorder="1" applyAlignment="1">
      <alignment horizontal="center" vertical="center"/>
    </xf>
    <xf numFmtId="0" fontId="3" fillId="2" borderId="17" xfId="2" applyFont="1" applyFill="1" applyBorder="1" applyAlignment="1">
      <alignment horizontal="center" vertical="center"/>
    </xf>
    <xf numFmtId="1" fontId="3" fillId="2" borderId="10" xfId="2" applyNumberFormat="1" applyFont="1" applyFill="1" applyBorder="1" applyAlignment="1">
      <alignment horizontal="center" vertical="center"/>
    </xf>
    <xf numFmtId="1" fontId="3" fillId="2" borderId="11" xfId="2" applyNumberFormat="1" applyFont="1" applyFill="1" applyBorder="1" applyAlignment="1">
      <alignment horizontal="center" vertical="center"/>
    </xf>
    <xf numFmtId="0" fontId="3" fillId="2" borderId="18" xfId="2" applyFont="1" applyFill="1" applyBorder="1" applyAlignment="1">
      <alignment horizontal="center" vertical="center"/>
    </xf>
    <xf numFmtId="1" fontId="3" fillId="2" borderId="18" xfId="2" applyNumberFormat="1" applyFont="1" applyFill="1" applyBorder="1" applyAlignment="1">
      <alignment horizontal="center" vertical="center"/>
    </xf>
    <xf numFmtId="1" fontId="3" fillId="2" borderId="14" xfId="2" applyNumberFormat="1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/>
    </xf>
    <xf numFmtId="1" fontId="3" fillId="2" borderId="15" xfId="2" applyNumberFormat="1" applyFont="1" applyFill="1" applyBorder="1" applyAlignment="1">
      <alignment horizontal="center" vertical="center"/>
    </xf>
    <xf numFmtId="37" fontId="2" fillId="2" borderId="1" xfId="0" applyNumberFormat="1" applyFont="1" applyFill="1" applyBorder="1" applyProtection="1"/>
    <xf numFmtId="0" fontId="2" fillId="2" borderId="1" xfId="0" applyFont="1" applyFill="1" applyBorder="1"/>
    <xf numFmtId="0" fontId="3" fillId="2" borderId="0" xfId="2" applyFont="1" applyFill="1" applyBorder="1" applyAlignment="1"/>
    <xf numFmtId="0" fontId="3" fillId="2" borderId="1" xfId="2" applyFont="1" applyFill="1" applyBorder="1" applyAlignment="1"/>
    <xf numFmtId="1" fontId="2" fillId="3" borderId="12" xfId="2" applyNumberFormat="1" applyFont="1" applyFill="1" applyBorder="1" applyAlignment="1">
      <alignment horizontal="left" vertical="center"/>
    </xf>
    <xf numFmtId="1" fontId="3" fillId="2" borderId="1" xfId="2" applyNumberFormat="1" applyFont="1" applyFill="1" applyBorder="1" applyAlignment="1">
      <alignment horizontal="right" vertical="center" indent="1"/>
    </xf>
    <xf numFmtId="1" fontId="3" fillId="2" borderId="2" xfId="2" applyNumberFormat="1" applyFont="1" applyFill="1" applyBorder="1" applyAlignment="1">
      <alignment horizontal="right" vertical="center" indent="1"/>
    </xf>
    <xf numFmtId="37" fontId="2" fillId="6" borderId="0" xfId="0" applyNumberFormat="1" applyFont="1" applyFill="1" applyBorder="1" applyProtection="1"/>
    <xf numFmtId="0" fontId="2" fillId="6" borderId="0" xfId="0" applyFont="1" applyFill="1" applyBorder="1"/>
    <xf numFmtId="164" fontId="2" fillId="6" borderId="0" xfId="0" applyNumberFormat="1" applyFont="1" applyFill="1" applyBorder="1" applyProtection="1"/>
    <xf numFmtId="164" fontId="2" fillId="6" borderId="0" xfId="0" applyNumberFormat="1" applyFont="1" applyFill="1" applyBorder="1"/>
    <xf numFmtId="0" fontId="2" fillId="6" borderId="6" xfId="2" applyFont="1" applyFill="1" applyBorder="1"/>
    <xf numFmtId="0" fontId="3" fillId="6" borderId="0" xfId="0" applyFont="1" applyFill="1" applyBorder="1" applyAlignment="1">
      <alignment horizontal="center"/>
    </xf>
    <xf numFmtId="0" fontId="2" fillId="6" borderId="6" xfId="0" applyFont="1" applyFill="1" applyBorder="1" applyAlignment="1" applyProtection="1">
      <alignment horizontal="left"/>
    </xf>
    <xf numFmtId="0" fontId="2" fillId="6" borderId="6" xfId="0" applyFont="1" applyFill="1" applyBorder="1" applyAlignment="1" applyProtection="1"/>
    <xf numFmtId="37" fontId="2" fillId="6" borderId="19" xfId="0" applyNumberFormat="1" applyFont="1" applyFill="1" applyBorder="1" applyProtection="1"/>
    <xf numFmtId="0" fontId="2" fillId="2" borderId="20" xfId="0" applyFont="1" applyFill="1" applyBorder="1"/>
    <xf numFmtId="1" fontId="3" fillId="2" borderId="20" xfId="2" applyNumberFormat="1" applyFont="1" applyFill="1" applyBorder="1" applyAlignment="1">
      <alignment horizontal="center" vertical="center"/>
    </xf>
    <xf numFmtId="0" fontId="3" fillId="2" borderId="21" xfId="2" applyFont="1" applyFill="1" applyBorder="1" applyAlignment="1">
      <alignment horizontal="center" vertical="center"/>
    </xf>
    <xf numFmtId="0" fontId="3" fillId="2" borderId="22" xfId="2" applyFont="1" applyFill="1" applyBorder="1" applyAlignment="1">
      <alignment horizontal="center" vertical="center"/>
    </xf>
    <xf numFmtId="1" fontId="2" fillId="3" borderId="7" xfId="2" applyNumberFormat="1" applyFont="1" applyFill="1" applyBorder="1" applyAlignment="1">
      <alignment horizontal="center" vertical="center"/>
    </xf>
    <xf numFmtId="1" fontId="2" fillId="5" borderId="7" xfId="2" applyNumberFormat="1" applyFont="1" applyFill="1" applyBorder="1" applyAlignment="1">
      <alignment horizontal="center" vertical="center"/>
    </xf>
    <xf numFmtId="1" fontId="3" fillId="5" borderId="23" xfId="2" applyNumberFormat="1" applyFont="1" applyFill="1" applyBorder="1" applyAlignment="1">
      <alignment horizontal="right" vertical="center"/>
    </xf>
    <xf numFmtId="1" fontId="3" fillId="5" borderId="7" xfId="2" applyNumberFormat="1" applyFont="1" applyFill="1" applyBorder="1" applyAlignment="1">
      <alignment horizontal="center" vertical="center"/>
    </xf>
    <xf numFmtId="1" fontId="3" fillId="3" borderId="23" xfId="2" applyNumberFormat="1" applyFont="1" applyFill="1" applyBorder="1" applyAlignment="1">
      <alignment horizontal="right" vertical="center"/>
    </xf>
    <xf numFmtId="1" fontId="3" fillId="3" borderId="7" xfId="2" applyNumberFormat="1" applyFont="1" applyFill="1" applyBorder="1" applyAlignment="1">
      <alignment horizontal="center" vertical="center"/>
    </xf>
    <xf numFmtId="1" fontId="3" fillId="5" borderId="24" xfId="2" applyNumberFormat="1" applyFont="1" applyFill="1" applyBorder="1" applyAlignment="1">
      <alignment horizontal="right" vertical="center"/>
    </xf>
    <xf numFmtId="1" fontId="3" fillId="5" borderId="20" xfId="2" applyNumberFormat="1" applyFont="1" applyFill="1" applyBorder="1" applyAlignment="1">
      <alignment horizontal="center" vertical="center"/>
    </xf>
    <xf numFmtId="1" fontId="2" fillId="3" borderId="6" xfId="2" applyNumberFormat="1" applyFont="1" applyFill="1" applyBorder="1" applyAlignment="1">
      <alignment horizontal="center" vertical="center"/>
    </xf>
    <xf numFmtId="1" fontId="3" fillId="5" borderId="8" xfId="2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164" fontId="2" fillId="6" borderId="7" xfId="0" applyNumberFormat="1" applyFont="1" applyFill="1" applyBorder="1"/>
    <xf numFmtId="0" fontId="2" fillId="6" borderId="19" xfId="0" applyFont="1" applyFill="1" applyBorder="1"/>
    <xf numFmtId="0" fontId="2" fillId="6" borderId="25" xfId="0" applyFont="1" applyFill="1" applyBorder="1"/>
    <xf numFmtId="1" fontId="3" fillId="2" borderId="26" xfId="2" applyNumberFormat="1" applyFont="1" applyFill="1" applyBorder="1" applyAlignment="1">
      <alignment vertical="center"/>
    </xf>
    <xf numFmtId="1" fontId="3" fillId="2" borderId="17" xfId="2" applyNumberFormat="1" applyFont="1" applyFill="1" applyBorder="1" applyAlignment="1">
      <alignment vertical="center"/>
    </xf>
    <xf numFmtId="164" fontId="2" fillId="5" borderId="12" xfId="2" applyNumberFormat="1" applyFont="1" applyFill="1" applyBorder="1" applyAlignment="1">
      <alignment horizontal="center" vertical="center"/>
    </xf>
    <xf numFmtId="164" fontId="2" fillId="3" borderId="12" xfId="2" applyNumberFormat="1" applyFont="1" applyFill="1" applyBorder="1" applyAlignment="1">
      <alignment horizontal="center" vertical="center"/>
    </xf>
    <xf numFmtId="164" fontId="3" fillId="5" borderId="14" xfId="2" applyNumberFormat="1" applyFont="1" applyFill="1" applyBorder="1" applyAlignment="1">
      <alignment horizontal="center" vertical="center"/>
    </xf>
    <xf numFmtId="164" fontId="2" fillId="5" borderId="0" xfId="2" applyNumberFormat="1" applyFont="1" applyFill="1" applyBorder="1" applyAlignment="1">
      <alignment horizontal="center" vertical="center"/>
    </xf>
    <xf numFmtId="164" fontId="2" fillId="3" borderId="0" xfId="2" applyNumberFormat="1" applyFont="1" applyFill="1" applyBorder="1" applyAlignment="1">
      <alignment horizontal="center" vertical="center"/>
    </xf>
    <xf numFmtId="164" fontId="3" fillId="5" borderId="1" xfId="2" applyNumberFormat="1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horizontal="center" vertical="center"/>
    </xf>
    <xf numFmtId="164" fontId="2" fillId="5" borderId="13" xfId="2" applyNumberFormat="1" applyFont="1" applyFill="1" applyBorder="1" applyAlignment="1">
      <alignment horizontal="center" vertical="center"/>
    </xf>
    <xf numFmtId="164" fontId="2" fillId="3" borderId="13" xfId="2" applyNumberFormat="1" applyFont="1" applyFill="1" applyBorder="1" applyAlignment="1">
      <alignment horizontal="center" vertical="center"/>
    </xf>
    <xf numFmtId="164" fontId="3" fillId="5" borderId="15" xfId="2" applyNumberFormat="1" applyFont="1" applyFill="1" applyBorder="1" applyAlignment="1">
      <alignment horizontal="center" vertical="center"/>
    </xf>
    <xf numFmtId="1" fontId="2" fillId="5" borderId="23" xfId="2" applyNumberFormat="1" applyFont="1" applyFill="1" applyBorder="1" applyAlignment="1">
      <alignment horizontal="left" vertical="center"/>
    </xf>
    <xf numFmtId="1" fontId="2" fillId="3" borderId="23" xfId="2" applyNumberFormat="1" applyFont="1" applyFill="1" applyBorder="1" applyAlignment="1">
      <alignment horizontal="left" vertical="center"/>
    </xf>
    <xf numFmtId="1" fontId="3" fillId="3" borderId="27" xfId="2" applyNumberFormat="1" applyFont="1" applyFill="1" applyBorder="1" applyAlignment="1">
      <alignment horizontal="center" vertical="center"/>
    </xf>
    <xf numFmtId="1" fontId="3" fillId="3" borderId="23" xfId="2" applyNumberFormat="1" applyFont="1" applyFill="1" applyBorder="1" applyAlignment="1">
      <alignment horizontal="center" vertical="center"/>
    </xf>
    <xf numFmtId="1" fontId="3" fillId="5" borderId="23" xfId="2" applyNumberFormat="1" applyFont="1" applyFill="1" applyBorder="1" applyAlignment="1">
      <alignment horizontal="center" vertical="center"/>
    </xf>
    <xf numFmtId="1" fontId="3" fillId="5" borderId="6" xfId="2" applyNumberFormat="1" applyFont="1" applyFill="1" applyBorder="1" applyAlignment="1">
      <alignment horizontal="center" vertical="center"/>
    </xf>
    <xf numFmtId="1" fontId="3" fillId="3" borderId="6" xfId="2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/>
    <xf numFmtId="0" fontId="2" fillId="6" borderId="0" xfId="0" applyFont="1" applyFill="1"/>
    <xf numFmtId="0" fontId="3" fillId="6" borderId="28" xfId="0" applyFont="1" applyFill="1" applyBorder="1" applyAlignment="1" applyProtection="1"/>
    <xf numFmtId="0" fontId="3" fillId="6" borderId="16" xfId="0" applyFont="1" applyFill="1" applyBorder="1" applyAlignment="1" applyProtection="1"/>
    <xf numFmtId="49" fontId="4" fillId="2" borderId="6" xfId="0" applyNumberFormat="1" applyFont="1" applyFill="1" applyBorder="1" applyAlignment="1" applyProtection="1">
      <alignment horizontal="center"/>
    </xf>
    <xf numFmtId="49" fontId="4" fillId="2" borderId="0" xfId="0" applyNumberFormat="1" applyFont="1" applyFill="1" applyBorder="1" applyAlignment="1" applyProtection="1">
      <alignment horizontal="center"/>
    </xf>
    <xf numFmtId="49" fontId="4" fillId="2" borderId="7" xfId="0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1" fontId="3" fillId="2" borderId="14" xfId="2" applyNumberFormat="1" applyFont="1" applyFill="1" applyBorder="1" applyAlignment="1">
      <alignment horizontal="center" vertical="center"/>
    </xf>
    <xf numFmtId="1" fontId="3" fillId="2" borderId="15" xfId="2" applyNumberFormat="1" applyFont="1" applyFill="1" applyBorder="1" applyAlignment="1">
      <alignment horizontal="center" vertical="center"/>
    </xf>
    <xf numFmtId="1" fontId="3" fillId="2" borderId="20" xfId="2" applyNumberFormat="1" applyFont="1" applyFill="1" applyBorder="1" applyAlignment="1">
      <alignment horizontal="center" vertical="center"/>
    </xf>
    <xf numFmtId="0" fontId="2" fillId="6" borderId="29" xfId="0" applyFont="1" applyFill="1" applyBorder="1" applyAlignment="1" applyProtection="1">
      <alignment horizontal="center"/>
    </xf>
    <xf numFmtId="0" fontId="2" fillId="6" borderId="19" xfId="0" applyFont="1" applyFill="1" applyBorder="1" applyAlignment="1" applyProtection="1">
      <alignment horizontal="center"/>
    </xf>
    <xf numFmtId="0" fontId="3" fillId="2" borderId="28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1" fontId="3" fillId="2" borderId="26" xfId="2" applyNumberFormat="1" applyFont="1" applyFill="1" applyBorder="1" applyAlignment="1">
      <alignment horizontal="center" vertical="center"/>
    </xf>
    <xf numFmtId="1" fontId="3" fillId="2" borderId="17" xfId="2" applyNumberFormat="1" applyFont="1" applyFill="1" applyBorder="1" applyAlignment="1">
      <alignment horizontal="center" vertical="center"/>
    </xf>
    <xf numFmtId="1" fontId="3" fillId="2" borderId="2" xfId="2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 applyProtection="1">
      <alignment horizontal="left"/>
    </xf>
    <xf numFmtId="0" fontId="3" fillId="6" borderId="0" xfId="0" applyFont="1" applyFill="1" applyBorder="1" applyAlignment="1" applyProtection="1">
      <alignment horizontal="left"/>
    </xf>
    <xf numFmtId="1" fontId="3" fillId="2" borderId="16" xfId="2" applyNumberFormat="1" applyFont="1" applyFill="1" applyBorder="1" applyAlignment="1">
      <alignment horizontal="center" vertical="center"/>
    </xf>
    <xf numFmtId="1" fontId="3" fillId="2" borderId="11" xfId="2" applyNumberFormat="1" applyFont="1" applyFill="1" applyBorder="1" applyAlignment="1">
      <alignment horizontal="center" vertical="center"/>
    </xf>
    <xf numFmtId="1" fontId="3" fillId="2" borderId="0" xfId="2" applyNumberFormat="1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wrapText="1"/>
    </xf>
    <xf numFmtId="0" fontId="3" fillId="2" borderId="2" xfId="2" applyFont="1" applyFill="1" applyBorder="1" applyAlignment="1">
      <alignment horizontal="center" wrapText="1"/>
    </xf>
    <xf numFmtId="0" fontId="3" fillId="2" borderId="30" xfId="2" applyFont="1" applyFill="1" applyBorder="1" applyAlignment="1">
      <alignment horizontal="center" wrapText="1"/>
    </xf>
  </cellXfs>
  <cellStyles count="3">
    <cellStyle name="Normal" xfId="0" builtinId="0"/>
    <cellStyle name="Normal 10" xfId="1"/>
    <cellStyle name="Normal_summary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43" transitionEvaluation="1"/>
  <dimension ref="A1:CT93"/>
  <sheetViews>
    <sheetView tabSelected="1" view="pageBreakPreview" topLeftCell="A43" zoomScaleSheetLayoutView="100" workbookViewId="0">
      <selection activeCell="O6" sqref="O6"/>
    </sheetView>
  </sheetViews>
  <sheetFormatPr defaultColWidth="9.625" defaultRowHeight="12.75"/>
  <cols>
    <col min="1" max="1" width="15" style="1" customWidth="1"/>
    <col min="2" max="17" width="8" style="1" customWidth="1"/>
    <col min="18" max="25" width="9.625" style="1"/>
    <col min="26" max="26" width="50.625" style="1" customWidth="1"/>
    <col min="27" max="27" width="9.625" style="1"/>
    <col min="28" max="28" width="50.625" style="1" customWidth="1"/>
    <col min="29" max="16384" width="9.625" style="1"/>
  </cols>
  <sheetData>
    <row r="1" spans="1:98" ht="13.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98" ht="13.5" customHeight="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7"/>
    </row>
    <row r="3" spans="1:98" ht="13.5" customHeight="1">
      <c r="A3" s="13"/>
      <c r="B3" s="14"/>
      <c r="C3" s="14"/>
      <c r="D3" s="14"/>
      <c r="E3" s="14"/>
      <c r="F3" s="14"/>
      <c r="G3" s="14"/>
      <c r="H3" s="14"/>
      <c r="I3" s="14"/>
      <c r="J3" s="15"/>
      <c r="K3" s="15"/>
      <c r="L3" s="15"/>
      <c r="M3" s="15"/>
      <c r="N3" s="15"/>
      <c r="O3" s="15"/>
      <c r="P3" s="15"/>
      <c r="Q3" s="16"/>
    </row>
    <row r="4" spans="1:98" ht="13.5" customHeight="1">
      <c r="A4" s="108" t="s">
        <v>40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98" ht="13.5" customHeight="1">
      <c r="A5" s="18"/>
      <c r="B5" s="5"/>
      <c r="C5" s="5"/>
      <c r="D5" s="6"/>
      <c r="E5" s="5"/>
      <c r="F5" s="50"/>
      <c r="G5" s="50"/>
      <c r="H5" s="50"/>
      <c r="I5" s="50"/>
      <c r="J5" s="50"/>
      <c r="K5" s="50"/>
      <c r="L5" s="50"/>
      <c r="M5" s="50"/>
      <c r="N5" s="17"/>
      <c r="O5" s="50" t="s">
        <v>41</v>
      </c>
      <c r="P5" s="15"/>
      <c r="Q5" s="16"/>
    </row>
    <row r="6" spans="1:98" ht="13.5" customHeight="1">
      <c r="A6" s="19"/>
      <c r="B6" s="7"/>
      <c r="C6" s="7"/>
      <c r="D6" s="8"/>
      <c r="E6" s="8"/>
      <c r="F6" s="51"/>
      <c r="G6" s="51"/>
      <c r="H6" s="51"/>
      <c r="I6" s="51"/>
      <c r="J6" s="51"/>
      <c r="K6" s="51"/>
      <c r="L6" s="51"/>
      <c r="M6" s="51"/>
      <c r="N6" s="48"/>
      <c r="O6" s="51" t="s">
        <v>42</v>
      </c>
      <c r="P6" s="49"/>
      <c r="Q6" s="64"/>
    </row>
    <row r="7" spans="1:98" ht="13.5" customHeight="1">
      <c r="A7" s="116" t="s">
        <v>9</v>
      </c>
      <c r="B7" s="118" t="s">
        <v>10</v>
      </c>
      <c r="C7" s="119"/>
      <c r="D7" s="120" t="s">
        <v>43</v>
      </c>
      <c r="E7" s="120"/>
      <c r="F7" s="118" t="s">
        <v>44</v>
      </c>
      <c r="G7" s="119"/>
      <c r="H7" s="118" t="s">
        <v>49</v>
      </c>
      <c r="I7" s="119"/>
      <c r="J7" s="118" t="s">
        <v>55</v>
      </c>
      <c r="K7" s="119"/>
      <c r="L7" s="118" t="s">
        <v>56</v>
      </c>
      <c r="M7" s="119"/>
      <c r="N7" s="111" t="s">
        <v>58</v>
      </c>
      <c r="O7" s="112"/>
      <c r="P7" s="111" t="s">
        <v>61</v>
      </c>
      <c r="Q7" s="113"/>
    </row>
    <row r="8" spans="1:98" ht="13.5" customHeight="1">
      <c r="A8" s="117"/>
      <c r="B8" s="45" t="s">
        <v>2</v>
      </c>
      <c r="C8" s="46" t="s">
        <v>3</v>
      </c>
      <c r="D8" s="2" t="s">
        <v>2</v>
      </c>
      <c r="E8" s="9" t="s">
        <v>3</v>
      </c>
      <c r="F8" s="45" t="s">
        <v>2</v>
      </c>
      <c r="G8" s="46" t="s">
        <v>3</v>
      </c>
      <c r="H8" s="45" t="s">
        <v>2</v>
      </c>
      <c r="I8" s="46" t="s">
        <v>3</v>
      </c>
      <c r="J8" s="45" t="s">
        <v>2</v>
      </c>
      <c r="K8" s="47" t="s">
        <v>3</v>
      </c>
      <c r="L8" s="45" t="s">
        <v>2</v>
      </c>
      <c r="M8" s="47" t="s">
        <v>3</v>
      </c>
      <c r="N8" s="45" t="s">
        <v>2</v>
      </c>
      <c r="O8" s="47" t="s">
        <v>3</v>
      </c>
      <c r="P8" s="45" t="s">
        <v>2</v>
      </c>
      <c r="Q8" s="65" t="s">
        <v>3</v>
      </c>
    </row>
    <row r="9" spans="1:98" ht="13.5" customHeight="1">
      <c r="A9" s="66">
        <v>1</v>
      </c>
      <c r="B9" s="44">
        <v>2</v>
      </c>
      <c r="C9" s="43">
        <v>3</v>
      </c>
      <c r="D9" s="44">
        <v>4</v>
      </c>
      <c r="E9" s="43">
        <v>5</v>
      </c>
      <c r="F9" s="44">
        <v>6</v>
      </c>
      <c r="G9" s="43">
        <v>7</v>
      </c>
      <c r="H9" s="43">
        <v>8</v>
      </c>
      <c r="I9" s="44">
        <v>9</v>
      </c>
      <c r="J9" s="43">
        <v>10</v>
      </c>
      <c r="K9" s="44">
        <v>11</v>
      </c>
      <c r="L9" s="43">
        <v>12</v>
      </c>
      <c r="M9" s="44">
        <v>13</v>
      </c>
      <c r="N9" s="43">
        <v>14</v>
      </c>
      <c r="O9" s="43">
        <v>15</v>
      </c>
      <c r="P9" s="44">
        <v>16</v>
      </c>
      <c r="Q9" s="67">
        <v>17</v>
      </c>
    </row>
    <row r="10" spans="1:98" ht="13.5" customHeight="1">
      <c r="A10" s="96" t="s">
        <v>1</v>
      </c>
      <c r="B10" s="27"/>
      <c r="C10" s="28"/>
      <c r="D10" s="27"/>
      <c r="E10" s="28"/>
      <c r="F10" s="27"/>
      <c r="G10" s="39"/>
      <c r="H10" s="31"/>
      <c r="I10" s="32"/>
      <c r="J10" s="31"/>
      <c r="K10" s="32"/>
      <c r="L10" s="31"/>
      <c r="M10" s="32"/>
      <c r="N10" s="31"/>
      <c r="O10" s="32"/>
      <c r="P10" s="31"/>
      <c r="Q10" s="68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</row>
    <row r="11" spans="1:98" s="22" customFormat="1" ht="13.5" customHeight="1">
      <c r="A11" s="94" t="s">
        <v>13</v>
      </c>
      <c r="B11" s="29">
        <v>657.82500000000005</v>
      </c>
      <c r="C11" s="30">
        <v>23822.995000000003</v>
      </c>
      <c r="D11" s="29">
        <v>708.8359999999999</v>
      </c>
      <c r="E11" s="30">
        <v>26217.191000000003</v>
      </c>
      <c r="F11" s="29">
        <v>770</v>
      </c>
      <c r="G11" s="24">
        <v>26470</v>
      </c>
      <c r="H11" s="29">
        <v>830</v>
      </c>
      <c r="I11" s="30">
        <v>29780</v>
      </c>
      <c r="J11" s="29">
        <v>797</v>
      </c>
      <c r="K11" s="30">
        <v>28455</v>
      </c>
      <c r="L11" s="29">
        <v>776</v>
      </c>
      <c r="M11" s="30">
        <v>26509</v>
      </c>
      <c r="N11" s="29">
        <v>802.56600000000003</v>
      </c>
      <c r="O11" s="30">
        <v>29724.547999999995</v>
      </c>
      <c r="P11" s="29">
        <v>845.12899999999991</v>
      </c>
      <c r="Q11" s="69">
        <v>28136.964210000002</v>
      </c>
    </row>
    <row r="12" spans="1:98" s="22" customFormat="1" ht="13.5" customHeight="1">
      <c r="A12" s="95" t="s">
        <v>11</v>
      </c>
      <c r="B12" s="31">
        <v>2201.3759999999997</v>
      </c>
      <c r="C12" s="32">
        <v>13996.78</v>
      </c>
      <c r="D12" s="31">
        <v>2308.9749999999999</v>
      </c>
      <c r="E12" s="32">
        <v>12749.766000000001</v>
      </c>
      <c r="F12" s="31">
        <v>2312</v>
      </c>
      <c r="G12" s="3">
        <v>15027</v>
      </c>
      <c r="H12" s="31">
        <v>2297</v>
      </c>
      <c r="I12" s="32">
        <v>15188</v>
      </c>
      <c r="J12" s="31">
        <v>2378</v>
      </c>
      <c r="K12" s="32">
        <v>16196</v>
      </c>
      <c r="L12" s="31">
        <v>2500</v>
      </c>
      <c r="M12" s="32">
        <v>18002</v>
      </c>
      <c r="N12" s="31">
        <v>2515.9689999999996</v>
      </c>
      <c r="O12" s="32">
        <v>18431.331000000002</v>
      </c>
      <c r="P12" s="31">
        <v>2218.1945000000001</v>
      </c>
      <c r="Q12" s="68">
        <v>18832.443499999998</v>
      </c>
    </row>
    <row r="13" spans="1:98" s="22" customFormat="1" ht="13.5" customHeight="1">
      <c r="A13" s="94" t="s">
        <v>14</v>
      </c>
      <c r="B13" s="29">
        <v>867.06399999999985</v>
      </c>
      <c r="C13" s="30">
        <v>8014.8860000000004</v>
      </c>
      <c r="D13" s="29">
        <v>924</v>
      </c>
      <c r="E13" s="30">
        <v>8623</v>
      </c>
      <c r="F13" s="29">
        <v>987</v>
      </c>
      <c r="G13" s="24">
        <v>9638</v>
      </c>
      <c r="H13" s="29">
        <v>846</v>
      </c>
      <c r="I13" s="30">
        <v>7464</v>
      </c>
      <c r="J13" s="29">
        <v>915</v>
      </c>
      <c r="K13" s="30">
        <v>7922</v>
      </c>
      <c r="L13" s="29">
        <v>1042</v>
      </c>
      <c r="M13" s="30">
        <v>10090</v>
      </c>
      <c r="N13" s="29">
        <v>1077.7270000000001</v>
      </c>
      <c r="O13" s="30">
        <v>11147.055</v>
      </c>
      <c r="P13" s="29">
        <v>922.90699999999993</v>
      </c>
      <c r="Q13" s="69">
        <v>11741.513999999999</v>
      </c>
    </row>
    <row r="14" spans="1:98" s="22" customFormat="1" ht="13.5" customHeight="1">
      <c r="A14" s="95" t="s">
        <v>17</v>
      </c>
      <c r="B14" s="31">
        <v>82.816000000000003</v>
      </c>
      <c r="C14" s="32">
        <v>2908.6390000000006</v>
      </c>
      <c r="D14" s="31">
        <v>97.745000000000005</v>
      </c>
      <c r="E14" s="32">
        <v>3628.8670000000002</v>
      </c>
      <c r="F14" s="31">
        <v>96</v>
      </c>
      <c r="G14" s="3">
        <v>3913</v>
      </c>
      <c r="H14" s="31">
        <v>106</v>
      </c>
      <c r="I14" s="32">
        <v>4196</v>
      </c>
      <c r="J14" s="31">
        <v>117</v>
      </c>
      <c r="K14" s="32">
        <v>4457</v>
      </c>
      <c r="L14" s="31">
        <v>132</v>
      </c>
      <c r="M14" s="32">
        <v>5382</v>
      </c>
      <c r="N14" s="31">
        <v>133.36000000000001</v>
      </c>
      <c r="O14" s="32">
        <v>5639.3</v>
      </c>
      <c r="P14" s="31">
        <v>121.73099999999999</v>
      </c>
      <c r="Q14" s="68">
        <v>4681.598500000001</v>
      </c>
    </row>
    <row r="15" spans="1:98" s="22" customFormat="1" ht="13.5" customHeight="1">
      <c r="A15" s="94" t="s">
        <v>15</v>
      </c>
      <c r="B15" s="29">
        <v>179.23100000000002</v>
      </c>
      <c r="C15" s="30">
        <v>1981.1480000000001</v>
      </c>
      <c r="D15" s="29">
        <v>203.65299999999999</v>
      </c>
      <c r="E15" s="30">
        <v>2270.087</v>
      </c>
      <c r="F15" s="29">
        <v>220</v>
      </c>
      <c r="G15" s="24">
        <v>2572</v>
      </c>
      <c r="H15" s="29">
        <v>205</v>
      </c>
      <c r="I15" s="30">
        <v>2462</v>
      </c>
      <c r="J15" s="29">
        <v>220</v>
      </c>
      <c r="K15" s="30">
        <v>2510</v>
      </c>
      <c r="L15" s="29">
        <v>236</v>
      </c>
      <c r="M15" s="30">
        <v>3198</v>
      </c>
      <c r="N15" s="29">
        <v>268.21600000000001</v>
      </c>
      <c r="O15" s="30">
        <v>3667.8938999999991</v>
      </c>
      <c r="P15" s="29">
        <v>248.40699999999998</v>
      </c>
      <c r="Q15" s="69">
        <v>3919.3690000000006</v>
      </c>
    </row>
    <row r="16" spans="1:98" s="22" customFormat="1" ht="13.5" customHeight="1">
      <c r="A16" s="95" t="s">
        <v>12</v>
      </c>
      <c r="B16" s="31">
        <v>263.935</v>
      </c>
      <c r="C16" s="32">
        <v>2001.45</v>
      </c>
      <c r="D16" s="31">
        <v>274.43199999999996</v>
      </c>
      <c r="E16" s="32">
        <v>1985.1380000000001</v>
      </c>
      <c r="F16" s="31">
        <v>283</v>
      </c>
      <c r="G16" s="3">
        <v>1777</v>
      </c>
      <c r="H16" s="31">
        <v>289</v>
      </c>
      <c r="I16" s="32">
        <v>2891</v>
      </c>
      <c r="J16" s="31">
        <v>322</v>
      </c>
      <c r="K16" s="32">
        <v>2203</v>
      </c>
      <c r="L16" s="31">
        <v>312</v>
      </c>
      <c r="M16" s="32">
        <v>1915</v>
      </c>
      <c r="N16" s="31">
        <v>313.04399999999998</v>
      </c>
      <c r="O16" s="32">
        <v>2497.6779999999999</v>
      </c>
      <c r="P16" s="31">
        <v>319.77099999999996</v>
      </c>
      <c r="Q16" s="68">
        <v>1921.6920000000002</v>
      </c>
    </row>
    <row r="17" spans="1:17" s="22" customFormat="1" ht="13.5" customHeight="1">
      <c r="A17" s="94" t="s">
        <v>18</v>
      </c>
      <c r="B17" s="29">
        <v>80.037999999999997</v>
      </c>
      <c r="C17" s="30">
        <v>1244.5579999999998</v>
      </c>
      <c r="D17" s="29">
        <v>83.741</v>
      </c>
      <c r="E17" s="30">
        <v>1340.7569999999998</v>
      </c>
      <c r="F17" s="29">
        <v>92</v>
      </c>
      <c r="G17" s="24">
        <v>1387</v>
      </c>
      <c r="H17" s="29">
        <v>89</v>
      </c>
      <c r="I17" s="30">
        <v>1415</v>
      </c>
      <c r="J17" s="29">
        <v>102</v>
      </c>
      <c r="K17" s="30">
        <v>1500</v>
      </c>
      <c r="L17" s="29">
        <v>105</v>
      </c>
      <c r="M17" s="30">
        <v>1571</v>
      </c>
      <c r="N17" s="29">
        <v>109.876</v>
      </c>
      <c r="O17" s="30">
        <v>1736.7390000000003</v>
      </c>
      <c r="P17" s="29">
        <v>113.79925</v>
      </c>
      <c r="Q17" s="69">
        <v>1912.7326499999999</v>
      </c>
    </row>
    <row r="18" spans="1:17" s="22" customFormat="1" ht="13.5" customHeight="1">
      <c r="A18" s="95" t="s">
        <v>20</v>
      </c>
      <c r="B18" s="31">
        <v>152.06800000000001</v>
      </c>
      <c r="C18" s="32">
        <v>1257.8369999999998</v>
      </c>
      <c r="D18" s="31">
        <v>156.14400000000003</v>
      </c>
      <c r="E18" s="32">
        <v>1307.838</v>
      </c>
      <c r="F18" s="31">
        <v>159</v>
      </c>
      <c r="G18" s="3">
        <v>1347</v>
      </c>
      <c r="H18" s="31">
        <v>160</v>
      </c>
      <c r="I18" s="32">
        <v>1424</v>
      </c>
      <c r="J18" s="31">
        <v>163</v>
      </c>
      <c r="K18" s="32">
        <v>1426</v>
      </c>
      <c r="L18" s="31">
        <v>164</v>
      </c>
      <c r="M18" s="32">
        <v>1495</v>
      </c>
      <c r="N18" s="31">
        <v>176.96699999999996</v>
      </c>
      <c r="O18" s="32">
        <v>1744.2950000000001</v>
      </c>
      <c r="P18" s="31">
        <v>110.56300000000002</v>
      </c>
      <c r="Q18" s="68">
        <v>1290.4429999999998</v>
      </c>
    </row>
    <row r="19" spans="1:17" s="22" customFormat="1" ht="13.5" customHeight="1">
      <c r="A19" s="94" t="s">
        <v>16</v>
      </c>
      <c r="B19" s="29">
        <v>68.346000000000004</v>
      </c>
      <c r="C19" s="30">
        <v>1734.6939999999997</v>
      </c>
      <c r="D19" s="29">
        <v>79.594000000000023</v>
      </c>
      <c r="E19" s="30">
        <v>1878.3309999999999</v>
      </c>
      <c r="F19" s="29">
        <v>106</v>
      </c>
      <c r="G19" s="24">
        <v>881</v>
      </c>
      <c r="H19" s="29">
        <v>111</v>
      </c>
      <c r="I19" s="30">
        <v>1235</v>
      </c>
      <c r="J19" s="29">
        <v>116</v>
      </c>
      <c r="K19" s="30">
        <v>2221</v>
      </c>
      <c r="L19" s="29">
        <v>118</v>
      </c>
      <c r="M19" s="30">
        <v>2483</v>
      </c>
      <c r="N19" s="29">
        <v>118.735</v>
      </c>
      <c r="O19" s="30">
        <v>2585.3379999999997</v>
      </c>
      <c r="P19" s="29">
        <v>121.968</v>
      </c>
      <c r="Q19" s="69">
        <v>3205.3029999999999</v>
      </c>
    </row>
    <row r="20" spans="1:17" s="22" customFormat="1" ht="13.5" customHeight="1">
      <c r="A20" s="95" t="s">
        <v>19</v>
      </c>
      <c r="B20" s="31">
        <v>123.58800000000001</v>
      </c>
      <c r="C20" s="32">
        <v>884.12900000000013</v>
      </c>
      <c r="D20" s="31">
        <v>109.21</v>
      </c>
      <c r="E20" s="32">
        <v>807.17300000000012</v>
      </c>
      <c r="F20" s="31">
        <v>125</v>
      </c>
      <c r="G20" s="3">
        <v>820</v>
      </c>
      <c r="H20" s="31">
        <v>107</v>
      </c>
      <c r="I20" s="32">
        <v>743</v>
      </c>
      <c r="J20" s="31">
        <v>112</v>
      </c>
      <c r="K20" s="32">
        <v>772</v>
      </c>
      <c r="L20" s="31">
        <v>110</v>
      </c>
      <c r="M20" s="32">
        <v>745</v>
      </c>
      <c r="N20" s="31">
        <v>130.76500000000001</v>
      </c>
      <c r="O20" s="32">
        <v>1345.72255</v>
      </c>
      <c r="P20" s="31">
        <v>194.1711</v>
      </c>
      <c r="Q20" s="68">
        <v>2094.79702</v>
      </c>
    </row>
    <row r="21" spans="1:17" s="22" customFormat="1" ht="13.5" customHeight="1">
      <c r="A21" s="94" t="s">
        <v>48</v>
      </c>
      <c r="B21" s="29">
        <v>69.135000000000005</v>
      </c>
      <c r="C21" s="30">
        <v>418.41300000000007</v>
      </c>
      <c r="D21" s="29">
        <v>71.903000000000006</v>
      </c>
      <c r="E21" s="30">
        <v>423.39499999999998</v>
      </c>
      <c r="F21" s="29">
        <v>74</v>
      </c>
      <c r="G21" s="24">
        <v>483</v>
      </c>
      <c r="H21" s="29">
        <v>78</v>
      </c>
      <c r="I21" s="30">
        <v>497</v>
      </c>
      <c r="J21" s="29">
        <v>80</v>
      </c>
      <c r="K21" s="30">
        <v>538</v>
      </c>
      <c r="L21" s="29">
        <v>83</v>
      </c>
      <c r="M21" s="30">
        <v>580</v>
      </c>
      <c r="N21" s="29">
        <v>84.166000000000011</v>
      </c>
      <c r="O21" s="30">
        <v>585.29699999999991</v>
      </c>
      <c r="P21" s="29">
        <v>90.108000000000018</v>
      </c>
      <c r="Q21" s="69">
        <v>569.13900000000001</v>
      </c>
    </row>
    <row r="22" spans="1:17" s="22" customFormat="1" ht="13.5" customHeight="1">
      <c r="A22" s="95" t="s">
        <v>21</v>
      </c>
      <c r="B22" s="31">
        <v>1111.8050000000001</v>
      </c>
      <c r="C22" s="32">
        <v>7321.2340000000004</v>
      </c>
      <c r="D22" s="31">
        <v>1083</v>
      </c>
      <c r="E22" s="32">
        <v>7234</v>
      </c>
      <c r="F22" s="31">
        <v>1105</v>
      </c>
      <c r="G22" s="3">
        <v>7201</v>
      </c>
      <c r="H22" s="31">
        <v>1265</v>
      </c>
      <c r="I22" s="32">
        <v>7583</v>
      </c>
      <c r="J22" s="31">
        <v>1383</v>
      </c>
      <c r="K22" s="32">
        <v>8224</v>
      </c>
      <c r="L22" s="31">
        <v>1402</v>
      </c>
      <c r="M22" s="32">
        <v>9315</v>
      </c>
      <c r="N22" s="31">
        <v>1484.9210000000003</v>
      </c>
      <c r="O22" s="32">
        <v>9871.9370000000199</v>
      </c>
      <c r="P22" s="31">
        <v>935.53919999999925</v>
      </c>
      <c r="Q22" s="68">
        <v>7977.0284000000102</v>
      </c>
    </row>
    <row r="23" spans="1:17" s="22" customFormat="1" ht="13.5" customHeight="1">
      <c r="A23" s="70" t="s">
        <v>22</v>
      </c>
      <c r="B23" s="33">
        <f t="shared" ref="B23:H23" si="0">SUM(B11:B22)</f>
        <v>5857.2270000000008</v>
      </c>
      <c r="C23" s="34">
        <f t="shared" si="0"/>
        <v>65586.763000000006</v>
      </c>
      <c r="D23" s="33">
        <f t="shared" si="0"/>
        <v>6101.2330000000002</v>
      </c>
      <c r="E23" s="34">
        <f t="shared" si="0"/>
        <v>68465.543000000005</v>
      </c>
      <c r="F23" s="33">
        <f t="shared" si="0"/>
        <v>6329</v>
      </c>
      <c r="G23" s="25">
        <f t="shared" si="0"/>
        <v>71516</v>
      </c>
      <c r="H23" s="33">
        <f t="shared" si="0"/>
        <v>6383</v>
      </c>
      <c r="I23" s="34">
        <f>SUM(I11:I22)</f>
        <v>74878</v>
      </c>
      <c r="J23" s="33">
        <f>SUM(J11:J22)</f>
        <v>6705</v>
      </c>
      <c r="K23" s="34">
        <v>76424</v>
      </c>
      <c r="L23" s="33">
        <v>6982</v>
      </c>
      <c r="M23" s="34">
        <v>81285</v>
      </c>
      <c r="N23" s="33">
        <v>7216.3120000000008</v>
      </c>
      <c r="O23" s="34">
        <v>88977.134450000012</v>
      </c>
      <c r="P23" s="33">
        <v>6242.2880499999992</v>
      </c>
      <c r="Q23" s="71">
        <v>86283.024280000012</v>
      </c>
    </row>
    <row r="24" spans="1:17" s="22" customFormat="1" ht="13.5" customHeight="1">
      <c r="A24" s="97" t="s">
        <v>4</v>
      </c>
      <c r="B24" s="31"/>
      <c r="C24" s="32"/>
      <c r="D24" s="31"/>
      <c r="E24" s="32"/>
      <c r="F24" s="31"/>
      <c r="G24" s="3"/>
      <c r="H24" s="31"/>
      <c r="I24" s="32"/>
      <c r="J24" s="31"/>
      <c r="K24" s="32"/>
      <c r="L24" s="31"/>
      <c r="M24" s="32"/>
      <c r="N24" s="31"/>
      <c r="O24" s="32"/>
      <c r="P24" s="31"/>
      <c r="Q24" s="68"/>
    </row>
    <row r="25" spans="1:17" s="22" customFormat="1" ht="13.5" customHeight="1">
      <c r="A25" s="94" t="s">
        <v>23</v>
      </c>
      <c r="B25" s="29">
        <v>1795</v>
      </c>
      <c r="C25" s="30">
        <v>34658</v>
      </c>
      <c r="D25" s="29">
        <v>1828</v>
      </c>
      <c r="E25" s="30">
        <v>34391</v>
      </c>
      <c r="F25" s="29">
        <v>1835</v>
      </c>
      <c r="G25" s="24">
        <v>36577</v>
      </c>
      <c r="H25" s="29">
        <v>1863</v>
      </c>
      <c r="I25" s="30">
        <v>42339</v>
      </c>
      <c r="J25" s="29">
        <v>1907</v>
      </c>
      <c r="K25" s="30">
        <v>41483</v>
      </c>
      <c r="L25" s="29">
        <v>1992</v>
      </c>
      <c r="M25" s="30">
        <v>45344</v>
      </c>
      <c r="N25" s="29">
        <v>1973.1907000000001</v>
      </c>
      <c r="O25" s="30">
        <v>41555.384000000005</v>
      </c>
      <c r="P25" s="29">
        <v>2068.9519999999998</v>
      </c>
      <c r="Q25" s="69">
        <v>45950.851000000002</v>
      </c>
    </row>
    <row r="26" spans="1:17" s="22" customFormat="1" ht="13.5" customHeight="1">
      <c r="A26" s="95" t="s">
        <v>25</v>
      </c>
      <c r="B26" s="31">
        <v>566</v>
      </c>
      <c r="C26" s="32">
        <v>10303</v>
      </c>
      <c r="D26" s="31">
        <v>599</v>
      </c>
      <c r="E26" s="32">
        <v>11149</v>
      </c>
      <c r="F26" s="31">
        <v>634</v>
      </c>
      <c r="G26" s="3">
        <v>12433</v>
      </c>
      <c r="H26" s="31">
        <v>865</v>
      </c>
      <c r="I26" s="32">
        <v>16526</v>
      </c>
      <c r="J26" s="31">
        <v>907</v>
      </c>
      <c r="K26" s="32">
        <v>18653</v>
      </c>
      <c r="L26" s="31">
        <v>880</v>
      </c>
      <c r="M26" s="32">
        <v>18227</v>
      </c>
      <c r="N26" s="31">
        <v>882.03200000000004</v>
      </c>
      <c r="O26" s="32">
        <v>18735.911999999997</v>
      </c>
      <c r="P26" s="31">
        <v>893.72440000000051</v>
      </c>
      <c r="Q26" s="68">
        <v>19166.6855</v>
      </c>
    </row>
    <row r="27" spans="1:17" s="22" customFormat="1" ht="13.5" customHeight="1">
      <c r="A27" s="94" t="s">
        <v>24</v>
      </c>
      <c r="B27" s="29">
        <v>821</v>
      </c>
      <c r="C27" s="30">
        <v>13900</v>
      </c>
      <c r="D27" s="29">
        <v>834</v>
      </c>
      <c r="E27" s="30">
        <v>13565</v>
      </c>
      <c r="F27" s="29">
        <v>756</v>
      </c>
      <c r="G27" s="24">
        <v>12159</v>
      </c>
      <c r="H27" s="29">
        <v>1064</v>
      </c>
      <c r="I27" s="30">
        <v>15118</v>
      </c>
      <c r="J27" s="29">
        <v>1087</v>
      </c>
      <c r="K27" s="30">
        <v>17511</v>
      </c>
      <c r="L27" s="29">
        <v>1052</v>
      </c>
      <c r="M27" s="30">
        <v>16813</v>
      </c>
      <c r="N27" s="29">
        <v>1203.5650000000001</v>
      </c>
      <c r="O27" s="30">
        <v>19401.676999999996</v>
      </c>
      <c r="P27" s="29">
        <v>1149.8409999999999</v>
      </c>
      <c r="Q27" s="69">
        <v>18736.457399999999</v>
      </c>
    </row>
    <row r="28" spans="1:17" s="22" customFormat="1" ht="13.5" customHeight="1">
      <c r="A28" s="95" t="s">
        <v>26</v>
      </c>
      <c r="B28" s="31">
        <v>561</v>
      </c>
      <c r="C28" s="32">
        <v>9678</v>
      </c>
      <c r="D28" s="31">
        <v>600</v>
      </c>
      <c r="E28" s="32">
        <v>10378</v>
      </c>
      <c r="F28" s="31">
        <v>612</v>
      </c>
      <c r="G28" s="3">
        <v>10563</v>
      </c>
      <c r="H28" s="31">
        <v>680</v>
      </c>
      <c r="I28" s="32">
        <v>11896</v>
      </c>
      <c r="J28" s="31">
        <v>692</v>
      </c>
      <c r="K28" s="32">
        <v>12634</v>
      </c>
      <c r="L28" s="31">
        <v>722</v>
      </c>
      <c r="M28" s="32">
        <v>13444</v>
      </c>
      <c r="N28" s="31">
        <v>711.30599999999981</v>
      </c>
      <c r="O28" s="32">
        <v>13557.820999999996</v>
      </c>
      <c r="P28" s="31">
        <v>679.40535</v>
      </c>
      <c r="Q28" s="68">
        <v>12438.65</v>
      </c>
    </row>
    <row r="29" spans="1:17" s="22" customFormat="1" ht="13.5" customHeight="1">
      <c r="A29" s="94" t="s">
        <v>31</v>
      </c>
      <c r="B29" s="29">
        <v>270</v>
      </c>
      <c r="C29" s="30">
        <v>9056</v>
      </c>
      <c r="D29" s="29">
        <v>280</v>
      </c>
      <c r="E29" s="30">
        <v>9623</v>
      </c>
      <c r="F29" s="29">
        <v>232</v>
      </c>
      <c r="G29" s="24">
        <v>8060</v>
      </c>
      <c r="H29" s="29">
        <v>221</v>
      </c>
      <c r="I29" s="30">
        <v>8076</v>
      </c>
      <c r="J29" s="29">
        <v>227</v>
      </c>
      <c r="K29" s="30">
        <v>8747</v>
      </c>
      <c r="L29" s="29">
        <v>207</v>
      </c>
      <c r="M29" s="30">
        <v>7237</v>
      </c>
      <c r="N29" s="29">
        <v>228.28300000000002</v>
      </c>
      <c r="O29" s="30">
        <v>8139.429000000001</v>
      </c>
      <c r="P29" s="29">
        <v>212.8202</v>
      </c>
      <c r="Q29" s="69">
        <v>5714.8024999999998</v>
      </c>
    </row>
    <row r="30" spans="1:17" s="22" customFormat="1" ht="13.5" customHeight="1">
      <c r="A30" s="95" t="s">
        <v>27</v>
      </c>
      <c r="B30" s="31">
        <v>266</v>
      </c>
      <c r="C30" s="32">
        <v>5910</v>
      </c>
      <c r="D30" s="31">
        <v>310</v>
      </c>
      <c r="E30" s="32">
        <v>6870</v>
      </c>
      <c r="F30" s="31">
        <v>331</v>
      </c>
      <c r="G30" s="3">
        <v>7281</v>
      </c>
      <c r="H30" s="31">
        <v>369</v>
      </c>
      <c r="I30" s="32">
        <v>7949</v>
      </c>
      <c r="J30" s="31">
        <v>390</v>
      </c>
      <c r="K30" s="32">
        <v>8412</v>
      </c>
      <c r="L30" s="31">
        <v>372</v>
      </c>
      <c r="M30" s="32">
        <v>8534</v>
      </c>
      <c r="N30" s="31">
        <v>400.13799999999986</v>
      </c>
      <c r="O30" s="32">
        <v>9039.219000000001</v>
      </c>
      <c r="P30" s="31">
        <v>380.32900000000001</v>
      </c>
      <c r="Q30" s="68">
        <v>8794.9640999999992</v>
      </c>
    </row>
    <row r="31" spans="1:17" s="22" customFormat="1" ht="13.5" customHeight="1">
      <c r="A31" s="94" t="s">
        <v>28</v>
      </c>
      <c r="B31" s="29">
        <v>312</v>
      </c>
      <c r="C31" s="30">
        <v>5777</v>
      </c>
      <c r="D31" s="29">
        <v>349</v>
      </c>
      <c r="E31" s="30">
        <v>6532</v>
      </c>
      <c r="F31" s="29">
        <v>348</v>
      </c>
      <c r="G31" s="24">
        <v>6569</v>
      </c>
      <c r="H31" s="29">
        <v>369</v>
      </c>
      <c r="I31" s="30">
        <v>6745</v>
      </c>
      <c r="J31" s="29">
        <v>391</v>
      </c>
      <c r="K31" s="30">
        <v>7349</v>
      </c>
      <c r="L31" s="29">
        <v>402</v>
      </c>
      <c r="M31" s="30">
        <v>7887</v>
      </c>
      <c r="N31" s="29">
        <v>433.87299999999993</v>
      </c>
      <c r="O31" s="30">
        <v>8573.2759999999998</v>
      </c>
      <c r="P31" s="29">
        <v>414.48393000000004</v>
      </c>
      <c r="Q31" s="69">
        <v>8025.8393500000002</v>
      </c>
    </row>
    <row r="32" spans="1:17" s="22" customFormat="1" ht="13.5" customHeight="1">
      <c r="A32" s="95" t="s">
        <v>29</v>
      </c>
      <c r="B32" s="31">
        <v>407</v>
      </c>
      <c r="C32" s="32">
        <v>4179</v>
      </c>
      <c r="D32" s="31">
        <v>432</v>
      </c>
      <c r="E32" s="32">
        <v>4528</v>
      </c>
      <c r="F32" s="31">
        <v>452</v>
      </c>
      <c r="G32" s="3">
        <v>4803</v>
      </c>
      <c r="H32" s="31">
        <v>498</v>
      </c>
      <c r="I32" s="32">
        <v>5784</v>
      </c>
      <c r="J32" s="31">
        <v>518</v>
      </c>
      <c r="K32" s="32">
        <v>6259</v>
      </c>
      <c r="L32" s="31">
        <v>231</v>
      </c>
      <c r="M32" s="32">
        <v>6350</v>
      </c>
      <c r="N32" s="31">
        <v>532.65999999999985</v>
      </c>
      <c r="O32" s="32">
        <v>6346.3680000000004</v>
      </c>
      <c r="P32" s="31">
        <v>492.6994400000001</v>
      </c>
      <c r="Q32" s="68">
        <v>5552.2895100000005</v>
      </c>
    </row>
    <row r="33" spans="1:17" s="22" customFormat="1" ht="13.5" customHeight="1">
      <c r="A33" s="94" t="s">
        <v>30</v>
      </c>
      <c r="B33" s="29">
        <v>313</v>
      </c>
      <c r="C33" s="30">
        <v>2491</v>
      </c>
      <c r="D33" s="29">
        <v>348</v>
      </c>
      <c r="E33" s="30">
        <v>2916</v>
      </c>
      <c r="F33" s="29">
        <v>365</v>
      </c>
      <c r="G33" s="24">
        <v>3029</v>
      </c>
      <c r="H33" s="29">
        <v>370</v>
      </c>
      <c r="I33" s="30">
        <v>3517</v>
      </c>
      <c r="J33" s="29">
        <v>408</v>
      </c>
      <c r="K33" s="30">
        <v>3745</v>
      </c>
      <c r="L33" s="29">
        <v>421</v>
      </c>
      <c r="M33" s="30">
        <v>4006</v>
      </c>
      <c r="N33" s="29">
        <v>433.56400000000002</v>
      </c>
      <c r="O33" s="30">
        <v>3868.6349499999997</v>
      </c>
      <c r="P33" s="29">
        <v>467.43110000000007</v>
      </c>
      <c r="Q33" s="69">
        <v>4475.9605000000001</v>
      </c>
    </row>
    <row r="34" spans="1:17" s="22" customFormat="1" ht="13.5" customHeight="1">
      <c r="A34" s="95" t="s">
        <v>32</v>
      </c>
      <c r="B34" s="31">
        <v>122.654</v>
      </c>
      <c r="C34" s="32">
        <v>1094</v>
      </c>
      <c r="D34" s="31">
        <v>124</v>
      </c>
      <c r="E34" s="32">
        <v>1120</v>
      </c>
      <c r="F34" s="31">
        <v>119</v>
      </c>
      <c r="G34" s="3">
        <v>1095</v>
      </c>
      <c r="H34" s="31">
        <v>113</v>
      </c>
      <c r="I34" s="32">
        <v>1047</v>
      </c>
      <c r="J34" s="31">
        <v>110</v>
      </c>
      <c r="K34" s="32">
        <v>1073</v>
      </c>
      <c r="L34" s="31">
        <v>112</v>
      </c>
      <c r="M34" s="32">
        <v>1132</v>
      </c>
      <c r="N34" s="31">
        <v>105.86899999999999</v>
      </c>
      <c r="O34" s="32">
        <v>1087.875</v>
      </c>
      <c r="P34" s="31">
        <v>110.71799999999999</v>
      </c>
      <c r="Q34" s="68">
        <v>1336.35455</v>
      </c>
    </row>
    <row r="35" spans="1:17" s="22" customFormat="1" ht="13.5" customHeight="1">
      <c r="A35" s="94" t="s">
        <v>21</v>
      </c>
      <c r="B35" s="29">
        <v>2414</v>
      </c>
      <c r="C35" s="30">
        <v>31402</v>
      </c>
      <c r="D35" s="29">
        <v>2275</v>
      </c>
      <c r="E35" s="30">
        <v>28006</v>
      </c>
      <c r="F35" s="29">
        <v>2300</v>
      </c>
      <c r="G35" s="24">
        <v>31168</v>
      </c>
      <c r="H35" s="29">
        <v>2083</v>
      </c>
      <c r="I35" s="30">
        <v>27557</v>
      </c>
      <c r="J35" s="29">
        <v>2352</v>
      </c>
      <c r="K35" s="30">
        <v>30459</v>
      </c>
      <c r="L35" s="29">
        <v>2815</v>
      </c>
      <c r="M35" s="30">
        <v>33213</v>
      </c>
      <c r="N35" s="29">
        <v>2491.5765000000001</v>
      </c>
      <c r="O35" s="30">
        <v>32574</v>
      </c>
      <c r="P35" s="29">
        <v>2623.2538299999997</v>
      </c>
      <c r="Q35" s="69">
        <v>36838</v>
      </c>
    </row>
    <row r="36" spans="1:17" s="22" customFormat="1" ht="13.5" customHeight="1">
      <c r="A36" s="72" t="s">
        <v>22</v>
      </c>
      <c r="B36" s="35">
        <f>SUM(B25:B35)</f>
        <v>7847.6540000000005</v>
      </c>
      <c r="C36" s="36">
        <f>SUM(C25:C35)+1</f>
        <v>128449</v>
      </c>
      <c r="D36" s="35">
        <f>SUM(D25:D35)+2</f>
        <v>7981</v>
      </c>
      <c r="E36" s="36">
        <f>SUM(E25:E35)-1</f>
        <v>129077</v>
      </c>
      <c r="F36" s="35">
        <f>SUM(F25:F35)+1</f>
        <v>7985</v>
      </c>
      <c r="G36" s="23">
        <f>SUM(G25:G35)+1</f>
        <v>133738</v>
      </c>
      <c r="H36" s="35">
        <f>SUM(H25:H35)</f>
        <v>8495</v>
      </c>
      <c r="I36" s="36">
        <f>SUM(I25:I35)</f>
        <v>146554</v>
      </c>
      <c r="J36" s="35">
        <f>SUM(J25:J35)</f>
        <v>8989</v>
      </c>
      <c r="K36" s="36">
        <v>156325</v>
      </c>
      <c r="L36" s="35">
        <v>9205</v>
      </c>
      <c r="M36" s="36">
        <v>162187</v>
      </c>
      <c r="N36" s="35">
        <v>9396.0571999999993</v>
      </c>
      <c r="O36" s="36">
        <v>162880</v>
      </c>
      <c r="P36" s="35">
        <v>9493.6582500000004</v>
      </c>
      <c r="Q36" s="73">
        <v>167030</v>
      </c>
    </row>
    <row r="37" spans="1:17" s="22" customFormat="1" ht="13.5" customHeight="1">
      <c r="A37" s="98" t="s">
        <v>33</v>
      </c>
      <c r="B37" s="29">
        <v>397</v>
      </c>
      <c r="C37" s="30">
        <v>396</v>
      </c>
      <c r="D37" s="29">
        <v>430</v>
      </c>
      <c r="E37" s="30">
        <v>430</v>
      </c>
      <c r="F37" s="29">
        <v>509</v>
      </c>
      <c r="G37" s="24">
        <v>573</v>
      </c>
      <c r="H37" s="29">
        <v>510</v>
      </c>
      <c r="I37" s="30">
        <v>605</v>
      </c>
      <c r="J37" s="29">
        <v>506</v>
      </c>
      <c r="K37" s="30">
        <v>566</v>
      </c>
      <c r="L37" s="29">
        <v>557</v>
      </c>
      <c r="M37" s="30">
        <v>918</v>
      </c>
      <c r="N37" s="29">
        <v>493.25200000000001</v>
      </c>
      <c r="O37" s="30">
        <v>895.30218000000002</v>
      </c>
      <c r="P37" s="29">
        <v>507.84299999999996</v>
      </c>
      <c r="Q37" s="69">
        <v>830.84549199999992</v>
      </c>
    </row>
    <row r="38" spans="1:17" s="22" customFormat="1" ht="13.5" customHeight="1">
      <c r="A38" s="97" t="s">
        <v>34</v>
      </c>
      <c r="B38" s="31">
        <v>132</v>
      </c>
      <c r="C38" s="32">
        <v>177</v>
      </c>
      <c r="D38" s="31">
        <v>136</v>
      </c>
      <c r="E38" s="32">
        <v>173</v>
      </c>
      <c r="F38" s="31">
        <v>142</v>
      </c>
      <c r="G38" s="3">
        <v>193</v>
      </c>
      <c r="H38" s="52" t="s">
        <v>53</v>
      </c>
      <c r="I38" s="32"/>
      <c r="J38" s="31"/>
      <c r="K38" s="32"/>
      <c r="L38" s="31"/>
      <c r="M38" s="32"/>
      <c r="N38" s="31"/>
      <c r="O38" s="32"/>
      <c r="P38" s="31"/>
      <c r="Q38" s="68"/>
    </row>
    <row r="39" spans="1:17" s="22" customFormat="1" ht="13.5" customHeight="1">
      <c r="A39" s="98" t="s">
        <v>35</v>
      </c>
      <c r="B39" s="29">
        <v>166</v>
      </c>
      <c r="C39" s="30">
        <v>868</v>
      </c>
      <c r="D39" s="29">
        <v>167</v>
      </c>
      <c r="E39" s="30">
        <v>987</v>
      </c>
      <c r="F39" s="29">
        <v>183</v>
      </c>
      <c r="G39" s="24">
        <v>1021</v>
      </c>
      <c r="H39" s="29">
        <v>191</v>
      </c>
      <c r="I39" s="30">
        <v>1031</v>
      </c>
      <c r="J39" s="29">
        <v>254</v>
      </c>
      <c r="K39" s="30">
        <v>1652</v>
      </c>
      <c r="L39" s="29">
        <v>233</v>
      </c>
      <c r="M39" s="30">
        <v>1729</v>
      </c>
      <c r="N39" s="29">
        <v>255.02202999999997</v>
      </c>
      <c r="O39" s="30">
        <v>1754.4914969999998</v>
      </c>
      <c r="P39" s="29">
        <v>246.12990000000002</v>
      </c>
      <c r="Q39" s="69">
        <v>1640.553380726496</v>
      </c>
    </row>
    <row r="40" spans="1:17" s="22" customFormat="1" ht="13.5" customHeight="1">
      <c r="A40" s="97" t="s">
        <v>36</v>
      </c>
      <c r="B40" s="31"/>
      <c r="C40" s="32">
        <v>43644</v>
      </c>
      <c r="D40" s="31"/>
      <c r="E40" s="32">
        <v>47942</v>
      </c>
      <c r="F40" s="31"/>
      <c r="G40" s="3">
        <v>66671</v>
      </c>
      <c r="H40" s="31"/>
      <c r="I40" s="32">
        <v>69027</v>
      </c>
      <c r="J40" s="31"/>
      <c r="K40" s="32">
        <v>75066</v>
      </c>
      <c r="L40" s="31"/>
      <c r="M40" s="32">
        <v>76732</v>
      </c>
      <c r="N40" s="31"/>
      <c r="O40" s="32">
        <v>542.53451752442004</v>
      </c>
      <c r="P40" s="31"/>
      <c r="Q40" s="68">
        <v>477.072962047619</v>
      </c>
    </row>
    <row r="41" spans="1:17" s="22" customFormat="1" ht="13.5" customHeight="1">
      <c r="A41" s="98" t="s">
        <v>6</v>
      </c>
      <c r="B41" s="29">
        <v>3190</v>
      </c>
      <c r="C41" s="30">
        <v>11300</v>
      </c>
      <c r="D41" s="29">
        <v>3217</v>
      </c>
      <c r="E41" s="30">
        <v>11336</v>
      </c>
      <c r="F41" s="29">
        <v>3265</v>
      </c>
      <c r="G41" s="24">
        <v>11928</v>
      </c>
      <c r="H41" s="29">
        <v>3306</v>
      </c>
      <c r="I41" s="30">
        <v>12007</v>
      </c>
      <c r="J41" s="29">
        <v>3577</v>
      </c>
      <c r="K41" s="30">
        <v>16359</v>
      </c>
      <c r="L41" s="29">
        <v>3641</v>
      </c>
      <c r="M41" s="30">
        <v>16985</v>
      </c>
      <c r="N41" s="29">
        <v>3675</v>
      </c>
      <c r="O41" s="30">
        <v>16301</v>
      </c>
      <c r="P41" s="29">
        <v>3538</v>
      </c>
      <c r="Q41" s="69">
        <v>15644</v>
      </c>
    </row>
    <row r="42" spans="1:17" s="22" customFormat="1" ht="13.5" customHeight="1">
      <c r="A42" s="97" t="s">
        <v>37</v>
      </c>
      <c r="B42" s="31"/>
      <c r="C42" s="32">
        <v>37</v>
      </c>
      <c r="D42" s="31"/>
      <c r="E42" s="32">
        <v>37</v>
      </c>
      <c r="F42" s="31"/>
      <c r="G42" s="3">
        <v>41</v>
      </c>
      <c r="H42" s="31"/>
      <c r="I42" s="32">
        <v>41</v>
      </c>
      <c r="J42" s="31"/>
      <c r="K42" s="32">
        <v>0</v>
      </c>
      <c r="L42" s="31">
        <v>0</v>
      </c>
      <c r="M42" s="32"/>
      <c r="N42" s="31"/>
      <c r="O42" s="32">
        <v>17.100999999999999</v>
      </c>
      <c r="P42" s="31"/>
      <c r="Q42" s="68">
        <v>28.461660000000002</v>
      </c>
    </row>
    <row r="43" spans="1:17" s="22" customFormat="1" ht="13.5" customHeight="1">
      <c r="A43" s="98" t="s">
        <v>8</v>
      </c>
      <c r="B43" s="29"/>
      <c r="C43" s="30">
        <v>65</v>
      </c>
      <c r="D43" s="29"/>
      <c r="E43" s="30">
        <v>65</v>
      </c>
      <c r="F43" s="29"/>
      <c r="G43" s="24">
        <v>65</v>
      </c>
      <c r="H43" s="29"/>
      <c r="I43" s="30">
        <v>65</v>
      </c>
      <c r="J43" s="29"/>
      <c r="K43" s="30">
        <v>0</v>
      </c>
      <c r="L43" s="29">
        <v>0</v>
      </c>
      <c r="M43" s="30"/>
      <c r="N43" s="29"/>
      <c r="O43" s="30">
        <v>76.149999999999991</v>
      </c>
      <c r="P43" s="29"/>
      <c r="Q43" s="69">
        <v>76.149999999999991</v>
      </c>
    </row>
    <row r="44" spans="1:17" s="22" customFormat="1" ht="13.5" customHeight="1">
      <c r="A44" s="97" t="s">
        <v>7</v>
      </c>
      <c r="B44" s="31">
        <v>2617</v>
      </c>
      <c r="C44" s="32">
        <v>4357</v>
      </c>
      <c r="D44" s="31">
        <v>2629</v>
      </c>
      <c r="E44" s="32">
        <v>4145</v>
      </c>
      <c r="F44" s="31">
        <v>2464</v>
      </c>
      <c r="G44" s="3">
        <v>4016</v>
      </c>
      <c r="H44" s="31">
        <v>2940</v>
      </c>
      <c r="I44" s="32">
        <v>5350</v>
      </c>
      <c r="J44" s="31">
        <v>3212</v>
      </c>
      <c r="K44" s="32">
        <v>5951</v>
      </c>
      <c r="L44" s="31">
        <v>3076</v>
      </c>
      <c r="M44" s="32">
        <v>5744</v>
      </c>
      <c r="N44" s="31">
        <v>3163</v>
      </c>
      <c r="O44" s="32">
        <v>5908</v>
      </c>
      <c r="P44" s="31">
        <v>3788</v>
      </c>
      <c r="Q44" s="68">
        <v>5732</v>
      </c>
    </row>
    <row r="45" spans="1:17" s="22" customFormat="1" ht="13.5" customHeight="1">
      <c r="A45" s="74" t="s">
        <v>46</v>
      </c>
      <c r="B45" s="37">
        <f>B23+B36+B37+B38+B39+B41+B44</f>
        <v>20206.881000000001</v>
      </c>
      <c r="C45" s="38">
        <f>C23+C36+C37+C38+C39+C41+C42+C43+C44-1</f>
        <v>211234.76300000001</v>
      </c>
      <c r="D45" s="37">
        <f>D23+D36+D37+D38+D39+D41+D44+1</f>
        <v>20662.233</v>
      </c>
      <c r="E45" s="38">
        <f>E23+E36+E37+E38+E39+E41+E42+E43+E44</f>
        <v>214715.54300000001</v>
      </c>
      <c r="F45" s="37">
        <f>F23+F36+F37+F38+F39+F41+F44-1</f>
        <v>20876</v>
      </c>
      <c r="G45" s="26">
        <f>G23+G36+G37+G38+G39+G41+G42+G43+G44-2</f>
        <v>223089</v>
      </c>
      <c r="H45" s="37">
        <f>SUM(H23,H36,H37,H39,H41,H44)</f>
        <v>21825</v>
      </c>
      <c r="I45" s="38">
        <f>I23+I36+I37+I38+I39+I41+I42+I43+I44</f>
        <v>240531</v>
      </c>
      <c r="J45" s="37">
        <f>J23+J36+J37+J38+J39+J41+J42+J43+J44</f>
        <v>23243</v>
      </c>
      <c r="K45" s="38">
        <v>257277</v>
      </c>
      <c r="L45" s="37">
        <v>23695</v>
      </c>
      <c r="M45" s="38">
        <v>268847</v>
      </c>
      <c r="N45" s="37">
        <v>24198.481230000005</v>
      </c>
      <c r="O45" s="38">
        <v>277352.03670965583</v>
      </c>
      <c r="P45" s="37">
        <v>23215.7582</v>
      </c>
      <c r="Q45" s="75">
        <v>277742.97946877411</v>
      </c>
    </row>
    <row r="46" spans="1:17" s="22" customFormat="1" ht="13.5" customHeight="1">
      <c r="A46" s="127" t="s">
        <v>38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9"/>
    </row>
    <row r="47" spans="1:17" s="22" customFormat="1" ht="13.5" customHeight="1">
      <c r="A47" s="126" t="s">
        <v>9</v>
      </c>
      <c r="B47" s="125"/>
      <c r="C47" s="125"/>
      <c r="D47" s="123"/>
      <c r="E47" s="124"/>
      <c r="F47" s="118" t="s">
        <v>45</v>
      </c>
      <c r="G47" s="119"/>
      <c r="H47" s="118" t="s">
        <v>50</v>
      </c>
      <c r="I47" s="119"/>
      <c r="J47" s="82" t="s">
        <v>54</v>
      </c>
      <c r="K47" s="83"/>
      <c r="L47" s="82" t="s">
        <v>57</v>
      </c>
      <c r="M47" s="83"/>
      <c r="N47" s="82" t="s">
        <v>59</v>
      </c>
      <c r="O47" s="83"/>
      <c r="P47" s="82" t="s">
        <v>60</v>
      </c>
      <c r="Q47" s="83"/>
    </row>
    <row r="48" spans="1:17" s="22" customFormat="1" ht="13.5" customHeight="1">
      <c r="A48" s="117"/>
      <c r="B48" s="53"/>
      <c r="C48" s="9"/>
      <c r="D48" s="53"/>
      <c r="E48" s="46"/>
      <c r="F48" s="45" t="s">
        <v>2</v>
      </c>
      <c r="G48" s="46" t="s">
        <v>3</v>
      </c>
      <c r="H48" s="45" t="s">
        <v>2</v>
      </c>
      <c r="I48" s="46" t="s">
        <v>3</v>
      </c>
      <c r="J48" s="45" t="s">
        <v>2</v>
      </c>
      <c r="K48" s="47" t="s">
        <v>3</v>
      </c>
      <c r="L48" s="45" t="s">
        <v>2</v>
      </c>
      <c r="M48" s="47" t="s">
        <v>3</v>
      </c>
      <c r="N48" s="45" t="s">
        <v>2</v>
      </c>
      <c r="O48" s="47" t="s">
        <v>3</v>
      </c>
      <c r="P48" s="45" t="s">
        <v>2</v>
      </c>
      <c r="Q48" s="47" t="s">
        <v>3</v>
      </c>
    </row>
    <row r="49" spans="1:98" s="22" customFormat="1" ht="13.5" customHeight="1">
      <c r="A49" s="20">
        <v>1</v>
      </c>
      <c r="B49" s="54"/>
      <c r="C49" s="4"/>
      <c r="D49" s="54"/>
      <c r="E49" s="40"/>
      <c r="F49" s="41">
        <v>2</v>
      </c>
      <c r="G49" s="90">
        <v>3</v>
      </c>
      <c r="H49" s="41">
        <v>4</v>
      </c>
      <c r="I49" s="90">
        <v>5</v>
      </c>
      <c r="J49" s="41">
        <v>6</v>
      </c>
      <c r="K49" s="42">
        <v>7</v>
      </c>
      <c r="L49" s="41">
        <v>8</v>
      </c>
      <c r="M49" s="90">
        <v>9</v>
      </c>
      <c r="N49" s="41">
        <v>8</v>
      </c>
      <c r="O49" s="90">
        <v>9</v>
      </c>
      <c r="P49" s="41">
        <v>8</v>
      </c>
      <c r="Q49" s="90">
        <v>9</v>
      </c>
    </row>
    <row r="50" spans="1:98" s="22" customFormat="1" ht="13.5" customHeight="1">
      <c r="A50" s="76"/>
      <c r="B50" s="31"/>
      <c r="C50" s="31"/>
      <c r="D50" s="31"/>
      <c r="E50" s="31"/>
      <c r="F50" s="27"/>
      <c r="G50" s="39"/>
      <c r="H50" s="27"/>
      <c r="I50" s="39"/>
      <c r="J50" s="27"/>
      <c r="K50" s="39"/>
      <c r="L50" s="27"/>
      <c r="M50" s="39"/>
      <c r="N50" s="27"/>
      <c r="O50" s="39"/>
      <c r="P50" s="27"/>
      <c r="Q50" s="28"/>
    </row>
    <row r="51" spans="1:98" s="22" customFormat="1" ht="13.5" customHeight="1">
      <c r="A51" s="99" t="s">
        <v>39</v>
      </c>
      <c r="B51" s="29"/>
      <c r="C51" s="29"/>
      <c r="D51" s="29"/>
      <c r="E51" s="29"/>
      <c r="F51" s="84">
        <v>1</v>
      </c>
      <c r="G51" s="87">
        <v>3.9</v>
      </c>
      <c r="H51" s="84">
        <v>4.5</v>
      </c>
      <c r="I51" s="87">
        <v>7.8</v>
      </c>
      <c r="J51" s="84">
        <v>6.5</v>
      </c>
      <c r="K51" s="87">
        <v>7</v>
      </c>
      <c r="L51" s="84">
        <v>1.9</v>
      </c>
      <c r="M51" s="87">
        <v>4.5</v>
      </c>
      <c r="N51" s="84">
        <v>2.1248416543574797</v>
      </c>
      <c r="O51" s="87">
        <v>3.163523011101419</v>
      </c>
      <c r="P51" s="84">
        <v>-4.0610938374995058</v>
      </c>
      <c r="Q51" s="91">
        <v>0.14095543113949857</v>
      </c>
    </row>
    <row r="52" spans="1:98" s="22" customFormat="1" ht="13.5" customHeight="1">
      <c r="A52" s="100" t="s">
        <v>1</v>
      </c>
      <c r="B52" s="31"/>
      <c r="C52" s="31"/>
      <c r="D52" s="31"/>
      <c r="E52" s="31"/>
      <c r="F52" s="85">
        <v>3.7</v>
      </c>
      <c r="G52" s="88">
        <v>4.5</v>
      </c>
      <c r="H52" s="85">
        <v>0.8</v>
      </c>
      <c r="I52" s="88">
        <v>4.7</v>
      </c>
      <c r="J52" s="85">
        <v>5</v>
      </c>
      <c r="K52" s="88">
        <v>2.1</v>
      </c>
      <c r="L52" s="85">
        <v>4.0999999999999996</v>
      </c>
      <c r="M52" s="88">
        <v>6.4</v>
      </c>
      <c r="N52" s="85">
        <v>3.3559438556287713</v>
      </c>
      <c r="O52" s="88">
        <v>9.4631659592790953</v>
      </c>
      <c r="P52" s="85">
        <v>-13.497531010300017</v>
      </c>
      <c r="Q52" s="92">
        <v>-3.0278679872680474</v>
      </c>
    </row>
    <row r="53" spans="1:98" s="22" customFormat="1" ht="13.5" customHeight="1">
      <c r="A53" s="77" t="s">
        <v>4</v>
      </c>
      <c r="B53" s="37"/>
      <c r="C53" s="37"/>
      <c r="D53" s="37"/>
      <c r="E53" s="37"/>
      <c r="F53" s="86">
        <v>0.1</v>
      </c>
      <c r="G53" s="89">
        <v>3.6</v>
      </c>
      <c r="H53" s="86">
        <v>6.4</v>
      </c>
      <c r="I53" s="89">
        <v>9.6</v>
      </c>
      <c r="J53" s="86">
        <v>5.8</v>
      </c>
      <c r="K53" s="89">
        <v>6.7</v>
      </c>
      <c r="L53" s="86">
        <v>2.4</v>
      </c>
      <c r="M53" s="89">
        <v>3.7</v>
      </c>
      <c r="N53" s="86">
        <v>2.0755806626833162</v>
      </c>
      <c r="O53" s="89">
        <v>0.4377111544081918</v>
      </c>
      <c r="P53" s="86">
        <v>1.0387447407195556</v>
      </c>
      <c r="Q53" s="93">
        <v>2.5</v>
      </c>
    </row>
    <row r="54" spans="1:98" s="22" customFormat="1" ht="13.5" customHeight="1">
      <c r="A54" s="103" t="s">
        <v>62</v>
      </c>
      <c r="B54" s="104"/>
      <c r="C54" s="104"/>
      <c r="D54" s="104"/>
      <c r="E54" s="104"/>
      <c r="F54" s="104"/>
      <c r="G54" s="104"/>
      <c r="H54" s="104"/>
      <c r="I54" s="104"/>
      <c r="J54" s="55"/>
      <c r="K54" s="55"/>
      <c r="L54" s="55"/>
      <c r="M54" s="55"/>
      <c r="N54" s="55"/>
      <c r="O54" s="56"/>
      <c r="P54" s="56"/>
      <c r="Q54" s="78"/>
    </row>
    <row r="55" spans="1:98" s="22" customFormat="1" ht="13.5" customHeight="1">
      <c r="A55" s="121" t="s">
        <v>5</v>
      </c>
      <c r="B55" s="122"/>
      <c r="C55" s="122"/>
      <c r="D55" s="122"/>
      <c r="E55" s="122"/>
      <c r="F55" s="122"/>
      <c r="G55" s="122"/>
      <c r="H55" s="122"/>
      <c r="I55" s="122"/>
      <c r="J55" s="55"/>
      <c r="K55" s="55"/>
      <c r="L55" s="57"/>
      <c r="M55" s="57"/>
      <c r="N55" s="57"/>
      <c r="O55" s="58"/>
      <c r="P55" s="58"/>
      <c r="Q55" s="79"/>
    </row>
    <row r="56" spans="1:98" s="22" customFormat="1" ht="13.5" customHeight="1">
      <c r="A56" s="59" t="s">
        <v>51</v>
      </c>
      <c r="B56" s="60"/>
      <c r="C56" s="60"/>
      <c r="D56" s="60"/>
      <c r="E56" s="60"/>
      <c r="F56" s="60"/>
      <c r="G56" s="60"/>
      <c r="H56" s="55"/>
      <c r="I56" s="55"/>
      <c r="J56" s="55"/>
      <c r="K56" s="55"/>
      <c r="L56" s="57"/>
      <c r="M56" s="57"/>
      <c r="N56" s="57"/>
      <c r="O56" s="58"/>
      <c r="P56" s="58"/>
      <c r="Q56" s="79"/>
    </row>
    <row r="57" spans="1:98" s="22" customFormat="1" ht="13.5" customHeight="1">
      <c r="A57" s="62" t="s">
        <v>47</v>
      </c>
      <c r="B57" s="101"/>
      <c r="C57" s="101"/>
      <c r="D57" s="101"/>
      <c r="E57" s="101"/>
      <c r="F57" s="101"/>
      <c r="G57" s="101"/>
      <c r="H57" s="55"/>
      <c r="I57" s="55"/>
      <c r="J57" s="55"/>
      <c r="K57" s="55"/>
      <c r="L57" s="57"/>
      <c r="M57" s="57"/>
      <c r="N57" s="57"/>
      <c r="O57" s="58"/>
      <c r="P57" s="58"/>
      <c r="Q57" s="79"/>
    </row>
    <row r="58" spans="1:98" s="22" customFormat="1" ht="13.5" customHeight="1">
      <c r="A58" s="62" t="s">
        <v>52</v>
      </c>
      <c r="B58" s="102"/>
      <c r="C58" s="102"/>
      <c r="D58" s="102"/>
      <c r="E58" s="102"/>
      <c r="F58" s="102"/>
      <c r="G58" s="102"/>
      <c r="H58" s="55"/>
      <c r="I58" s="55"/>
      <c r="J58" s="55"/>
      <c r="K58" s="55"/>
      <c r="L58" s="55"/>
      <c r="M58" s="55"/>
      <c r="N58" s="55"/>
      <c r="O58" s="56"/>
      <c r="P58" s="56"/>
      <c r="Q58" s="78"/>
    </row>
    <row r="59" spans="1:98" s="22" customFormat="1" ht="13.5" customHeight="1">
      <c r="A59" s="61"/>
      <c r="B59" s="60"/>
      <c r="C59" s="60"/>
      <c r="D59" s="60"/>
      <c r="E59" s="60"/>
      <c r="F59" s="60"/>
      <c r="G59" s="60"/>
      <c r="H59" s="55"/>
      <c r="I59" s="55"/>
      <c r="J59" s="55"/>
      <c r="K59" s="55"/>
      <c r="L59" s="55"/>
      <c r="M59" s="55"/>
      <c r="N59" s="55"/>
      <c r="O59" s="56"/>
      <c r="P59" s="56"/>
      <c r="Q59" s="78"/>
    </row>
    <row r="60" spans="1:98" s="22" customFormat="1" ht="13.5" customHeight="1" thickBot="1">
      <c r="A60" s="114"/>
      <c r="B60" s="115"/>
      <c r="C60" s="115"/>
      <c r="D60" s="115"/>
      <c r="E60" s="115"/>
      <c r="F60" s="115"/>
      <c r="G60" s="115"/>
      <c r="H60" s="115"/>
      <c r="I60" s="115"/>
      <c r="J60" s="63"/>
      <c r="K60" s="63"/>
      <c r="L60" s="63"/>
      <c r="M60" s="63"/>
      <c r="N60" s="63"/>
      <c r="O60" s="80"/>
      <c r="P60" s="80"/>
      <c r="Q60" s="81"/>
    </row>
    <row r="61" spans="1:98"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</row>
    <row r="62" spans="1:98"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</row>
    <row r="63" spans="1:98"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</row>
    <row r="64" spans="1:98"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</row>
    <row r="65" spans="14:98"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</row>
    <row r="66" spans="14:98"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</row>
    <row r="67" spans="14:98"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</row>
    <row r="68" spans="14:98"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</row>
    <row r="69" spans="14:98"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</row>
    <row r="70" spans="14:98"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</row>
    <row r="71" spans="14:98"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</row>
    <row r="72" spans="14:98"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</row>
    <row r="73" spans="14:98"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</row>
    <row r="74" spans="14:98"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</row>
    <row r="75" spans="14:98"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</row>
    <row r="76" spans="14:98"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</row>
    <row r="77" spans="14:98"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</row>
    <row r="78" spans="14:98"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</row>
    <row r="79" spans="14:98"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</row>
    <row r="80" spans="14:98"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</row>
    <row r="81" spans="14:98"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</row>
    <row r="82" spans="14:98"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</row>
    <row r="83" spans="14:98"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</row>
    <row r="84" spans="14:98"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</row>
    <row r="85" spans="14:98"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</row>
    <row r="86" spans="14:98"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</row>
    <row r="87" spans="14:98"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</row>
    <row r="88" spans="14:98"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</row>
    <row r="89" spans="14:98"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</row>
    <row r="90" spans="14:98"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</row>
    <row r="91" spans="14:98"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</row>
    <row r="92" spans="14:98"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</row>
    <row r="93" spans="14:98"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</row>
  </sheetData>
  <mergeCells count="19">
    <mergeCell ref="F7:G7"/>
    <mergeCell ref="L7:M7"/>
    <mergeCell ref="H7:I7"/>
    <mergeCell ref="A2:Q2"/>
    <mergeCell ref="A4:Q4"/>
    <mergeCell ref="N7:O7"/>
    <mergeCell ref="P7:Q7"/>
    <mergeCell ref="A60:I60"/>
    <mergeCell ref="A7:A8"/>
    <mergeCell ref="B7:C7"/>
    <mergeCell ref="D7:E7"/>
    <mergeCell ref="A55:I55"/>
    <mergeCell ref="D47:E47"/>
    <mergeCell ref="F47:G47"/>
    <mergeCell ref="B47:C47"/>
    <mergeCell ref="H47:I47"/>
    <mergeCell ref="A47:A48"/>
    <mergeCell ref="A46:Q46"/>
    <mergeCell ref="J7:K7"/>
  </mergeCells>
  <phoneticPr fontId="0" type="noConversion"/>
  <printOptions horizontalCentered="1"/>
  <pageMargins left="0.47244094488188981" right="0.23622047244094491" top="0.23622047244094491" bottom="0" header="0" footer="0"/>
  <pageSetup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9.1</vt:lpstr>
      <vt:lpstr>'Table 9.1'!Print_Area</vt:lpstr>
      <vt:lpstr>'Table 9.1'!Print_Area_MI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2017-03-15T09:52:38Z</cp:lastPrinted>
  <dcterms:created xsi:type="dcterms:W3CDTF">2001-02-24T01:55:02Z</dcterms:created>
  <dcterms:modified xsi:type="dcterms:W3CDTF">2017-03-15T09:53:00Z</dcterms:modified>
</cp:coreProperties>
</file>