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0" yWindow="690" windowWidth="3660" windowHeight="5010" activeTab="1"/>
  </bookViews>
  <sheets>
    <sheet name="Table 9.7 (All india)" sheetId="1" r:id="rId1"/>
    <sheet name="Table 9.7 (state-wise)" sheetId="2" r:id="rId2"/>
  </sheets>
  <definedNames>
    <definedName name="\x">#N/A</definedName>
    <definedName name="\z">#N/A</definedName>
    <definedName name="_Regression_Int" localSheetId="0" hidden="1">1</definedName>
    <definedName name="_Regression_Int" localSheetId="1" hidden="1">1</definedName>
    <definedName name="_xlnm.Print_Area" localSheetId="0">'Table 9.7 (All india)'!$A$1:$K$32</definedName>
    <definedName name="_xlnm.Print_Area" localSheetId="1">'Table 9.7 (state-wise)'!$A$1:$BI$57</definedName>
    <definedName name="Print_Area_MI" localSheetId="0">'Table 9.7 (All india)'!$A$1:$K$3</definedName>
    <definedName name="Print_Area_MI" localSheetId="1">'Table 9.7 (state-wise)'!$A$1:$BD$2</definedName>
    <definedName name="_xlnm.Print_Titles" localSheetId="1">'Table 9.7 (state-wise)'!$A:$A</definedName>
  </definedNames>
  <calcPr calcId="124519" iterate="1" iterateCount="1"/>
</workbook>
</file>

<file path=xl/calcChain.xml><?xml version="1.0" encoding="utf-8"?>
<calcChain xmlns="http://schemas.openxmlformats.org/spreadsheetml/2006/main">
  <c r="B50" i="2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S50"/>
  <c r="AT50"/>
  <c r="AU50"/>
  <c r="AV50"/>
  <c r="AW50"/>
  <c r="BB50"/>
  <c r="BC50"/>
  <c r="BH50"/>
  <c r="BI50"/>
  <c r="BF48"/>
  <c r="AZ21"/>
  <c r="BA13"/>
  <c r="BA14"/>
  <c r="BA15"/>
  <c r="BA16"/>
  <c r="BA17"/>
  <c r="BA21"/>
  <c r="BA22"/>
  <c r="BA23"/>
  <c r="BA25"/>
  <c r="BA27"/>
  <c r="BA28"/>
  <c r="BA29"/>
  <c r="BA30"/>
  <c r="BA34"/>
  <c r="BA36"/>
  <c r="BA39"/>
  <c r="BA43"/>
  <c r="BA48"/>
  <c r="BA49"/>
  <c r="BA11"/>
  <c r="BA50" s="1"/>
  <c r="BG13"/>
  <c r="BG14"/>
  <c r="BG15"/>
  <c r="BG16"/>
  <c r="BG17"/>
  <c r="BG21"/>
  <c r="BG22"/>
  <c r="BG23"/>
  <c r="BG25"/>
  <c r="BG27"/>
  <c r="BG28"/>
  <c r="BG29"/>
  <c r="BG30"/>
  <c r="BG34"/>
  <c r="BG36"/>
  <c r="BG39"/>
  <c r="BG43"/>
  <c r="BG48"/>
  <c r="BG49"/>
  <c r="BG11"/>
  <c r="BG50" s="1"/>
  <c r="BF13"/>
  <c r="BF14"/>
  <c r="BF15"/>
  <c r="BF16"/>
  <c r="BF17"/>
  <c r="BF21"/>
  <c r="BF22"/>
  <c r="BF23"/>
  <c r="BF25"/>
  <c r="BF27"/>
  <c r="BF28"/>
  <c r="BF29"/>
  <c r="BF30"/>
  <c r="BF34"/>
  <c r="BF36"/>
  <c r="BF39"/>
  <c r="BF43"/>
  <c r="BF49"/>
  <c r="BF11"/>
  <c r="K21" i="1"/>
  <c r="J21"/>
  <c r="K20"/>
  <c r="J20"/>
  <c r="AZ49" i="2"/>
  <c r="AZ48"/>
  <c r="AZ43"/>
  <c r="AZ39"/>
  <c r="AZ36"/>
  <c r="AZ34"/>
  <c r="AZ30"/>
  <c r="AZ29"/>
  <c r="AZ28"/>
  <c r="AZ27"/>
  <c r="AZ25"/>
  <c r="AZ23"/>
  <c r="AZ22"/>
  <c r="AZ17"/>
  <c r="AZ16"/>
  <c r="AZ15"/>
  <c r="AZ14"/>
  <c r="AZ13"/>
  <c r="AZ11"/>
  <c r="AZ50"/>
  <c r="BE13"/>
  <c r="BE15"/>
  <c r="BE16"/>
  <c r="BE50" s="1"/>
  <c r="BE17"/>
  <c r="BE22"/>
  <c r="BE23"/>
  <c r="BE25"/>
  <c r="BE27"/>
  <c r="BE28"/>
  <c r="BE29"/>
  <c r="BE30"/>
  <c r="BE34"/>
  <c r="BE36"/>
  <c r="BE39"/>
  <c r="BE43"/>
  <c r="BE48"/>
  <c r="BE49"/>
  <c r="BE11"/>
  <c r="AY13"/>
  <c r="AY15"/>
  <c r="AY16"/>
  <c r="AY17"/>
  <c r="AY22"/>
  <c r="AY23"/>
  <c r="AY25"/>
  <c r="AY27"/>
  <c r="AY28"/>
  <c r="AY29"/>
  <c r="AY30"/>
  <c r="AY34"/>
  <c r="AY36"/>
  <c r="AY39"/>
  <c r="AY43"/>
  <c r="AY48"/>
  <c r="AY49"/>
  <c r="AY11"/>
  <c r="AY50" s="1"/>
  <c r="BD49"/>
  <c r="AX49"/>
  <c r="BD48"/>
  <c r="AX48"/>
  <c r="BD43"/>
  <c r="AX43"/>
  <c r="BD39"/>
  <c r="AX39"/>
  <c r="BD36"/>
  <c r="AX36"/>
  <c r="BD34"/>
  <c r="AX34"/>
  <c r="BD30"/>
  <c r="AX30"/>
  <c r="BD29"/>
  <c r="AX29"/>
  <c r="BD28"/>
  <c r="AX28"/>
  <c r="BD27"/>
  <c r="AX27"/>
  <c r="BD25"/>
  <c r="AX25"/>
  <c r="BD23"/>
  <c r="AX23"/>
  <c r="BD22"/>
  <c r="AX22"/>
  <c r="AX17"/>
  <c r="BD16"/>
  <c r="AX16"/>
  <c r="BD15"/>
  <c r="AX15"/>
  <c r="BD13"/>
  <c r="AX13"/>
  <c r="BD11"/>
  <c r="AX11"/>
  <c r="AX50"/>
  <c r="K19" i="1"/>
  <c r="J19"/>
  <c r="K18"/>
  <c r="J18"/>
  <c r="F15"/>
  <c r="G15"/>
  <c r="J16"/>
  <c r="K16"/>
  <c r="BF50" i="2"/>
</calcChain>
</file>

<file path=xl/sharedStrings.xml><?xml version="1.0" encoding="utf-8"?>
<sst xmlns="http://schemas.openxmlformats.org/spreadsheetml/2006/main" count="1110" uniqueCount="79">
  <si>
    <t xml:space="preserve">   1</t>
  </si>
  <si>
    <t>State:</t>
  </si>
  <si>
    <t xml:space="preserve"> Andhra Pradesh</t>
  </si>
  <si>
    <t>-</t>
  </si>
  <si>
    <t xml:space="preserve"> Goa</t>
  </si>
  <si>
    <t xml:space="preserve"> Haryana</t>
  </si>
  <si>
    <t xml:space="preserve"> Jammu &amp; Kashmir</t>
  </si>
  <si>
    <t xml:space="preserve"> Karnataka</t>
  </si>
  <si>
    <t xml:space="preserve"> Kerala</t>
  </si>
  <si>
    <t xml:space="preserve"> Mizoram</t>
  </si>
  <si>
    <t xml:space="preserve"> Rajasthan</t>
  </si>
  <si>
    <t xml:space="preserve"> Tamil Nadu</t>
  </si>
  <si>
    <t>Union Territory:</t>
  </si>
  <si>
    <t xml:space="preserve"> Delhi</t>
  </si>
  <si>
    <t xml:space="preserve">     </t>
  </si>
  <si>
    <t xml:space="preserve"> Madhya Pradesh </t>
  </si>
  <si>
    <t xml:space="preserve"> Meghalaya </t>
  </si>
  <si>
    <t xml:space="preserve"> Nagaland </t>
  </si>
  <si>
    <t xml:space="preserve"> Maharashtra</t>
  </si>
  <si>
    <t xml:space="preserve"> Puducherry</t>
  </si>
  <si>
    <t>HORTICULTURE</t>
  </si>
  <si>
    <t>(Area in '000 Hectare)</t>
  </si>
  <si>
    <t>Area</t>
  </si>
  <si>
    <t>Production</t>
  </si>
  <si>
    <t xml:space="preserve"> 2008-09</t>
  </si>
  <si>
    <t xml:space="preserve"> Arunachal Pradesh</t>
  </si>
  <si>
    <t xml:space="preserve"> Assam</t>
  </si>
  <si>
    <t xml:space="preserve"> Bihar</t>
  </si>
  <si>
    <t xml:space="preserve"> Gujarat</t>
  </si>
  <si>
    <t xml:space="preserve"> Himachal Pradesh</t>
  </si>
  <si>
    <t xml:space="preserve"> Jharkhand</t>
  </si>
  <si>
    <t xml:space="preserve"> Manipur </t>
  </si>
  <si>
    <t xml:space="preserve"> Punjab</t>
  </si>
  <si>
    <t xml:space="preserve"> Sikkim</t>
  </si>
  <si>
    <t xml:space="preserve"> Tripura</t>
  </si>
  <si>
    <t xml:space="preserve"> Uttarakhand</t>
  </si>
  <si>
    <t xml:space="preserve"> Uttar Pradesh</t>
  </si>
  <si>
    <t xml:space="preserve"> West Bengal </t>
  </si>
  <si>
    <t xml:space="preserve"> A. &amp; N. Islands</t>
  </si>
  <si>
    <t xml:space="preserve"> D. &amp; N. Haveli </t>
  </si>
  <si>
    <t xml:space="preserve"> Daman and Diu</t>
  </si>
  <si>
    <t xml:space="preserve"> Lakshadweep</t>
  </si>
  <si>
    <t xml:space="preserve"> Chandigarh</t>
  </si>
  <si>
    <t xml:space="preserve"> Chhattisgarh</t>
  </si>
  <si>
    <t>Ministry of Agriculture</t>
  </si>
  <si>
    <t>Total</t>
  </si>
  <si>
    <t>Cashewnut</t>
  </si>
  <si>
    <t>Arecanut</t>
  </si>
  <si>
    <t>Cocoa</t>
  </si>
  <si>
    <t>Coconut</t>
  </si>
  <si>
    <t>Table 9.7 - AREA AND PRODUCTION OF PLANTATIONS -STATEWISE</t>
  </si>
  <si>
    <t xml:space="preserve"> 2001-02</t>
  </si>
  <si>
    <t xml:space="preserve"> 2002-03</t>
  </si>
  <si>
    <t xml:space="preserve"> 2003-04 </t>
  </si>
  <si>
    <t xml:space="preserve"> 2004-05</t>
  </si>
  <si>
    <t xml:space="preserve"> 2005-06 </t>
  </si>
  <si>
    <t xml:space="preserve"> 2006-07 </t>
  </si>
  <si>
    <t xml:space="preserve"> 2007-08</t>
  </si>
  <si>
    <t>..</t>
  </si>
  <si>
    <t>(Production in '000 Tonne)</t>
  </si>
  <si>
    <t>2009-10</t>
  </si>
  <si>
    <t>2010-11</t>
  </si>
  <si>
    <t xml:space="preserve">Table 9.7 - AREA AND PRODUCTION OF PLANTATIONS </t>
  </si>
  <si>
    <t>Year</t>
  </si>
  <si>
    <t>2011-12</t>
  </si>
  <si>
    <t xml:space="preserve">Source : Indian Horticulture Database, 2013, National Horticulture Board, </t>
  </si>
  <si>
    <t>2012-13</t>
  </si>
  <si>
    <t xml:space="preserve"> Odisha</t>
  </si>
  <si>
    <t>Arecanut : Directorate of Arecanut &amp; Spices Development (DASD)</t>
  </si>
  <si>
    <t>Cashewnt : Directorate of Cashewnut &amp; Cocoa Development (DCCD) for all States except A&amp;N, Gujrat and Mizoram.</t>
  </si>
  <si>
    <t>Cocoa : Directorate of Cashewnut &amp; Cocoa Development (DCCD)</t>
  </si>
  <si>
    <t>Coconut : State Directorate of Horticulture.</t>
  </si>
  <si>
    <t>2013-14</t>
  </si>
  <si>
    <t>2014-15</t>
  </si>
  <si>
    <t>State/Union Territory</t>
  </si>
  <si>
    <t>Telangana</t>
  </si>
  <si>
    <t xml:space="preserve">Source: </t>
  </si>
  <si>
    <r>
      <t xml:space="preserve">2014-15 </t>
    </r>
    <r>
      <rPr>
        <b/>
        <vertAlign val="superscript"/>
        <sz val="11"/>
        <rFont val="Times New Roman"/>
        <family val="1"/>
      </rPr>
      <t>@</t>
    </r>
  </si>
  <si>
    <t xml:space="preserve">   @ 3 rd Advance Estimate.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</si>
</sst>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0"/>
      <name val="Courie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Courier"/>
      <family val="3"/>
    </font>
    <font>
      <b/>
      <sz val="11"/>
      <name val="Times New Roman"/>
      <family val="1"/>
    </font>
    <font>
      <sz val="11"/>
      <name val="Times New Roman"/>
      <family val="1"/>
    </font>
    <font>
      <b/>
      <vertAlign val="superscript"/>
      <sz val="11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 applyAlignment="1" applyProtection="1">
      <alignment horizontal="left"/>
    </xf>
    <xf numFmtId="0" fontId="1" fillId="0" borderId="0" xfId="0" applyFont="1"/>
    <xf numFmtId="37" fontId="1" fillId="0" borderId="0" xfId="0" applyNumberFormat="1" applyFont="1" applyProtection="1"/>
    <xf numFmtId="0" fontId="1" fillId="2" borderId="0" xfId="0" applyFont="1" applyFill="1"/>
    <xf numFmtId="164" fontId="1" fillId="3" borderId="0" xfId="0" applyNumberFormat="1" applyFont="1" applyFill="1" applyBorder="1"/>
    <xf numFmtId="164" fontId="1" fillId="3" borderId="1" xfId="0" applyNumberFormat="1" applyFont="1" applyFill="1" applyBorder="1" applyAlignment="1" applyProtection="1">
      <alignment horizontal="right"/>
    </xf>
    <xf numFmtId="164" fontId="1" fillId="3" borderId="0" xfId="0" applyNumberFormat="1" applyFont="1" applyFill="1" applyBorder="1" applyAlignment="1" applyProtection="1">
      <alignment horizontal="right"/>
    </xf>
    <xf numFmtId="0" fontId="5" fillId="4" borderId="2" xfId="0" applyFont="1" applyFill="1" applyBorder="1"/>
    <xf numFmtId="0" fontId="5" fillId="4" borderId="0" xfId="0" applyFont="1" applyFill="1" applyBorder="1"/>
    <xf numFmtId="0" fontId="5" fillId="4" borderId="3" xfId="0" applyFont="1" applyFill="1" applyBorder="1"/>
    <xf numFmtId="0" fontId="1" fillId="5" borderId="2" xfId="0" applyFont="1" applyFill="1" applyBorder="1"/>
    <xf numFmtId="0" fontId="1" fillId="5" borderId="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164" fontId="1" fillId="3" borderId="1" xfId="0" applyNumberFormat="1" applyFont="1" applyFill="1" applyBorder="1"/>
    <xf numFmtId="0" fontId="1" fillId="3" borderId="0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49" fontId="4" fillId="4" borderId="7" xfId="0" applyNumberFormat="1" applyFont="1" applyFill="1" applyBorder="1" applyAlignment="1" applyProtection="1">
      <alignment horizontal="right"/>
    </xf>
    <xf numFmtId="0" fontId="2" fillId="5" borderId="0" xfId="0" applyFont="1" applyFill="1" applyBorder="1" applyAlignment="1" applyProtection="1">
      <alignment horizontal="right"/>
    </xf>
    <xf numFmtId="0" fontId="1" fillId="5" borderId="3" xfId="0" applyFont="1" applyFill="1" applyBorder="1" applyAlignment="1">
      <alignment horizontal="right"/>
    </xf>
    <xf numFmtId="0" fontId="1" fillId="6" borderId="0" xfId="0" applyFont="1" applyFill="1"/>
    <xf numFmtId="0" fontId="1" fillId="4" borderId="7" xfId="0" applyFont="1" applyFill="1" applyBorder="1" applyAlignment="1">
      <alignment horizontal="right"/>
    </xf>
    <xf numFmtId="37" fontId="2" fillId="4" borderId="8" xfId="0" applyNumberFormat="1" applyFont="1" applyFill="1" applyBorder="1" applyAlignment="1" applyProtection="1">
      <alignment horizontal="center"/>
    </xf>
    <xf numFmtId="0" fontId="1" fillId="0" borderId="0" xfId="0" applyFont="1" applyFill="1"/>
    <xf numFmtId="0" fontId="1" fillId="3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4" borderId="8" xfId="0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37" fontId="2" fillId="4" borderId="2" xfId="0" applyNumberFormat="1" applyFont="1" applyFill="1" applyBorder="1" applyAlignment="1" applyProtection="1"/>
    <xf numFmtId="49" fontId="4" fillId="4" borderId="9" xfId="0" applyNumberFormat="1" applyFont="1" applyFill="1" applyBorder="1" applyAlignment="1" applyProtection="1"/>
    <xf numFmtId="49" fontId="4" fillId="4" borderId="7" xfId="0" applyNumberFormat="1" applyFont="1" applyFill="1" applyBorder="1" applyAlignment="1" applyProtection="1"/>
    <xf numFmtId="164" fontId="1" fillId="2" borderId="1" xfId="1" applyNumberFormat="1" applyFont="1" applyFill="1" applyBorder="1" applyAlignment="1">
      <alignment horizontal="center"/>
    </xf>
    <xf numFmtId="164" fontId="1" fillId="2" borderId="0" xfId="1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164" fontId="2" fillId="2" borderId="0" xfId="0" applyNumberFormat="1" applyFont="1" applyFill="1" applyBorder="1" applyAlignment="1" applyProtection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164" fontId="1" fillId="3" borderId="0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 applyProtection="1">
      <alignment horizontal="center"/>
    </xf>
    <xf numFmtId="164" fontId="2" fillId="3" borderId="0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/>
    </xf>
    <xf numFmtId="164" fontId="1" fillId="3" borderId="0" xfId="0" applyNumberFormat="1" applyFont="1" applyFill="1" applyBorder="1" applyAlignment="1" applyProtection="1">
      <alignment horizontal="center"/>
    </xf>
    <xf numFmtId="164" fontId="1" fillId="2" borderId="1" xfId="0" applyNumberFormat="1" applyFont="1" applyFill="1" applyBorder="1" applyAlignment="1" applyProtection="1">
      <alignment horizontal="center"/>
    </xf>
    <xf numFmtId="164" fontId="1" fillId="2" borderId="0" xfId="0" applyNumberFormat="1" applyFont="1" applyFill="1" applyBorder="1" applyAlignment="1" applyProtection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 applyProtection="1">
      <alignment horizontal="center"/>
    </xf>
    <xf numFmtId="0" fontId="7" fillId="4" borderId="12" xfId="0" applyFont="1" applyFill="1" applyBorder="1" applyAlignment="1" applyProtection="1"/>
    <xf numFmtId="0" fontId="7" fillId="4" borderId="13" xfId="0" applyFont="1" applyFill="1" applyBorder="1" applyAlignment="1" applyProtection="1"/>
    <xf numFmtId="0" fontId="7" fillId="4" borderId="13" xfId="0" applyFont="1" applyFill="1" applyBorder="1" applyAlignment="1" applyProtection="1">
      <alignment vertical="center"/>
    </xf>
    <xf numFmtId="0" fontId="7" fillId="4" borderId="14" xfId="0" applyFont="1" applyFill="1" applyBorder="1" applyAlignment="1" applyProtection="1">
      <alignment horizontal="center"/>
    </xf>
    <xf numFmtId="0" fontId="7" fillId="4" borderId="15" xfId="0" applyFont="1" applyFill="1" applyBorder="1" applyAlignment="1" applyProtection="1">
      <alignment horizontal="center"/>
    </xf>
    <xf numFmtId="0" fontId="7" fillId="4" borderId="12" xfId="0" applyFont="1" applyFill="1" applyBorder="1" applyAlignment="1" applyProtection="1">
      <alignment wrapText="1"/>
    </xf>
    <xf numFmtId="0" fontId="7" fillId="4" borderId="13" xfId="0" applyFont="1" applyFill="1" applyBorder="1" applyAlignment="1" applyProtection="1">
      <alignment wrapText="1"/>
    </xf>
    <xf numFmtId="0" fontId="7" fillId="4" borderId="13" xfId="0" applyFont="1" applyFill="1" applyBorder="1" applyAlignment="1" applyProtection="1">
      <alignment vertical="center" wrapText="1"/>
    </xf>
    <xf numFmtId="0" fontId="7" fillId="4" borderId="14" xfId="0" applyFont="1" applyFill="1" applyBorder="1" applyAlignment="1" applyProtection="1">
      <alignment horizontal="center" wrapText="1"/>
    </xf>
    <xf numFmtId="0" fontId="7" fillId="4" borderId="15" xfId="0" applyFont="1" applyFill="1" applyBorder="1" applyAlignment="1" applyProtection="1">
      <alignment horizontal="center" wrapText="1"/>
    </xf>
    <xf numFmtId="0" fontId="8" fillId="4" borderId="14" xfId="0" applyFont="1" applyFill="1" applyBorder="1"/>
    <xf numFmtId="0" fontId="7" fillId="4" borderId="13" xfId="0" applyFont="1" applyFill="1" applyBorder="1" applyAlignment="1" applyProtection="1">
      <alignment horizontal="center"/>
    </xf>
    <xf numFmtId="0" fontId="7" fillId="4" borderId="16" xfId="0" applyFont="1" applyFill="1" applyBorder="1" applyAlignment="1" applyProtection="1">
      <alignment horizontal="center"/>
    </xf>
    <xf numFmtId="0" fontId="7" fillId="4" borderId="17" xfId="0" applyFont="1" applyFill="1" applyBorder="1" applyAlignment="1" applyProtection="1">
      <alignment horizontal="center"/>
    </xf>
    <xf numFmtId="0" fontId="8" fillId="4" borderId="13" xfId="0" applyFont="1" applyFill="1" applyBorder="1"/>
    <xf numFmtId="37" fontId="7" fillId="4" borderId="18" xfId="0" applyNumberFormat="1" applyFont="1" applyFill="1" applyBorder="1" applyAlignment="1" applyProtection="1">
      <alignment horizontal="center"/>
    </xf>
    <xf numFmtId="37" fontId="7" fillId="4" borderId="8" xfId="0" applyNumberFormat="1" applyFont="1" applyFill="1" applyBorder="1" applyAlignment="1" applyProtection="1">
      <alignment horizontal="center"/>
    </xf>
    <xf numFmtId="0" fontId="7" fillId="4" borderId="2" xfId="0" applyFont="1" applyFill="1" applyBorder="1" applyAlignment="1" applyProtection="1">
      <alignment horizontal="center"/>
    </xf>
    <xf numFmtId="0" fontId="8" fillId="4" borderId="2" xfId="0" applyFont="1" applyFill="1" applyBorder="1" applyAlignment="1" applyProtection="1">
      <alignment horizontal="left"/>
    </xf>
    <xf numFmtId="0" fontId="8" fillId="4" borderId="2" xfId="0" applyFont="1" applyFill="1" applyBorder="1"/>
    <xf numFmtId="164" fontId="2" fillId="2" borderId="16" xfId="0" applyNumberFormat="1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/>
    <xf numFmtId="0" fontId="2" fillId="5" borderId="14" xfId="0" applyFont="1" applyFill="1" applyBorder="1" applyAlignment="1" applyProtection="1"/>
    <xf numFmtId="0" fontId="2" fillId="5" borderId="2" xfId="0" applyFont="1" applyFill="1" applyBorder="1" applyAlignment="1" applyProtection="1"/>
    <xf numFmtId="0" fontId="2" fillId="5" borderId="0" xfId="0" applyFont="1" applyFill="1" applyBorder="1" applyAlignment="1" applyProtection="1"/>
    <xf numFmtId="0" fontId="1" fillId="4" borderId="7" xfId="0" applyFont="1" applyFill="1" applyBorder="1"/>
    <xf numFmtId="0" fontId="1" fillId="4" borderId="19" xfId="0" applyFont="1" applyFill="1" applyBorder="1"/>
    <xf numFmtId="49" fontId="4" fillId="4" borderId="2" xfId="0" applyNumberFormat="1" applyFont="1" applyFill="1" applyBorder="1" applyAlignment="1" applyProtection="1"/>
    <xf numFmtId="37" fontId="2" fillId="4" borderId="20" xfId="0" applyNumberFormat="1" applyFont="1" applyFill="1" applyBorder="1" applyAlignment="1" applyProtection="1"/>
    <xf numFmtId="0" fontId="8" fillId="4" borderId="21" xfId="0" applyFont="1" applyFill="1" applyBorder="1"/>
    <xf numFmtId="0" fontId="8" fillId="4" borderId="22" xfId="0" applyFont="1" applyFill="1" applyBorder="1"/>
    <xf numFmtId="0" fontId="7" fillId="4" borderId="23" xfId="0" applyFont="1" applyFill="1" applyBorder="1" applyAlignment="1" applyProtection="1">
      <alignment horizontal="center"/>
    </xf>
    <xf numFmtId="37" fontId="7" fillId="4" borderId="24" xfId="0" applyNumberFormat="1" applyFont="1" applyFill="1" applyBorder="1" applyAlignment="1" applyProtection="1">
      <alignment horizontal="center"/>
    </xf>
    <xf numFmtId="0" fontId="1" fillId="3" borderId="3" xfId="0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2" borderId="25" xfId="0" applyNumberFormat="1" applyFont="1" applyFill="1" applyBorder="1" applyAlignment="1">
      <alignment horizontal="center"/>
    </xf>
    <xf numFmtId="0" fontId="2" fillId="5" borderId="3" xfId="0" applyFont="1" applyFill="1" applyBorder="1" applyAlignment="1" applyProtection="1"/>
    <xf numFmtId="0" fontId="1" fillId="4" borderId="9" xfId="0" applyFont="1" applyFill="1" applyBorder="1" applyAlignment="1" applyProtection="1">
      <alignment horizontal="left"/>
    </xf>
    <xf numFmtId="0" fontId="1" fillId="4" borderId="19" xfId="0" applyFont="1" applyFill="1" applyBorder="1" applyAlignment="1" applyProtection="1">
      <alignment horizontal="right"/>
    </xf>
    <xf numFmtId="0" fontId="2" fillId="4" borderId="24" xfId="0" applyFont="1" applyFill="1" applyBorder="1" applyAlignment="1" applyProtection="1">
      <alignment horizontal="center"/>
    </xf>
    <xf numFmtId="0" fontId="2" fillId="4" borderId="23" xfId="0" applyFont="1" applyFill="1" applyBorder="1" applyAlignment="1" applyProtection="1">
      <alignment horizontal="center"/>
    </xf>
    <xf numFmtId="37" fontId="2" fillId="4" borderId="24" xfId="0" applyNumberFormat="1" applyFont="1" applyFill="1" applyBorder="1" applyAlignment="1" applyProtection="1">
      <alignment horizontal="center"/>
    </xf>
    <xf numFmtId="0" fontId="2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5" borderId="0" xfId="0" applyFont="1" applyFill="1" applyBorder="1"/>
    <xf numFmtId="37" fontId="7" fillId="4" borderId="26" xfId="0" applyNumberFormat="1" applyFont="1" applyFill="1" applyBorder="1" applyAlignment="1" applyProtection="1">
      <alignment horizontal="center"/>
    </xf>
    <xf numFmtId="0" fontId="1" fillId="5" borderId="5" xfId="0" applyFont="1" applyFill="1" applyBorder="1" applyAlignment="1">
      <alignment horizontal="right"/>
    </xf>
    <xf numFmtId="0" fontId="2" fillId="4" borderId="27" xfId="0" applyFont="1" applyFill="1" applyBorder="1" applyAlignment="1" applyProtection="1">
      <alignment horizontal="center"/>
    </xf>
    <xf numFmtId="0" fontId="6" fillId="4" borderId="15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28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49" fontId="4" fillId="4" borderId="2" xfId="0" applyNumberFormat="1" applyFont="1" applyFill="1" applyBorder="1" applyAlignment="1" applyProtection="1">
      <alignment horizontal="center"/>
    </xf>
    <xf numFmtId="49" fontId="4" fillId="4" borderId="0" xfId="0" applyNumberFormat="1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/>
    </xf>
    <xf numFmtId="0" fontId="4" fillId="4" borderId="2" xfId="0" applyFont="1" applyFill="1" applyBorder="1" applyAlignment="1" applyProtection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37" fontId="2" fillId="4" borderId="2" xfId="0" applyNumberFormat="1" applyFont="1" applyFill="1" applyBorder="1" applyAlignment="1" applyProtection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37" fontId="2" fillId="4" borderId="20" xfId="0" applyNumberFormat="1" applyFont="1" applyFill="1" applyBorder="1" applyAlignment="1" applyProtection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0" fontId="2" fillId="4" borderId="21" xfId="0" applyFont="1" applyFill="1" applyBorder="1" applyAlignment="1">
      <alignment horizontal="center"/>
    </xf>
    <xf numFmtId="0" fontId="2" fillId="4" borderId="27" xfId="0" applyFont="1" applyFill="1" applyBorder="1" applyAlignment="1" applyProtection="1">
      <alignment horizontal="center" wrapText="1"/>
    </xf>
    <xf numFmtId="0" fontId="6" fillId="4" borderId="15" xfId="0" applyFont="1" applyFill="1" applyBorder="1" applyAlignment="1">
      <alignment horizontal="center" wrapText="1"/>
    </xf>
    <xf numFmtId="49" fontId="4" fillId="4" borderId="0" xfId="0" applyNumberFormat="1" applyFont="1" applyFill="1" applyBorder="1" applyAlignment="1" applyProtection="1">
      <alignment horizontal="center"/>
    </xf>
    <xf numFmtId="0" fontId="4" fillId="4" borderId="0" xfId="0" applyFont="1" applyFill="1" applyBorder="1" applyAlignment="1" applyProtection="1">
      <alignment horizontal="center"/>
    </xf>
    <xf numFmtId="37" fontId="2" fillId="4" borderId="0" xfId="0" applyNumberFormat="1" applyFont="1" applyFill="1" applyBorder="1" applyAlignment="1" applyProtection="1">
      <alignment horizontal="right"/>
    </xf>
    <xf numFmtId="37" fontId="2" fillId="4" borderId="11" xfId="0" applyNumberFormat="1" applyFont="1" applyFill="1" applyBorder="1" applyAlignment="1" applyProtection="1">
      <alignment horizontal="right"/>
    </xf>
    <xf numFmtId="0" fontId="7" fillId="4" borderId="30" xfId="0" applyFont="1" applyFill="1" applyBorder="1" applyAlignment="1" applyProtection="1">
      <alignment horizontal="center" vertical="center" wrapText="1"/>
    </xf>
    <xf numFmtId="0" fontId="7" fillId="4" borderId="29" xfId="0" applyFont="1" applyFill="1" applyBorder="1" applyAlignment="1" applyProtection="1">
      <alignment horizontal="center" vertical="center" wrapText="1"/>
    </xf>
    <xf numFmtId="0" fontId="7" fillId="4" borderId="29" xfId="0" applyFont="1" applyFill="1" applyBorder="1" applyAlignment="1">
      <alignment horizontal="center"/>
    </xf>
  </cellXfs>
  <cellStyles count="5">
    <cellStyle name="Normal" xfId="0" builtinId="0"/>
    <cellStyle name="Normal 10" xfId="1"/>
    <cellStyle name="Normal 2" xfId="2"/>
    <cellStyle name="Normal 7" xfId="3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L32"/>
  <sheetViews>
    <sheetView showGridLines="0" view="pageBreakPreview" zoomScaleSheetLayoutView="100" workbookViewId="0">
      <selection activeCell="J3" sqref="J3"/>
    </sheetView>
  </sheetViews>
  <sheetFormatPr defaultColWidth="9.625" defaultRowHeight="12.75"/>
  <cols>
    <col min="1" max="1" width="14.625" style="2" customWidth="1"/>
    <col min="2" max="2" width="7.625" style="2" customWidth="1"/>
    <col min="3" max="3" width="7.375" style="2" customWidth="1"/>
    <col min="4" max="4" width="7.25" style="2" customWidth="1"/>
    <col min="5" max="5" width="8.125" style="2" customWidth="1"/>
    <col min="6" max="6" width="7.375" style="2" customWidth="1"/>
    <col min="7" max="7" width="9.125" style="2" customWidth="1"/>
    <col min="8" max="8" width="7.5" style="2" customWidth="1"/>
    <col min="9" max="9" width="8.375" style="2" customWidth="1"/>
    <col min="10" max="10" width="6.75" style="2" customWidth="1"/>
    <col min="11" max="11" width="14.25" style="2" customWidth="1"/>
    <col min="12" max="15" width="6.625" style="2" customWidth="1"/>
    <col min="16" max="23" width="9.625" style="2"/>
    <col min="24" max="24" width="50.625" style="2" customWidth="1"/>
    <col min="25" max="25" width="9.625" style="2"/>
    <col min="26" max="26" width="50.625" style="2" customWidth="1"/>
    <col min="27" max="16384" width="9.625" style="2"/>
  </cols>
  <sheetData>
    <row r="1" spans="1:12">
      <c r="A1" s="95"/>
      <c r="B1" s="82"/>
      <c r="C1" s="82"/>
      <c r="D1" s="82"/>
      <c r="E1" s="82"/>
      <c r="F1" s="82"/>
      <c r="G1" s="82"/>
      <c r="H1" s="82"/>
      <c r="I1" s="82"/>
      <c r="J1" s="82"/>
      <c r="K1" s="96"/>
      <c r="L1" s="3"/>
    </row>
    <row r="2" spans="1:12" ht="15.75">
      <c r="A2" s="112" t="s">
        <v>20</v>
      </c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2" ht="15.75">
      <c r="A3" s="8"/>
      <c r="B3" s="9"/>
      <c r="C3" s="9"/>
      <c r="D3" s="9"/>
      <c r="E3" s="9"/>
      <c r="F3" s="9"/>
      <c r="G3" s="9"/>
      <c r="H3" s="9"/>
      <c r="I3" s="9"/>
      <c r="J3" s="9"/>
      <c r="K3" s="10"/>
    </row>
    <row r="4" spans="1:12" ht="15.75">
      <c r="A4" s="115" t="s">
        <v>62</v>
      </c>
      <c r="B4" s="116"/>
      <c r="C4" s="116"/>
      <c r="D4" s="116"/>
      <c r="E4" s="116"/>
      <c r="F4" s="116"/>
      <c r="G4" s="116"/>
      <c r="H4" s="116"/>
      <c r="I4" s="116"/>
      <c r="J4" s="116"/>
      <c r="K4" s="117"/>
      <c r="L4" s="1" t="s">
        <v>14</v>
      </c>
    </row>
    <row r="5" spans="1:12">
      <c r="A5" s="118" t="s">
        <v>21</v>
      </c>
      <c r="B5" s="119"/>
      <c r="C5" s="119"/>
      <c r="D5" s="119"/>
      <c r="E5" s="119"/>
      <c r="F5" s="119"/>
      <c r="G5" s="119"/>
      <c r="H5" s="119"/>
      <c r="I5" s="119"/>
      <c r="J5" s="119"/>
      <c r="K5" s="120"/>
    </row>
    <row r="6" spans="1:12">
      <c r="A6" s="121" t="s">
        <v>59</v>
      </c>
      <c r="B6" s="122"/>
      <c r="C6" s="122"/>
      <c r="D6" s="122"/>
      <c r="E6" s="122"/>
      <c r="F6" s="122"/>
      <c r="G6" s="122"/>
      <c r="H6" s="122"/>
      <c r="I6" s="122"/>
      <c r="J6" s="122"/>
      <c r="K6" s="123"/>
    </row>
    <row r="7" spans="1:12">
      <c r="A7" s="110" t="s">
        <v>63</v>
      </c>
      <c r="B7" s="107" t="s">
        <v>46</v>
      </c>
      <c r="C7" s="109"/>
      <c r="D7" s="107" t="s">
        <v>47</v>
      </c>
      <c r="E7" s="109"/>
      <c r="F7" s="125" t="s">
        <v>48</v>
      </c>
      <c r="G7" s="126"/>
      <c r="H7" s="107" t="s">
        <v>49</v>
      </c>
      <c r="I7" s="108"/>
      <c r="J7" s="107" t="s">
        <v>45</v>
      </c>
      <c r="K7" s="124"/>
    </row>
    <row r="8" spans="1:12">
      <c r="A8" s="111"/>
      <c r="B8" s="30" t="s">
        <v>22</v>
      </c>
      <c r="C8" s="30" t="s">
        <v>23</v>
      </c>
      <c r="D8" s="30" t="s">
        <v>22</v>
      </c>
      <c r="E8" s="30" t="s">
        <v>23</v>
      </c>
      <c r="F8" s="30" t="s">
        <v>22</v>
      </c>
      <c r="G8" s="30" t="s">
        <v>23</v>
      </c>
      <c r="H8" s="30" t="s">
        <v>22</v>
      </c>
      <c r="I8" s="30" t="s">
        <v>23</v>
      </c>
      <c r="J8" s="30" t="s">
        <v>22</v>
      </c>
      <c r="K8" s="97" t="s">
        <v>23</v>
      </c>
    </row>
    <row r="9" spans="1:12">
      <c r="A9" s="98" t="s">
        <v>0</v>
      </c>
      <c r="B9" s="26">
        <v>2</v>
      </c>
      <c r="C9" s="26">
        <v>3</v>
      </c>
      <c r="D9" s="26">
        <v>4</v>
      </c>
      <c r="E9" s="26">
        <v>5</v>
      </c>
      <c r="F9" s="26">
        <v>6</v>
      </c>
      <c r="G9" s="26">
        <v>7</v>
      </c>
      <c r="H9" s="26">
        <v>8</v>
      </c>
      <c r="I9" s="26">
        <v>9</v>
      </c>
      <c r="J9" s="26">
        <v>10</v>
      </c>
      <c r="K9" s="99">
        <v>11</v>
      </c>
    </row>
    <row r="10" spans="1:12">
      <c r="A10" s="100" t="s">
        <v>51</v>
      </c>
      <c r="B10" s="28">
        <v>740</v>
      </c>
      <c r="C10" s="28">
        <v>460</v>
      </c>
      <c r="D10" s="28">
        <v>334.8</v>
      </c>
      <c r="E10" s="28">
        <v>409.3</v>
      </c>
      <c r="F10" s="28" t="s">
        <v>58</v>
      </c>
      <c r="G10" s="28" t="s">
        <v>58</v>
      </c>
      <c r="H10" s="28" t="s">
        <v>58</v>
      </c>
      <c r="I10" s="28" t="s">
        <v>58</v>
      </c>
      <c r="J10" s="28">
        <v>2984</v>
      </c>
      <c r="K10" s="101">
        <v>9697</v>
      </c>
    </row>
    <row r="11" spans="1:12" s="27" customFormat="1">
      <c r="A11" s="102" t="s">
        <v>52</v>
      </c>
      <c r="B11" s="29">
        <v>740</v>
      </c>
      <c r="C11" s="29">
        <v>460</v>
      </c>
      <c r="D11" s="29">
        <v>334.8</v>
      </c>
      <c r="E11" s="29">
        <v>409.3</v>
      </c>
      <c r="F11" s="29" t="s">
        <v>58</v>
      </c>
      <c r="G11" s="29" t="s">
        <v>58</v>
      </c>
      <c r="H11" s="29" t="s">
        <v>58</v>
      </c>
      <c r="I11" s="29" t="s">
        <v>58</v>
      </c>
      <c r="J11" s="29">
        <v>2984</v>
      </c>
      <c r="K11" s="103">
        <v>9697</v>
      </c>
    </row>
    <row r="12" spans="1:12" s="27" customFormat="1">
      <c r="A12" s="100" t="s">
        <v>53</v>
      </c>
      <c r="B12" s="28">
        <v>780</v>
      </c>
      <c r="C12" s="28">
        <v>535</v>
      </c>
      <c r="D12" s="28">
        <v>365</v>
      </c>
      <c r="E12" s="28">
        <v>439.2</v>
      </c>
      <c r="F12" s="28" t="s">
        <v>58</v>
      </c>
      <c r="G12" s="28" t="s">
        <v>58</v>
      </c>
      <c r="H12" s="28" t="s">
        <v>58</v>
      </c>
      <c r="I12" s="28" t="s">
        <v>58</v>
      </c>
      <c r="J12" s="28">
        <v>3102</v>
      </c>
      <c r="K12" s="101">
        <v>13161</v>
      </c>
    </row>
    <row r="13" spans="1:12" s="27" customFormat="1">
      <c r="A13" s="102" t="s">
        <v>54</v>
      </c>
      <c r="B13" s="29">
        <v>820</v>
      </c>
      <c r="C13" s="29">
        <v>544</v>
      </c>
      <c r="D13" s="29">
        <v>364.3</v>
      </c>
      <c r="E13" s="29">
        <v>452.7</v>
      </c>
      <c r="F13" s="29" t="s">
        <v>58</v>
      </c>
      <c r="G13" s="29" t="s">
        <v>58</v>
      </c>
      <c r="H13" s="29" t="s">
        <v>58</v>
      </c>
      <c r="I13" s="29" t="s">
        <v>58</v>
      </c>
      <c r="J13" s="29">
        <v>3147</v>
      </c>
      <c r="K13" s="103">
        <v>9835</v>
      </c>
    </row>
    <row r="14" spans="1:12" s="27" customFormat="1">
      <c r="A14" s="100" t="s">
        <v>55</v>
      </c>
      <c r="B14" s="28">
        <v>843</v>
      </c>
      <c r="C14" s="28">
        <v>579</v>
      </c>
      <c r="D14" s="28">
        <v>381.1</v>
      </c>
      <c r="E14" s="28">
        <v>483.1</v>
      </c>
      <c r="F14" s="28" t="s">
        <v>58</v>
      </c>
      <c r="G14" s="28" t="s">
        <v>58</v>
      </c>
      <c r="H14" s="28" t="s">
        <v>58</v>
      </c>
      <c r="I14" s="28" t="s">
        <v>58</v>
      </c>
      <c r="J14" s="28">
        <v>3283</v>
      </c>
      <c r="K14" s="101">
        <v>11263</v>
      </c>
    </row>
    <row r="15" spans="1:12" s="27" customFormat="1">
      <c r="A15" s="102" t="s">
        <v>56</v>
      </c>
      <c r="B15" s="29">
        <v>854</v>
      </c>
      <c r="C15" s="29">
        <v>620</v>
      </c>
      <c r="D15" s="29">
        <v>382.7</v>
      </c>
      <c r="E15" s="29">
        <v>483.3</v>
      </c>
      <c r="F15" s="29">
        <f>J15-B15-D15-H15</f>
        <v>30.299999999999955</v>
      </c>
      <c r="G15" s="29">
        <f>K15-C15-E15-I15</f>
        <v>10.200000000000728</v>
      </c>
      <c r="H15" s="29">
        <v>1939.9</v>
      </c>
      <c r="I15" s="29">
        <v>10893.8</v>
      </c>
      <c r="J15" s="29">
        <v>3206.9</v>
      </c>
      <c r="K15" s="103">
        <v>12007.3</v>
      </c>
    </row>
    <row r="16" spans="1:12" s="27" customFormat="1">
      <c r="A16" s="100" t="s">
        <v>57</v>
      </c>
      <c r="B16" s="28">
        <v>868</v>
      </c>
      <c r="C16" s="28">
        <v>665</v>
      </c>
      <c r="D16" s="28">
        <v>386.6</v>
      </c>
      <c r="E16" s="28">
        <v>476</v>
      </c>
      <c r="F16" s="28">
        <v>31.8</v>
      </c>
      <c r="G16" s="28">
        <v>10.6</v>
      </c>
      <c r="H16" s="28">
        <v>1903.2</v>
      </c>
      <c r="I16" s="28">
        <v>10148.299999999999</v>
      </c>
      <c r="J16" s="28">
        <f>+B16+D16+F16+H16</f>
        <v>3189.6</v>
      </c>
      <c r="K16" s="101">
        <f>+C16+E16+G16+I16+0.3</f>
        <v>11300.199999999999</v>
      </c>
    </row>
    <row r="17" spans="1:11" s="27" customFormat="1">
      <c r="A17" s="102" t="s">
        <v>24</v>
      </c>
      <c r="B17" s="29">
        <v>893</v>
      </c>
      <c r="C17" s="29">
        <v>695</v>
      </c>
      <c r="D17" s="29">
        <v>387.1</v>
      </c>
      <c r="E17" s="29">
        <v>481.3</v>
      </c>
      <c r="F17" s="29">
        <v>34</v>
      </c>
      <c r="G17" s="29">
        <v>11.8</v>
      </c>
      <c r="H17" s="29">
        <v>1903.2</v>
      </c>
      <c r="I17" s="29">
        <v>10148.299999999999</v>
      </c>
      <c r="J17" s="29">
        <v>3217.3</v>
      </c>
      <c r="K17" s="103">
        <v>11336.4</v>
      </c>
    </row>
    <row r="18" spans="1:11" s="27" customFormat="1">
      <c r="A18" s="100" t="s">
        <v>60</v>
      </c>
      <c r="B18" s="28">
        <v>923</v>
      </c>
      <c r="C18" s="28">
        <v>613</v>
      </c>
      <c r="D18" s="28">
        <v>400.09</v>
      </c>
      <c r="E18" s="28">
        <v>477.99</v>
      </c>
      <c r="F18" s="28">
        <v>46.3</v>
      </c>
      <c r="G18" s="28">
        <v>12.9</v>
      </c>
      <c r="H18" s="28">
        <v>1895.2</v>
      </c>
      <c r="I18" s="28">
        <v>10824.3</v>
      </c>
      <c r="J18" s="28">
        <f>B18+D18+F18+H18</f>
        <v>3264.59</v>
      </c>
      <c r="K18" s="101">
        <f>C18+E18+G18+I18</f>
        <v>11928.189999999999</v>
      </c>
    </row>
    <row r="19" spans="1:11" s="27" customFormat="1">
      <c r="A19" s="102" t="s">
        <v>61</v>
      </c>
      <c r="B19" s="29">
        <v>953.2</v>
      </c>
      <c r="C19" s="29">
        <v>674.6</v>
      </c>
      <c r="D19" s="29">
        <v>400.3</v>
      </c>
      <c r="E19" s="29">
        <v>478.1</v>
      </c>
      <c r="F19" s="29">
        <v>56.5</v>
      </c>
      <c r="G19" s="29">
        <v>14.4</v>
      </c>
      <c r="H19" s="29">
        <v>1895.9</v>
      </c>
      <c r="I19" s="29">
        <v>10840</v>
      </c>
      <c r="J19" s="29">
        <f t="shared" ref="J19:K21" si="0">SUM(B19,D19,F19,H19)</f>
        <v>3305.9</v>
      </c>
      <c r="K19" s="103">
        <f t="shared" si="0"/>
        <v>12007.1</v>
      </c>
    </row>
    <row r="20" spans="1:11">
      <c r="A20" s="100" t="s">
        <v>64</v>
      </c>
      <c r="B20" s="28">
        <v>978.9</v>
      </c>
      <c r="C20" s="28">
        <v>725.3</v>
      </c>
      <c r="D20" s="28">
        <v>463.8</v>
      </c>
      <c r="E20" s="28">
        <v>680.8</v>
      </c>
      <c r="F20" s="28">
        <v>63</v>
      </c>
      <c r="G20" s="28">
        <v>12.9</v>
      </c>
      <c r="H20" s="28">
        <v>2070.6999999999998</v>
      </c>
      <c r="I20" s="28">
        <v>14940</v>
      </c>
      <c r="J20" s="28">
        <f t="shared" si="0"/>
        <v>3576.3999999999996</v>
      </c>
      <c r="K20" s="101">
        <f t="shared" si="0"/>
        <v>16359</v>
      </c>
    </row>
    <row r="21" spans="1:11">
      <c r="A21" s="102" t="s">
        <v>66</v>
      </c>
      <c r="B21" s="29">
        <v>991.6</v>
      </c>
      <c r="C21" s="29">
        <v>753.4</v>
      </c>
      <c r="D21" s="29">
        <v>446.4</v>
      </c>
      <c r="E21" s="29">
        <v>608.70000000000005</v>
      </c>
      <c r="F21" s="29">
        <v>66.5</v>
      </c>
      <c r="G21" s="29">
        <v>13.4</v>
      </c>
      <c r="H21" s="29">
        <v>2136.6999999999998</v>
      </c>
      <c r="I21" s="29">
        <v>15609.1</v>
      </c>
      <c r="J21" s="29">
        <f t="shared" si="0"/>
        <v>3641.2</v>
      </c>
      <c r="K21" s="103">
        <f t="shared" si="0"/>
        <v>16984.599999999999</v>
      </c>
    </row>
    <row r="22" spans="1:11">
      <c r="A22" s="100" t="s">
        <v>72</v>
      </c>
      <c r="B22" s="28">
        <v>1010.847</v>
      </c>
      <c r="C22" s="28">
        <v>753.16199999999992</v>
      </c>
      <c r="D22" s="28">
        <v>451.90000000000003</v>
      </c>
      <c r="E22" s="28">
        <v>622.2700000000001</v>
      </c>
      <c r="F22" s="28">
        <v>71.365000000000009</v>
      </c>
      <c r="G22" s="28">
        <v>15.132999999999999</v>
      </c>
      <c r="H22" s="28">
        <v>2140.485000000001</v>
      </c>
      <c r="I22" s="28">
        <v>14910.658475131428</v>
      </c>
      <c r="J22" s="28">
        <v>3674.5970000000007</v>
      </c>
      <c r="K22" s="101">
        <v>16301.22347513143</v>
      </c>
    </row>
    <row r="23" spans="1:11">
      <c r="A23" s="102" t="s">
        <v>73</v>
      </c>
      <c r="B23" s="29">
        <v>1029.0849999999998</v>
      </c>
      <c r="C23" s="29">
        <v>741.77499999999998</v>
      </c>
      <c r="D23" s="29">
        <v>454.89</v>
      </c>
      <c r="E23" s="29">
        <v>732.44</v>
      </c>
      <c r="F23" s="29">
        <v>78</v>
      </c>
      <c r="G23" s="29">
        <v>16.05</v>
      </c>
      <c r="H23" s="29">
        <v>1975.8179999999998</v>
      </c>
      <c r="I23" s="29">
        <v>14154.151999999996</v>
      </c>
      <c r="J23" s="29">
        <v>3537.7930000000006</v>
      </c>
      <c r="K23" s="103">
        <v>15644.416999999996</v>
      </c>
    </row>
    <row r="24" spans="1:11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3"/>
    </row>
    <row r="25" spans="1:11">
      <c r="A25" s="80" t="s">
        <v>65</v>
      </c>
      <c r="B25" s="81"/>
      <c r="C25" s="81"/>
      <c r="D25" s="81"/>
      <c r="E25" s="81"/>
      <c r="F25" s="81"/>
      <c r="G25" s="81"/>
      <c r="H25" s="81"/>
      <c r="I25" s="81"/>
      <c r="J25" s="81"/>
      <c r="K25" s="94"/>
    </row>
    <row r="26" spans="1:11">
      <c r="A26" s="80" t="s">
        <v>44</v>
      </c>
      <c r="B26" s="81"/>
      <c r="C26" s="81"/>
      <c r="D26" s="81"/>
      <c r="E26" s="81"/>
      <c r="F26" s="81"/>
      <c r="G26" s="81"/>
      <c r="H26" s="81"/>
      <c r="I26" s="81"/>
      <c r="J26" s="81"/>
      <c r="K26" s="94"/>
    </row>
    <row r="27" spans="1:11">
      <c r="A27" s="11" t="s">
        <v>76</v>
      </c>
      <c r="B27" s="12"/>
      <c r="C27" s="12"/>
      <c r="D27" s="12"/>
      <c r="E27" s="12"/>
      <c r="F27" s="12"/>
      <c r="G27" s="12"/>
      <c r="H27" s="12"/>
      <c r="I27" s="12"/>
      <c r="J27" s="12"/>
      <c r="K27" s="13"/>
    </row>
    <row r="28" spans="1:11">
      <c r="A28" s="11" t="s">
        <v>68</v>
      </c>
      <c r="B28" s="12"/>
      <c r="C28" s="12"/>
      <c r="D28" s="12"/>
      <c r="E28" s="12"/>
      <c r="F28" s="12"/>
      <c r="G28" s="12"/>
      <c r="H28" s="12"/>
      <c r="I28" s="12"/>
      <c r="J28" s="12"/>
      <c r="K28" s="13"/>
    </row>
    <row r="29" spans="1:11">
      <c r="A29" s="11" t="s">
        <v>69</v>
      </c>
      <c r="B29" s="12"/>
      <c r="C29" s="12"/>
      <c r="D29" s="12"/>
      <c r="E29" s="12"/>
      <c r="F29" s="12"/>
      <c r="G29" s="12"/>
      <c r="H29" s="12"/>
      <c r="I29" s="12"/>
      <c r="J29" s="12"/>
      <c r="K29" s="13"/>
    </row>
    <row r="30" spans="1:11">
      <c r="A30" s="11" t="s">
        <v>70</v>
      </c>
      <c r="B30" s="12"/>
      <c r="C30" s="12"/>
      <c r="D30" s="12"/>
      <c r="E30" s="12"/>
      <c r="F30" s="12"/>
      <c r="G30" s="12"/>
      <c r="H30" s="12"/>
      <c r="I30" s="12"/>
      <c r="J30" s="12"/>
      <c r="K30" s="13"/>
    </row>
    <row r="31" spans="1:11">
      <c r="A31" s="11" t="s">
        <v>71</v>
      </c>
      <c r="B31" s="12"/>
      <c r="C31" s="12"/>
      <c r="D31" s="12"/>
      <c r="E31" s="12"/>
      <c r="F31" s="12"/>
      <c r="G31" s="12"/>
      <c r="H31" s="12"/>
      <c r="I31" s="12"/>
      <c r="J31" s="12"/>
      <c r="K31" s="13"/>
    </row>
    <row r="32" spans="1:11" ht="13.5" thickBot="1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6"/>
    </row>
  </sheetData>
  <mergeCells count="10">
    <mergeCell ref="H7:I7"/>
    <mergeCell ref="D7:E7"/>
    <mergeCell ref="A7:A8"/>
    <mergeCell ref="A2:K2"/>
    <mergeCell ref="A4:K4"/>
    <mergeCell ref="A5:K5"/>
    <mergeCell ref="A6:K6"/>
    <mergeCell ref="J7:K7"/>
    <mergeCell ref="F7:G7"/>
    <mergeCell ref="B7:C7"/>
  </mergeCells>
  <phoneticPr fontId="0" type="noConversion"/>
  <printOptions horizontalCentered="1"/>
  <pageMargins left="0.43307086614173229" right="0.23622047244094491" top="0.23622047244094491" bottom="0" header="0" footer="0"/>
  <pageSetup scale="103" orientation="portrait" r:id="rId1"/>
  <headerFooter alignWithMargins="0"/>
  <ignoredErrors>
    <ignoredError sqref="A9 A10:A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BW57"/>
  <sheetViews>
    <sheetView tabSelected="1" view="pageBreakPreview" zoomScaleSheetLayoutView="100" workbookViewId="0">
      <selection activeCell="C46" sqref="C46"/>
    </sheetView>
  </sheetViews>
  <sheetFormatPr defaultColWidth="9.625" defaultRowHeight="12.75"/>
  <cols>
    <col min="1" max="1" width="15" style="2" customWidth="1"/>
    <col min="2" max="56" width="9" style="2" customWidth="1"/>
    <col min="57" max="59" width="9" style="20" customWidth="1"/>
    <col min="60" max="61" width="9" style="24" customWidth="1"/>
    <col min="62" max="62" width="6.625" style="24" customWidth="1"/>
    <col min="63" max="70" width="9.625" style="24"/>
    <col min="71" max="71" width="50.625" style="24" customWidth="1"/>
    <col min="72" max="72" width="9.625" style="24"/>
    <col min="73" max="73" width="50.625" style="24" customWidth="1"/>
    <col min="74" max="75" width="9.625" style="24"/>
    <col min="76" max="16384" width="9.625" style="2"/>
  </cols>
  <sheetData>
    <row r="1" spans="1:75" ht="15.7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21"/>
      <c r="BG1" s="25"/>
      <c r="BH1" s="82"/>
      <c r="BI1" s="83"/>
    </row>
    <row r="2" spans="1:75" ht="15.75">
      <c r="A2" s="84"/>
      <c r="B2" s="127" t="s">
        <v>20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 t="s">
        <v>20</v>
      </c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 t="s">
        <v>20</v>
      </c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 t="s">
        <v>20</v>
      </c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 t="s">
        <v>20</v>
      </c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</row>
    <row r="3" spans="1:75" ht="15.75">
      <c r="A3" s="31"/>
      <c r="B3" s="128" t="s">
        <v>50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 t="s">
        <v>50</v>
      </c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 t="s">
        <v>50</v>
      </c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 t="s">
        <v>50</v>
      </c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 t="s">
        <v>50</v>
      </c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</row>
    <row r="4" spans="1:75">
      <c r="A4" s="32"/>
      <c r="B4" s="129" t="s">
        <v>21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 t="s">
        <v>21</v>
      </c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 t="s">
        <v>21</v>
      </c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 t="s">
        <v>21</v>
      </c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 t="s">
        <v>21</v>
      </c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</row>
    <row r="5" spans="1:75">
      <c r="A5" s="85"/>
      <c r="B5" s="130" t="s">
        <v>59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 t="s">
        <v>59</v>
      </c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 t="s">
        <v>59</v>
      </c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 t="s">
        <v>59</v>
      </c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 t="s">
        <v>59</v>
      </c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</row>
    <row r="6" spans="1:75" ht="25.5" customHeight="1">
      <c r="A6" s="131" t="s">
        <v>74</v>
      </c>
      <c r="B6" s="78"/>
      <c r="C6" s="58"/>
      <c r="D6" s="58"/>
      <c r="E6" s="58"/>
      <c r="F6" s="58"/>
      <c r="G6" s="59" t="s">
        <v>46</v>
      </c>
      <c r="H6" s="58"/>
      <c r="I6" s="58"/>
      <c r="J6" s="58"/>
      <c r="K6" s="58"/>
      <c r="L6" s="60"/>
      <c r="M6" s="61"/>
      <c r="N6" s="57"/>
      <c r="O6" s="58"/>
      <c r="P6" s="58"/>
      <c r="Q6" s="58"/>
      <c r="R6" s="58"/>
      <c r="S6" s="59" t="s">
        <v>47</v>
      </c>
      <c r="T6" s="58"/>
      <c r="U6" s="58"/>
      <c r="V6" s="58"/>
      <c r="W6" s="58"/>
      <c r="X6" s="60"/>
      <c r="Y6" s="61"/>
      <c r="Z6" s="62"/>
      <c r="AA6" s="63"/>
      <c r="AB6" s="63"/>
      <c r="AC6" s="63"/>
      <c r="AD6" s="63"/>
      <c r="AE6" s="64" t="s">
        <v>48</v>
      </c>
      <c r="AF6" s="63"/>
      <c r="AG6" s="63"/>
      <c r="AH6" s="63"/>
      <c r="AI6" s="63"/>
      <c r="AJ6" s="65"/>
      <c r="AK6" s="66"/>
      <c r="AL6" s="57"/>
      <c r="AM6" s="58"/>
      <c r="AN6" s="58"/>
      <c r="AO6" s="58"/>
      <c r="AP6" s="58"/>
      <c r="AQ6" s="59" t="s">
        <v>49</v>
      </c>
      <c r="AR6" s="58"/>
      <c r="AS6" s="58"/>
      <c r="AT6" s="58"/>
      <c r="AU6" s="58"/>
      <c r="AV6" s="60"/>
      <c r="AW6" s="61"/>
      <c r="AX6" s="57"/>
      <c r="AY6" s="58"/>
      <c r="AZ6" s="58"/>
      <c r="BA6" s="58"/>
      <c r="BB6" s="58"/>
      <c r="BC6" s="59" t="s">
        <v>45</v>
      </c>
      <c r="BD6" s="58"/>
      <c r="BE6" s="58"/>
      <c r="BF6" s="58"/>
      <c r="BG6" s="58"/>
      <c r="BH6" s="67"/>
      <c r="BI6" s="86"/>
    </row>
    <row r="7" spans="1:75" ht="15">
      <c r="A7" s="131"/>
      <c r="B7" s="57" t="s">
        <v>22</v>
      </c>
      <c r="C7" s="58"/>
      <c r="D7" s="58"/>
      <c r="E7" s="58"/>
      <c r="F7" s="68"/>
      <c r="G7" s="69"/>
      <c r="H7" s="57" t="s">
        <v>23</v>
      </c>
      <c r="I7" s="58"/>
      <c r="J7" s="58"/>
      <c r="K7" s="58"/>
      <c r="L7" s="68"/>
      <c r="M7" s="70"/>
      <c r="N7" s="57" t="s">
        <v>22</v>
      </c>
      <c r="O7" s="58"/>
      <c r="P7" s="58"/>
      <c r="Q7" s="58"/>
      <c r="R7" s="68"/>
      <c r="S7" s="70"/>
      <c r="T7" s="57" t="s">
        <v>23</v>
      </c>
      <c r="U7" s="58"/>
      <c r="V7" s="58"/>
      <c r="W7" s="58"/>
      <c r="X7" s="68"/>
      <c r="Y7" s="70"/>
      <c r="Z7" s="57" t="s">
        <v>22</v>
      </c>
      <c r="AA7" s="58"/>
      <c r="AB7" s="58"/>
      <c r="AC7" s="58"/>
      <c r="AD7" s="68"/>
      <c r="AE7" s="70"/>
      <c r="AF7" s="57" t="s">
        <v>23</v>
      </c>
      <c r="AG7" s="58"/>
      <c r="AH7" s="58"/>
      <c r="AI7" s="58"/>
      <c r="AJ7" s="68"/>
      <c r="AK7" s="70"/>
      <c r="AL7" s="57" t="s">
        <v>22</v>
      </c>
      <c r="AM7" s="58"/>
      <c r="AN7" s="58"/>
      <c r="AO7" s="58"/>
      <c r="AP7" s="68"/>
      <c r="AQ7" s="70"/>
      <c r="AR7" s="57" t="s">
        <v>23</v>
      </c>
      <c r="AS7" s="58"/>
      <c r="AT7" s="58"/>
      <c r="AU7" s="58"/>
      <c r="AV7" s="68"/>
      <c r="AW7" s="70"/>
      <c r="AX7" s="57" t="s">
        <v>22</v>
      </c>
      <c r="AY7" s="58"/>
      <c r="AZ7" s="58"/>
      <c r="BA7" s="58"/>
      <c r="BB7" s="68"/>
      <c r="BC7" s="70"/>
      <c r="BD7" s="57" t="s">
        <v>23</v>
      </c>
      <c r="BE7" s="58"/>
      <c r="BF7" s="58"/>
      <c r="BG7" s="58"/>
      <c r="BH7" s="71"/>
      <c r="BI7" s="87"/>
    </row>
    <row r="8" spans="1:75" ht="16.5">
      <c r="A8" s="132"/>
      <c r="B8" s="72" t="s">
        <v>60</v>
      </c>
      <c r="C8" s="72" t="s">
        <v>61</v>
      </c>
      <c r="D8" s="72" t="s">
        <v>64</v>
      </c>
      <c r="E8" s="72" t="s">
        <v>66</v>
      </c>
      <c r="F8" s="72" t="s">
        <v>72</v>
      </c>
      <c r="G8" s="72" t="s">
        <v>77</v>
      </c>
      <c r="H8" s="72" t="s">
        <v>60</v>
      </c>
      <c r="I8" s="72" t="s">
        <v>61</v>
      </c>
      <c r="J8" s="72" t="s">
        <v>64</v>
      </c>
      <c r="K8" s="72" t="s">
        <v>66</v>
      </c>
      <c r="L8" s="72" t="s">
        <v>72</v>
      </c>
      <c r="M8" s="72" t="s">
        <v>77</v>
      </c>
      <c r="N8" s="72" t="s">
        <v>60</v>
      </c>
      <c r="O8" s="72" t="s">
        <v>61</v>
      </c>
      <c r="P8" s="72" t="s">
        <v>64</v>
      </c>
      <c r="Q8" s="72" t="s">
        <v>66</v>
      </c>
      <c r="R8" s="72" t="s">
        <v>72</v>
      </c>
      <c r="S8" s="72" t="s">
        <v>77</v>
      </c>
      <c r="T8" s="72" t="s">
        <v>60</v>
      </c>
      <c r="U8" s="72" t="s">
        <v>61</v>
      </c>
      <c r="V8" s="72" t="s">
        <v>64</v>
      </c>
      <c r="W8" s="72" t="s">
        <v>66</v>
      </c>
      <c r="X8" s="72" t="s">
        <v>72</v>
      </c>
      <c r="Y8" s="72" t="s">
        <v>77</v>
      </c>
      <c r="Z8" s="72" t="s">
        <v>60</v>
      </c>
      <c r="AA8" s="72" t="s">
        <v>61</v>
      </c>
      <c r="AB8" s="72" t="s">
        <v>64</v>
      </c>
      <c r="AC8" s="72" t="s">
        <v>66</v>
      </c>
      <c r="AD8" s="72" t="s">
        <v>72</v>
      </c>
      <c r="AE8" s="72" t="s">
        <v>77</v>
      </c>
      <c r="AF8" s="72" t="s">
        <v>60</v>
      </c>
      <c r="AG8" s="72" t="s">
        <v>61</v>
      </c>
      <c r="AH8" s="72" t="s">
        <v>64</v>
      </c>
      <c r="AI8" s="72" t="s">
        <v>66</v>
      </c>
      <c r="AJ8" s="72" t="s">
        <v>72</v>
      </c>
      <c r="AK8" s="72" t="s">
        <v>77</v>
      </c>
      <c r="AL8" s="72" t="s">
        <v>60</v>
      </c>
      <c r="AM8" s="72" t="s">
        <v>61</v>
      </c>
      <c r="AN8" s="72" t="s">
        <v>64</v>
      </c>
      <c r="AO8" s="72" t="s">
        <v>66</v>
      </c>
      <c r="AP8" s="72" t="s">
        <v>72</v>
      </c>
      <c r="AQ8" s="72" t="s">
        <v>77</v>
      </c>
      <c r="AR8" s="72" t="s">
        <v>60</v>
      </c>
      <c r="AS8" s="72" t="s">
        <v>61</v>
      </c>
      <c r="AT8" s="72" t="s">
        <v>64</v>
      </c>
      <c r="AU8" s="72" t="s">
        <v>66</v>
      </c>
      <c r="AV8" s="72" t="s">
        <v>72</v>
      </c>
      <c r="AW8" s="72" t="s">
        <v>77</v>
      </c>
      <c r="AX8" s="72" t="s">
        <v>60</v>
      </c>
      <c r="AY8" s="72" t="s">
        <v>61</v>
      </c>
      <c r="AZ8" s="72" t="s">
        <v>64</v>
      </c>
      <c r="BA8" s="72" t="s">
        <v>66</v>
      </c>
      <c r="BB8" s="72" t="s">
        <v>72</v>
      </c>
      <c r="BC8" s="72" t="s">
        <v>77</v>
      </c>
      <c r="BD8" s="72" t="s">
        <v>60</v>
      </c>
      <c r="BE8" s="72" t="s">
        <v>61</v>
      </c>
      <c r="BF8" s="72" t="s">
        <v>64</v>
      </c>
      <c r="BG8" s="72" t="s">
        <v>66</v>
      </c>
      <c r="BH8" s="72" t="s">
        <v>72</v>
      </c>
      <c r="BI8" s="105" t="s">
        <v>77</v>
      </c>
    </row>
    <row r="9" spans="1:75" ht="14.25">
      <c r="A9" s="88" t="s">
        <v>0</v>
      </c>
      <c r="B9" s="73">
        <v>2</v>
      </c>
      <c r="C9" s="73">
        <v>3</v>
      </c>
      <c r="D9" s="73">
        <v>4</v>
      </c>
      <c r="E9" s="73">
        <v>5</v>
      </c>
      <c r="F9" s="73">
        <v>6</v>
      </c>
      <c r="G9" s="73">
        <v>7</v>
      </c>
      <c r="H9" s="73">
        <v>8</v>
      </c>
      <c r="I9" s="73">
        <v>9</v>
      </c>
      <c r="J9" s="73">
        <v>10</v>
      </c>
      <c r="K9" s="73">
        <v>11</v>
      </c>
      <c r="L9" s="73">
        <v>12</v>
      </c>
      <c r="M9" s="73">
        <v>13</v>
      </c>
      <c r="N9" s="73">
        <v>14</v>
      </c>
      <c r="O9" s="73">
        <v>15</v>
      </c>
      <c r="P9" s="73">
        <v>16</v>
      </c>
      <c r="Q9" s="73">
        <v>17</v>
      </c>
      <c r="R9" s="73">
        <v>18</v>
      </c>
      <c r="S9" s="73">
        <v>19</v>
      </c>
      <c r="T9" s="73">
        <v>20</v>
      </c>
      <c r="U9" s="73">
        <v>21</v>
      </c>
      <c r="V9" s="73">
        <v>22</v>
      </c>
      <c r="W9" s="73">
        <v>23</v>
      </c>
      <c r="X9" s="73">
        <v>24</v>
      </c>
      <c r="Y9" s="73">
        <v>25</v>
      </c>
      <c r="Z9" s="73">
        <v>26</v>
      </c>
      <c r="AA9" s="73">
        <v>27</v>
      </c>
      <c r="AB9" s="73">
        <v>28</v>
      </c>
      <c r="AC9" s="73">
        <v>29</v>
      </c>
      <c r="AD9" s="73">
        <v>30</v>
      </c>
      <c r="AE9" s="73">
        <v>31</v>
      </c>
      <c r="AF9" s="73">
        <v>32</v>
      </c>
      <c r="AG9" s="73">
        <v>33</v>
      </c>
      <c r="AH9" s="73">
        <v>34</v>
      </c>
      <c r="AI9" s="73">
        <v>35</v>
      </c>
      <c r="AJ9" s="73">
        <v>36</v>
      </c>
      <c r="AK9" s="73">
        <v>37</v>
      </c>
      <c r="AL9" s="73">
        <v>38</v>
      </c>
      <c r="AM9" s="73">
        <v>39</v>
      </c>
      <c r="AN9" s="73">
        <v>40</v>
      </c>
      <c r="AO9" s="73">
        <v>41</v>
      </c>
      <c r="AP9" s="73">
        <v>42</v>
      </c>
      <c r="AQ9" s="73">
        <v>43</v>
      </c>
      <c r="AR9" s="73">
        <v>44</v>
      </c>
      <c r="AS9" s="73">
        <v>45</v>
      </c>
      <c r="AT9" s="73">
        <v>46</v>
      </c>
      <c r="AU9" s="73">
        <v>47</v>
      </c>
      <c r="AV9" s="73">
        <v>48</v>
      </c>
      <c r="AW9" s="73">
        <v>49</v>
      </c>
      <c r="AX9" s="73">
        <v>50</v>
      </c>
      <c r="AY9" s="73">
        <v>51</v>
      </c>
      <c r="AZ9" s="73">
        <v>52</v>
      </c>
      <c r="BA9" s="73">
        <v>53</v>
      </c>
      <c r="BB9" s="73">
        <v>54</v>
      </c>
      <c r="BC9" s="73">
        <v>55</v>
      </c>
      <c r="BD9" s="73">
        <v>56</v>
      </c>
      <c r="BE9" s="73">
        <v>57</v>
      </c>
      <c r="BF9" s="73">
        <v>58</v>
      </c>
      <c r="BG9" s="73">
        <v>59</v>
      </c>
      <c r="BH9" s="73">
        <v>60</v>
      </c>
      <c r="BI9" s="89">
        <v>61</v>
      </c>
    </row>
    <row r="10" spans="1:75" ht="14.25">
      <c r="A10" s="74" t="s">
        <v>1</v>
      </c>
      <c r="B10" s="6"/>
      <c r="C10" s="7"/>
      <c r="D10" s="7"/>
      <c r="E10" s="7"/>
      <c r="F10" s="7"/>
      <c r="G10" s="7"/>
      <c r="H10" s="6"/>
      <c r="I10" s="7"/>
      <c r="J10" s="7"/>
      <c r="K10" s="7"/>
      <c r="L10" s="7"/>
      <c r="M10" s="7"/>
      <c r="N10" s="6"/>
      <c r="O10" s="7"/>
      <c r="P10" s="7"/>
      <c r="Q10" s="7"/>
      <c r="R10" s="7"/>
      <c r="S10" s="7"/>
      <c r="T10" s="6"/>
      <c r="U10" s="7"/>
      <c r="V10" s="7"/>
      <c r="W10" s="7"/>
      <c r="X10" s="7"/>
      <c r="Y10" s="7"/>
      <c r="Z10" s="17"/>
      <c r="AA10" s="5"/>
      <c r="AB10" s="5"/>
      <c r="AC10" s="5"/>
      <c r="AD10" s="5"/>
      <c r="AE10" s="5"/>
      <c r="AF10" s="6"/>
      <c r="AG10" s="7"/>
      <c r="AH10" s="7"/>
      <c r="AI10" s="7"/>
      <c r="AJ10" s="7"/>
      <c r="AK10" s="7"/>
      <c r="AL10" s="6"/>
      <c r="AM10" s="7"/>
      <c r="AN10" s="7"/>
      <c r="AO10" s="7"/>
      <c r="AP10" s="7"/>
      <c r="AQ10" s="7"/>
      <c r="AR10" s="6"/>
      <c r="AS10" s="7"/>
      <c r="AT10" s="7"/>
      <c r="AU10" s="7"/>
      <c r="AV10" s="7"/>
      <c r="AW10" s="7"/>
      <c r="AX10" s="6"/>
      <c r="AY10" s="7"/>
      <c r="AZ10" s="7"/>
      <c r="BA10" s="7"/>
      <c r="BB10" s="7"/>
      <c r="BC10" s="7"/>
      <c r="BD10" s="6"/>
      <c r="BE10" s="18"/>
      <c r="BF10" s="18"/>
      <c r="BG10" s="18"/>
      <c r="BH10" s="18"/>
      <c r="BI10" s="90"/>
    </row>
    <row r="11" spans="1:75" s="4" customFormat="1" ht="15">
      <c r="A11" s="75" t="s">
        <v>2</v>
      </c>
      <c r="B11" s="35">
        <v>183</v>
      </c>
      <c r="C11" s="36">
        <v>183</v>
      </c>
      <c r="D11" s="36">
        <v>184</v>
      </c>
      <c r="E11" s="36">
        <v>184</v>
      </c>
      <c r="F11" s="36">
        <v>184.95</v>
      </c>
      <c r="G11" s="36">
        <v>185.45</v>
      </c>
      <c r="H11" s="35">
        <v>99</v>
      </c>
      <c r="I11" s="36">
        <v>107</v>
      </c>
      <c r="J11" s="36">
        <v>113.6</v>
      </c>
      <c r="K11" s="36">
        <v>118.1</v>
      </c>
      <c r="L11" s="36">
        <v>100.42</v>
      </c>
      <c r="M11" s="36">
        <v>100</v>
      </c>
      <c r="N11" s="35">
        <v>0.25</v>
      </c>
      <c r="O11" s="36">
        <v>0.3</v>
      </c>
      <c r="P11" s="36">
        <v>5.3</v>
      </c>
      <c r="Q11" s="36">
        <v>0.6</v>
      </c>
      <c r="R11" s="36">
        <v>0.48</v>
      </c>
      <c r="S11" s="36">
        <v>0.48</v>
      </c>
      <c r="T11" s="35">
        <v>0.19</v>
      </c>
      <c r="U11" s="36">
        <v>0.2</v>
      </c>
      <c r="V11" s="36">
        <v>8.5</v>
      </c>
      <c r="W11" s="36">
        <v>0.3</v>
      </c>
      <c r="X11" s="36">
        <v>0.26</v>
      </c>
      <c r="Y11" s="36">
        <v>0.26</v>
      </c>
      <c r="Z11" s="35">
        <v>17</v>
      </c>
      <c r="AA11" s="36">
        <v>17.5</v>
      </c>
      <c r="AB11" s="36">
        <v>18.7</v>
      </c>
      <c r="AC11" s="36">
        <v>20.7</v>
      </c>
      <c r="AD11" s="36">
        <v>22.24</v>
      </c>
      <c r="AE11" s="36">
        <v>23.484999999999999</v>
      </c>
      <c r="AF11" s="35">
        <v>2.7</v>
      </c>
      <c r="AG11" s="36">
        <v>3</v>
      </c>
      <c r="AH11" s="36">
        <v>4</v>
      </c>
      <c r="AI11" s="36">
        <v>4.2</v>
      </c>
      <c r="AJ11" s="36">
        <v>5.6</v>
      </c>
      <c r="AK11" s="36">
        <v>6.3</v>
      </c>
      <c r="AL11" s="37">
        <v>104</v>
      </c>
      <c r="AM11" s="38">
        <v>104</v>
      </c>
      <c r="AN11" s="38">
        <v>142</v>
      </c>
      <c r="AO11" s="38">
        <v>128.9</v>
      </c>
      <c r="AP11" s="38">
        <v>121.917</v>
      </c>
      <c r="AQ11" s="38">
        <v>106.009</v>
      </c>
      <c r="AR11" s="37">
        <v>667</v>
      </c>
      <c r="AS11" s="38">
        <v>667</v>
      </c>
      <c r="AT11" s="38">
        <v>1270</v>
      </c>
      <c r="AU11" s="38">
        <v>1330.4</v>
      </c>
      <c r="AV11" s="38">
        <v>1258.3984751314304</v>
      </c>
      <c r="AW11" s="38">
        <v>1094.4000000000001</v>
      </c>
      <c r="AX11" s="39">
        <f>+B11+N11+Z11+AL11</f>
        <v>304.25</v>
      </c>
      <c r="AY11" s="40">
        <f>SUM(C11,O11,AA11,AM11)</f>
        <v>304.8</v>
      </c>
      <c r="AZ11" s="40">
        <f t="shared" ref="AZ11:AZ49" si="0">SUM(D11,P11,AB11,AN11)</f>
        <v>350</v>
      </c>
      <c r="BA11" s="40">
        <f>E11+Q11+AC11+AO11</f>
        <v>334.2</v>
      </c>
      <c r="BB11" s="40">
        <v>329.58699999999999</v>
      </c>
      <c r="BC11" s="40">
        <v>315.42399999999998</v>
      </c>
      <c r="BD11" s="39">
        <f>+H11+T11+AF11+AR11</f>
        <v>768.89</v>
      </c>
      <c r="BE11" s="41">
        <f>SUM(I11,U11,AG11,AS11)</f>
        <v>777.2</v>
      </c>
      <c r="BF11" s="41">
        <f>J11+V11+AH11+AT11</f>
        <v>1396.1</v>
      </c>
      <c r="BG11" s="41">
        <f>K11+W11+AI11+AU11</f>
        <v>1453</v>
      </c>
      <c r="BH11" s="41">
        <v>1364.6784751314303</v>
      </c>
      <c r="BI11" s="91">
        <v>1200.96</v>
      </c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</row>
    <row r="12" spans="1:75" ht="15">
      <c r="A12" s="75" t="s">
        <v>25</v>
      </c>
      <c r="B12" s="42" t="s">
        <v>3</v>
      </c>
      <c r="C12" s="43" t="s">
        <v>3</v>
      </c>
      <c r="D12" s="43" t="s">
        <v>3</v>
      </c>
      <c r="E12" s="43" t="s">
        <v>3</v>
      </c>
      <c r="F12" s="43">
        <v>1</v>
      </c>
      <c r="G12" s="43"/>
      <c r="H12" s="42" t="s">
        <v>3</v>
      </c>
      <c r="I12" s="43" t="s">
        <v>3</v>
      </c>
      <c r="J12" s="43" t="s">
        <v>3</v>
      </c>
      <c r="K12" s="43" t="s">
        <v>3</v>
      </c>
      <c r="L12" s="43">
        <v>0.56000000000000005</v>
      </c>
      <c r="M12" s="43"/>
      <c r="N12" s="42" t="s">
        <v>3</v>
      </c>
      <c r="O12" s="43" t="s">
        <v>3</v>
      </c>
      <c r="P12" s="43" t="s">
        <v>3</v>
      </c>
      <c r="Q12" s="43" t="s">
        <v>3</v>
      </c>
      <c r="R12" s="43"/>
      <c r="S12" s="43"/>
      <c r="T12" s="42" t="s">
        <v>3</v>
      </c>
      <c r="U12" s="43" t="s">
        <v>3</v>
      </c>
      <c r="V12" s="43" t="s">
        <v>3</v>
      </c>
      <c r="W12" s="43" t="s">
        <v>3</v>
      </c>
      <c r="X12" s="43"/>
      <c r="Y12" s="43"/>
      <c r="Z12" s="42" t="s">
        <v>3</v>
      </c>
      <c r="AA12" s="43" t="s">
        <v>3</v>
      </c>
      <c r="AB12" s="43" t="s">
        <v>3</v>
      </c>
      <c r="AC12" s="43" t="s">
        <v>3</v>
      </c>
      <c r="AD12" s="43"/>
      <c r="AE12" s="43"/>
      <c r="AF12" s="42" t="s">
        <v>3</v>
      </c>
      <c r="AG12" s="43" t="s">
        <v>3</v>
      </c>
      <c r="AH12" s="43" t="s">
        <v>3</v>
      </c>
      <c r="AI12" s="43" t="s">
        <v>3</v>
      </c>
      <c r="AJ12" s="43"/>
      <c r="AK12" s="43"/>
      <c r="AL12" s="42" t="s">
        <v>3</v>
      </c>
      <c r="AM12" s="43" t="s">
        <v>3</v>
      </c>
      <c r="AN12" s="43" t="s">
        <v>3</v>
      </c>
      <c r="AO12" s="43" t="s">
        <v>3</v>
      </c>
      <c r="AP12" s="43"/>
      <c r="AQ12" s="43"/>
      <c r="AR12" s="42" t="s">
        <v>3</v>
      </c>
      <c r="AS12" s="43" t="s">
        <v>3</v>
      </c>
      <c r="AT12" s="43" t="s">
        <v>3</v>
      </c>
      <c r="AU12" s="43" t="s">
        <v>3</v>
      </c>
      <c r="AV12" s="43"/>
      <c r="AW12" s="43"/>
      <c r="AX12" s="42" t="s">
        <v>3</v>
      </c>
      <c r="AY12" s="44" t="s">
        <v>3</v>
      </c>
      <c r="AZ12" s="44" t="s">
        <v>3</v>
      </c>
      <c r="BA12" s="44" t="s">
        <v>3</v>
      </c>
      <c r="BB12" s="44">
        <v>1</v>
      </c>
      <c r="BC12" s="44">
        <v>0</v>
      </c>
      <c r="BD12" s="42" t="s">
        <v>3</v>
      </c>
      <c r="BE12" s="45" t="s">
        <v>3</v>
      </c>
      <c r="BF12" s="45" t="s">
        <v>3</v>
      </c>
      <c r="BG12" s="45" t="s">
        <v>3</v>
      </c>
      <c r="BH12" s="45">
        <v>0.56000000000000005</v>
      </c>
      <c r="BI12" s="92">
        <v>0</v>
      </c>
    </row>
    <row r="13" spans="1:75" s="4" customFormat="1" ht="15">
      <c r="A13" s="75" t="s">
        <v>26</v>
      </c>
      <c r="B13" s="35" t="s">
        <v>3</v>
      </c>
      <c r="C13" s="36" t="s">
        <v>3</v>
      </c>
      <c r="D13" s="36">
        <v>0.6</v>
      </c>
      <c r="E13" s="36">
        <v>0.9</v>
      </c>
      <c r="F13" s="36">
        <v>1</v>
      </c>
      <c r="G13" s="36">
        <v>1.05</v>
      </c>
      <c r="H13" s="35" t="s">
        <v>3</v>
      </c>
      <c r="I13" s="36" t="s">
        <v>3</v>
      </c>
      <c r="J13" s="36">
        <v>0.5</v>
      </c>
      <c r="K13" s="36">
        <v>0.5</v>
      </c>
      <c r="L13" s="36">
        <v>6.5</v>
      </c>
      <c r="M13" s="36">
        <v>0.56999999999999995</v>
      </c>
      <c r="N13" s="35">
        <v>69.97</v>
      </c>
      <c r="O13" s="36">
        <v>70</v>
      </c>
      <c r="P13" s="36">
        <v>73.099999999999994</v>
      </c>
      <c r="Q13" s="36">
        <v>75.099999999999994</v>
      </c>
      <c r="R13" s="36">
        <v>76.569999999999993</v>
      </c>
      <c r="S13" s="36">
        <v>76.569999999999993</v>
      </c>
      <c r="T13" s="35">
        <v>62.7</v>
      </c>
      <c r="U13" s="36">
        <v>62.7</v>
      </c>
      <c r="V13" s="36">
        <v>72.900000000000006</v>
      </c>
      <c r="W13" s="36">
        <v>72.599999999999994</v>
      </c>
      <c r="X13" s="36">
        <v>74.040000000000006</v>
      </c>
      <c r="Y13" s="36">
        <v>74.040000000000006</v>
      </c>
      <c r="Z13" s="35" t="s">
        <v>3</v>
      </c>
      <c r="AA13" s="36" t="s">
        <v>3</v>
      </c>
      <c r="AB13" s="36" t="s">
        <v>3</v>
      </c>
      <c r="AC13" s="36" t="s">
        <v>3</v>
      </c>
      <c r="AD13" s="36"/>
      <c r="AE13" s="36"/>
      <c r="AF13" s="35" t="s">
        <v>3</v>
      </c>
      <c r="AG13" s="36" t="s">
        <v>3</v>
      </c>
      <c r="AH13" s="36" t="s">
        <v>3</v>
      </c>
      <c r="AI13" s="36" t="s">
        <v>3</v>
      </c>
      <c r="AJ13" s="36"/>
      <c r="AK13" s="36"/>
      <c r="AL13" s="37">
        <v>18.8</v>
      </c>
      <c r="AM13" s="38">
        <v>18.8</v>
      </c>
      <c r="AN13" s="38">
        <v>20.8</v>
      </c>
      <c r="AO13" s="38">
        <v>22.2</v>
      </c>
      <c r="AP13" s="38">
        <v>20.233000000000001</v>
      </c>
      <c r="AQ13" s="38">
        <v>21.140999999999998</v>
      </c>
      <c r="AR13" s="35" t="s">
        <v>3</v>
      </c>
      <c r="AS13" s="36">
        <v>101</v>
      </c>
      <c r="AT13" s="36">
        <v>194.8</v>
      </c>
      <c r="AU13" s="36">
        <v>110.3</v>
      </c>
      <c r="AV13" s="36">
        <v>94.02</v>
      </c>
      <c r="AW13" s="36">
        <v>163.453</v>
      </c>
      <c r="AX13" s="39">
        <f>+B13+N13+Z13+AL13</f>
        <v>88.77</v>
      </c>
      <c r="AY13" s="40">
        <f>SUM(C13,O13,AA13,AM13)</f>
        <v>88.8</v>
      </c>
      <c r="AZ13" s="40">
        <f t="shared" si="0"/>
        <v>94.499999999999986</v>
      </c>
      <c r="BA13" s="40">
        <f t="shared" ref="BA13:BA49" si="1">E13+Q13+AC13+AO13</f>
        <v>98.2</v>
      </c>
      <c r="BB13" s="40">
        <v>97.802999999999997</v>
      </c>
      <c r="BC13" s="40">
        <v>98.760999999999996</v>
      </c>
      <c r="BD13" s="39">
        <f t="shared" ref="BD13:BD39" si="2">+H13+T13+AF13+AR13</f>
        <v>62.7</v>
      </c>
      <c r="BE13" s="41">
        <f>SUM(I13,U13,AG13,AS13)</f>
        <v>163.69999999999999</v>
      </c>
      <c r="BF13" s="41">
        <f t="shared" ref="BF13:BF49" si="3">J13+V13+AH13+AT13</f>
        <v>268.20000000000005</v>
      </c>
      <c r="BG13" s="41">
        <f t="shared" ref="BG13:BG49" si="4">K13+W13+AI13+AU13</f>
        <v>183.39999999999998</v>
      </c>
      <c r="BH13" s="41">
        <v>174.56</v>
      </c>
      <c r="BI13" s="91">
        <v>238.06299999999999</v>
      </c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</row>
    <row r="14" spans="1:75" ht="15">
      <c r="A14" s="75" t="s">
        <v>27</v>
      </c>
      <c r="B14" s="42" t="s">
        <v>3</v>
      </c>
      <c r="C14" s="43" t="s">
        <v>3</v>
      </c>
      <c r="D14" s="43"/>
      <c r="E14" s="43" t="s">
        <v>3</v>
      </c>
      <c r="F14" s="43"/>
      <c r="G14" s="43"/>
      <c r="H14" s="42" t="s">
        <v>3</v>
      </c>
      <c r="I14" s="43" t="s">
        <v>3</v>
      </c>
      <c r="J14" s="43" t="s">
        <v>3</v>
      </c>
      <c r="K14" s="43" t="s">
        <v>3</v>
      </c>
      <c r="L14" s="43"/>
      <c r="M14" s="43"/>
      <c r="N14" s="42" t="s">
        <v>3</v>
      </c>
      <c r="O14" s="43" t="s">
        <v>3</v>
      </c>
      <c r="P14" s="43" t="s">
        <v>3</v>
      </c>
      <c r="Q14" s="43" t="s">
        <v>3</v>
      </c>
      <c r="R14" s="43"/>
      <c r="S14" s="43"/>
      <c r="T14" s="42" t="s">
        <v>3</v>
      </c>
      <c r="U14" s="43" t="s">
        <v>3</v>
      </c>
      <c r="V14" s="43" t="s">
        <v>3</v>
      </c>
      <c r="W14" s="43" t="s">
        <v>3</v>
      </c>
      <c r="X14" s="43"/>
      <c r="Y14" s="43"/>
      <c r="Z14" s="42" t="s">
        <v>3</v>
      </c>
      <c r="AA14" s="43" t="s">
        <v>3</v>
      </c>
      <c r="AB14" s="43" t="s">
        <v>3</v>
      </c>
      <c r="AC14" s="43" t="s">
        <v>3</v>
      </c>
      <c r="AD14" s="43"/>
      <c r="AE14" s="43"/>
      <c r="AF14" s="42" t="s">
        <v>3</v>
      </c>
      <c r="AG14" s="43" t="s">
        <v>3</v>
      </c>
      <c r="AH14" s="43" t="s">
        <v>3</v>
      </c>
      <c r="AI14" s="43" t="s">
        <v>3</v>
      </c>
      <c r="AJ14" s="43"/>
      <c r="AK14" s="43"/>
      <c r="AL14" s="42" t="s">
        <v>3</v>
      </c>
      <c r="AM14" s="43" t="s">
        <v>3</v>
      </c>
      <c r="AN14" s="43">
        <v>15.2</v>
      </c>
      <c r="AO14" s="43">
        <v>15.3</v>
      </c>
      <c r="AP14" s="43">
        <v>15.246</v>
      </c>
      <c r="AQ14" s="43">
        <v>14.9</v>
      </c>
      <c r="AR14" s="42" t="s">
        <v>3</v>
      </c>
      <c r="AS14" s="43" t="s">
        <v>3</v>
      </c>
      <c r="AT14" s="43">
        <v>97.5</v>
      </c>
      <c r="AU14" s="43">
        <v>97.1</v>
      </c>
      <c r="AV14" s="43">
        <v>97.331999999999994</v>
      </c>
      <c r="AW14" s="43">
        <v>97.3</v>
      </c>
      <c r="AX14" s="42" t="s">
        <v>3</v>
      </c>
      <c r="AY14" s="44" t="s">
        <v>3</v>
      </c>
      <c r="AZ14" s="44">
        <f t="shared" si="0"/>
        <v>15.2</v>
      </c>
      <c r="BA14" s="44">
        <f t="shared" si="1"/>
        <v>15.3</v>
      </c>
      <c r="BB14" s="44">
        <v>15.246</v>
      </c>
      <c r="BC14" s="44">
        <v>14.9</v>
      </c>
      <c r="BD14" s="42" t="s">
        <v>3</v>
      </c>
      <c r="BE14" s="45" t="s">
        <v>3</v>
      </c>
      <c r="BF14" s="45">
        <f t="shared" si="3"/>
        <v>97.5</v>
      </c>
      <c r="BG14" s="45">
        <f t="shared" si="4"/>
        <v>97.1</v>
      </c>
      <c r="BH14" s="45">
        <v>97.331999999999994</v>
      </c>
      <c r="BI14" s="92">
        <v>97.3</v>
      </c>
    </row>
    <row r="15" spans="1:75" s="4" customFormat="1" ht="15">
      <c r="A15" s="75" t="s">
        <v>43</v>
      </c>
      <c r="B15" s="35">
        <v>33</v>
      </c>
      <c r="C15" s="36">
        <v>33</v>
      </c>
      <c r="D15" s="36">
        <v>13.5</v>
      </c>
      <c r="E15" s="36">
        <v>13.5</v>
      </c>
      <c r="F15" s="36">
        <v>13.6</v>
      </c>
      <c r="G15" s="36">
        <v>13.7</v>
      </c>
      <c r="H15" s="35">
        <v>17</v>
      </c>
      <c r="I15" s="36">
        <v>19</v>
      </c>
      <c r="J15" s="36">
        <v>15</v>
      </c>
      <c r="K15" s="36">
        <v>9.6</v>
      </c>
      <c r="L15" s="36">
        <v>8.75</v>
      </c>
      <c r="M15" s="36">
        <v>8.5</v>
      </c>
      <c r="N15" s="35" t="s">
        <v>3</v>
      </c>
      <c r="O15" s="36" t="s">
        <v>3</v>
      </c>
      <c r="P15" s="36" t="s">
        <v>3</v>
      </c>
      <c r="Q15" s="36" t="s">
        <v>3</v>
      </c>
      <c r="R15" s="36"/>
      <c r="S15" s="36"/>
      <c r="T15" s="35" t="s">
        <v>3</v>
      </c>
      <c r="U15" s="36" t="s">
        <v>3</v>
      </c>
      <c r="V15" s="36" t="s">
        <v>3</v>
      </c>
      <c r="W15" s="36" t="s">
        <v>3</v>
      </c>
      <c r="X15" s="36"/>
      <c r="Y15" s="36"/>
      <c r="Z15" s="35" t="s">
        <v>3</v>
      </c>
      <c r="AA15" s="36" t="s">
        <v>3</v>
      </c>
      <c r="AB15" s="36" t="s">
        <v>3</v>
      </c>
      <c r="AC15" s="36" t="s">
        <v>3</v>
      </c>
      <c r="AD15" s="36"/>
      <c r="AE15" s="36"/>
      <c r="AF15" s="35" t="s">
        <v>3</v>
      </c>
      <c r="AG15" s="36" t="s">
        <v>3</v>
      </c>
      <c r="AH15" s="36" t="s">
        <v>3</v>
      </c>
      <c r="AI15" s="36" t="s">
        <v>3</v>
      </c>
      <c r="AJ15" s="36"/>
      <c r="AK15" s="36"/>
      <c r="AL15" s="35" t="s">
        <v>3</v>
      </c>
      <c r="AM15" s="36">
        <v>0.7</v>
      </c>
      <c r="AN15" s="36">
        <v>0.8</v>
      </c>
      <c r="AO15" s="36">
        <v>1.4</v>
      </c>
      <c r="AP15" s="36">
        <v>1.52</v>
      </c>
      <c r="AQ15" s="36">
        <v>1.71</v>
      </c>
      <c r="AR15" s="35" t="s">
        <v>3</v>
      </c>
      <c r="AS15" s="36">
        <v>6.3</v>
      </c>
      <c r="AT15" s="36">
        <v>6.3</v>
      </c>
      <c r="AU15" s="36">
        <v>7.9</v>
      </c>
      <c r="AV15" s="36">
        <v>15.21</v>
      </c>
      <c r="AW15" s="36">
        <v>19.170000000000002</v>
      </c>
      <c r="AX15" s="39">
        <f>+B15+N15+Z15+AL15</f>
        <v>33</v>
      </c>
      <c r="AY15" s="40">
        <f>SUM(C15,O15,AA15,AM15)</f>
        <v>33.700000000000003</v>
      </c>
      <c r="AZ15" s="40">
        <f t="shared" si="0"/>
        <v>14.3</v>
      </c>
      <c r="BA15" s="40">
        <f t="shared" si="1"/>
        <v>14.9</v>
      </c>
      <c r="BB15" s="40">
        <v>15.12</v>
      </c>
      <c r="BC15" s="40">
        <v>15.41</v>
      </c>
      <c r="BD15" s="39">
        <f t="shared" si="2"/>
        <v>17</v>
      </c>
      <c r="BE15" s="41">
        <f>SUM(I15,U15,AG15,AS15)</f>
        <v>25.3</v>
      </c>
      <c r="BF15" s="41">
        <f t="shared" si="3"/>
        <v>21.3</v>
      </c>
      <c r="BG15" s="41">
        <f t="shared" si="4"/>
        <v>17.5</v>
      </c>
      <c r="BH15" s="41">
        <v>23.96</v>
      </c>
      <c r="BI15" s="91">
        <v>27.67</v>
      </c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</row>
    <row r="16" spans="1:75" ht="15">
      <c r="A16" s="75" t="s">
        <v>4</v>
      </c>
      <c r="B16" s="42">
        <v>55</v>
      </c>
      <c r="C16" s="43">
        <v>56</v>
      </c>
      <c r="D16" s="43">
        <v>57.5</v>
      </c>
      <c r="E16" s="43">
        <v>57.5</v>
      </c>
      <c r="F16" s="43">
        <v>57.97</v>
      </c>
      <c r="G16" s="43">
        <v>58.17</v>
      </c>
      <c r="H16" s="42">
        <v>26</v>
      </c>
      <c r="I16" s="43">
        <v>24</v>
      </c>
      <c r="J16" s="43">
        <v>28.8</v>
      </c>
      <c r="K16" s="43">
        <v>30</v>
      </c>
      <c r="L16" s="43">
        <v>32.35</v>
      </c>
      <c r="M16" s="43">
        <v>32</v>
      </c>
      <c r="N16" s="42">
        <v>1.85</v>
      </c>
      <c r="O16" s="43">
        <v>1.9</v>
      </c>
      <c r="P16" s="43">
        <v>1.7</v>
      </c>
      <c r="Q16" s="43">
        <v>1.7</v>
      </c>
      <c r="R16" s="43">
        <v>1.74</v>
      </c>
      <c r="S16" s="43">
        <v>1.74</v>
      </c>
      <c r="T16" s="42">
        <v>2.78</v>
      </c>
      <c r="U16" s="43">
        <v>2.8</v>
      </c>
      <c r="V16" s="43">
        <v>2.9</v>
      </c>
      <c r="W16" s="43">
        <v>2.9</v>
      </c>
      <c r="X16" s="43">
        <v>2.9</v>
      </c>
      <c r="Y16" s="43">
        <v>2.9</v>
      </c>
      <c r="Z16" s="42" t="s">
        <v>3</v>
      </c>
      <c r="AA16" s="43" t="s">
        <v>3</v>
      </c>
      <c r="AB16" s="43" t="s">
        <v>3</v>
      </c>
      <c r="AC16" s="43" t="s">
        <v>3</v>
      </c>
      <c r="AD16" s="43"/>
      <c r="AE16" s="43"/>
      <c r="AF16" s="42" t="s">
        <v>3</v>
      </c>
      <c r="AG16" s="43" t="s">
        <v>3</v>
      </c>
      <c r="AH16" s="43" t="s">
        <v>3</v>
      </c>
      <c r="AI16" s="43" t="s">
        <v>3</v>
      </c>
      <c r="AJ16" s="43"/>
      <c r="AK16" s="43"/>
      <c r="AL16" s="46">
        <v>25.6</v>
      </c>
      <c r="AM16" s="47">
        <v>25.6</v>
      </c>
      <c r="AN16" s="47">
        <v>25.7</v>
      </c>
      <c r="AO16" s="47">
        <v>25.7</v>
      </c>
      <c r="AP16" s="47">
        <v>25.75</v>
      </c>
      <c r="AQ16" s="47">
        <v>25.786000000000001</v>
      </c>
      <c r="AR16" s="42" t="s">
        <v>3</v>
      </c>
      <c r="AS16" s="43">
        <v>88</v>
      </c>
      <c r="AT16" s="43">
        <v>89</v>
      </c>
      <c r="AU16" s="43">
        <v>84.5</v>
      </c>
      <c r="AV16" s="43">
        <v>88.18</v>
      </c>
      <c r="AW16" s="43">
        <v>87.9</v>
      </c>
      <c r="AX16" s="48">
        <f>+B16+N16+Z16+AL16</f>
        <v>82.45</v>
      </c>
      <c r="AY16" s="44">
        <f>SUM(C16,O16,AA16,AM16)</f>
        <v>83.5</v>
      </c>
      <c r="AZ16" s="44">
        <f t="shared" si="0"/>
        <v>84.9</v>
      </c>
      <c r="BA16" s="44">
        <f t="shared" si="1"/>
        <v>84.9</v>
      </c>
      <c r="BB16" s="44">
        <v>85.460000000000008</v>
      </c>
      <c r="BC16" s="44">
        <v>85.695999999999998</v>
      </c>
      <c r="BD16" s="48">
        <f t="shared" si="2"/>
        <v>28.78</v>
      </c>
      <c r="BE16" s="45">
        <f>SUM(I16,U16,AG16,AS16)</f>
        <v>114.8</v>
      </c>
      <c r="BF16" s="45">
        <f t="shared" si="3"/>
        <v>120.7</v>
      </c>
      <c r="BG16" s="45">
        <f t="shared" si="4"/>
        <v>117.4</v>
      </c>
      <c r="BH16" s="45">
        <v>123.43</v>
      </c>
      <c r="BI16" s="92">
        <v>122.80000000000001</v>
      </c>
    </row>
    <row r="17" spans="1:75" s="4" customFormat="1" ht="15">
      <c r="A17" s="75" t="s">
        <v>28</v>
      </c>
      <c r="B17" s="35" t="s">
        <v>3</v>
      </c>
      <c r="C17" s="36">
        <v>7.1</v>
      </c>
      <c r="D17" s="36">
        <v>7.6</v>
      </c>
      <c r="E17" s="36">
        <v>8</v>
      </c>
      <c r="F17" s="36">
        <v>7.97</v>
      </c>
      <c r="G17" s="36">
        <v>7.97</v>
      </c>
      <c r="H17" s="35" t="s">
        <v>3</v>
      </c>
      <c r="I17" s="36">
        <v>21.3</v>
      </c>
      <c r="J17" s="36">
        <v>22.9</v>
      </c>
      <c r="K17" s="36">
        <v>24.5</v>
      </c>
      <c r="L17" s="36">
        <v>24.52</v>
      </c>
      <c r="M17" s="36">
        <v>24.52</v>
      </c>
      <c r="N17" s="35" t="s">
        <v>3</v>
      </c>
      <c r="O17" s="36" t="s">
        <v>3</v>
      </c>
      <c r="P17" s="36" t="s">
        <v>3</v>
      </c>
      <c r="Q17" s="36" t="s">
        <v>3</v>
      </c>
      <c r="R17" s="36"/>
      <c r="S17" s="36"/>
      <c r="T17" s="35" t="s">
        <v>3</v>
      </c>
      <c r="U17" s="36" t="s">
        <v>3</v>
      </c>
      <c r="V17" s="36" t="s">
        <v>3</v>
      </c>
      <c r="W17" s="36" t="s">
        <v>3</v>
      </c>
      <c r="X17" s="36"/>
      <c r="Y17" s="36"/>
      <c r="Z17" s="35" t="s">
        <v>3</v>
      </c>
      <c r="AA17" s="36" t="s">
        <v>3</v>
      </c>
      <c r="AB17" s="36" t="s">
        <v>3</v>
      </c>
      <c r="AC17" s="36" t="s">
        <v>3</v>
      </c>
      <c r="AD17" s="36"/>
      <c r="AE17" s="36"/>
      <c r="AF17" s="35" t="s">
        <v>3</v>
      </c>
      <c r="AG17" s="36" t="s">
        <v>3</v>
      </c>
      <c r="AH17" s="36" t="s">
        <v>3</v>
      </c>
      <c r="AI17" s="36" t="s">
        <v>3</v>
      </c>
      <c r="AJ17" s="36"/>
      <c r="AK17" s="36"/>
      <c r="AL17" s="37">
        <v>16</v>
      </c>
      <c r="AM17" s="38">
        <v>16</v>
      </c>
      <c r="AN17" s="38">
        <v>20.9</v>
      </c>
      <c r="AO17" s="38">
        <v>21.2</v>
      </c>
      <c r="AP17" s="38">
        <v>31.63</v>
      </c>
      <c r="AQ17" s="38">
        <v>31.63</v>
      </c>
      <c r="AR17" s="35" t="s">
        <v>3</v>
      </c>
      <c r="AS17" s="36">
        <v>108</v>
      </c>
      <c r="AT17" s="36">
        <v>217.9</v>
      </c>
      <c r="AU17" s="36">
        <v>221.9</v>
      </c>
      <c r="AV17" s="36">
        <v>203.05</v>
      </c>
      <c r="AW17" s="36">
        <v>203.05</v>
      </c>
      <c r="AX17" s="39">
        <f>+B17+N17+Z17+AL17</f>
        <v>16</v>
      </c>
      <c r="AY17" s="40">
        <f>SUM(C17,O17,AA17,AM17)</f>
        <v>23.1</v>
      </c>
      <c r="AZ17" s="40">
        <f t="shared" si="0"/>
        <v>28.5</v>
      </c>
      <c r="BA17" s="40">
        <f t="shared" si="1"/>
        <v>29.2</v>
      </c>
      <c r="BB17" s="40">
        <v>39.6</v>
      </c>
      <c r="BC17" s="40">
        <v>39.6</v>
      </c>
      <c r="BD17" s="35" t="s">
        <v>3</v>
      </c>
      <c r="BE17" s="41">
        <f>SUM(I17,U17,AG17,AS17)</f>
        <v>129.30000000000001</v>
      </c>
      <c r="BF17" s="41">
        <f t="shared" si="3"/>
        <v>240.8</v>
      </c>
      <c r="BG17" s="41">
        <f t="shared" si="4"/>
        <v>246.4</v>
      </c>
      <c r="BH17" s="41">
        <v>227.57000000000002</v>
      </c>
      <c r="BI17" s="91">
        <v>227.57000000000002</v>
      </c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</row>
    <row r="18" spans="1:75" ht="15">
      <c r="A18" s="75" t="s">
        <v>5</v>
      </c>
      <c r="B18" s="42" t="s">
        <v>3</v>
      </c>
      <c r="C18" s="43" t="s">
        <v>3</v>
      </c>
      <c r="D18" s="43" t="s">
        <v>3</v>
      </c>
      <c r="E18" s="43" t="s">
        <v>3</v>
      </c>
      <c r="F18" s="43"/>
      <c r="G18" s="43"/>
      <c r="H18" s="42" t="s">
        <v>3</v>
      </c>
      <c r="I18" s="43" t="s">
        <v>3</v>
      </c>
      <c r="J18" s="43" t="s">
        <v>3</v>
      </c>
      <c r="K18" s="43" t="s">
        <v>3</v>
      </c>
      <c r="L18" s="43"/>
      <c r="M18" s="43"/>
      <c r="N18" s="42" t="s">
        <v>3</v>
      </c>
      <c r="O18" s="43" t="s">
        <v>3</v>
      </c>
      <c r="P18" s="43" t="s">
        <v>3</v>
      </c>
      <c r="Q18" s="43" t="s">
        <v>3</v>
      </c>
      <c r="R18" s="43"/>
      <c r="S18" s="43"/>
      <c r="T18" s="42" t="s">
        <v>3</v>
      </c>
      <c r="U18" s="43" t="s">
        <v>3</v>
      </c>
      <c r="V18" s="43" t="s">
        <v>3</v>
      </c>
      <c r="W18" s="43" t="s">
        <v>3</v>
      </c>
      <c r="X18" s="43"/>
      <c r="Y18" s="43"/>
      <c r="Z18" s="42" t="s">
        <v>3</v>
      </c>
      <c r="AA18" s="43" t="s">
        <v>3</v>
      </c>
      <c r="AB18" s="43" t="s">
        <v>3</v>
      </c>
      <c r="AC18" s="43" t="s">
        <v>3</v>
      </c>
      <c r="AD18" s="43"/>
      <c r="AE18" s="43"/>
      <c r="AF18" s="42" t="s">
        <v>3</v>
      </c>
      <c r="AG18" s="43" t="s">
        <v>3</v>
      </c>
      <c r="AH18" s="43" t="s">
        <v>3</v>
      </c>
      <c r="AI18" s="43" t="s">
        <v>3</v>
      </c>
      <c r="AJ18" s="43"/>
      <c r="AK18" s="43"/>
      <c r="AL18" s="42" t="s">
        <v>3</v>
      </c>
      <c r="AM18" s="43" t="s">
        <v>3</v>
      </c>
      <c r="AN18" s="43" t="s">
        <v>3</v>
      </c>
      <c r="AO18" s="43" t="s">
        <v>3</v>
      </c>
      <c r="AP18" s="43"/>
      <c r="AQ18" s="43"/>
      <c r="AR18" s="42" t="s">
        <v>3</v>
      </c>
      <c r="AS18" s="43" t="s">
        <v>3</v>
      </c>
      <c r="AT18" s="43" t="s">
        <v>3</v>
      </c>
      <c r="AU18" s="43" t="s">
        <v>3</v>
      </c>
      <c r="AV18" s="43"/>
      <c r="AW18" s="43"/>
      <c r="AX18" s="42" t="s">
        <v>3</v>
      </c>
      <c r="AY18" s="44" t="s">
        <v>3</v>
      </c>
      <c r="AZ18" s="44" t="s">
        <v>3</v>
      </c>
      <c r="BA18" s="44" t="s">
        <v>3</v>
      </c>
      <c r="BB18" s="44">
        <v>0</v>
      </c>
      <c r="BC18" s="44">
        <v>0</v>
      </c>
      <c r="BD18" s="42" t="s">
        <v>3</v>
      </c>
      <c r="BE18" s="45" t="s">
        <v>3</v>
      </c>
      <c r="BF18" s="45" t="s">
        <v>3</v>
      </c>
      <c r="BG18" s="45" t="s">
        <v>3</v>
      </c>
      <c r="BH18" s="45">
        <v>0</v>
      </c>
      <c r="BI18" s="92">
        <v>0</v>
      </c>
    </row>
    <row r="19" spans="1:75" s="4" customFormat="1" ht="15">
      <c r="A19" s="75" t="s">
        <v>29</v>
      </c>
      <c r="B19" s="35" t="s">
        <v>3</v>
      </c>
      <c r="C19" s="36" t="s">
        <v>3</v>
      </c>
      <c r="D19" s="36" t="s">
        <v>3</v>
      </c>
      <c r="E19" s="36" t="s">
        <v>3</v>
      </c>
      <c r="F19" s="36"/>
      <c r="G19" s="36"/>
      <c r="H19" s="35" t="s">
        <v>3</v>
      </c>
      <c r="I19" s="36" t="s">
        <v>3</v>
      </c>
      <c r="J19" s="36" t="s">
        <v>3</v>
      </c>
      <c r="K19" s="36" t="s">
        <v>3</v>
      </c>
      <c r="L19" s="36"/>
      <c r="M19" s="36"/>
      <c r="N19" s="35" t="s">
        <v>3</v>
      </c>
      <c r="O19" s="36" t="s">
        <v>3</v>
      </c>
      <c r="P19" s="36" t="s">
        <v>3</v>
      </c>
      <c r="Q19" s="36" t="s">
        <v>3</v>
      </c>
      <c r="R19" s="36"/>
      <c r="S19" s="36"/>
      <c r="T19" s="35" t="s">
        <v>3</v>
      </c>
      <c r="U19" s="36" t="s">
        <v>3</v>
      </c>
      <c r="V19" s="36" t="s">
        <v>3</v>
      </c>
      <c r="W19" s="36" t="s">
        <v>3</v>
      </c>
      <c r="X19" s="36"/>
      <c r="Y19" s="36"/>
      <c r="Z19" s="35" t="s">
        <v>3</v>
      </c>
      <c r="AA19" s="36" t="s">
        <v>3</v>
      </c>
      <c r="AB19" s="36" t="s">
        <v>3</v>
      </c>
      <c r="AC19" s="36" t="s">
        <v>3</v>
      </c>
      <c r="AD19" s="36"/>
      <c r="AE19" s="36"/>
      <c r="AF19" s="35" t="s">
        <v>3</v>
      </c>
      <c r="AG19" s="36" t="s">
        <v>3</v>
      </c>
      <c r="AH19" s="36" t="s">
        <v>3</v>
      </c>
      <c r="AI19" s="36" t="s">
        <v>3</v>
      </c>
      <c r="AJ19" s="36"/>
      <c r="AK19" s="36"/>
      <c r="AL19" s="35" t="s">
        <v>3</v>
      </c>
      <c r="AM19" s="36" t="s">
        <v>3</v>
      </c>
      <c r="AN19" s="36" t="s">
        <v>3</v>
      </c>
      <c r="AO19" s="36" t="s">
        <v>3</v>
      </c>
      <c r="AP19" s="36"/>
      <c r="AQ19" s="36"/>
      <c r="AR19" s="35" t="s">
        <v>3</v>
      </c>
      <c r="AS19" s="36" t="s">
        <v>3</v>
      </c>
      <c r="AT19" s="36" t="s">
        <v>3</v>
      </c>
      <c r="AU19" s="36" t="s">
        <v>3</v>
      </c>
      <c r="AV19" s="36"/>
      <c r="AW19" s="36"/>
      <c r="AX19" s="35" t="s">
        <v>3</v>
      </c>
      <c r="AY19" s="40" t="s">
        <v>3</v>
      </c>
      <c r="AZ19" s="40" t="s">
        <v>3</v>
      </c>
      <c r="BA19" s="40" t="s">
        <v>3</v>
      </c>
      <c r="BB19" s="40">
        <v>0</v>
      </c>
      <c r="BC19" s="40">
        <v>0</v>
      </c>
      <c r="BD19" s="35" t="s">
        <v>3</v>
      </c>
      <c r="BE19" s="41" t="s">
        <v>3</v>
      </c>
      <c r="BF19" s="41" t="s">
        <v>3</v>
      </c>
      <c r="BG19" s="41" t="s">
        <v>3</v>
      </c>
      <c r="BH19" s="41">
        <v>0</v>
      </c>
      <c r="BI19" s="91">
        <v>0</v>
      </c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</row>
    <row r="20" spans="1:75" ht="15">
      <c r="A20" s="75" t="s">
        <v>6</v>
      </c>
      <c r="B20" s="42" t="s">
        <v>3</v>
      </c>
      <c r="C20" s="43" t="s">
        <v>3</v>
      </c>
      <c r="D20" s="43" t="s">
        <v>3</v>
      </c>
      <c r="E20" s="43" t="s">
        <v>3</v>
      </c>
      <c r="F20" s="43"/>
      <c r="G20" s="43"/>
      <c r="H20" s="42" t="s">
        <v>3</v>
      </c>
      <c r="I20" s="43" t="s">
        <v>3</v>
      </c>
      <c r="J20" s="43" t="s">
        <v>3</v>
      </c>
      <c r="K20" s="43" t="s">
        <v>3</v>
      </c>
      <c r="L20" s="43"/>
      <c r="M20" s="43"/>
      <c r="N20" s="42" t="s">
        <v>3</v>
      </c>
      <c r="O20" s="43" t="s">
        <v>3</v>
      </c>
      <c r="P20" s="43" t="s">
        <v>3</v>
      </c>
      <c r="Q20" s="43" t="s">
        <v>3</v>
      </c>
      <c r="R20" s="43"/>
      <c r="S20" s="43"/>
      <c r="T20" s="42" t="s">
        <v>3</v>
      </c>
      <c r="U20" s="43" t="s">
        <v>3</v>
      </c>
      <c r="V20" s="43" t="s">
        <v>3</v>
      </c>
      <c r="W20" s="43" t="s">
        <v>3</v>
      </c>
      <c r="X20" s="43"/>
      <c r="Y20" s="43"/>
      <c r="Z20" s="42" t="s">
        <v>3</v>
      </c>
      <c r="AA20" s="43" t="s">
        <v>3</v>
      </c>
      <c r="AB20" s="43" t="s">
        <v>3</v>
      </c>
      <c r="AC20" s="43" t="s">
        <v>3</v>
      </c>
      <c r="AD20" s="43"/>
      <c r="AE20" s="43"/>
      <c r="AF20" s="42" t="s">
        <v>3</v>
      </c>
      <c r="AG20" s="43" t="s">
        <v>3</v>
      </c>
      <c r="AH20" s="43" t="s">
        <v>3</v>
      </c>
      <c r="AI20" s="43" t="s">
        <v>3</v>
      </c>
      <c r="AJ20" s="43"/>
      <c r="AK20" s="43"/>
      <c r="AL20" s="42" t="s">
        <v>3</v>
      </c>
      <c r="AM20" s="43" t="s">
        <v>3</v>
      </c>
      <c r="AN20" s="43" t="s">
        <v>3</v>
      </c>
      <c r="AO20" s="43" t="s">
        <v>3</v>
      </c>
      <c r="AP20" s="43"/>
      <c r="AQ20" s="43"/>
      <c r="AR20" s="42" t="s">
        <v>3</v>
      </c>
      <c r="AS20" s="43" t="s">
        <v>3</v>
      </c>
      <c r="AT20" s="43" t="s">
        <v>3</v>
      </c>
      <c r="AU20" s="43" t="s">
        <v>3</v>
      </c>
      <c r="AV20" s="43"/>
      <c r="AW20" s="43"/>
      <c r="AX20" s="42" t="s">
        <v>3</v>
      </c>
      <c r="AY20" s="44" t="s">
        <v>3</v>
      </c>
      <c r="AZ20" s="44" t="s">
        <v>3</v>
      </c>
      <c r="BA20" s="44" t="s">
        <v>3</v>
      </c>
      <c r="BB20" s="44">
        <v>0</v>
      </c>
      <c r="BC20" s="44">
        <v>0</v>
      </c>
      <c r="BD20" s="42" t="s">
        <v>3</v>
      </c>
      <c r="BE20" s="45" t="s">
        <v>3</v>
      </c>
      <c r="BF20" s="45" t="s">
        <v>3</v>
      </c>
      <c r="BG20" s="45" t="s">
        <v>3</v>
      </c>
      <c r="BH20" s="45">
        <v>0</v>
      </c>
      <c r="BI20" s="92">
        <v>0</v>
      </c>
    </row>
    <row r="21" spans="1:75" s="4" customFormat="1" ht="15">
      <c r="A21" s="75" t="s">
        <v>30</v>
      </c>
      <c r="B21" s="35" t="s">
        <v>3</v>
      </c>
      <c r="C21" s="36" t="s">
        <v>3</v>
      </c>
      <c r="D21" s="36">
        <v>10.5</v>
      </c>
      <c r="E21" s="36">
        <v>11.5</v>
      </c>
      <c r="F21" s="36">
        <v>13.824999999999999</v>
      </c>
      <c r="G21" s="36">
        <v>14.83</v>
      </c>
      <c r="H21" s="35" t="s">
        <v>3</v>
      </c>
      <c r="I21" s="36" t="s">
        <v>3</v>
      </c>
      <c r="J21" s="36">
        <v>4</v>
      </c>
      <c r="K21" s="36">
        <v>4.5999999999999996</v>
      </c>
      <c r="L21" s="36">
        <v>4.5999999999999996</v>
      </c>
      <c r="M21" s="36">
        <v>4.5</v>
      </c>
      <c r="N21" s="35" t="s">
        <v>3</v>
      </c>
      <c r="O21" s="36" t="s">
        <v>3</v>
      </c>
      <c r="P21" s="36" t="s">
        <v>3</v>
      </c>
      <c r="Q21" s="36" t="s">
        <v>3</v>
      </c>
      <c r="R21" s="36"/>
      <c r="S21" s="36"/>
      <c r="T21" s="35" t="s">
        <v>3</v>
      </c>
      <c r="U21" s="36" t="s">
        <v>3</v>
      </c>
      <c r="V21" s="36" t="s">
        <v>3</v>
      </c>
      <c r="W21" s="36" t="s">
        <v>3</v>
      </c>
      <c r="X21" s="36"/>
      <c r="Y21" s="36"/>
      <c r="Z21" s="35" t="s">
        <v>3</v>
      </c>
      <c r="AA21" s="36" t="s">
        <v>3</v>
      </c>
      <c r="AB21" s="36" t="s">
        <v>3</v>
      </c>
      <c r="AC21" s="36" t="s">
        <v>3</v>
      </c>
      <c r="AD21" s="36"/>
      <c r="AE21" s="36"/>
      <c r="AF21" s="35" t="s">
        <v>3</v>
      </c>
      <c r="AG21" s="36" t="s">
        <v>3</v>
      </c>
      <c r="AH21" s="36" t="s">
        <v>3</v>
      </c>
      <c r="AI21" s="36" t="s">
        <v>3</v>
      </c>
      <c r="AJ21" s="36"/>
      <c r="AK21" s="36"/>
      <c r="AL21" s="35" t="s">
        <v>3</v>
      </c>
      <c r="AM21" s="36" t="s">
        <v>3</v>
      </c>
      <c r="AN21" s="36" t="s">
        <v>3</v>
      </c>
      <c r="AO21" s="36" t="s">
        <v>3</v>
      </c>
      <c r="AP21" s="36"/>
      <c r="AQ21" s="36"/>
      <c r="AR21" s="35" t="s">
        <v>3</v>
      </c>
      <c r="AS21" s="36" t="s">
        <v>3</v>
      </c>
      <c r="AT21" s="36" t="s">
        <v>3</v>
      </c>
      <c r="AU21" s="36" t="s">
        <v>3</v>
      </c>
      <c r="AV21" s="36"/>
      <c r="AW21" s="36"/>
      <c r="AX21" s="35" t="s">
        <v>3</v>
      </c>
      <c r="AY21" s="40" t="s">
        <v>3</v>
      </c>
      <c r="AZ21" s="40">
        <f t="shared" si="0"/>
        <v>10.5</v>
      </c>
      <c r="BA21" s="40">
        <f t="shared" si="1"/>
        <v>11.5</v>
      </c>
      <c r="BB21" s="40">
        <v>13.824999999999999</v>
      </c>
      <c r="BC21" s="40">
        <v>14.83</v>
      </c>
      <c r="BD21" s="35" t="s">
        <v>3</v>
      </c>
      <c r="BE21" s="41" t="s">
        <v>3</v>
      </c>
      <c r="BF21" s="41">
        <f t="shared" si="3"/>
        <v>4</v>
      </c>
      <c r="BG21" s="41">
        <f t="shared" si="4"/>
        <v>4.5999999999999996</v>
      </c>
      <c r="BH21" s="41">
        <v>4.5999999999999996</v>
      </c>
      <c r="BI21" s="91">
        <v>4.5</v>
      </c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</row>
    <row r="22" spans="1:75" ht="15">
      <c r="A22" s="75" t="s">
        <v>7</v>
      </c>
      <c r="B22" s="42">
        <v>118</v>
      </c>
      <c r="C22" s="43">
        <v>119</v>
      </c>
      <c r="D22" s="43">
        <v>121.3</v>
      </c>
      <c r="E22" s="43">
        <v>122.1</v>
      </c>
      <c r="F22" s="43">
        <v>124.11</v>
      </c>
      <c r="G22" s="43">
        <v>124.71</v>
      </c>
      <c r="H22" s="42">
        <v>53</v>
      </c>
      <c r="I22" s="43">
        <v>57</v>
      </c>
      <c r="J22" s="43">
        <v>66</v>
      </c>
      <c r="K22" s="43">
        <v>74.599999999999994</v>
      </c>
      <c r="L22" s="43">
        <v>80.61</v>
      </c>
      <c r="M22" s="43">
        <v>80.5</v>
      </c>
      <c r="N22" s="42">
        <v>184.5</v>
      </c>
      <c r="O22" s="43">
        <v>184.5</v>
      </c>
      <c r="P22" s="43">
        <v>236.8</v>
      </c>
      <c r="Q22" s="43">
        <v>221.4</v>
      </c>
      <c r="R22" s="43">
        <v>217.48</v>
      </c>
      <c r="S22" s="43">
        <v>218</v>
      </c>
      <c r="T22" s="42">
        <v>224</v>
      </c>
      <c r="U22" s="43">
        <v>224</v>
      </c>
      <c r="V22" s="43">
        <v>380.8</v>
      </c>
      <c r="W22" s="43">
        <v>358.6</v>
      </c>
      <c r="X22" s="43">
        <v>348.77</v>
      </c>
      <c r="Y22" s="43">
        <v>450</v>
      </c>
      <c r="Z22" s="42">
        <v>9</v>
      </c>
      <c r="AA22" s="43">
        <v>9.5</v>
      </c>
      <c r="AB22" s="43">
        <v>10.6</v>
      </c>
      <c r="AC22" s="43">
        <v>10.9</v>
      </c>
      <c r="AD22" s="43">
        <v>11.683</v>
      </c>
      <c r="AE22" s="43">
        <v>12.906000000000001</v>
      </c>
      <c r="AF22" s="42">
        <v>3</v>
      </c>
      <c r="AG22" s="43">
        <v>3.4</v>
      </c>
      <c r="AH22" s="43">
        <v>2</v>
      </c>
      <c r="AI22" s="43">
        <v>2.1</v>
      </c>
      <c r="AJ22" s="43">
        <v>2.1419999999999999</v>
      </c>
      <c r="AK22" s="43">
        <v>2</v>
      </c>
      <c r="AL22" s="46">
        <v>419</v>
      </c>
      <c r="AM22" s="47">
        <v>419</v>
      </c>
      <c r="AN22" s="47">
        <v>511</v>
      </c>
      <c r="AO22" s="47">
        <v>513.1</v>
      </c>
      <c r="AP22" s="47">
        <v>517.29</v>
      </c>
      <c r="AQ22" s="47">
        <v>515.03</v>
      </c>
      <c r="AR22" s="42" t="s">
        <v>3</v>
      </c>
      <c r="AS22" s="43">
        <v>1497</v>
      </c>
      <c r="AT22" s="43">
        <v>3784.6</v>
      </c>
      <c r="AU22" s="43">
        <v>4169.8999999999996</v>
      </c>
      <c r="AV22" s="43">
        <v>3469.48</v>
      </c>
      <c r="AW22" s="43">
        <v>3538.3</v>
      </c>
      <c r="AX22" s="48">
        <f>+B22+N22+Z22+AL22</f>
        <v>730.5</v>
      </c>
      <c r="AY22" s="44">
        <f>SUM(C22,O22,AA22,AM22)</f>
        <v>732</v>
      </c>
      <c r="AZ22" s="44">
        <f t="shared" si="0"/>
        <v>879.7</v>
      </c>
      <c r="BA22" s="44">
        <f t="shared" si="1"/>
        <v>867.5</v>
      </c>
      <c r="BB22" s="44">
        <v>870.56299999999987</v>
      </c>
      <c r="BC22" s="44">
        <v>870.64599999999996</v>
      </c>
      <c r="BD22" s="48">
        <f t="shared" si="2"/>
        <v>280</v>
      </c>
      <c r="BE22" s="45">
        <f>SUM(I22,U22,AG22,AS22)</f>
        <v>1781.4</v>
      </c>
      <c r="BF22" s="45">
        <f t="shared" si="3"/>
        <v>4233.3999999999996</v>
      </c>
      <c r="BG22" s="45">
        <f t="shared" si="4"/>
        <v>4605.2</v>
      </c>
      <c r="BH22" s="45">
        <v>3901.002</v>
      </c>
      <c r="BI22" s="92">
        <v>4070.8</v>
      </c>
    </row>
    <row r="23" spans="1:75" s="4" customFormat="1" ht="15">
      <c r="A23" s="75" t="s">
        <v>8</v>
      </c>
      <c r="B23" s="35">
        <v>72</v>
      </c>
      <c r="C23" s="36">
        <v>78</v>
      </c>
      <c r="D23" s="36">
        <v>82.9</v>
      </c>
      <c r="E23" s="36">
        <v>84.9</v>
      </c>
      <c r="F23" s="36">
        <v>84.93</v>
      </c>
      <c r="G23" s="36">
        <v>84.53</v>
      </c>
      <c r="H23" s="35">
        <v>66</v>
      </c>
      <c r="I23" s="36">
        <v>71</v>
      </c>
      <c r="J23" s="36">
        <v>74</v>
      </c>
      <c r="K23" s="36">
        <v>77</v>
      </c>
      <c r="L23" s="36">
        <v>80.12</v>
      </c>
      <c r="M23" s="36">
        <v>80</v>
      </c>
      <c r="N23" s="35">
        <v>97.2</v>
      </c>
      <c r="O23" s="36">
        <v>97.2</v>
      </c>
      <c r="P23" s="36">
        <v>97.1</v>
      </c>
      <c r="Q23" s="36">
        <v>96.6</v>
      </c>
      <c r="R23" s="36">
        <v>102.09</v>
      </c>
      <c r="S23" s="36">
        <v>101.39</v>
      </c>
      <c r="T23" s="35">
        <v>112.1</v>
      </c>
      <c r="U23" s="36">
        <v>112.1</v>
      </c>
      <c r="V23" s="36">
        <v>117.3</v>
      </c>
      <c r="W23" s="36">
        <v>96.3</v>
      </c>
      <c r="X23" s="36">
        <v>113.36</v>
      </c>
      <c r="Y23" s="36">
        <v>119.35</v>
      </c>
      <c r="Z23" s="35">
        <v>11</v>
      </c>
      <c r="AA23" s="36">
        <v>11.6</v>
      </c>
      <c r="AB23" s="36">
        <v>12.3</v>
      </c>
      <c r="AC23" s="36">
        <v>12.5</v>
      </c>
      <c r="AD23" s="36">
        <v>13.483000000000001</v>
      </c>
      <c r="AE23" s="36">
        <v>14.65</v>
      </c>
      <c r="AF23" s="35">
        <v>6.3</v>
      </c>
      <c r="AG23" s="36">
        <v>7</v>
      </c>
      <c r="AH23" s="36">
        <v>5.9</v>
      </c>
      <c r="AI23" s="36">
        <v>6.1</v>
      </c>
      <c r="AJ23" s="36">
        <v>6.32</v>
      </c>
      <c r="AK23" s="36">
        <v>6</v>
      </c>
      <c r="AL23" s="37">
        <v>788</v>
      </c>
      <c r="AM23" s="38">
        <v>788</v>
      </c>
      <c r="AN23" s="38">
        <v>766</v>
      </c>
      <c r="AO23" s="38">
        <v>798.2</v>
      </c>
      <c r="AP23" s="38">
        <v>797.20500000000004</v>
      </c>
      <c r="AQ23" s="38">
        <v>649.84699999999998</v>
      </c>
      <c r="AR23" s="35" t="s">
        <v>3</v>
      </c>
      <c r="AS23" s="36">
        <v>3992</v>
      </c>
      <c r="AT23" s="36">
        <v>3973.9</v>
      </c>
      <c r="AU23" s="36">
        <v>3990.4</v>
      </c>
      <c r="AV23" s="36">
        <v>4107.37</v>
      </c>
      <c r="AW23" s="36">
        <v>3370</v>
      </c>
      <c r="AX23" s="39">
        <f>+B23+N23+Z23+AL23</f>
        <v>968.2</v>
      </c>
      <c r="AY23" s="40">
        <f>SUM(C23,O23,AA23,AM23)</f>
        <v>974.8</v>
      </c>
      <c r="AZ23" s="40">
        <f t="shared" si="0"/>
        <v>958.3</v>
      </c>
      <c r="BA23" s="40">
        <f t="shared" si="1"/>
        <v>992.2</v>
      </c>
      <c r="BB23" s="40">
        <v>997.70800000000008</v>
      </c>
      <c r="BC23" s="40">
        <v>850.41700000000003</v>
      </c>
      <c r="BD23" s="39">
        <f t="shared" si="2"/>
        <v>184.4</v>
      </c>
      <c r="BE23" s="41">
        <f>SUM(I23,U23,AG23,AS23)</f>
        <v>4182.1000000000004</v>
      </c>
      <c r="BF23" s="41">
        <f t="shared" si="3"/>
        <v>4171.1000000000004</v>
      </c>
      <c r="BG23" s="41">
        <f t="shared" si="4"/>
        <v>4169.8</v>
      </c>
      <c r="BH23" s="41">
        <v>4307.17</v>
      </c>
      <c r="BI23" s="91">
        <v>3575.35</v>
      </c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</row>
    <row r="24" spans="1:75" ht="15">
      <c r="A24" s="75" t="s">
        <v>15</v>
      </c>
      <c r="B24" s="42" t="s">
        <v>3</v>
      </c>
      <c r="C24" s="43" t="s">
        <v>3</v>
      </c>
      <c r="D24" s="43" t="s">
        <v>3</v>
      </c>
      <c r="E24" s="43" t="s">
        <v>3</v>
      </c>
      <c r="F24" s="43"/>
      <c r="G24" s="43"/>
      <c r="H24" s="42" t="s">
        <v>3</v>
      </c>
      <c r="I24" s="43" t="s">
        <v>3</v>
      </c>
      <c r="J24" s="43" t="s">
        <v>3</v>
      </c>
      <c r="K24" s="43" t="s">
        <v>3</v>
      </c>
      <c r="L24" s="43"/>
      <c r="M24" s="43"/>
      <c r="N24" s="42" t="s">
        <v>3</v>
      </c>
      <c r="O24" s="43" t="s">
        <v>3</v>
      </c>
      <c r="P24" s="43" t="s">
        <v>3</v>
      </c>
      <c r="Q24" s="43" t="s">
        <v>3</v>
      </c>
      <c r="R24" s="43"/>
      <c r="S24" s="43"/>
      <c r="T24" s="42" t="s">
        <v>3</v>
      </c>
      <c r="U24" s="43" t="s">
        <v>3</v>
      </c>
      <c r="V24" s="43" t="s">
        <v>3</v>
      </c>
      <c r="W24" s="43" t="s">
        <v>3</v>
      </c>
      <c r="X24" s="43"/>
      <c r="Y24" s="43"/>
      <c r="Z24" s="42" t="s">
        <v>3</v>
      </c>
      <c r="AA24" s="43" t="s">
        <v>3</v>
      </c>
      <c r="AB24" s="43" t="s">
        <v>3</v>
      </c>
      <c r="AC24" s="43" t="s">
        <v>3</v>
      </c>
      <c r="AD24" s="43"/>
      <c r="AE24" s="43"/>
      <c r="AF24" s="42" t="s">
        <v>3</v>
      </c>
      <c r="AG24" s="43" t="s">
        <v>3</v>
      </c>
      <c r="AH24" s="43" t="s">
        <v>3</v>
      </c>
      <c r="AI24" s="43" t="s">
        <v>3</v>
      </c>
      <c r="AJ24" s="43"/>
      <c r="AK24" s="43"/>
      <c r="AL24" s="42" t="s">
        <v>3</v>
      </c>
      <c r="AM24" s="43" t="s">
        <v>3</v>
      </c>
      <c r="AN24" s="43" t="s">
        <v>3</v>
      </c>
      <c r="AO24" s="43" t="s">
        <v>3</v>
      </c>
      <c r="AP24" s="43"/>
      <c r="AQ24" s="43"/>
      <c r="AR24" s="42" t="s">
        <v>3</v>
      </c>
      <c r="AS24" s="43" t="s">
        <v>3</v>
      </c>
      <c r="AT24" s="43" t="s">
        <v>3</v>
      </c>
      <c r="AU24" s="43" t="s">
        <v>3</v>
      </c>
      <c r="AV24" s="43"/>
      <c r="AW24" s="43"/>
      <c r="AX24" s="42" t="s">
        <v>3</v>
      </c>
      <c r="AY24" s="44" t="s">
        <v>3</v>
      </c>
      <c r="AZ24" s="44" t="s">
        <v>3</v>
      </c>
      <c r="BA24" s="44" t="s">
        <v>3</v>
      </c>
      <c r="BB24" s="44">
        <v>0</v>
      </c>
      <c r="BC24" s="44">
        <v>0</v>
      </c>
      <c r="BD24" s="42" t="s">
        <v>3</v>
      </c>
      <c r="BE24" s="45" t="s">
        <v>3</v>
      </c>
      <c r="BF24" s="45" t="s">
        <v>3</v>
      </c>
      <c r="BG24" s="45" t="s">
        <v>3</v>
      </c>
      <c r="BH24" s="45">
        <v>0</v>
      </c>
      <c r="BI24" s="92">
        <v>0</v>
      </c>
    </row>
    <row r="25" spans="1:75" s="4" customFormat="1" ht="15">
      <c r="A25" s="75" t="s">
        <v>18</v>
      </c>
      <c r="B25" s="35">
        <v>175</v>
      </c>
      <c r="C25" s="36">
        <v>181</v>
      </c>
      <c r="D25" s="36">
        <v>183</v>
      </c>
      <c r="E25" s="36">
        <v>184.2</v>
      </c>
      <c r="F25" s="36">
        <v>184.2</v>
      </c>
      <c r="G25" s="36">
        <v>186.2</v>
      </c>
      <c r="H25" s="35">
        <v>198</v>
      </c>
      <c r="I25" s="36">
        <v>208</v>
      </c>
      <c r="J25" s="36">
        <v>216</v>
      </c>
      <c r="K25" s="36">
        <v>224.6</v>
      </c>
      <c r="L25" s="36">
        <v>236.2</v>
      </c>
      <c r="M25" s="36">
        <v>235</v>
      </c>
      <c r="N25" s="35">
        <v>2.2000000000000002</v>
      </c>
      <c r="O25" s="36">
        <v>2.2000000000000002</v>
      </c>
      <c r="P25" s="36">
        <v>2.2000000000000002</v>
      </c>
      <c r="Q25" s="36">
        <v>2.2000000000000002</v>
      </c>
      <c r="R25" s="36">
        <v>2.2000000000000002</v>
      </c>
      <c r="S25" s="36">
        <v>2.2000000000000002</v>
      </c>
      <c r="T25" s="35">
        <v>3.58</v>
      </c>
      <c r="U25" s="36">
        <v>3.6</v>
      </c>
      <c r="V25" s="36">
        <v>3.6</v>
      </c>
      <c r="W25" s="36">
        <v>3.6</v>
      </c>
      <c r="X25" s="36">
        <v>3.58</v>
      </c>
      <c r="Y25" s="36">
        <v>3.58</v>
      </c>
      <c r="Z25" s="35" t="s">
        <v>3</v>
      </c>
      <c r="AA25" s="36" t="s">
        <v>3</v>
      </c>
      <c r="AB25" s="36" t="s">
        <v>3</v>
      </c>
      <c r="AC25" s="36" t="s">
        <v>3</v>
      </c>
      <c r="AD25" s="36"/>
      <c r="AE25" s="36"/>
      <c r="AF25" s="35" t="s">
        <v>3</v>
      </c>
      <c r="AG25" s="36" t="s">
        <v>3</v>
      </c>
      <c r="AH25" s="36" t="s">
        <v>3</v>
      </c>
      <c r="AI25" s="36" t="s">
        <v>3</v>
      </c>
      <c r="AJ25" s="36"/>
      <c r="AK25" s="36"/>
      <c r="AL25" s="37">
        <v>21</v>
      </c>
      <c r="AM25" s="38">
        <v>21</v>
      </c>
      <c r="AN25" s="38">
        <v>21</v>
      </c>
      <c r="AO25" s="38">
        <v>28.1</v>
      </c>
      <c r="AP25" s="38">
        <v>28.082000000000001</v>
      </c>
      <c r="AQ25" s="38">
        <v>28.1</v>
      </c>
      <c r="AR25" s="35" t="s">
        <v>3</v>
      </c>
      <c r="AS25" s="36">
        <v>120</v>
      </c>
      <c r="AT25" s="36">
        <v>120</v>
      </c>
      <c r="AU25" s="36">
        <v>129</v>
      </c>
      <c r="AV25" s="36">
        <v>129.02000000000001</v>
      </c>
      <c r="AW25" s="36">
        <v>129</v>
      </c>
      <c r="AX25" s="39">
        <f>+B25+N25+Z25+AL25</f>
        <v>198.2</v>
      </c>
      <c r="AY25" s="40">
        <f>SUM(C25,O25,AA25,AM25)</f>
        <v>204.2</v>
      </c>
      <c r="AZ25" s="40">
        <f t="shared" si="0"/>
        <v>206.2</v>
      </c>
      <c r="BA25" s="40">
        <f t="shared" si="1"/>
        <v>214.49999999999997</v>
      </c>
      <c r="BB25" s="40">
        <v>214.48199999999997</v>
      </c>
      <c r="BC25" s="40">
        <v>216.49999999999997</v>
      </c>
      <c r="BD25" s="39">
        <f t="shared" si="2"/>
        <v>201.58</v>
      </c>
      <c r="BE25" s="41">
        <f>SUM(I25,U25,AG25,AS25)</f>
        <v>331.6</v>
      </c>
      <c r="BF25" s="41">
        <f t="shared" si="3"/>
        <v>339.6</v>
      </c>
      <c r="BG25" s="41">
        <f t="shared" si="4"/>
        <v>357.2</v>
      </c>
      <c r="BH25" s="41">
        <v>368.8</v>
      </c>
      <c r="BI25" s="91">
        <v>367.58000000000004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</row>
    <row r="26" spans="1:75" ht="15">
      <c r="A26" s="75" t="s">
        <v>31</v>
      </c>
      <c r="B26" s="42" t="s">
        <v>3</v>
      </c>
      <c r="C26" s="43" t="s">
        <v>3</v>
      </c>
      <c r="D26" s="43" t="s">
        <v>3</v>
      </c>
      <c r="E26" s="43" t="s">
        <v>3</v>
      </c>
      <c r="F26" s="43">
        <v>0.9</v>
      </c>
      <c r="G26" s="43">
        <v>0.9</v>
      </c>
      <c r="H26" s="42" t="s">
        <v>3</v>
      </c>
      <c r="I26" s="43" t="s">
        <v>3</v>
      </c>
      <c r="J26" s="43" t="s">
        <v>3</v>
      </c>
      <c r="K26" s="43" t="s">
        <v>3</v>
      </c>
      <c r="L26" s="43">
        <v>1.5</v>
      </c>
      <c r="M26" s="43">
        <v>0.15</v>
      </c>
      <c r="N26" s="42" t="s">
        <v>3</v>
      </c>
      <c r="O26" s="43" t="s">
        <v>3</v>
      </c>
      <c r="P26" s="43" t="s">
        <v>3</v>
      </c>
      <c r="Q26" s="43" t="s">
        <v>3</v>
      </c>
      <c r="R26" s="43"/>
      <c r="S26" s="43"/>
      <c r="T26" s="42" t="s">
        <v>3</v>
      </c>
      <c r="U26" s="43" t="s">
        <v>3</v>
      </c>
      <c r="V26" s="43" t="s">
        <v>3</v>
      </c>
      <c r="W26" s="43" t="s">
        <v>3</v>
      </c>
      <c r="X26" s="43"/>
      <c r="Y26" s="43"/>
      <c r="Z26" s="42" t="s">
        <v>3</v>
      </c>
      <c r="AA26" s="43" t="s">
        <v>3</v>
      </c>
      <c r="AB26" s="43" t="s">
        <v>3</v>
      </c>
      <c r="AC26" s="43" t="s">
        <v>3</v>
      </c>
      <c r="AD26" s="43"/>
      <c r="AE26" s="43"/>
      <c r="AF26" s="42" t="s">
        <v>3</v>
      </c>
      <c r="AG26" s="43" t="s">
        <v>3</v>
      </c>
      <c r="AH26" s="43" t="s">
        <v>3</v>
      </c>
      <c r="AI26" s="43" t="s">
        <v>3</v>
      </c>
      <c r="AJ26" s="43"/>
      <c r="AK26" s="43"/>
      <c r="AL26" s="42" t="s">
        <v>3</v>
      </c>
      <c r="AM26" s="43" t="s">
        <v>3</v>
      </c>
      <c r="AN26" s="43" t="s">
        <v>3</v>
      </c>
      <c r="AO26" s="43" t="s">
        <v>3</v>
      </c>
      <c r="AP26" s="43"/>
      <c r="AQ26" s="43"/>
      <c r="AR26" s="42" t="s">
        <v>3</v>
      </c>
      <c r="AS26" s="43" t="s">
        <v>3</v>
      </c>
      <c r="AT26" s="43" t="s">
        <v>3</v>
      </c>
      <c r="AU26" s="43" t="s">
        <v>3</v>
      </c>
      <c r="AV26" s="43"/>
      <c r="AW26" s="43"/>
      <c r="AX26" s="42" t="s">
        <v>3</v>
      </c>
      <c r="AY26" s="44" t="s">
        <v>3</v>
      </c>
      <c r="AZ26" s="44" t="s">
        <v>3</v>
      </c>
      <c r="BA26" s="44" t="s">
        <v>3</v>
      </c>
      <c r="BB26" s="44">
        <v>0.9</v>
      </c>
      <c r="BC26" s="44">
        <v>0.9</v>
      </c>
      <c r="BD26" s="42" t="s">
        <v>3</v>
      </c>
      <c r="BE26" s="45" t="s">
        <v>3</v>
      </c>
      <c r="BF26" s="45" t="s">
        <v>3</v>
      </c>
      <c r="BG26" s="45" t="s">
        <v>3</v>
      </c>
      <c r="BH26" s="45">
        <v>1.5</v>
      </c>
      <c r="BI26" s="92">
        <v>0.15</v>
      </c>
    </row>
    <row r="27" spans="1:75" s="4" customFormat="1" ht="15">
      <c r="A27" s="75" t="s">
        <v>16</v>
      </c>
      <c r="B27" s="35" t="s">
        <v>3</v>
      </c>
      <c r="C27" s="36" t="s">
        <v>3</v>
      </c>
      <c r="D27" s="36">
        <v>8</v>
      </c>
      <c r="E27" s="36">
        <v>8.5</v>
      </c>
      <c r="F27" s="36">
        <v>8.5</v>
      </c>
      <c r="G27" s="36">
        <v>8.5</v>
      </c>
      <c r="H27" s="35" t="s">
        <v>3</v>
      </c>
      <c r="I27" s="36" t="s">
        <v>3</v>
      </c>
      <c r="J27" s="36">
        <v>9</v>
      </c>
      <c r="K27" s="36">
        <v>9.4</v>
      </c>
      <c r="L27" s="36">
        <v>4.72</v>
      </c>
      <c r="M27" s="36">
        <v>4.5</v>
      </c>
      <c r="N27" s="35">
        <v>12.36</v>
      </c>
      <c r="O27" s="36">
        <v>12.4</v>
      </c>
      <c r="P27" s="36">
        <v>14.6</v>
      </c>
      <c r="Q27" s="36">
        <v>14.6</v>
      </c>
      <c r="R27" s="36">
        <v>17.11</v>
      </c>
      <c r="S27" s="36">
        <v>17.11</v>
      </c>
      <c r="T27" s="35">
        <v>17.100000000000001</v>
      </c>
      <c r="U27" s="36">
        <v>17.100000000000001</v>
      </c>
      <c r="V27" s="36">
        <v>19.8</v>
      </c>
      <c r="W27" s="36">
        <v>19.8</v>
      </c>
      <c r="X27" s="36">
        <v>24.68</v>
      </c>
      <c r="Y27" s="36">
        <v>24.68</v>
      </c>
      <c r="Z27" s="35" t="s">
        <v>3</v>
      </c>
      <c r="AA27" s="36" t="s">
        <v>3</v>
      </c>
      <c r="AB27" s="36" t="s">
        <v>3</v>
      </c>
      <c r="AC27" s="36" t="s">
        <v>3</v>
      </c>
      <c r="AD27" s="36"/>
      <c r="AE27" s="36"/>
      <c r="AF27" s="35" t="s">
        <v>3</v>
      </c>
      <c r="AG27" s="36" t="s">
        <v>3</v>
      </c>
      <c r="AH27" s="36" t="s">
        <v>3</v>
      </c>
      <c r="AI27" s="36" t="s">
        <v>3</v>
      </c>
      <c r="AJ27" s="36"/>
      <c r="AK27" s="36"/>
      <c r="AL27" s="35" t="s">
        <v>3</v>
      </c>
      <c r="AM27" s="36" t="s">
        <v>3</v>
      </c>
      <c r="AN27" s="36" t="s">
        <v>3</v>
      </c>
      <c r="AO27" s="36" t="s">
        <v>3</v>
      </c>
      <c r="AP27" s="36"/>
      <c r="AQ27" s="36"/>
      <c r="AR27" s="35" t="s">
        <v>3</v>
      </c>
      <c r="AS27" s="36" t="s">
        <v>3</v>
      </c>
      <c r="AT27" s="36" t="s">
        <v>3</v>
      </c>
      <c r="AU27" s="36" t="s">
        <v>3</v>
      </c>
      <c r="AV27" s="36"/>
      <c r="AW27" s="36"/>
      <c r="AX27" s="39">
        <f>+B27+N27+Z27+AL27</f>
        <v>12.36</v>
      </c>
      <c r="AY27" s="40">
        <f>SUM(C27,O27,AA27,AM27)</f>
        <v>12.4</v>
      </c>
      <c r="AZ27" s="40">
        <f t="shared" si="0"/>
        <v>22.6</v>
      </c>
      <c r="BA27" s="40">
        <f t="shared" si="1"/>
        <v>23.1</v>
      </c>
      <c r="BB27" s="40">
        <v>25.61</v>
      </c>
      <c r="BC27" s="40">
        <v>25.61</v>
      </c>
      <c r="BD27" s="39">
        <f t="shared" si="2"/>
        <v>17.100000000000001</v>
      </c>
      <c r="BE27" s="41">
        <f>SUM(I27,U27,AG27,AS27)</f>
        <v>17.100000000000001</v>
      </c>
      <c r="BF27" s="41">
        <f t="shared" si="3"/>
        <v>28.8</v>
      </c>
      <c r="BG27" s="41">
        <f t="shared" si="4"/>
        <v>29.200000000000003</v>
      </c>
      <c r="BH27" s="41">
        <v>29.4</v>
      </c>
      <c r="BI27" s="91">
        <v>29.18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</row>
    <row r="28" spans="1:75" ht="15">
      <c r="A28" s="75" t="s">
        <v>9</v>
      </c>
      <c r="B28" s="42" t="s">
        <v>3</v>
      </c>
      <c r="C28" s="43" t="s">
        <v>3</v>
      </c>
      <c r="D28" s="43" t="s">
        <v>3</v>
      </c>
      <c r="E28" s="43" t="s">
        <v>3</v>
      </c>
      <c r="F28" s="43">
        <v>2E-3</v>
      </c>
      <c r="G28" s="43">
        <v>2E-3</v>
      </c>
      <c r="H28" s="42" t="s">
        <v>3</v>
      </c>
      <c r="I28" s="43" t="s">
        <v>3</v>
      </c>
      <c r="J28" s="43">
        <v>2</v>
      </c>
      <c r="K28" s="43" t="s">
        <v>3</v>
      </c>
      <c r="L28" s="43">
        <v>2E-3</v>
      </c>
      <c r="M28" s="43">
        <v>2E-3</v>
      </c>
      <c r="N28" s="42">
        <v>6.58</v>
      </c>
      <c r="O28" s="43">
        <v>6.6</v>
      </c>
      <c r="P28" s="43">
        <v>5</v>
      </c>
      <c r="Q28" s="43">
        <v>7.6</v>
      </c>
      <c r="R28" s="43">
        <v>7.57</v>
      </c>
      <c r="S28" s="43">
        <v>10.74</v>
      </c>
      <c r="T28" s="42">
        <v>8.2100000000000009</v>
      </c>
      <c r="U28" s="43">
        <v>8.1999999999999993</v>
      </c>
      <c r="V28" s="43">
        <v>12.4</v>
      </c>
      <c r="W28" s="43">
        <v>4.3</v>
      </c>
      <c r="X28" s="43">
        <v>4.32</v>
      </c>
      <c r="Y28" s="43">
        <v>7.27</v>
      </c>
      <c r="Z28" s="42" t="s">
        <v>3</v>
      </c>
      <c r="AA28" s="43" t="s">
        <v>3</v>
      </c>
      <c r="AB28" s="43" t="s">
        <v>3</v>
      </c>
      <c r="AC28" s="43" t="s">
        <v>3</v>
      </c>
      <c r="AD28" s="43"/>
      <c r="AE28" s="43"/>
      <c r="AF28" s="42" t="s">
        <v>3</v>
      </c>
      <c r="AG28" s="43" t="s">
        <v>3</v>
      </c>
      <c r="AH28" s="43" t="s">
        <v>3</v>
      </c>
      <c r="AI28" s="43" t="s">
        <v>3</v>
      </c>
      <c r="AJ28" s="43"/>
      <c r="AK28" s="43"/>
      <c r="AL28" s="42" t="s">
        <v>3</v>
      </c>
      <c r="AM28" s="43" t="s">
        <v>3</v>
      </c>
      <c r="AN28" s="43">
        <v>0</v>
      </c>
      <c r="AO28" s="43">
        <v>0</v>
      </c>
      <c r="AP28" s="43">
        <v>0.03</v>
      </c>
      <c r="AQ28" s="43">
        <v>0.04</v>
      </c>
      <c r="AR28" s="42" t="s">
        <v>3</v>
      </c>
      <c r="AS28" s="43" t="s">
        <v>3</v>
      </c>
      <c r="AT28" s="43">
        <v>0.1</v>
      </c>
      <c r="AU28" s="43">
        <v>0.1</v>
      </c>
      <c r="AV28" s="43">
        <v>8.2000000000000003E-2</v>
      </c>
      <c r="AW28" s="43">
        <v>0.11</v>
      </c>
      <c r="AX28" s="48">
        <f>+B28+N28+Z28+AL28</f>
        <v>6.58</v>
      </c>
      <c r="AY28" s="44">
        <f>SUM(C28,O28,AA28,AM28)</f>
        <v>6.6</v>
      </c>
      <c r="AZ28" s="44">
        <f t="shared" si="0"/>
        <v>5</v>
      </c>
      <c r="BA28" s="44">
        <f t="shared" si="1"/>
        <v>7.6</v>
      </c>
      <c r="BB28" s="44">
        <v>7.6020000000000003</v>
      </c>
      <c r="BC28" s="44">
        <v>10.782</v>
      </c>
      <c r="BD28" s="48">
        <f t="shared" si="2"/>
        <v>8.2100000000000009</v>
      </c>
      <c r="BE28" s="45">
        <f>SUM(I28,U28,AG28,AS28)</f>
        <v>8.1999999999999993</v>
      </c>
      <c r="BF28" s="45">
        <f t="shared" si="3"/>
        <v>14.5</v>
      </c>
      <c r="BG28" s="45">
        <f t="shared" si="4"/>
        <v>4.3999999999999995</v>
      </c>
      <c r="BH28" s="45">
        <v>4.4039999999999999</v>
      </c>
      <c r="BI28" s="92">
        <v>7.3819999999999997</v>
      </c>
    </row>
    <row r="29" spans="1:75" s="4" customFormat="1" ht="15">
      <c r="A29" s="75" t="s">
        <v>17</v>
      </c>
      <c r="B29" s="35" t="s">
        <v>3</v>
      </c>
      <c r="C29" s="36" t="s">
        <v>3</v>
      </c>
      <c r="D29" s="36" t="s">
        <v>3</v>
      </c>
      <c r="E29" s="36" t="s">
        <v>3</v>
      </c>
      <c r="F29" s="36"/>
      <c r="G29" s="36">
        <v>0.5</v>
      </c>
      <c r="H29" s="35" t="s">
        <v>3</v>
      </c>
      <c r="I29" s="36" t="s">
        <v>3</v>
      </c>
      <c r="J29" s="36" t="s">
        <v>3</v>
      </c>
      <c r="K29" s="36" t="s">
        <v>3</v>
      </c>
      <c r="L29" s="36"/>
      <c r="M29" s="36">
        <v>0.2</v>
      </c>
      <c r="N29" s="35">
        <v>0.2</v>
      </c>
      <c r="O29" s="36">
        <v>0.2</v>
      </c>
      <c r="P29" s="36">
        <v>0.2</v>
      </c>
      <c r="Q29" s="36">
        <v>0.2</v>
      </c>
      <c r="R29" s="36">
        <v>0.22</v>
      </c>
      <c r="S29" s="36">
        <v>0.22</v>
      </c>
      <c r="T29" s="35">
        <v>1.3</v>
      </c>
      <c r="U29" s="36">
        <v>1.3</v>
      </c>
      <c r="V29" s="36">
        <v>1.3</v>
      </c>
      <c r="W29" s="36">
        <v>0.1</v>
      </c>
      <c r="X29" s="36">
        <v>0.12</v>
      </c>
      <c r="Y29" s="36">
        <v>0.12</v>
      </c>
      <c r="Z29" s="35" t="s">
        <v>3</v>
      </c>
      <c r="AA29" s="36" t="s">
        <v>3</v>
      </c>
      <c r="AB29" s="36" t="s">
        <v>3</v>
      </c>
      <c r="AC29" s="36" t="s">
        <v>3</v>
      </c>
      <c r="AD29" s="36"/>
      <c r="AE29" s="36"/>
      <c r="AF29" s="35" t="s">
        <v>3</v>
      </c>
      <c r="AG29" s="36" t="s">
        <v>3</v>
      </c>
      <c r="AH29" s="36" t="s">
        <v>3</v>
      </c>
      <c r="AI29" s="36" t="s">
        <v>3</v>
      </c>
      <c r="AJ29" s="36"/>
      <c r="AK29" s="36"/>
      <c r="AL29" s="37">
        <v>0.9</v>
      </c>
      <c r="AM29" s="38">
        <v>0.9</v>
      </c>
      <c r="AN29" s="38">
        <v>0.9</v>
      </c>
      <c r="AO29" s="38">
        <v>1.3</v>
      </c>
      <c r="AP29" s="38">
        <v>1.45</v>
      </c>
      <c r="AQ29" s="38">
        <v>1.45</v>
      </c>
      <c r="AR29" s="35" t="s">
        <v>3</v>
      </c>
      <c r="AS29" s="36">
        <v>0.3</v>
      </c>
      <c r="AT29" s="36">
        <v>0.3</v>
      </c>
      <c r="AU29" s="36">
        <v>10.4</v>
      </c>
      <c r="AV29" s="36">
        <v>11.23</v>
      </c>
      <c r="AW29" s="36">
        <v>11.23</v>
      </c>
      <c r="AX29" s="39">
        <f>+B29+N29+Z29+AL29</f>
        <v>1.1000000000000001</v>
      </c>
      <c r="AY29" s="40">
        <f>SUM(C29,O29,AA29,AM29)</f>
        <v>1.1000000000000001</v>
      </c>
      <c r="AZ29" s="40">
        <f t="shared" si="0"/>
        <v>1.1000000000000001</v>
      </c>
      <c r="BA29" s="40">
        <f t="shared" si="1"/>
        <v>1.5</v>
      </c>
      <c r="BB29" s="40">
        <v>1.67</v>
      </c>
      <c r="BC29" s="40">
        <v>2.17</v>
      </c>
      <c r="BD29" s="39">
        <f t="shared" si="2"/>
        <v>1.3</v>
      </c>
      <c r="BE29" s="41">
        <f>SUM(I29,U29,AG29,AS29)</f>
        <v>1.6</v>
      </c>
      <c r="BF29" s="41">
        <f t="shared" si="3"/>
        <v>1.6</v>
      </c>
      <c r="BG29" s="41">
        <f t="shared" si="4"/>
        <v>10.5</v>
      </c>
      <c r="BH29" s="41">
        <v>11.35</v>
      </c>
      <c r="BI29" s="91">
        <v>11.55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</row>
    <row r="30" spans="1:75" ht="15">
      <c r="A30" s="75" t="s">
        <v>67</v>
      </c>
      <c r="B30" s="42">
        <v>143</v>
      </c>
      <c r="C30" s="43">
        <v>149</v>
      </c>
      <c r="D30" s="43">
        <v>157.5</v>
      </c>
      <c r="E30" s="43">
        <v>163.9</v>
      </c>
      <c r="F30" s="43">
        <v>166.91</v>
      </c>
      <c r="G30" s="43">
        <v>180.41</v>
      </c>
      <c r="H30" s="42">
        <v>84</v>
      </c>
      <c r="I30" s="43">
        <v>91</v>
      </c>
      <c r="J30" s="43">
        <v>96</v>
      </c>
      <c r="K30" s="43">
        <v>100.8</v>
      </c>
      <c r="L30" s="43">
        <v>85.71</v>
      </c>
      <c r="M30" s="43">
        <v>85.5</v>
      </c>
      <c r="N30" s="42" t="s">
        <v>3</v>
      </c>
      <c r="O30" s="43" t="s">
        <v>3</v>
      </c>
      <c r="P30" s="43" t="s">
        <v>3</v>
      </c>
      <c r="Q30" s="43" t="s">
        <v>3</v>
      </c>
      <c r="R30" s="43"/>
      <c r="S30" s="43"/>
      <c r="T30" s="42" t="s">
        <v>3</v>
      </c>
      <c r="U30" s="43" t="s">
        <v>3</v>
      </c>
      <c r="V30" s="43" t="s">
        <v>3</v>
      </c>
      <c r="W30" s="43" t="s">
        <v>3</v>
      </c>
      <c r="X30" s="43"/>
      <c r="Y30" s="43"/>
      <c r="Z30" s="42" t="s">
        <v>3</v>
      </c>
      <c r="AA30" s="43" t="s">
        <v>3</v>
      </c>
      <c r="AB30" s="43" t="s">
        <v>3</v>
      </c>
      <c r="AC30" s="43" t="s">
        <v>3</v>
      </c>
      <c r="AD30" s="43"/>
      <c r="AE30" s="43"/>
      <c r="AF30" s="42" t="s">
        <v>3</v>
      </c>
      <c r="AG30" s="43" t="s">
        <v>3</v>
      </c>
      <c r="AH30" s="43" t="s">
        <v>3</v>
      </c>
      <c r="AI30" s="43" t="s">
        <v>3</v>
      </c>
      <c r="AJ30" s="43"/>
      <c r="AK30" s="43"/>
      <c r="AL30" s="46">
        <v>51</v>
      </c>
      <c r="AM30" s="47">
        <v>51</v>
      </c>
      <c r="AN30" s="47">
        <v>53.9</v>
      </c>
      <c r="AO30" s="47">
        <v>54.3</v>
      </c>
      <c r="AP30" s="47">
        <v>50.78</v>
      </c>
      <c r="AQ30" s="47">
        <v>50.68</v>
      </c>
      <c r="AR30" s="42" t="s">
        <v>3</v>
      </c>
      <c r="AS30" s="43">
        <v>190</v>
      </c>
      <c r="AT30" s="43">
        <v>258</v>
      </c>
      <c r="AU30" s="43">
        <v>262.2</v>
      </c>
      <c r="AV30" s="43">
        <v>223.63</v>
      </c>
      <c r="AW30" s="43">
        <v>223.63</v>
      </c>
      <c r="AX30" s="48">
        <f>+B30+N30+Z30+AL30</f>
        <v>194</v>
      </c>
      <c r="AY30" s="44">
        <f>SUM(C30,O30,AA30,AM30)</f>
        <v>200</v>
      </c>
      <c r="AZ30" s="44">
        <f t="shared" si="0"/>
        <v>211.4</v>
      </c>
      <c r="BA30" s="44">
        <f t="shared" si="1"/>
        <v>218.2</v>
      </c>
      <c r="BB30" s="44">
        <v>217.69</v>
      </c>
      <c r="BC30" s="44">
        <v>231.09</v>
      </c>
      <c r="BD30" s="48">
        <f t="shared" si="2"/>
        <v>84</v>
      </c>
      <c r="BE30" s="45">
        <f>SUM(I30,U30,AG30,AS30)</f>
        <v>281</v>
      </c>
      <c r="BF30" s="45">
        <f t="shared" si="3"/>
        <v>354</v>
      </c>
      <c r="BG30" s="45">
        <f t="shared" si="4"/>
        <v>363</v>
      </c>
      <c r="BH30" s="45">
        <v>309.33999999999997</v>
      </c>
      <c r="BI30" s="92">
        <v>309.13</v>
      </c>
    </row>
    <row r="31" spans="1:75" s="4" customFormat="1" ht="15">
      <c r="A31" s="75" t="s">
        <v>32</v>
      </c>
      <c r="B31" s="35" t="s">
        <v>3</v>
      </c>
      <c r="C31" s="36" t="s">
        <v>3</v>
      </c>
      <c r="D31" s="36" t="s">
        <v>3</v>
      </c>
      <c r="E31" s="36" t="s">
        <v>3</v>
      </c>
      <c r="F31" s="36"/>
      <c r="G31" s="36"/>
      <c r="H31" s="35" t="s">
        <v>3</v>
      </c>
      <c r="I31" s="36" t="s">
        <v>3</v>
      </c>
      <c r="J31" s="36" t="s">
        <v>3</v>
      </c>
      <c r="K31" s="36" t="s">
        <v>3</v>
      </c>
      <c r="L31" s="36"/>
      <c r="M31" s="36"/>
      <c r="N31" s="35" t="s">
        <v>3</v>
      </c>
      <c r="O31" s="36" t="s">
        <v>3</v>
      </c>
      <c r="P31" s="36" t="s">
        <v>3</v>
      </c>
      <c r="Q31" s="36" t="s">
        <v>3</v>
      </c>
      <c r="R31" s="36"/>
      <c r="S31" s="36"/>
      <c r="T31" s="35" t="s">
        <v>3</v>
      </c>
      <c r="U31" s="36" t="s">
        <v>3</v>
      </c>
      <c r="V31" s="36" t="s">
        <v>3</v>
      </c>
      <c r="W31" s="36" t="s">
        <v>3</v>
      </c>
      <c r="X31" s="36"/>
      <c r="Y31" s="36"/>
      <c r="Z31" s="35" t="s">
        <v>3</v>
      </c>
      <c r="AA31" s="36" t="s">
        <v>3</v>
      </c>
      <c r="AB31" s="36" t="s">
        <v>3</v>
      </c>
      <c r="AC31" s="36" t="s">
        <v>3</v>
      </c>
      <c r="AD31" s="36"/>
      <c r="AE31" s="36"/>
      <c r="AF31" s="35" t="s">
        <v>3</v>
      </c>
      <c r="AG31" s="36" t="s">
        <v>3</v>
      </c>
      <c r="AH31" s="36" t="s">
        <v>3</v>
      </c>
      <c r="AI31" s="36" t="s">
        <v>3</v>
      </c>
      <c r="AJ31" s="36"/>
      <c r="AK31" s="36"/>
      <c r="AL31" s="35" t="s">
        <v>3</v>
      </c>
      <c r="AM31" s="36" t="s">
        <v>3</v>
      </c>
      <c r="AN31" s="36" t="s">
        <v>3</v>
      </c>
      <c r="AO31" s="36" t="s">
        <v>3</v>
      </c>
      <c r="AP31" s="36"/>
      <c r="AQ31" s="36"/>
      <c r="AR31" s="35" t="s">
        <v>3</v>
      </c>
      <c r="AS31" s="36" t="s">
        <v>3</v>
      </c>
      <c r="AT31" s="36" t="s">
        <v>3</v>
      </c>
      <c r="AU31" s="36" t="s">
        <v>3</v>
      </c>
      <c r="AV31" s="36"/>
      <c r="AW31" s="36"/>
      <c r="AX31" s="35" t="s">
        <v>3</v>
      </c>
      <c r="AY31" s="40" t="s">
        <v>3</v>
      </c>
      <c r="AZ31" s="40" t="s">
        <v>3</v>
      </c>
      <c r="BA31" s="40" t="s">
        <v>3</v>
      </c>
      <c r="BB31" s="40">
        <v>0</v>
      </c>
      <c r="BC31" s="40">
        <v>0</v>
      </c>
      <c r="BD31" s="35" t="s">
        <v>3</v>
      </c>
      <c r="BE31" s="41" t="s">
        <v>3</v>
      </c>
      <c r="BF31" s="41" t="s">
        <v>3</v>
      </c>
      <c r="BG31" s="41" t="s">
        <v>3</v>
      </c>
      <c r="BH31" s="41">
        <v>0</v>
      </c>
      <c r="BI31" s="91">
        <v>0</v>
      </c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</row>
    <row r="32" spans="1:75" ht="15">
      <c r="A32" s="75" t="s">
        <v>10</v>
      </c>
      <c r="B32" s="42" t="s">
        <v>3</v>
      </c>
      <c r="C32" s="43" t="s">
        <v>3</v>
      </c>
      <c r="D32" s="43" t="s">
        <v>3</v>
      </c>
      <c r="E32" s="43" t="s">
        <v>3</v>
      </c>
      <c r="F32" s="43"/>
      <c r="G32" s="43"/>
      <c r="H32" s="42" t="s">
        <v>3</v>
      </c>
      <c r="I32" s="43" t="s">
        <v>3</v>
      </c>
      <c r="J32" s="43" t="s">
        <v>3</v>
      </c>
      <c r="K32" s="43" t="s">
        <v>3</v>
      </c>
      <c r="L32" s="43"/>
      <c r="M32" s="43"/>
      <c r="N32" s="42" t="s">
        <v>3</v>
      </c>
      <c r="O32" s="43" t="s">
        <v>3</v>
      </c>
      <c r="P32" s="43" t="s">
        <v>3</v>
      </c>
      <c r="Q32" s="43" t="s">
        <v>3</v>
      </c>
      <c r="R32" s="43"/>
      <c r="S32" s="43"/>
      <c r="T32" s="42" t="s">
        <v>3</v>
      </c>
      <c r="U32" s="43" t="s">
        <v>3</v>
      </c>
      <c r="V32" s="43" t="s">
        <v>3</v>
      </c>
      <c r="W32" s="43" t="s">
        <v>3</v>
      </c>
      <c r="X32" s="43"/>
      <c r="Y32" s="43"/>
      <c r="Z32" s="42" t="s">
        <v>3</v>
      </c>
      <c r="AA32" s="43" t="s">
        <v>3</v>
      </c>
      <c r="AB32" s="43" t="s">
        <v>3</v>
      </c>
      <c r="AC32" s="43" t="s">
        <v>3</v>
      </c>
      <c r="AD32" s="43"/>
      <c r="AE32" s="43"/>
      <c r="AF32" s="42" t="s">
        <v>3</v>
      </c>
      <c r="AG32" s="43" t="s">
        <v>3</v>
      </c>
      <c r="AH32" s="43" t="s">
        <v>3</v>
      </c>
      <c r="AI32" s="43" t="s">
        <v>3</v>
      </c>
      <c r="AJ32" s="43"/>
      <c r="AK32" s="43"/>
      <c r="AL32" s="42" t="s">
        <v>3</v>
      </c>
      <c r="AM32" s="43" t="s">
        <v>3</v>
      </c>
      <c r="AN32" s="43" t="s">
        <v>3</v>
      </c>
      <c r="AO32" s="43" t="s">
        <v>3</v>
      </c>
      <c r="AP32" s="43"/>
      <c r="AQ32" s="43"/>
      <c r="AR32" s="42" t="s">
        <v>3</v>
      </c>
      <c r="AS32" s="43" t="s">
        <v>3</v>
      </c>
      <c r="AT32" s="43" t="s">
        <v>3</v>
      </c>
      <c r="AU32" s="43" t="s">
        <v>3</v>
      </c>
      <c r="AV32" s="43"/>
      <c r="AW32" s="43"/>
      <c r="AX32" s="42" t="s">
        <v>3</v>
      </c>
      <c r="AY32" s="44" t="s">
        <v>3</v>
      </c>
      <c r="AZ32" s="44" t="s">
        <v>3</v>
      </c>
      <c r="BA32" s="44" t="s">
        <v>3</v>
      </c>
      <c r="BB32" s="44">
        <v>0</v>
      </c>
      <c r="BC32" s="44">
        <v>0</v>
      </c>
      <c r="BD32" s="42" t="s">
        <v>3</v>
      </c>
      <c r="BE32" s="45" t="s">
        <v>3</v>
      </c>
      <c r="BF32" s="45" t="s">
        <v>3</v>
      </c>
      <c r="BG32" s="45" t="s">
        <v>3</v>
      </c>
      <c r="BH32" s="45">
        <v>0</v>
      </c>
      <c r="BI32" s="92">
        <v>0</v>
      </c>
    </row>
    <row r="33" spans="1:75" s="4" customFormat="1" ht="15">
      <c r="A33" s="75" t="s">
        <v>33</v>
      </c>
      <c r="B33" s="35" t="s">
        <v>3</v>
      </c>
      <c r="C33" s="36" t="s">
        <v>3</v>
      </c>
      <c r="D33" s="36" t="s">
        <v>3</v>
      </c>
      <c r="E33" s="36" t="s">
        <v>3</v>
      </c>
      <c r="F33" s="36"/>
      <c r="G33" s="36"/>
      <c r="H33" s="35" t="s">
        <v>3</v>
      </c>
      <c r="I33" s="36" t="s">
        <v>3</v>
      </c>
      <c r="J33" s="36" t="s">
        <v>3</v>
      </c>
      <c r="K33" s="36" t="s">
        <v>3</v>
      </c>
      <c r="L33" s="36"/>
      <c r="M33" s="36"/>
      <c r="N33" s="35" t="s">
        <v>3</v>
      </c>
      <c r="O33" s="36" t="s">
        <v>3</v>
      </c>
      <c r="P33" s="36" t="s">
        <v>3</v>
      </c>
      <c r="Q33" s="36" t="s">
        <v>3</v>
      </c>
      <c r="R33" s="36"/>
      <c r="S33" s="36"/>
      <c r="T33" s="35" t="s">
        <v>3</v>
      </c>
      <c r="U33" s="36" t="s">
        <v>3</v>
      </c>
      <c r="V33" s="36" t="s">
        <v>3</v>
      </c>
      <c r="W33" s="36" t="s">
        <v>3</v>
      </c>
      <c r="X33" s="36"/>
      <c r="Y33" s="36"/>
      <c r="Z33" s="35" t="s">
        <v>3</v>
      </c>
      <c r="AA33" s="36" t="s">
        <v>3</v>
      </c>
      <c r="AB33" s="36" t="s">
        <v>3</v>
      </c>
      <c r="AC33" s="36" t="s">
        <v>3</v>
      </c>
      <c r="AD33" s="36"/>
      <c r="AE33" s="36"/>
      <c r="AF33" s="35" t="s">
        <v>3</v>
      </c>
      <c r="AG33" s="36" t="s">
        <v>3</v>
      </c>
      <c r="AH33" s="36" t="s">
        <v>3</v>
      </c>
      <c r="AI33" s="36" t="s">
        <v>3</v>
      </c>
      <c r="AJ33" s="36"/>
      <c r="AK33" s="36"/>
      <c r="AL33" s="35" t="s">
        <v>3</v>
      </c>
      <c r="AM33" s="36" t="s">
        <v>3</v>
      </c>
      <c r="AN33" s="36" t="s">
        <v>3</v>
      </c>
      <c r="AO33" s="36" t="s">
        <v>3</v>
      </c>
      <c r="AP33" s="36"/>
      <c r="AQ33" s="36"/>
      <c r="AR33" s="35" t="s">
        <v>3</v>
      </c>
      <c r="AS33" s="36" t="s">
        <v>3</v>
      </c>
      <c r="AT33" s="36" t="s">
        <v>3</v>
      </c>
      <c r="AU33" s="36" t="s">
        <v>3</v>
      </c>
      <c r="AV33" s="36"/>
      <c r="AW33" s="36"/>
      <c r="AX33" s="35" t="s">
        <v>3</v>
      </c>
      <c r="AY33" s="40" t="s">
        <v>3</v>
      </c>
      <c r="AZ33" s="40" t="s">
        <v>3</v>
      </c>
      <c r="BA33" s="40" t="s">
        <v>3</v>
      </c>
      <c r="BB33" s="40">
        <v>0</v>
      </c>
      <c r="BC33" s="40">
        <v>0</v>
      </c>
      <c r="BD33" s="35" t="s">
        <v>3</v>
      </c>
      <c r="BE33" s="41" t="s">
        <v>3</v>
      </c>
      <c r="BF33" s="41" t="s">
        <v>3</v>
      </c>
      <c r="BG33" s="41" t="s">
        <v>3</v>
      </c>
      <c r="BH33" s="41">
        <v>0</v>
      </c>
      <c r="BI33" s="91">
        <v>0</v>
      </c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</row>
    <row r="34" spans="1:75" ht="15">
      <c r="A34" s="75" t="s">
        <v>11</v>
      </c>
      <c r="B34" s="42">
        <v>133</v>
      </c>
      <c r="C34" s="43">
        <v>135</v>
      </c>
      <c r="D34" s="43">
        <v>136.4</v>
      </c>
      <c r="E34" s="43">
        <v>136.4</v>
      </c>
      <c r="F34" s="43">
        <v>139.41999999999999</v>
      </c>
      <c r="G34" s="43">
        <v>140.41999999999999</v>
      </c>
      <c r="H34" s="42">
        <v>60</v>
      </c>
      <c r="I34" s="43">
        <v>65</v>
      </c>
      <c r="J34" s="43">
        <v>60</v>
      </c>
      <c r="K34" s="43">
        <v>62.4</v>
      </c>
      <c r="L34" s="43">
        <v>67.39</v>
      </c>
      <c r="M34" s="43">
        <v>67</v>
      </c>
      <c r="N34" s="42">
        <v>5.03</v>
      </c>
      <c r="O34" s="43">
        <v>5</v>
      </c>
      <c r="P34" s="43">
        <v>6.4</v>
      </c>
      <c r="Q34" s="43">
        <v>6.1</v>
      </c>
      <c r="R34" s="43">
        <v>6.06</v>
      </c>
      <c r="S34" s="43">
        <v>6.06</v>
      </c>
      <c r="T34" s="42">
        <v>10.39</v>
      </c>
      <c r="U34" s="43">
        <v>10.4</v>
      </c>
      <c r="V34" s="43">
        <v>15.7</v>
      </c>
      <c r="W34" s="43">
        <v>13.2</v>
      </c>
      <c r="X34" s="43">
        <v>13.2</v>
      </c>
      <c r="Y34" s="43">
        <v>13.2</v>
      </c>
      <c r="Z34" s="42">
        <v>9.3000000000000007</v>
      </c>
      <c r="AA34" s="43">
        <v>17.899999999999999</v>
      </c>
      <c r="AB34" s="43">
        <v>21.4</v>
      </c>
      <c r="AC34" s="43">
        <v>22.4</v>
      </c>
      <c r="AD34" s="43">
        <v>23.959</v>
      </c>
      <c r="AE34" s="43">
        <v>26.959</v>
      </c>
      <c r="AF34" s="42">
        <v>0.9</v>
      </c>
      <c r="AG34" s="43">
        <v>1</v>
      </c>
      <c r="AH34" s="43">
        <v>1</v>
      </c>
      <c r="AI34" s="43">
        <v>1.1000000000000001</v>
      </c>
      <c r="AJ34" s="43">
        <v>1.071</v>
      </c>
      <c r="AK34" s="43">
        <v>1.75</v>
      </c>
      <c r="AL34" s="46">
        <v>390</v>
      </c>
      <c r="AM34" s="47">
        <v>390</v>
      </c>
      <c r="AN34" s="47">
        <v>430.7</v>
      </c>
      <c r="AO34" s="47">
        <v>465.1</v>
      </c>
      <c r="AP34" s="47">
        <v>465.108</v>
      </c>
      <c r="AQ34" s="47">
        <v>465.108</v>
      </c>
      <c r="AR34" s="42" t="s">
        <v>3</v>
      </c>
      <c r="AS34" s="43">
        <v>3692</v>
      </c>
      <c r="AT34" s="43">
        <v>4515.6000000000004</v>
      </c>
      <c r="AU34" s="43">
        <v>4760.7</v>
      </c>
      <c r="AV34" s="43">
        <v>4760.67</v>
      </c>
      <c r="AW34" s="43">
        <v>4760.67</v>
      </c>
      <c r="AX34" s="48">
        <f>+B34+N34+Z34+AL34</f>
        <v>537.33000000000004</v>
      </c>
      <c r="AY34" s="44">
        <f>SUM(C34,O34,AA34,AM34)</f>
        <v>547.9</v>
      </c>
      <c r="AZ34" s="44">
        <f t="shared" si="0"/>
        <v>594.9</v>
      </c>
      <c r="BA34" s="44">
        <f t="shared" si="1"/>
        <v>630</v>
      </c>
      <c r="BB34" s="44">
        <v>634.54700000000003</v>
      </c>
      <c r="BC34" s="44">
        <v>638.54700000000003</v>
      </c>
      <c r="BD34" s="48">
        <f t="shared" si="2"/>
        <v>71.290000000000006</v>
      </c>
      <c r="BE34" s="45">
        <f>SUM(I34,U34,AG34,AS34)</f>
        <v>3768.4</v>
      </c>
      <c r="BF34" s="45">
        <f t="shared" si="3"/>
        <v>4592.3</v>
      </c>
      <c r="BG34" s="45">
        <f t="shared" si="4"/>
        <v>4837.3999999999996</v>
      </c>
      <c r="BH34" s="45">
        <v>4842.3310000000001</v>
      </c>
      <c r="BI34" s="92">
        <v>4842.62</v>
      </c>
    </row>
    <row r="35" spans="1:75" ht="15">
      <c r="A35" s="75" t="s">
        <v>75</v>
      </c>
      <c r="B35" s="42"/>
      <c r="C35" s="43"/>
      <c r="D35" s="43"/>
      <c r="E35" s="43"/>
      <c r="F35" s="43"/>
      <c r="G35" s="43"/>
      <c r="H35" s="42"/>
      <c r="I35" s="43"/>
      <c r="J35" s="43"/>
      <c r="K35" s="43"/>
      <c r="L35" s="43"/>
      <c r="M35" s="43"/>
      <c r="N35" s="42"/>
      <c r="O35" s="43"/>
      <c r="P35" s="43"/>
      <c r="Q35" s="43"/>
      <c r="R35" s="43"/>
      <c r="S35" s="43"/>
      <c r="T35" s="42"/>
      <c r="U35" s="43"/>
      <c r="V35" s="43"/>
      <c r="W35" s="43"/>
      <c r="X35" s="43"/>
      <c r="Y35" s="43"/>
      <c r="Z35" s="42"/>
      <c r="AA35" s="43"/>
      <c r="AB35" s="43"/>
      <c r="AC35" s="43"/>
      <c r="AD35" s="43"/>
      <c r="AE35" s="43"/>
      <c r="AF35" s="42"/>
      <c r="AG35" s="43"/>
      <c r="AH35" s="43"/>
      <c r="AI35" s="43"/>
      <c r="AJ35" s="43"/>
      <c r="AK35" s="43"/>
      <c r="AL35" s="46"/>
      <c r="AM35" s="47"/>
      <c r="AN35" s="47"/>
      <c r="AO35" s="47"/>
      <c r="AP35" s="47">
        <v>1.6060000000000001</v>
      </c>
      <c r="AQ35" s="47">
        <v>1.6859999999999999</v>
      </c>
      <c r="AR35" s="42"/>
      <c r="AS35" s="43"/>
      <c r="AT35" s="43"/>
      <c r="AU35" s="43"/>
      <c r="AV35" s="43">
        <v>16.576000000000001</v>
      </c>
      <c r="AW35" s="43">
        <v>17.399999999999999</v>
      </c>
      <c r="AX35" s="48"/>
      <c r="AY35" s="44"/>
      <c r="AZ35" s="44"/>
      <c r="BA35" s="44"/>
      <c r="BB35" s="44">
        <v>1.6060000000000001</v>
      </c>
      <c r="BC35" s="44">
        <v>1.6859999999999999</v>
      </c>
      <c r="BD35" s="48"/>
      <c r="BE35" s="45"/>
      <c r="BF35" s="45"/>
      <c r="BG35" s="45"/>
      <c r="BH35" s="45">
        <v>16.576000000000001</v>
      </c>
      <c r="BI35" s="92">
        <v>17.399999999999999</v>
      </c>
    </row>
    <row r="36" spans="1:75" s="4" customFormat="1" ht="15">
      <c r="A36" s="75" t="s">
        <v>34</v>
      </c>
      <c r="B36" s="35" t="s">
        <v>3</v>
      </c>
      <c r="C36" s="36" t="s">
        <v>3</v>
      </c>
      <c r="D36" s="36">
        <v>3.9</v>
      </c>
      <c r="E36" s="36">
        <v>4.0999999999999996</v>
      </c>
      <c r="F36" s="36">
        <v>4.2</v>
      </c>
      <c r="G36" s="36">
        <v>4.25</v>
      </c>
      <c r="H36" s="35" t="s">
        <v>3</v>
      </c>
      <c r="I36" s="36" t="s">
        <v>3</v>
      </c>
      <c r="J36" s="36">
        <v>5.5</v>
      </c>
      <c r="K36" s="36">
        <v>4.7</v>
      </c>
      <c r="L36" s="36">
        <v>2.8</v>
      </c>
      <c r="M36" s="36">
        <v>2.5</v>
      </c>
      <c r="N36" s="35">
        <v>4.4000000000000004</v>
      </c>
      <c r="O36" s="36">
        <v>4.4000000000000004</v>
      </c>
      <c r="P36" s="36">
        <v>5.6</v>
      </c>
      <c r="Q36" s="36">
        <v>4.7</v>
      </c>
      <c r="R36" s="36">
        <v>4.7</v>
      </c>
      <c r="S36" s="36">
        <v>4.7</v>
      </c>
      <c r="T36" s="35">
        <v>8.4</v>
      </c>
      <c r="U36" s="36">
        <v>8.4</v>
      </c>
      <c r="V36" s="36">
        <v>17.7</v>
      </c>
      <c r="W36" s="36">
        <v>9.9</v>
      </c>
      <c r="X36" s="36">
        <v>9.92</v>
      </c>
      <c r="Y36" s="36">
        <v>9.92</v>
      </c>
      <c r="Z36" s="35" t="s">
        <v>3</v>
      </c>
      <c r="AA36" s="36" t="s">
        <v>3</v>
      </c>
      <c r="AB36" s="36" t="s">
        <v>3</v>
      </c>
      <c r="AC36" s="36" t="s">
        <v>3</v>
      </c>
      <c r="AD36" s="36"/>
      <c r="AE36" s="36"/>
      <c r="AF36" s="35" t="s">
        <v>3</v>
      </c>
      <c r="AG36" s="36" t="s">
        <v>3</v>
      </c>
      <c r="AH36" s="36" t="s">
        <v>3</v>
      </c>
      <c r="AI36" s="36" t="s">
        <v>3</v>
      </c>
      <c r="AJ36" s="36"/>
      <c r="AK36" s="36"/>
      <c r="AL36" s="37">
        <v>5.8</v>
      </c>
      <c r="AM36" s="38">
        <v>5.8</v>
      </c>
      <c r="AN36" s="38">
        <v>6.2</v>
      </c>
      <c r="AO36" s="38">
        <v>6.5</v>
      </c>
      <c r="AP36" s="38">
        <v>6.91</v>
      </c>
      <c r="AQ36" s="38">
        <v>6.93</v>
      </c>
      <c r="AR36" s="35" t="s">
        <v>3</v>
      </c>
      <c r="AS36" s="36">
        <v>8</v>
      </c>
      <c r="AT36" s="36">
        <v>18.100000000000001</v>
      </c>
      <c r="AU36" s="36">
        <v>18.899999999999999</v>
      </c>
      <c r="AV36" s="36">
        <v>19.48</v>
      </c>
      <c r="AW36" s="36">
        <v>19.55</v>
      </c>
      <c r="AX36" s="39">
        <f>+B36+N36+Z36+AL36</f>
        <v>10.199999999999999</v>
      </c>
      <c r="AY36" s="40">
        <f>SUM(C36,O36,AA36,AM36)</f>
        <v>10.199999999999999</v>
      </c>
      <c r="AZ36" s="40">
        <f t="shared" si="0"/>
        <v>15.7</v>
      </c>
      <c r="BA36" s="40">
        <f t="shared" si="1"/>
        <v>15.3</v>
      </c>
      <c r="BB36" s="40">
        <v>15.81</v>
      </c>
      <c r="BC36" s="40">
        <v>15.879999999999999</v>
      </c>
      <c r="BD36" s="39">
        <f t="shared" si="2"/>
        <v>8.4</v>
      </c>
      <c r="BE36" s="41">
        <f>SUM(I36,U36,AG36,AS36)</f>
        <v>16.399999999999999</v>
      </c>
      <c r="BF36" s="41">
        <f t="shared" si="3"/>
        <v>41.3</v>
      </c>
      <c r="BG36" s="41">
        <f t="shared" si="4"/>
        <v>33.5</v>
      </c>
      <c r="BH36" s="41">
        <v>32.200000000000003</v>
      </c>
      <c r="BI36" s="91">
        <v>31.97</v>
      </c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</row>
    <row r="37" spans="1:75" ht="15">
      <c r="A37" s="75" t="s">
        <v>35</v>
      </c>
      <c r="B37" s="42" t="s">
        <v>3</v>
      </c>
      <c r="C37" s="43" t="s">
        <v>3</v>
      </c>
      <c r="D37" s="43" t="s">
        <v>3</v>
      </c>
      <c r="E37" s="43" t="s">
        <v>3</v>
      </c>
      <c r="F37" s="43"/>
      <c r="G37" s="43"/>
      <c r="H37" s="42" t="s">
        <v>3</v>
      </c>
      <c r="I37" s="43" t="s">
        <v>3</v>
      </c>
      <c r="J37" s="43" t="s">
        <v>3</v>
      </c>
      <c r="K37" s="43" t="s">
        <v>3</v>
      </c>
      <c r="L37" s="43"/>
      <c r="M37" s="43"/>
      <c r="N37" s="42" t="s">
        <v>3</v>
      </c>
      <c r="O37" s="43" t="s">
        <v>3</v>
      </c>
      <c r="P37" s="43" t="s">
        <v>3</v>
      </c>
      <c r="Q37" s="43" t="s">
        <v>3</v>
      </c>
      <c r="R37" s="43"/>
      <c r="S37" s="43"/>
      <c r="T37" s="42" t="s">
        <v>3</v>
      </c>
      <c r="U37" s="43" t="s">
        <v>3</v>
      </c>
      <c r="V37" s="43" t="s">
        <v>3</v>
      </c>
      <c r="W37" s="43" t="s">
        <v>3</v>
      </c>
      <c r="X37" s="43"/>
      <c r="Y37" s="43"/>
      <c r="Z37" s="42" t="s">
        <v>3</v>
      </c>
      <c r="AA37" s="43" t="s">
        <v>3</v>
      </c>
      <c r="AB37" s="43" t="s">
        <v>3</v>
      </c>
      <c r="AC37" s="43" t="s">
        <v>3</v>
      </c>
      <c r="AD37" s="43"/>
      <c r="AE37" s="43"/>
      <c r="AF37" s="42" t="s">
        <v>3</v>
      </c>
      <c r="AG37" s="43" t="s">
        <v>3</v>
      </c>
      <c r="AH37" s="43" t="s">
        <v>3</v>
      </c>
      <c r="AI37" s="43" t="s">
        <v>3</v>
      </c>
      <c r="AJ37" s="43"/>
      <c r="AK37" s="43"/>
      <c r="AL37" s="42" t="s">
        <v>3</v>
      </c>
      <c r="AM37" s="43" t="s">
        <v>3</v>
      </c>
      <c r="AN37" s="43" t="s">
        <v>3</v>
      </c>
      <c r="AO37" s="43" t="s">
        <v>3</v>
      </c>
      <c r="AP37" s="43"/>
      <c r="AQ37" s="43"/>
      <c r="AR37" s="42" t="s">
        <v>3</v>
      </c>
      <c r="AS37" s="43" t="s">
        <v>3</v>
      </c>
      <c r="AT37" s="43" t="s">
        <v>3</v>
      </c>
      <c r="AU37" s="43" t="s">
        <v>3</v>
      </c>
      <c r="AV37" s="43"/>
      <c r="AW37" s="43"/>
      <c r="AX37" s="42" t="s">
        <v>3</v>
      </c>
      <c r="AY37" s="44" t="s">
        <v>3</v>
      </c>
      <c r="AZ37" s="44" t="s">
        <v>3</v>
      </c>
      <c r="BA37" s="44" t="s">
        <v>3</v>
      </c>
      <c r="BB37" s="44">
        <v>0</v>
      </c>
      <c r="BC37" s="44">
        <v>0</v>
      </c>
      <c r="BD37" s="42" t="s">
        <v>3</v>
      </c>
      <c r="BE37" s="45" t="s">
        <v>3</v>
      </c>
      <c r="BF37" s="45" t="s">
        <v>3</v>
      </c>
      <c r="BG37" s="45" t="s">
        <v>3</v>
      </c>
      <c r="BH37" s="45">
        <v>0</v>
      </c>
      <c r="BI37" s="92">
        <v>0</v>
      </c>
    </row>
    <row r="38" spans="1:75" s="4" customFormat="1" ht="15">
      <c r="A38" s="75" t="s">
        <v>36</v>
      </c>
      <c r="B38" s="35" t="s">
        <v>3</v>
      </c>
      <c r="C38" s="36" t="s">
        <v>3</v>
      </c>
      <c r="D38" s="36" t="s">
        <v>3</v>
      </c>
      <c r="E38" s="36" t="s">
        <v>3</v>
      </c>
      <c r="F38" s="36"/>
      <c r="G38" s="36"/>
      <c r="H38" s="35" t="s">
        <v>3</v>
      </c>
      <c r="I38" s="36" t="s">
        <v>3</v>
      </c>
      <c r="J38" s="36" t="s">
        <v>3</v>
      </c>
      <c r="K38" s="36" t="s">
        <v>3</v>
      </c>
      <c r="L38" s="36"/>
      <c r="M38" s="36"/>
      <c r="N38" s="35" t="s">
        <v>3</v>
      </c>
      <c r="O38" s="36" t="s">
        <v>3</v>
      </c>
      <c r="P38" s="36" t="s">
        <v>3</v>
      </c>
      <c r="Q38" s="36" t="s">
        <v>3</v>
      </c>
      <c r="R38" s="36"/>
      <c r="S38" s="36"/>
      <c r="T38" s="35" t="s">
        <v>3</v>
      </c>
      <c r="U38" s="36" t="s">
        <v>3</v>
      </c>
      <c r="V38" s="36" t="s">
        <v>3</v>
      </c>
      <c r="W38" s="36" t="s">
        <v>3</v>
      </c>
      <c r="X38" s="36"/>
      <c r="Y38" s="36"/>
      <c r="Z38" s="35" t="s">
        <v>3</v>
      </c>
      <c r="AA38" s="36" t="s">
        <v>3</v>
      </c>
      <c r="AB38" s="36" t="s">
        <v>3</v>
      </c>
      <c r="AC38" s="36" t="s">
        <v>3</v>
      </c>
      <c r="AD38" s="36"/>
      <c r="AE38" s="36"/>
      <c r="AF38" s="35" t="s">
        <v>3</v>
      </c>
      <c r="AG38" s="36" t="s">
        <v>3</v>
      </c>
      <c r="AH38" s="36" t="s">
        <v>3</v>
      </c>
      <c r="AI38" s="36" t="s">
        <v>3</v>
      </c>
      <c r="AJ38" s="36"/>
      <c r="AK38" s="36"/>
      <c r="AL38" s="35" t="s">
        <v>3</v>
      </c>
      <c r="AM38" s="36" t="s">
        <v>3</v>
      </c>
      <c r="AN38" s="36" t="s">
        <v>3</v>
      </c>
      <c r="AO38" s="36" t="s">
        <v>3</v>
      </c>
      <c r="AP38" s="36"/>
      <c r="AQ38" s="36"/>
      <c r="AR38" s="35" t="s">
        <v>3</v>
      </c>
      <c r="AS38" s="36" t="s">
        <v>3</v>
      </c>
      <c r="AT38" s="36" t="s">
        <v>3</v>
      </c>
      <c r="AU38" s="36" t="s">
        <v>3</v>
      </c>
      <c r="AV38" s="36"/>
      <c r="AW38" s="36"/>
      <c r="AX38" s="35" t="s">
        <v>3</v>
      </c>
      <c r="AY38" s="40" t="s">
        <v>3</v>
      </c>
      <c r="AZ38" s="40" t="s">
        <v>3</v>
      </c>
      <c r="BA38" s="40" t="s">
        <v>3</v>
      </c>
      <c r="BB38" s="40">
        <v>0</v>
      </c>
      <c r="BC38" s="40">
        <v>0</v>
      </c>
      <c r="BD38" s="35" t="s">
        <v>3</v>
      </c>
      <c r="BE38" s="41" t="s">
        <v>3</v>
      </c>
      <c r="BF38" s="41" t="s">
        <v>3</v>
      </c>
      <c r="BG38" s="41" t="s">
        <v>3</v>
      </c>
      <c r="BH38" s="41">
        <v>0</v>
      </c>
      <c r="BI38" s="91">
        <v>0</v>
      </c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</row>
    <row r="39" spans="1:75" ht="15">
      <c r="A39" s="75" t="s">
        <v>37</v>
      </c>
      <c r="B39" s="42">
        <v>11</v>
      </c>
      <c r="C39" s="43">
        <v>11</v>
      </c>
      <c r="D39" s="43">
        <v>11</v>
      </c>
      <c r="E39" s="43">
        <v>11</v>
      </c>
      <c r="F39" s="43">
        <v>11.16</v>
      </c>
      <c r="G39" s="43">
        <v>11.36</v>
      </c>
      <c r="H39" s="42">
        <v>10</v>
      </c>
      <c r="I39" s="43">
        <v>11</v>
      </c>
      <c r="J39" s="43">
        <v>11.6</v>
      </c>
      <c r="K39" s="43">
        <v>12.1</v>
      </c>
      <c r="L39" s="43">
        <v>13.03</v>
      </c>
      <c r="M39" s="43">
        <v>13</v>
      </c>
      <c r="N39" s="42">
        <v>11.39</v>
      </c>
      <c r="O39" s="43">
        <v>11.4</v>
      </c>
      <c r="P39" s="43">
        <v>11.5</v>
      </c>
      <c r="Q39" s="43">
        <v>11.4</v>
      </c>
      <c r="R39" s="43">
        <v>11.39</v>
      </c>
      <c r="S39" s="43">
        <v>11.39</v>
      </c>
      <c r="T39" s="42">
        <v>21.16</v>
      </c>
      <c r="U39" s="43">
        <v>21.2</v>
      </c>
      <c r="V39" s="43">
        <v>21.8</v>
      </c>
      <c r="W39" s="43">
        <v>21.2</v>
      </c>
      <c r="X39" s="43">
        <v>21.16</v>
      </c>
      <c r="Y39" s="43">
        <v>21.16</v>
      </c>
      <c r="Z39" s="42" t="s">
        <v>3</v>
      </c>
      <c r="AA39" s="43" t="s">
        <v>3</v>
      </c>
      <c r="AB39" s="43" t="s">
        <v>3</v>
      </c>
      <c r="AC39" s="43" t="s">
        <v>3</v>
      </c>
      <c r="AD39" s="43"/>
      <c r="AE39" s="43"/>
      <c r="AF39" s="42" t="s">
        <v>3</v>
      </c>
      <c r="AG39" s="43" t="s">
        <v>3</v>
      </c>
      <c r="AH39" s="43" t="s">
        <v>3</v>
      </c>
      <c r="AI39" s="43" t="s">
        <v>3</v>
      </c>
      <c r="AJ39" s="43"/>
      <c r="AK39" s="43">
        <v>0</v>
      </c>
      <c r="AL39" s="46">
        <v>28.6</v>
      </c>
      <c r="AM39" s="47">
        <v>28.6</v>
      </c>
      <c r="AN39" s="47">
        <v>29.1</v>
      </c>
      <c r="AO39" s="47">
        <v>29.2</v>
      </c>
      <c r="AP39" s="47">
        <v>29.3</v>
      </c>
      <c r="AQ39" s="47">
        <v>29.41</v>
      </c>
      <c r="AR39" s="42" t="s">
        <v>3</v>
      </c>
      <c r="AS39" s="43">
        <v>245</v>
      </c>
      <c r="AT39" s="43">
        <v>252.9</v>
      </c>
      <c r="AU39" s="43">
        <v>254.2</v>
      </c>
      <c r="AV39" s="43">
        <v>255.22</v>
      </c>
      <c r="AW39" s="43">
        <v>256.18</v>
      </c>
      <c r="AX39" s="48">
        <f>+B39+N39+Z39+AL39</f>
        <v>50.99</v>
      </c>
      <c r="AY39" s="44">
        <f>SUM(C39,O39,AA39,AM39)</f>
        <v>51</v>
      </c>
      <c r="AZ39" s="44">
        <f t="shared" si="0"/>
        <v>51.6</v>
      </c>
      <c r="BA39" s="44">
        <f t="shared" si="1"/>
        <v>51.599999999999994</v>
      </c>
      <c r="BB39" s="44">
        <v>51.85</v>
      </c>
      <c r="BC39" s="44">
        <v>52.16</v>
      </c>
      <c r="BD39" s="48">
        <f t="shared" si="2"/>
        <v>31.16</v>
      </c>
      <c r="BE39" s="45">
        <f>SUM(I39,U39,AG39,AS39)</f>
        <v>277.2</v>
      </c>
      <c r="BF39" s="45">
        <f t="shared" si="3"/>
        <v>286.3</v>
      </c>
      <c r="BG39" s="45">
        <f t="shared" si="4"/>
        <v>287.5</v>
      </c>
      <c r="BH39" s="45">
        <v>289.40999999999997</v>
      </c>
      <c r="BI39" s="92">
        <v>290.34000000000003</v>
      </c>
    </row>
    <row r="40" spans="1:75" s="4" customFormat="1" ht="15">
      <c r="A40" s="75"/>
      <c r="B40" s="35"/>
      <c r="C40" s="36"/>
      <c r="D40" s="36"/>
      <c r="E40" s="36"/>
      <c r="F40" s="36"/>
      <c r="G40" s="36"/>
      <c r="H40" s="35"/>
      <c r="I40" s="36"/>
      <c r="J40" s="36"/>
      <c r="K40" s="36"/>
      <c r="L40" s="36"/>
      <c r="M40" s="36"/>
      <c r="N40" s="35"/>
      <c r="O40" s="36"/>
      <c r="P40" s="36"/>
      <c r="Q40" s="36"/>
      <c r="R40" s="36"/>
      <c r="S40" s="36"/>
      <c r="T40" s="35"/>
      <c r="U40" s="36"/>
      <c r="V40" s="36"/>
      <c r="W40" s="36"/>
      <c r="X40" s="36"/>
      <c r="Y40" s="36"/>
      <c r="Z40" s="35"/>
      <c r="AA40" s="36"/>
      <c r="AB40" s="36"/>
      <c r="AC40" s="36"/>
      <c r="AD40" s="36"/>
      <c r="AE40" s="36"/>
      <c r="AF40" s="35"/>
      <c r="AG40" s="36"/>
      <c r="AH40" s="36"/>
      <c r="AI40" s="36"/>
      <c r="AJ40" s="36"/>
      <c r="AK40" s="36"/>
      <c r="AL40" s="35"/>
      <c r="AM40" s="36"/>
      <c r="AN40" s="36"/>
      <c r="AO40" s="36"/>
      <c r="AP40" s="36"/>
      <c r="AQ40" s="36"/>
      <c r="AR40" s="35"/>
      <c r="AS40" s="36"/>
      <c r="AT40" s="36"/>
      <c r="AU40" s="36"/>
      <c r="AV40" s="36"/>
      <c r="AW40" s="36"/>
      <c r="AX40" s="49"/>
      <c r="AY40" s="40"/>
      <c r="AZ40" s="40"/>
      <c r="BA40" s="40"/>
      <c r="BB40" s="40"/>
      <c r="BC40" s="40"/>
      <c r="BD40" s="49"/>
      <c r="BE40" s="41"/>
      <c r="BF40" s="41"/>
      <c r="BG40" s="41"/>
      <c r="BH40" s="41"/>
      <c r="BI40" s="91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</row>
    <row r="41" spans="1:75" ht="15">
      <c r="A41" s="76"/>
      <c r="B41" s="50"/>
      <c r="C41" s="51"/>
      <c r="D41" s="51"/>
      <c r="E41" s="51"/>
      <c r="F41" s="51"/>
      <c r="G41" s="51"/>
      <c r="H41" s="50"/>
      <c r="I41" s="51"/>
      <c r="J41" s="51"/>
      <c r="K41" s="51"/>
      <c r="L41" s="51"/>
      <c r="M41" s="51"/>
      <c r="N41" s="50"/>
      <c r="O41" s="51"/>
      <c r="P41" s="51"/>
      <c r="Q41" s="51"/>
      <c r="R41" s="51"/>
      <c r="S41" s="51"/>
      <c r="T41" s="50"/>
      <c r="U41" s="51"/>
      <c r="V41" s="51"/>
      <c r="W41" s="51"/>
      <c r="X41" s="51"/>
      <c r="Y41" s="51"/>
      <c r="Z41" s="46"/>
      <c r="AA41" s="47"/>
      <c r="AB41" s="47"/>
      <c r="AC41" s="47"/>
      <c r="AD41" s="47"/>
      <c r="AE41" s="47"/>
      <c r="AF41" s="50"/>
      <c r="AG41" s="51"/>
      <c r="AH41" s="51"/>
      <c r="AI41" s="51"/>
      <c r="AJ41" s="51"/>
      <c r="AK41" s="51"/>
      <c r="AL41" s="50"/>
      <c r="AM41" s="51"/>
      <c r="AN41" s="51"/>
      <c r="AO41" s="51"/>
      <c r="AP41" s="51"/>
      <c r="AQ41" s="51"/>
      <c r="AR41" s="50"/>
      <c r="AS41" s="51"/>
      <c r="AT41" s="51"/>
      <c r="AU41" s="51"/>
      <c r="AV41" s="51"/>
      <c r="AW41" s="51"/>
      <c r="AX41" s="48"/>
      <c r="AY41" s="44"/>
      <c r="AZ41" s="44"/>
      <c r="BA41" s="44"/>
      <c r="BB41" s="44"/>
      <c r="BC41" s="44"/>
      <c r="BD41" s="48"/>
      <c r="BE41" s="45"/>
      <c r="BF41" s="45"/>
      <c r="BG41" s="45"/>
      <c r="BH41" s="45"/>
      <c r="BI41" s="92"/>
    </row>
    <row r="42" spans="1:75" s="4" customFormat="1" ht="14.25">
      <c r="A42" s="74" t="s">
        <v>12</v>
      </c>
      <c r="B42" s="52"/>
      <c r="C42" s="53"/>
      <c r="D42" s="53"/>
      <c r="E42" s="53"/>
      <c r="F42" s="53"/>
      <c r="G42" s="53"/>
      <c r="H42" s="52"/>
      <c r="I42" s="53"/>
      <c r="J42" s="53"/>
      <c r="K42" s="53"/>
      <c r="L42" s="53"/>
      <c r="M42" s="53"/>
      <c r="N42" s="52"/>
      <c r="O42" s="53"/>
      <c r="P42" s="53"/>
      <c r="Q42" s="53"/>
      <c r="R42" s="53"/>
      <c r="S42" s="53"/>
      <c r="T42" s="52"/>
      <c r="U42" s="53"/>
      <c r="V42" s="53"/>
      <c r="W42" s="53"/>
      <c r="X42" s="53"/>
      <c r="Y42" s="53"/>
      <c r="Z42" s="37"/>
      <c r="AA42" s="38"/>
      <c r="AB42" s="38"/>
      <c r="AC42" s="38"/>
      <c r="AD42" s="38"/>
      <c r="AE42" s="38"/>
      <c r="AF42" s="52"/>
      <c r="AG42" s="53"/>
      <c r="AH42" s="53"/>
      <c r="AI42" s="53"/>
      <c r="AJ42" s="53"/>
      <c r="AK42" s="53"/>
      <c r="AL42" s="52"/>
      <c r="AM42" s="53"/>
      <c r="AN42" s="53"/>
      <c r="AO42" s="53"/>
      <c r="AP42" s="53"/>
      <c r="AQ42" s="53"/>
      <c r="AR42" s="52"/>
      <c r="AS42" s="53"/>
      <c r="AT42" s="53"/>
      <c r="AU42" s="53"/>
      <c r="AV42" s="53"/>
      <c r="AW42" s="53"/>
      <c r="AX42" s="39"/>
      <c r="AY42" s="40"/>
      <c r="AZ42" s="40"/>
      <c r="BA42" s="40"/>
      <c r="BB42" s="40"/>
      <c r="BC42" s="40"/>
      <c r="BD42" s="39"/>
      <c r="BE42" s="41"/>
      <c r="BF42" s="41"/>
      <c r="BG42" s="41"/>
      <c r="BH42" s="41"/>
      <c r="BI42" s="91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</row>
    <row r="43" spans="1:75" ht="15">
      <c r="A43" s="75" t="s">
        <v>38</v>
      </c>
      <c r="B43" s="42" t="s">
        <v>3</v>
      </c>
      <c r="C43" s="43">
        <v>1.1000000000000001</v>
      </c>
      <c r="D43" s="43">
        <v>1.2</v>
      </c>
      <c r="E43" s="43">
        <v>1.2</v>
      </c>
      <c r="F43" s="43">
        <v>1.2</v>
      </c>
      <c r="G43" s="43">
        <v>1.133</v>
      </c>
      <c r="H43" s="42" t="s">
        <v>3</v>
      </c>
      <c r="I43" s="43">
        <v>0.3</v>
      </c>
      <c r="J43" s="43">
        <v>0.4</v>
      </c>
      <c r="K43" s="43">
        <v>0.4</v>
      </c>
      <c r="L43" s="43">
        <v>0.38</v>
      </c>
      <c r="M43" s="43">
        <v>0.33300000000000002</v>
      </c>
      <c r="N43" s="42">
        <v>4.0999999999999996</v>
      </c>
      <c r="O43" s="43">
        <v>4.0999999999999996</v>
      </c>
      <c r="P43" s="43">
        <v>4.2</v>
      </c>
      <c r="Q43" s="43">
        <v>4.2</v>
      </c>
      <c r="R43" s="43">
        <v>4.2300000000000004</v>
      </c>
      <c r="S43" s="43">
        <v>4.2300000000000004</v>
      </c>
      <c r="T43" s="42">
        <v>6</v>
      </c>
      <c r="U43" s="43">
        <v>6</v>
      </c>
      <c r="V43" s="43">
        <v>6</v>
      </c>
      <c r="W43" s="43">
        <v>5.9</v>
      </c>
      <c r="X43" s="43">
        <v>5.88</v>
      </c>
      <c r="Y43" s="43">
        <v>5.88</v>
      </c>
      <c r="Z43" s="42" t="s">
        <v>3</v>
      </c>
      <c r="AA43" s="43" t="s">
        <v>3</v>
      </c>
      <c r="AB43" s="43" t="s">
        <v>3</v>
      </c>
      <c r="AC43" s="43" t="s">
        <v>3</v>
      </c>
      <c r="AD43" s="43"/>
      <c r="AE43" s="43"/>
      <c r="AF43" s="42" t="s">
        <v>3</v>
      </c>
      <c r="AG43" s="43" t="s">
        <v>3</v>
      </c>
      <c r="AH43" s="43" t="s">
        <v>3</v>
      </c>
      <c r="AI43" s="43" t="s">
        <v>3</v>
      </c>
      <c r="AJ43" s="43"/>
      <c r="AK43" s="43"/>
      <c r="AL43" s="46">
        <v>21.7</v>
      </c>
      <c r="AM43" s="47">
        <v>21.7</v>
      </c>
      <c r="AN43" s="47">
        <v>21.8</v>
      </c>
      <c r="AO43" s="47">
        <v>21.9</v>
      </c>
      <c r="AP43" s="47">
        <v>21.9</v>
      </c>
      <c r="AQ43" s="47">
        <v>21.91</v>
      </c>
      <c r="AR43" s="46">
        <v>56</v>
      </c>
      <c r="AS43" s="47">
        <v>65.400000000000006</v>
      </c>
      <c r="AT43" s="47">
        <v>72.3</v>
      </c>
      <c r="AU43" s="47">
        <v>89.5</v>
      </c>
      <c r="AV43" s="47">
        <v>89.45</v>
      </c>
      <c r="AW43" s="47">
        <v>89.31</v>
      </c>
      <c r="AX43" s="48">
        <f>+B43+N43+Z43+AL43</f>
        <v>25.799999999999997</v>
      </c>
      <c r="AY43" s="44">
        <f>SUM(C43,O43,AA43,AM43)</f>
        <v>26.9</v>
      </c>
      <c r="AZ43" s="44">
        <f t="shared" si="0"/>
        <v>27.200000000000003</v>
      </c>
      <c r="BA43" s="44">
        <f t="shared" si="1"/>
        <v>27.299999999999997</v>
      </c>
      <c r="BB43" s="44">
        <v>27.33</v>
      </c>
      <c r="BC43" s="44">
        <v>27.273</v>
      </c>
      <c r="BD43" s="48">
        <f>+H43+T43+AF43+AR43</f>
        <v>62</v>
      </c>
      <c r="BE43" s="45">
        <f>SUM(I43,U43,AG43,AS43)</f>
        <v>71.7</v>
      </c>
      <c r="BF43" s="45">
        <f t="shared" si="3"/>
        <v>78.7</v>
      </c>
      <c r="BG43" s="45">
        <f t="shared" si="4"/>
        <v>95.8</v>
      </c>
      <c r="BH43" s="45">
        <v>95.710000000000008</v>
      </c>
      <c r="BI43" s="92">
        <v>95.522999999999996</v>
      </c>
    </row>
    <row r="44" spans="1:75" s="4" customFormat="1" ht="15">
      <c r="A44" s="75" t="s">
        <v>42</v>
      </c>
      <c r="B44" s="35" t="s">
        <v>3</v>
      </c>
      <c r="C44" s="36" t="s">
        <v>3</v>
      </c>
      <c r="D44" s="36" t="s">
        <v>3</v>
      </c>
      <c r="E44" s="36" t="s">
        <v>3</v>
      </c>
      <c r="F44" s="36"/>
      <c r="G44" s="36"/>
      <c r="H44" s="35" t="s">
        <v>3</v>
      </c>
      <c r="I44" s="36" t="s">
        <v>3</v>
      </c>
      <c r="J44" s="36" t="s">
        <v>3</v>
      </c>
      <c r="K44" s="36" t="s">
        <v>3</v>
      </c>
      <c r="L44" s="36"/>
      <c r="M44" s="36"/>
      <c r="N44" s="35" t="s">
        <v>3</v>
      </c>
      <c r="O44" s="36" t="s">
        <v>3</v>
      </c>
      <c r="P44" s="36" t="s">
        <v>3</v>
      </c>
      <c r="Q44" s="36" t="s">
        <v>3</v>
      </c>
      <c r="R44" s="36"/>
      <c r="S44" s="36"/>
      <c r="T44" s="35" t="s">
        <v>3</v>
      </c>
      <c r="U44" s="36" t="s">
        <v>3</v>
      </c>
      <c r="V44" s="36" t="s">
        <v>3</v>
      </c>
      <c r="W44" s="36" t="s">
        <v>3</v>
      </c>
      <c r="X44" s="36"/>
      <c r="Y44" s="36"/>
      <c r="Z44" s="35" t="s">
        <v>3</v>
      </c>
      <c r="AA44" s="36" t="s">
        <v>3</v>
      </c>
      <c r="AB44" s="36" t="s">
        <v>3</v>
      </c>
      <c r="AC44" s="36" t="s">
        <v>3</v>
      </c>
      <c r="AD44" s="36"/>
      <c r="AE44" s="36"/>
      <c r="AF44" s="35" t="s">
        <v>3</v>
      </c>
      <c r="AG44" s="36" t="s">
        <v>3</v>
      </c>
      <c r="AH44" s="36" t="s">
        <v>3</v>
      </c>
      <c r="AI44" s="36" t="s">
        <v>3</v>
      </c>
      <c r="AJ44" s="36"/>
      <c r="AK44" s="36"/>
      <c r="AL44" s="35" t="s">
        <v>3</v>
      </c>
      <c r="AM44" s="36" t="s">
        <v>3</v>
      </c>
      <c r="AN44" s="36" t="s">
        <v>3</v>
      </c>
      <c r="AO44" s="36" t="s">
        <v>3</v>
      </c>
      <c r="AP44" s="36"/>
      <c r="AQ44" s="36"/>
      <c r="AR44" s="35" t="s">
        <v>3</v>
      </c>
      <c r="AS44" s="36" t="s">
        <v>3</v>
      </c>
      <c r="AT44" s="36" t="s">
        <v>3</v>
      </c>
      <c r="AU44" s="36" t="s">
        <v>3</v>
      </c>
      <c r="AV44" s="36"/>
      <c r="AW44" s="36"/>
      <c r="AX44" s="35" t="s">
        <v>3</v>
      </c>
      <c r="AY44" s="40" t="s">
        <v>3</v>
      </c>
      <c r="AZ44" s="40" t="s">
        <v>3</v>
      </c>
      <c r="BA44" s="40" t="s">
        <v>3</v>
      </c>
      <c r="BB44" s="40">
        <v>0</v>
      </c>
      <c r="BC44" s="40">
        <v>0</v>
      </c>
      <c r="BD44" s="35" t="s">
        <v>3</v>
      </c>
      <c r="BE44" s="41" t="s">
        <v>3</v>
      </c>
      <c r="BF44" s="41" t="s">
        <v>3</v>
      </c>
      <c r="BG44" s="41" t="s">
        <v>3</v>
      </c>
      <c r="BH44" s="41">
        <v>0</v>
      </c>
      <c r="BI44" s="91">
        <v>0</v>
      </c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</row>
    <row r="45" spans="1:75" ht="15">
      <c r="A45" s="75" t="s">
        <v>39</v>
      </c>
      <c r="B45" s="42" t="s">
        <v>3</v>
      </c>
      <c r="C45" s="43" t="s">
        <v>3</v>
      </c>
      <c r="D45" s="43" t="s">
        <v>3</v>
      </c>
      <c r="E45" s="43" t="s">
        <v>3</v>
      </c>
      <c r="F45" s="43"/>
      <c r="G45" s="43"/>
      <c r="H45" s="42" t="s">
        <v>3</v>
      </c>
      <c r="I45" s="43" t="s">
        <v>3</v>
      </c>
      <c r="J45" s="43" t="s">
        <v>3</v>
      </c>
      <c r="K45" s="43" t="s">
        <v>3</v>
      </c>
      <c r="L45" s="43"/>
      <c r="M45" s="43"/>
      <c r="N45" s="42" t="s">
        <v>3</v>
      </c>
      <c r="O45" s="43" t="s">
        <v>3</v>
      </c>
      <c r="P45" s="43" t="s">
        <v>3</v>
      </c>
      <c r="Q45" s="43" t="s">
        <v>3</v>
      </c>
      <c r="R45" s="43"/>
      <c r="S45" s="43"/>
      <c r="T45" s="42" t="s">
        <v>3</v>
      </c>
      <c r="U45" s="43" t="s">
        <v>3</v>
      </c>
      <c r="V45" s="43" t="s">
        <v>3</v>
      </c>
      <c r="W45" s="43" t="s">
        <v>3</v>
      </c>
      <c r="X45" s="43"/>
      <c r="Y45" s="43"/>
      <c r="Z45" s="42" t="s">
        <v>3</v>
      </c>
      <c r="AA45" s="43" t="s">
        <v>3</v>
      </c>
      <c r="AB45" s="43" t="s">
        <v>3</v>
      </c>
      <c r="AC45" s="43" t="s">
        <v>3</v>
      </c>
      <c r="AD45" s="43"/>
      <c r="AE45" s="43"/>
      <c r="AF45" s="42" t="s">
        <v>3</v>
      </c>
      <c r="AG45" s="43" t="s">
        <v>3</v>
      </c>
      <c r="AH45" s="43" t="s">
        <v>3</v>
      </c>
      <c r="AI45" s="43" t="s">
        <v>3</v>
      </c>
      <c r="AJ45" s="43"/>
      <c r="AK45" s="43"/>
      <c r="AL45" s="42" t="s">
        <v>3</v>
      </c>
      <c r="AM45" s="43" t="s">
        <v>3</v>
      </c>
      <c r="AN45" s="43" t="s">
        <v>3</v>
      </c>
      <c r="AO45" s="43" t="s">
        <v>3</v>
      </c>
      <c r="AP45" s="43"/>
      <c r="AQ45" s="43"/>
      <c r="AR45" s="42" t="s">
        <v>3</v>
      </c>
      <c r="AS45" s="43" t="s">
        <v>3</v>
      </c>
      <c r="AT45" s="43" t="s">
        <v>3</v>
      </c>
      <c r="AU45" s="43" t="s">
        <v>3</v>
      </c>
      <c r="AV45" s="43"/>
      <c r="AW45" s="43"/>
      <c r="AX45" s="42" t="s">
        <v>3</v>
      </c>
      <c r="AY45" s="44" t="s">
        <v>3</v>
      </c>
      <c r="AZ45" s="44" t="s">
        <v>3</v>
      </c>
      <c r="BA45" s="44" t="s">
        <v>3</v>
      </c>
      <c r="BB45" s="44">
        <v>0</v>
      </c>
      <c r="BC45" s="44">
        <v>0</v>
      </c>
      <c r="BD45" s="42" t="s">
        <v>3</v>
      </c>
      <c r="BE45" s="45" t="s">
        <v>3</v>
      </c>
      <c r="BF45" s="45" t="s">
        <v>3</v>
      </c>
      <c r="BG45" s="45" t="s">
        <v>3</v>
      </c>
      <c r="BH45" s="45">
        <v>0</v>
      </c>
      <c r="BI45" s="92">
        <v>0</v>
      </c>
    </row>
    <row r="46" spans="1:75" s="4" customFormat="1" ht="15">
      <c r="A46" s="75" t="s">
        <v>40</v>
      </c>
      <c r="B46" s="35" t="s">
        <v>3</v>
      </c>
      <c r="C46" s="36" t="s">
        <v>3</v>
      </c>
      <c r="D46" s="36" t="s">
        <v>3</v>
      </c>
      <c r="E46" s="36" t="s">
        <v>3</v>
      </c>
      <c r="F46" s="36"/>
      <c r="G46" s="36"/>
      <c r="H46" s="35" t="s">
        <v>3</v>
      </c>
      <c r="I46" s="36" t="s">
        <v>3</v>
      </c>
      <c r="J46" s="36" t="s">
        <v>3</v>
      </c>
      <c r="K46" s="36" t="s">
        <v>3</v>
      </c>
      <c r="L46" s="36"/>
      <c r="M46" s="36"/>
      <c r="N46" s="35" t="s">
        <v>3</v>
      </c>
      <c r="O46" s="36" t="s">
        <v>3</v>
      </c>
      <c r="P46" s="36" t="s">
        <v>3</v>
      </c>
      <c r="Q46" s="36" t="s">
        <v>3</v>
      </c>
      <c r="R46" s="36"/>
      <c r="S46" s="36"/>
      <c r="T46" s="35" t="s">
        <v>3</v>
      </c>
      <c r="U46" s="36" t="s">
        <v>3</v>
      </c>
      <c r="V46" s="36" t="s">
        <v>3</v>
      </c>
      <c r="W46" s="36" t="s">
        <v>3</v>
      </c>
      <c r="X46" s="36"/>
      <c r="Y46" s="36"/>
      <c r="Z46" s="35" t="s">
        <v>3</v>
      </c>
      <c r="AA46" s="36" t="s">
        <v>3</v>
      </c>
      <c r="AB46" s="36" t="s">
        <v>3</v>
      </c>
      <c r="AC46" s="36" t="s">
        <v>3</v>
      </c>
      <c r="AD46" s="36"/>
      <c r="AE46" s="36"/>
      <c r="AF46" s="35" t="s">
        <v>3</v>
      </c>
      <c r="AG46" s="36" t="s">
        <v>3</v>
      </c>
      <c r="AH46" s="36" t="s">
        <v>3</v>
      </c>
      <c r="AI46" s="36" t="s">
        <v>3</v>
      </c>
      <c r="AJ46" s="36"/>
      <c r="AK46" s="36"/>
      <c r="AL46" s="35" t="s">
        <v>3</v>
      </c>
      <c r="AM46" s="36" t="s">
        <v>3</v>
      </c>
      <c r="AN46" s="36" t="s">
        <v>3</v>
      </c>
      <c r="AO46" s="36" t="s">
        <v>3</v>
      </c>
      <c r="AP46" s="36"/>
      <c r="AQ46" s="36">
        <v>2E-3</v>
      </c>
      <c r="AR46" s="35" t="s">
        <v>3</v>
      </c>
      <c r="AS46" s="36" t="s">
        <v>3</v>
      </c>
      <c r="AT46" s="36" t="s">
        <v>3</v>
      </c>
      <c r="AU46" s="36" t="s">
        <v>3</v>
      </c>
      <c r="AV46" s="36"/>
      <c r="AW46" s="36">
        <v>9.6300000000000008</v>
      </c>
      <c r="AX46" s="35" t="s">
        <v>3</v>
      </c>
      <c r="AY46" s="40" t="s">
        <v>3</v>
      </c>
      <c r="AZ46" s="40" t="s">
        <v>3</v>
      </c>
      <c r="BA46" s="40" t="s">
        <v>3</v>
      </c>
      <c r="BB46" s="40">
        <v>0</v>
      </c>
      <c r="BC46" s="40">
        <v>2E-3</v>
      </c>
      <c r="BD46" s="35" t="s">
        <v>3</v>
      </c>
      <c r="BE46" s="41" t="s">
        <v>3</v>
      </c>
      <c r="BF46" s="41" t="s">
        <v>3</v>
      </c>
      <c r="BG46" s="41" t="s">
        <v>3</v>
      </c>
      <c r="BH46" s="41">
        <v>0</v>
      </c>
      <c r="BI46" s="91">
        <v>9.6300000000000008</v>
      </c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</row>
    <row r="47" spans="1:75" ht="15">
      <c r="A47" s="75" t="s">
        <v>13</v>
      </c>
      <c r="B47" s="42" t="s">
        <v>3</v>
      </c>
      <c r="C47" s="43" t="s">
        <v>3</v>
      </c>
      <c r="D47" s="43" t="s">
        <v>3</v>
      </c>
      <c r="E47" s="43" t="s">
        <v>3</v>
      </c>
      <c r="F47" s="43"/>
      <c r="G47" s="43"/>
      <c r="H47" s="42" t="s">
        <v>3</v>
      </c>
      <c r="I47" s="43" t="s">
        <v>3</v>
      </c>
      <c r="J47" s="43" t="s">
        <v>3</v>
      </c>
      <c r="K47" s="43" t="s">
        <v>3</v>
      </c>
      <c r="L47" s="43"/>
      <c r="M47" s="43"/>
      <c r="N47" s="42" t="s">
        <v>3</v>
      </c>
      <c r="O47" s="43" t="s">
        <v>3</v>
      </c>
      <c r="P47" s="43" t="s">
        <v>3</v>
      </c>
      <c r="Q47" s="43" t="s">
        <v>3</v>
      </c>
      <c r="R47" s="43"/>
      <c r="S47" s="43"/>
      <c r="T47" s="42" t="s">
        <v>3</v>
      </c>
      <c r="U47" s="43" t="s">
        <v>3</v>
      </c>
      <c r="V47" s="43" t="s">
        <v>3</v>
      </c>
      <c r="W47" s="43" t="s">
        <v>3</v>
      </c>
      <c r="X47" s="43"/>
      <c r="Y47" s="43"/>
      <c r="Z47" s="42" t="s">
        <v>3</v>
      </c>
      <c r="AA47" s="43" t="s">
        <v>3</v>
      </c>
      <c r="AB47" s="43" t="s">
        <v>3</v>
      </c>
      <c r="AC47" s="43" t="s">
        <v>3</v>
      </c>
      <c r="AD47" s="43"/>
      <c r="AE47" s="43"/>
      <c r="AF47" s="42" t="s">
        <v>3</v>
      </c>
      <c r="AG47" s="43" t="s">
        <v>3</v>
      </c>
      <c r="AH47" s="43" t="s">
        <v>3</v>
      </c>
      <c r="AI47" s="43" t="s">
        <v>3</v>
      </c>
      <c r="AJ47" s="43"/>
      <c r="AK47" s="43"/>
      <c r="AL47" s="42" t="s">
        <v>3</v>
      </c>
      <c r="AM47" s="43" t="s">
        <v>3</v>
      </c>
      <c r="AN47" s="43" t="s">
        <v>3</v>
      </c>
      <c r="AO47" s="43" t="s">
        <v>3</v>
      </c>
      <c r="AP47" s="43"/>
      <c r="AQ47" s="43"/>
      <c r="AR47" s="42" t="s">
        <v>3</v>
      </c>
      <c r="AS47" s="43" t="s">
        <v>3</v>
      </c>
      <c r="AT47" s="43" t="s">
        <v>3</v>
      </c>
      <c r="AU47" s="43" t="s">
        <v>3</v>
      </c>
      <c r="AV47" s="43"/>
      <c r="AW47" s="43"/>
      <c r="AX47" s="42" t="s">
        <v>3</v>
      </c>
      <c r="AY47" s="44" t="s">
        <v>3</v>
      </c>
      <c r="AZ47" s="44" t="s">
        <v>3</v>
      </c>
      <c r="BA47" s="44" t="s">
        <v>3</v>
      </c>
      <c r="BB47" s="44">
        <v>0</v>
      </c>
      <c r="BC47" s="44">
        <v>0</v>
      </c>
      <c r="BD47" s="42" t="s">
        <v>3</v>
      </c>
      <c r="BE47" s="45" t="s">
        <v>3</v>
      </c>
      <c r="BF47" s="45" t="s">
        <v>3</v>
      </c>
      <c r="BG47" s="45" t="s">
        <v>3</v>
      </c>
      <c r="BH47" s="45">
        <v>0</v>
      </c>
      <c r="BI47" s="92">
        <v>0</v>
      </c>
    </row>
    <row r="48" spans="1:75" s="4" customFormat="1" ht="15">
      <c r="A48" s="75" t="s">
        <v>41</v>
      </c>
      <c r="B48" s="35" t="s">
        <v>3</v>
      </c>
      <c r="C48" s="36" t="s">
        <v>3</v>
      </c>
      <c r="D48" s="36" t="s">
        <v>3</v>
      </c>
      <c r="E48" s="36" t="s">
        <v>3</v>
      </c>
      <c r="F48" s="36"/>
      <c r="G48" s="36"/>
      <c r="H48" s="35" t="s">
        <v>3</v>
      </c>
      <c r="I48" s="36" t="s">
        <v>3</v>
      </c>
      <c r="J48" s="36" t="s">
        <v>3</v>
      </c>
      <c r="K48" s="36" t="s">
        <v>3</v>
      </c>
      <c r="L48" s="36"/>
      <c r="M48" s="36"/>
      <c r="N48" s="35" t="s">
        <v>3</v>
      </c>
      <c r="O48" s="36" t="s">
        <v>3</v>
      </c>
      <c r="P48" s="36" t="s">
        <v>3</v>
      </c>
      <c r="Q48" s="36" t="s">
        <v>3</v>
      </c>
      <c r="R48" s="36"/>
      <c r="S48" s="36"/>
      <c r="T48" s="35" t="s">
        <v>3</v>
      </c>
      <c r="U48" s="36" t="s">
        <v>3</v>
      </c>
      <c r="V48" s="36" t="s">
        <v>3</v>
      </c>
      <c r="W48" s="36" t="s">
        <v>3</v>
      </c>
      <c r="X48" s="36"/>
      <c r="Y48" s="36"/>
      <c r="Z48" s="35" t="s">
        <v>3</v>
      </c>
      <c r="AA48" s="36" t="s">
        <v>3</v>
      </c>
      <c r="AB48" s="36" t="s">
        <v>3</v>
      </c>
      <c r="AC48" s="36" t="s">
        <v>3</v>
      </c>
      <c r="AD48" s="36"/>
      <c r="AE48" s="36"/>
      <c r="AF48" s="35" t="s">
        <v>3</v>
      </c>
      <c r="AG48" s="36" t="s">
        <v>3</v>
      </c>
      <c r="AH48" s="36" t="s">
        <v>3</v>
      </c>
      <c r="AI48" s="36" t="s">
        <v>3</v>
      </c>
      <c r="AJ48" s="36"/>
      <c r="AK48" s="36"/>
      <c r="AL48" s="37">
        <v>2.7</v>
      </c>
      <c r="AM48" s="38">
        <v>2.7</v>
      </c>
      <c r="AN48" s="38">
        <v>2.6</v>
      </c>
      <c r="AO48" s="38">
        <v>2.6</v>
      </c>
      <c r="AP48" s="38">
        <v>2.57</v>
      </c>
      <c r="AQ48" s="38">
        <v>2.57</v>
      </c>
      <c r="AR48" s="37">
        <v>40</v>
      </c>
      <c r="AS48" s="38">
        <v>40</v>
      </c>
      <c r="AT48" s="38">
        <v>48.7</v>
      </c>
      <c r="AU48" s="38">
        <v>48.8</v>
      </c>
      <c r="AV48" s="38">
        <v>48.8</v>
      </c>
      <c r="AW48" s="38">
        <v>48.8</v>
      </c>
      <c r="AX48" s="39">
        <f>+B48+N48+Z48+AL48</f>
        <v>2.7</v>
      </c>
      <c r="AY48" s="40">
        <f>SUM(C48,O48,AA48,AM48)</f>
        <v>2.7</v>
      </c>
      <c r="AZ48" s="40">
        <f t="shared" si="0"/>
        <v>2.6</v>
      </c>
      <c r="BA48" s="40">
        <f t="shared" si="1"/>
        <v>2.6</v>
      </c>
      <c r="BB48" s="40">
        <v>2.57</v>
      </c>
      <c r="BC48" s="40">
        <v>2.57</v>
      </c>
      <c r="BD48" s="39">
        <f>+H48+T48+AF48+AR48</f>
        <v>40</v>
      </c>
      <c r="BE48" s="41">
        <f>SUM(I48,U48,AG48,AS48)</f>
        <v>40</v>
      </c>
      <c r="BF48" s="41">
        <f>J48+V48+AH48+AT48</f>
        <v>48.7</v>
      </c>
      <c r="BG48" s="41">
        <f t="shared" si="4"/>
        <v>48.8</v>
      </c>
      <c r="BH48" s="41">
        <v>48.8</v>
      </c>
      <c r="BI48" s="91">
        <v>48.8</v>
      </c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</row>
    <row r="49" spans="1:75" ht="15">
      <c r="A49" s="75" t="s">
        <v>19</v>
      </c>
      <c r="B49" s="42" t="s">
        <v>3</v>
      </c>
      <c r="C49" s="43" t="s">
        <v>3</v>
      </c>
      <c r="D49" s="43" t="s">
        <v>3</v>
      </c>
      <c r="E49" s="43" t="s">
        <v>3</v>
      </c>
      <c r="F49" s="43">
        <v>5</v>
      </c>
      <c r="G49" s="43">
        <v>5</v>
      </c>
      <c r="H49" s="42" t="s">
        <v>3</v>
      </c>
      <c r="I49" s="43" t="s">
        <v>3</v>
      </c>
      <c r="J49" s="43" t="s">
        <v>3</v>
      </c>
      <c r="K49" s="43" t="s">
        <v>3</v>
      </c>
      <c r="L49" s="43">
        <v>3</v>
      </c>
      <c r="M49" s="43">
        <v>3</v>
      </c>
      <c r="N49" s="42">
        <v>0.06</v>
      </c>
      <c r="O49" s="43">
        <v>0.1</v>
      </c>
      <c r="P49" s="43">
        <v>0.1</v>
      </c>
      <c r="Q49" s="43" t="s">
        <v>3</v>
      </c>
      <c r="R49" s="43">
        <v>0.06</v>
      </c>
      <c r="S49" s="43">
        <v>0.06</v>
      </c>
      <c r="T49" s="42">
        <v>0.08</v>
      </c>
      <c r="U49" s="43">
        <v>0.1</v>
      </c>
      <c r="V49" s="43">
        <v>0.1</v>
      </c>
      <c r="W49" s="43">
        <v>0.1</v>
      </c>
      <c r="X49" s="43">
        <v>0.08</v>
      </c>
      <c r="Y49" s="43">
        <v>0.08</v>
      </c>
      <c r="Z49" s="42" t="s">
        <v>3</v>
      </c>
      <c r="AA49" s="43" t="s">
        <v>3</v>
      </c>
      <c r="AB49" s="43" t="s">
        <v>3</v>
      </c>
      <c r="AC49" s="43" t="s">
        <v>3</v>
      </c>
      <c r="AD49" s="43"/>
      <c r="AE49" s="43"/>
      <c r="AF49" s="42" t="s">
        <v>3</v>
      </c>
      <c r="AG49" s="43" t="s">
        <v>3</v>
      </c>
      <c r="AH49" s="43" t="s">
        <v>3</v>
      </c>
      <c r="AI49" s="43" t="s">
        <v>3</v>
      </c>
      <c r="AJ49" s="43"/>
      <c r="AK49" s="43"/>
      <c r="AL49" s="46">
        <v>2.1</v>
      </c>
      <c r="AM49" s="47">
        <v>2.1</v>
      </c>
      <c r="AN49" s="47">
        <v>2.1</v>
      </c>
      <c r="AO49" s="47">
        <v>2</v>
      </c>
      <c r="AP49" s="47">
        <v>1.958</v>
      </c>
      <c r="AQ49" s="47">
        <v>1.879</v>
      </c>
      <c r="AR49" s="46">
        <v>20</v>
      </c>
      <c r="AS49" s="47">
        <v>20</v>
      </c>
      <c r="AT49" s="47">
        <v>20</v>
      </c>
      <c r="AU49" s="47">
        <v>23.2</v>
      </c>
      <c r="AV49" s="47">
        <v>23.46</v>
      </c>
      <c r="AW49" s="47">
        <v>15.069000000000001</v>
      </c>
      <c r="AX49" s="48">
        <f>+B49+N49+Z49+AL49</f>
        <v>2.16</v>
      </c>
      <c r="AY49" s="44">
        <f>SUM(C49,O49,AA49,AM49)</f>
        <v>2.2000000000000002</v>
      </c>
      <c r="AZ49" s="44">
        <f t="shared" si="0"/>
        <v>2.2000000000000002</v>
      </c>
      <c r="BA49" s="44">
        <f t="shared" si="1"/>
        <v>2</v>
      </c>
      <c r="BB49" s="44">
        <v>7.0179999999999998</v>
      </c>
      <c r="BC49" s="44">
        <v>6.9390000000000001</v>
      </c>
      <c r="BD49" s="48">
        <f>+H49+T49+AF49+AR49</f>
        <v>20.079999999999998</v>
      </c>
      <c r="BE49" s="45">
        <f>SUM(I49,U49,AG49,AS49)</f>
        <v>20.100000000000001</v>
      </c>
      <c r="BF49" s="45">
        <f t="shared" si="3"/>
        <v>20.100000000000001</v>
      </c>
      <c r="BG49" s="45">
        <f t="shared" si="4"/>
        <v>23.3</v>
      </c>
      <c r="BH49" s="45">
        <v>26.54</v>
      </c>
      <c r="BI49" s="92">
        <v>18.149000000000001</v>
      </c>
    </row>
    <row r="50" spans="1:75" s="4" customFormat="1" ht="14.25">
      <c r="A50" s="133" t="s">
        <v>45</v>
      </c>
      <c r="B50" s="54">
        <f t="shared" ref="B50:AG50" si="5">SUM(B11:B49)</f>
        <v>923</v>
      </c>
      <c r="C50" s="55">
        <f t="shared" si="5"/>
        <v>953.2</v>
      </c>
      <c r="D50" s="55">
        <f t="shared" si="5"/>
        <v>978.9</v>
      </c>
      <c r="E50" s="55">
        <f t="shared" si="5"/>
        <v>991.69999999999993</v>
      </c>
      <c r="F50" s="55">
        <f t="shared" si="5"/>
        <v>1010.847</v>
      </c>
      <c r="G50" s="55">
        <f t="shared" si="5"/>
        <v>1029.0849999999998</v>
      </c>
      <c r="H50" s="54">
        <f t="shared" si="5"/>
        <v>613</v>
      </c>
      <c r="I50" s="55">
        <f t="shared" si="5"/>
        <v>674.59999999999991</v>
      </c>
      <c r="J50" s="55">
        <f t="shared" si="5"/>
        <v>725.3</v>
      </c>
      <c r="K50" s="55">
        <f t="shared" si="5"/>
        <v>753.3</v>
      </c>
      <c r="L50" s="55">
        <f t="shared" si="5"/>
        <v>753.16199999999992</v>
      </c>
      <c r="M50" s="55">
        <f t="shared" si="5"/>
        <v>741.77499999999998</v>
      </c>
      <c r="N50" s="54">
        <f t="shared" si="5"/>
        <v>400.08999999999992</v>
      </c>
      <c r="O50" s="55">
        <f t="shared" si="5"/>
        <v>400.29999999999995</v>
      </c>
      <c r="P50" s="55">
        <f t="shared" si="5"/>
        <v>463.8</v>
      </c>
      <c r="Q50" s="55">
        <f t="shared" si="5"/>
        <v>446.4</v>
      </c>
      <c r="R50" s="55">
        <f t="shared" si="5"/>
        <v>451.90000000000003</v>
      </c>
      <c r="S50" s="55">
        <f t="shared" si="5"/>
        <v>454.89</v>
      </c>
      <c r="T50" s="54">
        <f t="shared" si="5"/>
        <v>477.98999999999995</v>
      </c>
      <c r="U50" s="55">
        <f t="shared" si="5"/>
        <v>478.09999999999997</v>
      </c>
      <c r="V50" s="55">
        <f t="shared" si="5"/>
        <v>680.8</v>
      </c>
      <c r="W50" s="55">
        <f t="shared" si="5"/>
        <v>608.80000000000007</v>
      </c>
      <c r="X50" s="55">
        <f t="shared" si="5"/>
        <v>622.2700000000001</v>
      </c>
      <c r="Y50" s="55">
        <f t="shared" si="5"/>
        <v>732.44</v>
      </c>
      <c r="Z50" s="54">
        <f t="shared" si="5"/>
        <v>46.3</v>
      </c>
      <c r="AA50" s="55">
        <f t="shared" si="5"/>
        <v>56.5</v>
      </c>
      <c r="AB50" s="55">
        <f t="shared" si="5"/>
        <v>62.999999999999993</v>
      </c>
      <c r="AC50" s="55">
        <f t="shared" si="5"/>
        <v>66.5</v>
      </c>
      <c r="AD50" s="55">
        <f t="shared" si="5"/>
        <v>71.365000000000009</v>
      </c>
      <c r="AE50" s="55">
        <f t="shared" si="5"/>
        <v>78</v>
      </c>
      <c r="AF50" s="54">
        <f t="shared" si="5"/>
        <v>12.9</v>
      </c>
      <c r="AG50" s="55">
        <f t="shared" si="5"/>
        <v>14.4</v>
      </c>
      <c r="AH50" s="55">
        <f t="shared" ref="AH50:BI50" si="6">SUM(AH11:AH49)</f>
        <v>12.9</v>
      </c>
      <c r="AI50" s="55">
        <f t="shared" si="6"/>
        <v>13.5</v>
      </c>
      <c r="AJ50" s="55">
        <f t="shared" si="6"/>
        <v>15.132999999999999</v>
      </c>
      <c r="AK50" s="55">
        <f t="shared" si="6"/>
        <v>16.05</v>
      </c>
      <c r="AL50" s="54">
        <f t="shared" si="6"/>
        <v>1895.2</v>
      </c>
      <c r="AM50" s="55">
        <f t="shared" si="6"/>
        <v>1895.8999999999999</v>
      </c>
      <c r="AN50" s="55">
        <f t="shared" si="6"/>
        <v>2070.7000000000003</v>
      </c>
      <c r="AO50" s="55">
        <f t="shared" si="6"/>
        <v>2136.9999999999995</v>
      </c>
      <c r="AP50" s="55">
        <f t="shared" si="6"/>
        <v>2140.485000000001</v>
      </c>
      <c r="AQ50" s="55">
        <f t="shared" si="6"/>
        <v>1975.8179999999998</v>
      </c>
      <c r="AR50" s="54">
        <v>10824.3</v>
      </c>
      <c r="AS50" s="55">
        <f t="shared" si="6"/>
        <v>10840</v>
      </c>
      <c r="AT50" s="55">
        <f t="shared" si="6"/>
        <v>14940</v>
      </c>
      <c r="AU50" s="55">
        <f t="shared" si="6"/>
        <v>15609.4</v>
      </c>
      <c r="AV50" s="55">
        <f t="shared" si="6"/>
        <v>14910.658475131428</v>
      </c>
      <c r="AW50" s="55">
        <f t="shared" si="6"/>
        <v>14154.151999999996</v>
      </c>
      <c r="AX50" s="54">
        <f t="shared" si="6"/>
        <v>3264.5899999999992</v>
      </c>
      <c r="AY50" s="56">
        <f t="shared" si="6"/>
        <v>3305.8999999999992</v>
      </c>
      <c r="AZ50" s="56">
        <f t="shared" si="6"/>
        <v>3576.3999999999987</v>
      </c>
      <c r="BA50" s="77">
        <f t="shared" si="6"/>
        <v>3641.6</v>
      </c>
      <c r="BB50" s="56">
        <f t="shared" si="6"/>
        <v>3674.5970000000007</v>
      </c>
      <c r="BC50" s="56">
        <f t="shared" si="6"/>
        <v>3537.7930000000006</v>
      </c>
      <c r="BD50" s="54">
        <v>11928.2</v>
      </c>
      <c r="BE50" s="55">
        <f t="shared" si="6"/>
        <v>12007.100000000002</v>
      </c>
      <c r="BF50" s="55">
        <f t="shared" si="6"/>
        <v>16359.000000000002</v>
      </c>
      <c r="BG50" s="55">
        <f t="shared" si="6"/>
        <v>16985</v>
      </c>
      <c r="BH50" s="55">
        <f t="shared" si="6"/>
        <v>16301.22347513143</v>
      </c>
      <c r="BI50" s="93">
        <f t="shared" si="6"/>
        <v>15644.416999999996</v>
      </c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</row>
    <row r="51" spans="1:75">
      <c r="A51" s="80"/>
      <c r="B51" s="104" t="s">
        <v>76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104" t="s">
        <v>76</v>
      </c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104" t="s">
        <v>76</v>
      </c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104" t="s">
        <v>76</v>
      </c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104" t="s">
        <v>76</v>
      </c>
      <c r="AY51" s="79"/>
      <c r="AZ51" s="79"/>
      <c r="BA51" s="79"/>
      <c r="BB51" s="79"/>
      <c r="BC51" s="79"/>
      <c r="BD51" s="79"/>
      <c r="BE51" s="79"/>
      <c r="BF51" s="22"/>
      <c r="BG51" s="19"/>
      <c r="BH51" s="19"/>
      <c r="BI51" s="23"/>
    </row>
    <row r="52" spans="1:75">
      <c r="A52" s="80"/>
      <c r="B52" s="12" t="s">
        <v>68</v>
      </c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12" t="s">
        <v>68</v>
      </c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12" t="s">
        <v>68</v>
      </c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12" t="s">
        <v>68</v>
      </c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12" t="s">
        <v>68</v>
      </c>
      <c r="AY52" s="81"/>
      <c r="AZ52" s="81"/>
      <c r="BA52" s="81"/>
      <c r="BB52" s="81"/>
      <c r="BC52" s="81"/>
      <c r="BD52" s="81"/>
      <c r="BE52" s="81"/>
      <c r="BF52" s="22"/>
      <c r="BG52" s="19"/>
      <c r="BH52" s="19"/>
      <c r="BI52" s="23"/>
    </row>
    <row r="53" spans="1:75">
      <c r="A53" s="11"/>
      <c r="B53" s="12" t="s">
        <v>69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 t="s">
        <v>69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 t="s">
        <v>69</v>
      </c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 t="s">
        <v>69</v>
      </c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 t="s">
        <v>69</v>
      </c>
      <c r="AY53" s="12"/>
      <c r="AZ53" s="12"/>
      <c r="BA53" s="12"/>
      <c r="BB53" s="12"/>
      <c r="BC53" s="12"/>
      <c r="BD53" s="12"/>
      <c r="BE53" s="19"/>
      <c r="BF53" s="19"/>
      <c r="BG53" s="19"/>
      <c r="BH53" s="19"/>
      <c r="BI53" s="23"/>
    </row>
    <row r="54" spans="1:75">
      <c r="A54" s="11"/>
      <c r="B54" s="12" t="s">
        <v>70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 t="s">
        <v>70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 t="s">
        <v>70</v>
      </c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 t="s">
        <v>70</v>
      </c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 t="s">
        <v>70</v>
      </c>
      <c r="AY54" s="12"/>
      <c r="AZ54" s="12"/>
      <c r="BA54" s="12"/>
      <c r="BB54" s="12"/>
      <c r="BC54" s="12"/>
      <c r="BD54" s="12"/>
      <c r="BE54" s="19"/>
      <c r="BF54" s="19"/>
      <c r="BG54" s="19"/>
      <c r="BH54" s="19"/>
      <c r="BI54" s="23"/>
    </row>
    <row r="55" spans="1:75">
      <c r="A55" s="11"/>
      <c r="B55" s="12" t="s">
        <v>71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 t="s">
        <v>71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">
        <v>71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 t="s">
        <v>71</v>
      </c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 t="s">
        <v>71</v>
      </c>
      <c r="AY55" s="12"/>
      <c r="AZ55" s="12"/>
      <c r="BA55" s="12"/>
      <c r="BB55" s="12"/>
      <c r="BC55" s="12"/>
      <c r="BD55" s="12"/>
      <c r="BE55" s="19"/>
      <c r="BF55" s="19"/>
      <c r="BG55" s="19"/>
      <c r="BH55" s="19"/>
      <c r="BI55" s="23"/>
    </row>
    <row r="56" spans="1:75">
      <c r="A56" s="11"/>
      <c r="B56" s="12" t="s">
        <v>78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 t="s">
        <v>78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 t="s">
        <v>78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 t="s">
        <v>78</v>
      </c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 t="s">
        <v>78</v>
      </c>
      <c r="AY56" s="12"/>
      <c r="AZ56" s="12"/>
      <c r="BA56" s="12"/>
      <c r="BB56" s="12"/>
      <c r="BC56" s="12"/>
      <c r="BD56" s="12"/>
      <c r="BE56" s="19"/>
      <c r="BF56" s="19"/>
      <c r="BG56" s="19"/>
      <c r="BH56" s="19"/>
      <c r="BI56" s="23"/>
    </row>
    <row r="57" spans="1:75" ht="13.5" thickBot="1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06"/>
      <c r="BF57" s="106"/>
      <c r="BG57" s="106"/>
      <c r="BH57" s="15"/>
      <c r="BI57" s="16"/>
    </row>
  </sheetData>
  <mergeCells count="21">
    <mergeCell ref="A6:A8"/>
    <mergeCell ref="B2:M2"/>
    <mergeCell ref="B3:M3"/>
    <mergeCell ref="B4:M4"/>
    <mergeCell ref="B5:M5"/>
    <mergeCell ref="N2:Y2"/>
    <mergeCell ref="N3:Y3"/>
    <mergeCell ref="N4:Y4"/>
    <mergeCell ref="N5:Y5"/>
    <mergeCell ref="Z2:AK2"/>
    <mergeCell ref="Z3:AK3"/>
    <mergeCell ref="Z4:AK4"/>
    <mergeCell ref="Z5:AK5"/>
    <mergeCell ref="AL2:AW2"/>
    <mergeCell ref="AL3:AW3"/>
    <mergeCell ref="AL4:AW4"/>
    <mergeCell ref="AL5:AW5"/>
    <mergeCell ref="AX2:BI2"/>
    <mergeCell ref="AX3:BI3"/>
    <mergeCell ref="AX4:BI4"/>
    <mergeCell ref="AX5:BI5"/>
  </mergeCells>
  <printOptions horizontalCentered="1"/>
  <pageMargins left="0.43307086614173229" right="0.23622047244094491" top="0.23622047244094491" bottom="0" header="0" footer="0"/>
  <pageSetup scale="75" orientation="portrait" r:id="rId1"/>
  <headerFooter alignWithMargins="0"/>
  <colBreaks count="4" manualBreakCount="4">
    <brk id="13" max="1048575" man="1"/>
    <brk id="25" max="1048575" man="1"/>
    <brk id="37" max="56" man="1"/>
    <brk id="49" max="56" man="1"/>
  </colBreaks>
  <ignoredErrors>
    <ignoredError sqref="A9:BI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Table 9.7 (All india)</vt:lpstr>
      <vt:lpstr>Table 9.7 (state-wise)</vt:lpstr>
      <vt:lpstr>'Table 9.7 (All india)'!Print_Area</vt:lpstr>
      <vt:lpstr>'Table 9.7 (state-wise)'!Print_Area</vt:lpstr>
      <vt:lpstr>'Table 9.7 (All india)'!Print_Area_MI</vt:lpstr>
      <vt:lpstr>'Table 9.7 (state-wise)'!Print_Area_MI</vt:lpstr>
      <vt:lpstr>'Table 9.7 (state-wise)'!Print_Titles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2017-03-15T10:58:55Z</cp:lastPrinted>
  <dcterms:created xsi:type="dcterms:W3CDTF">2001-02-24T01:55:02Z</dcterms:created>
  <dcterms:modified xsi:type="dcterms:W3CDTF">2017-03-15T10:59:49Z</dcterms:modified>
</cp:coreProperties>
</file>