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soni31\Downloads\Current sprint\"/>
    </mc:Choice>
  </mc:AlternateContent>
  <xr:revisionPtr revIDLastSave="0" documentId="13_ncr:1_{71D40536-7D8A-408B-9BD4-D89F7E689E65}" xr6:coauthVersionLast="47" xr6:coauthVersionMax="47" xr10:uidLastSave="{00000000-0000-0000-0000-000000000000}"/>
  <bookViews>
    <workbookView xWindow="-108" yWindow="-108" windowWidth="23256" windowHeight="12576" tabRatio="571" xr2:uid="{146ED14C-2F6A-4D01-AD2E-A46595465386}"/>
  </bookViews>
  <sheets>
    <sheet name="TBL1" sheetId="3" r:id="rId1"/>
    <sheet name="SP" sheetId="9" r:id="rId2"/>
  </sheets>
  <definedNames>
    <definedName name="_xlnm._FilterDatabase" localSheetId="0" hidden="1">'TBL1'!#REF!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9" i="9" l="1" a="1"/>
  <c r="C79" i="9" s="1"/>
  <c r="C93" i="9" a="1"/>
  <c r="C93" i="9"/>
  <c r="A132" i="9" a="1"/>
  <c r="A132" i="9" s="1"/>
  <c r="A139" i="9" a="1"/>
  <c r="A139" i="9"/>
  <c r="A142" i="9" a="1"/>
  <c r="A142" i="9" s="1"/>
  <c r="A147" i="9"/>
  <c r="A152" i="9" a="1"/>
  <c r="A152" i="9"/>
  <c r="A221" i="9" a="1"/>
  <c r="A221" i="9" s="1"/>
  <c r="A243" i="9" a="1"/>
  <c r="A243" i="9"/>
  <c r="A312" i="9" a="1"/>
  <c r="A312" i="9"/>
  <c r="A332" i="9" a="1"/>
  <c r="A332" i="9" s="1"/>
  <c r="A416" i="9" a="1"/>
  <c r="A416" i="9" s="1"/>
  <c r="A481" i="9" a="1"/>
  <c r="A481" i="9"/>
  <c r="A506" i="9" a="1"/>
  <c r="A506" i="9" s="1"/>
  <c r="A518" i="9" a="1"/>
  <c r="A518" i="9"/>
  <c r="A569" i="9" a="1"/>
  <c r="A569" i="9" s="1"/>
  <c r="A606" i="9" a="1"/>
  <c r="A606" i="9"/>
  <c r="A633" i="9" a="1"/>
  <c r="A633" i="9" s="1"/>
  <c r="A684" i="9" a="1"/>
  <c r="A684" i="9"/>
  <c r="A695" i="9" a="1"/>
  <c r="A695" i="9" s="1"/>
  <c r="A734" i="9" a="1"/>
  <c r="A734" i="9"/>
  <c r="A825" i="9" a="1"/>
  <c r="A825" i="9" s="1"/>
  <c r="A982" i="9" a="1"/>
  <c r="A982" i="9"/>
  <c r="B1042" i="9" a="1"/>
  <c r="B1042" i="9" s="1"/>
  <c r="C1113" i="9" a="1"/>
  <c r="C1113" i="9"/>
  <c r="C1114" i="9" a="1"/>
  <c r="C1114" i="9" s="1"/>
  <c r="B1298" i="9" a="1"/>
  <c r="B1298" i="9"/>
  <c r="A1353" i="9" a="1"/>
  <c r="A1353" i="9" s="1"/>
  <c r="A1375" i="9" a="1"/>
  <c r="A1375" i="9" s="1"/>
  <c r="A1424" i="9" a="1"/>
  <c r="A1424" i="9" s="1"/>
  <c r="A1431" i="9" a="1"/>
  <c r="A1431" i="9"/>
  <c r="A1465" i="9" a="1"/>
  <c r="A1465" i="9" s="1"/>
  <c r="A1509" i="9" a="1"/>
  <c r="A1509" i="9"/>
  <c r="A1537" i="9" a="1"/>
  <c r="A1537" i="9" s="1"/>
  <c r="A1553" i="9" a="1"/>
  <c r="A1553" i="9"/>
  <c r="A1717" i="9" a="1"/>
  <c r="A1717" i="9" s="1"/>
  <c r="A1744" i="9" a="1"/>
  <c r="A1744" i="9" s="1"/>
  <c r="A1760" i="9" a="1"/>
  <c r="A1760" i="9" s="1"/>
  <c r="A2671" i="9" a="1"/>
  <c r="A2671" i="9"/>
  <c r="A2675" i="9" a="1"/>
  <c r="A2675" i="9" s="1"/>
  <c r="A2676" i="9" a="1"/>
  <c r="A2676" i="9"/>
  <c r="A2678" i="9" a="1"/>
  <c r="A2678" i="9" s="1"/>
  <c r="A2681" i="9" a="1"/>
  <c r="A2681" i="9"/>
  <c r="A2682" i="9" a="1"/>
  <c r="A2682" i="9" s="1"/>
  <c r="A2728" i="9" a="1"/>
  <c r="A2728" i="9" s="1"/>
  <c r="A2733" i="9"/>
  <c r="A2736" i="9" a="1"/>
  <c r="A2736" i="9"/>
  <c r="A2751" i="9" a="1"/>
  <c r="A2751"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<sst xmlns="http://schemas.openxmlformats.org/spreadsheetml/2006/main" count="2699" uniqueCount="1403">
  <si>
    <t xml:space="preserve">Reporting Domain: Scheduling </t>
  </si>
  <si>
    <t xml:space="preserve">Author / Contact: Pramod J </t>
  </si>
  <si>
    <t>accept num</t>
  </si>
  <si>
    <t>add type</t>
  </si>
  <si>
    <t>assessment state</t>
  </si>
  <si>
    <t>attempt count with zero</t>
  </si>
  <si>
    <t>average attempt to accept</t>
  </si>
  <si>
    <t>call back nbr</t>
  </si>
  <si>
    <t>client priority</t>
  </si>
  <si>
    <t>client region</t>
  </si>
  <si>
    <t>gift card eligible</t>
  </si>
  <si>
    <t>housecalls eligible</t>
  </si>
  <si>
    <t>household flag</t>
  </si>
  <si>
    <t>IHWA_IND</t>
  </si>
  <si>
    <t>member termed</t>
  </si>
  <si>
    <t>member id type</t>
  </si>
  <si>
    <t>membership num sys name</t>
  </si>
  <si>
    <t>oprl region</t>
  </si>
  <si>
    <t>preference</t>
  </si>
  <si>
    <t>previous status</t>
  </si>
  <si>
    <t>previous substatus</t>
  </si>
  <si>
    <t>priority</t>
  </si>
  <si>
    <t>priority1</t>
  </si>
  <si>
    <t>provider_group</t>
  </si>
  <si>
    <t>report status</t>
  </si>
  <si>
    <t>report substatus</t>
  </si>
  <si>
    <t>reportable flag</t>
  </si>
  <si>
    <t>reporting current status</t>
  </si>
  <si>
    <t>schedule rec type</t>
  </si>
  <si>
    <t>spoken language name</t>
  </si>
  <si>
    <t>th visit</t>
  </si>
  <si>
    <t>total excl.CDO</t>
  </si>
  <si>
    <t>total cdo</t>
  </si>
  <si>
    <t>utr</t>
  </si>
  <si>
    <t>wm_market</t>
  </si>
  <si>
    <t>year parameter 1</t>
  </si>
  <si>
    <t>year selection</t>
  </si>
  <si>
    <t>accept den</t>
  </si>
  <si>
    <t>attempts average (copy)</t>
  </si>
  <si>
    <t>attempts fixed client name</t>
  </si>
  <si>
    <t>attempts fixed client name(copy)</t>
  </si>
  <si>
    <t>attempts fixed lob</t>
  </si>
  <si>
    <t>attempts fixed lob (copy)</t>
  </si>
  <si>
    <t>attempts fixed national</t>
  </si>
  <si>
    <t>attempts fixed national (copy)</t>
  </si>
  <si>
    <t>attempts fixed state</t>
  </si>
  <si>
    <t>attempts fixed state(copy)</t>
  </si>
  <si>
    <t>ct</t>
  </si>
  <si>
    <t>giftcard ct</t>
  </si>
  <si>
    <t>membermailing ct</t>
  </si>
  <si>
    <t>provider ref</t>
  </si>
  <si>
    <t>valid flag</t>
  </si>
  <si>
    <t>yearmonth</t>
  </si>
  <si>
    <t>yearmonth giftcard</t>
  </si>
  <si>
    <t>yearmonth membermail</t>
  </si>
  <si>
    <t xml:space="preserve">SP_Name: </t>
  </si>
  <si>
    <t xml:space="preserve">  </t>
  </si>
  <si>
    <t>Added CLIENT_REGION and OPRL_REGION changes</t>
  </si>
  <si>
    <t xml:space="preserve">   </t>
  </si>
  <si>
    <t xml:space="preserve">SELECT </t>
  </si>
  <si>
    <t>YEARMONTH,</t>
  </si>
  <si>
    <t>MEDICARE_ID,</t>
  </si>
  <si>
    <t>DM_PATIENT_REF,</t>
  </si>
  <si>
    <t>MEMBER_CLIENT_ID,</t>
  </si>
  <si>
    <t>MEMBER_ID_TYPE,</t>
  </si>
  <si>
    <t>MEMBER_GLOBAL_ID,</t>
  </si>
  <si>
    <t>MEMBERSHIP_NUMBER,</t>
  </si>
  <si>
    <t>MEMBERSHIP_NUM_SYS_NAME,</t>
  </si>
  <si>
    <t>FIN_LOB,</t>
  </si>
  <si>
    <t>MASTER_CLIENT,</t>
  </si>
  <si>
    <t>LOB,</t>
  </si>
  <si>
    <t>CLIENT,</t>
  </si>
  <si>
    <t>SUB_CLIENT,</t>
  </si>
  <si>
    <t>CDO_FLAG,</t>
  </si>
  <si>
    <t>HPBP,</t>
  </si>
  <si>
    <t>GROUP_NUMBER,</t>
  </si>
  <si>
    <t>GROUP_NAME,</t>
  </si>
  <si>
    <t>SCHEDULED_HPBP,</t>
  </si>
  <si>
    <t>HOUSECALLS_ELIGIBLE,</t>
  </si>
  <si>
    <t>MEMBER_COHORT,</t>
  </si>
  <si>
    <t>REPORT_STATUS,</t>
  </si>
  <si>
    <t>REPORT_SUBSTATUS,</t>
  </si>
  <si>
    <t>REPORT_STATUS_DATE,</t>
  </si>
  <si>
    <t>REPORTING_CURRENT_STATUS,</t>
  </si>
  <si>
    <t>VALID_FLAG,</t>
  </si>
  <si>
    <t>CYCLE_YEAR,</t>
  </si>
  <si>
    <t>COUNTY,</t>
  </si>
  <si>
    <t>STATE,</t>
  </si>
  <si>
    <t>ZONE_NAME,</t>
  </si>
  <si>
    <t>PLAN_TYPE,</t>
  </si>
  <si>
    <t>FAMILY_PLAN_NAME,</t>
  </si>
  <si>
    <t>BENEFIT_PLAN_NAME,</t>
  </si>
  <si>
    <t>DATE_OF_BIRTH,</t>
  </si>
  <si>
    <t>ADDRESS_1,</t>
  </si>
  <si>
    <t>ADDRESS_2,</t>
  </si>
  <si>
    <t>UTR,</t>
  </si>
  <si>
    <t>COMPLETED_NUM,</t>
  </si>
  <si>
    <t>ACCEPT_NUM,</t>
  </si>
  <si>
    <t>ACCEPT_DEN,</t>
  </si>
  <si>
    <t>SCC,</t>
  </si>
  <si>
    <t>ATTEMPTED_PHONE,</t>
  </si>
  <si>
    <t>GIFT_CARD_ELIGIBLE,</t>
  </si>
  <si>
    <t>GIFTCARD_SENT_DATE,</t>
  </si>
  <si>
    <t>YEARMONTH_GIFTCARD,</t>
  </si>
  <si>
    <t>GIFTCARD_CT,</t>
  </si>
  <si>
    <t>MEMBER_MAILING_DATE,</t>
  </si>
  <si>
    <t>YEARMONTH_MEMBERMAIL,</t>
  </si>
  <si>
    <t>MEMBERMAILING_CT,</t>
  </si>
  <si>
    <t>REFRESH_DATE,</t>
  </si>
  <si>
    <t>ATTEMPT_COUNT,</t>
  </si>
  <si>
    <t>SPOKEN_LANGUAGE_NAME,</t>
  </si>
  <si>
    <t>ASSESSMENT_STATE,</t>
  </si>
  <si>
    <t>VENDOR,</t>
  </si>
  <si>
    <t>PROVIDER_REF,</t>
  </si>
  <si>
    <t>TTRY_MAILDATE,</t>
  </si>
  <si>
    <t>TTRY_MAILCOUNTY,</t>
  </si>
  <si>
    <t>MEMBER_CALL_APPT_ID,</t>
  </si>
  <si>
    <t>CALL_BACK_NBR,</t>
  </si>
  <si>
    <t>GENDER,</t>
  </si>
  <si>
    <t>HOUSEHOLD_FLAG,</t>
  </si>
  <si>
    <t>PRIORITY,</t>
  </si>
  <si>
    <t>MEMBER_TERMED,</t>
  </si>
  <si>
    <t>CALL_TYPE,</t>
  </si>
  <si>
    <t>WM_MARKET,</t>
  </si>
  <si>
    <t>Client_Priority,</t>
  </si>
  <si>
    <t>SCH_VISIT_TYPE,</t>
  </si>
  <si>
    <t>APPT_VISIT_TYPE,</t>
  </si>
  <si>
    <t>SCH_VISIT_MODALITY_TYPE,</t>
  </si>
  <si>
    <t>APPT_VISIT_MODALITY_TYPE,</t>
  </si>
  <si>
    <t>E2E_Vendor_Id,</t>
  </si>
  <si>
    <t>E2E_Vendor,</t>
  </si>
  <si>
    <t>CLIENT_REGION,</t>
  </si>
  <si>
    <t>OPRL_REGION,</t>
  </si>
  <si>
    <t>UNION ALL</t>
  </si>
  <si>
    <t xml:space="preserve">PREVIOUS_STATUS, </t>
  </si>
  <si>
    <t>PREVIOUS_SUBSTATUS,</t>
  </si>
  <si>
    <t>;</t>
  </si>
  <si>
    <t>CS_BI View Name: ALL_PRODUCTION_MI_UNIQUE, THIS view comes from CS_IM.[dbo].[syn_production_mi_unique](from [a2022_production_mi_unique]) + CS_IM.[dbo].[syn_production_mi_unique_py](from [a2021_production_mi_unique]) + CS_IM.[dbo].[syn_production_mi_unique_two_years_ago](from [a2020_production_mi_unique])</t>
  </si>
  <si>
    <t>Columns</t>
  </si>
  <si>
    <t>Report Name: Scheduling - Completions by Priority</t>
  </si>
  <si>
    <t xml:space="preserve">CREATE PROCEDURE [dbo].[SP_RUN_DAILY_CLIENT_PRODUCTION] (@Process_name VARCHAR(100) = 'SMT_SCHEDULING') </t>
  </si>
  <si>
    <t>AS</t>
  </si>
  <si>
    <t>BEGIN</t>
  </si>
  <si>
    <t>/****************************** Change History ********************************</t>
  </si>
  <si>
    <t>Date</t>
  </si>
  <si>
    <t>Author</t>
  </si>
  <si>
    <t>Description</t>
  </si>
  <si>
    <t>Prakash Selvaraj</t>
  </si>
  <si>
    <t>Updated the Profile name for DB mail</t>
  </si>
  <si>
    <t>Sakthimani Perumal</t>
  </si>
  <si>
    <t>Client Hierarchy Changes</t>
  </si>
  <si>
    <t>Excluded AvMed ACA Members</t>
  </si>
  <si>
    <t>2018 Readiness and Patient ID based process</t>
  </si>
  <si>
    <t>MBI Changes</t>
  </si>
  <si>
    <t>Added FIN_LOB</t>
  </si>
  <si>
    <t>Logic change to build A2018_SMT_MEMBERS_UNIQUE table using Member Client ID column and WM_Market column</t>
  </si>
  <si>
    <t>Surjeet Singh</t>
  </si>
  <si>
    <t>Added Location Type in A2018_PRODUCTION_SUMMARY, A2018_PRODUCTION_MI_UNIQUE , A2018_PRODUCTION_MI_ACCEPT column</t>
  </si>
  <si>
    <t>Added PREVIOUS_STATUS &amp; PREVIOUS_SUBSTATUS in A2018_PRODUCTION_SUMMARY, A2018_PRODUCTION_MI_UNIQUE , A2018_PRODUCTION_MI_ACCEPT</t>
  </si>
  <si>
    <t>Priyank Garg</t>
  </si>
  <si>
    <t>Added PROVIDER_GROUP column in A2018_PRODUCTION_SUMMARY, A2018_PRODUCTION_MI_UNIQUE , A2018_PRODUCTION_MI_ACCEPT</t>
  </si>
  <si>
    <t>Baskar C</t>
  </si>
  <si>
    <t xml:space="preserve">    2019 Readiness</t>
  </si>
  <si>
    <t>12/18/2018      Priyanka Sharma</t>
  </si>
  <si>
    <t>Added Dialed_Phone in 2019 tables</t>
  </si>
  <si>
    <t>01/23/2019      Priyanka Sharma</t>
  </si>
  <si>
    <t>Removed Not In Condition</t>
  </si>
  <si>
    <t>03/05/2019      Baskar</t>
  </si>
  <si>
    <t>Added TIN and NPI changes.</t>
  </si>
  <si>
    <t>mjones34</t>
  </si>
  <si>
    <t>Add new field Client_Priority</t>
  </si>
  <si>
    <t>Prakash</t>
  </si>
  <si>
    <t>Moved the log moniotoring inserts for CS_BI.DBO.Data_Porting_Log_Monitor from the porting sp</t>
  </si>
  <si>
    <t>10/31/2019      Archana N</t>
  </si>
  <si>
    <t>Commenting out the execution of SP-SP_RUN_DAILY_MASTER_WATERFAL as per US2126523</t>
  </si>
  <si>
    <t>Steve Vinge</t>
  </si>
  <si>
    <t>Change to automate Year End changes as much as possible</t>
  </si>
  <si>
    <t>Allow the option to run Client Production for the New Year</t>
  </si>
  <si>
    <t>Archana N</t>
  </si>
  <si>
    <t>Changing to Union ALL in step 20 and 30</t>
  </si>
  <si>
    <t>Priyanka S</t>
  </si>
  <si>
    <t>Changing from Groupnumber to Group_number ( between step 30 and 40)</t>
  </si>
  <si>
    <t>Swithced from Latest_record_non_pdp to Current_record_non_pdp filter on smt members</t>
  </si>
  <si>
    <t>Virtual visit changes. added TH_VISIT</t>
  </si>
  <si>
    <t>Prakash S</t>
  </si>
  <si>
    <t>Virtual visit chagnes - Add SCH_VISIT_TYPE, APPT_VISIT_TYPE</t>
  </si>
  <si>
    <t>Visit Modality changes</t>
  </si>
  <si>
    <t>Add E2E Vendor information</t>
  </si>
  <si>
    <t>Add IHWA_Ind field to MI_ACCEPT, MI_UNIQUE, and SUMMARY</t>
  </si>
  <si>
    <t>Added GMPI</t>
  </si>
  <si>
    <t>Removed the Started/completed emails</t>
  </si>
  <si>
    <t>11/17/2020      Priyanka Mamidala           Added  CURRENT_CAMPAIGN column to Production_MI_Unique to bring the campaign values and Added the update statement to set CURRENT_CAMPAIGN from WATERFALL_REPORTING_DAILY table.</t>
  </si>
  <si>
    <t>12/02/2020      Steve Vinge                 Allow SP to run twice if needed-once for Current Year and once for New Year</t>
  </si>
  <si>
    <t>12/14/2020      Steve Vinge                 Add a switch to use MEMBERS_HC_FUTURE instead of SMT_MEMBERS_HC when needed</t>
  </si>
  <si>
    <t>Convert hard coded Region logic to Table based</t>
  </si>
  <si>
    <t>01/14/2021      Srikanth G</t>
  </si>
  <si>
    <t>Added HR Manager Hierarchy attributes.</t>
  </si>
  <si>
    <t>Srikanth G                  Changed CLIENT_REGION and OPRL_REGION logic to pull from SMT_SCHEDULING.</t>
  </si>
  <si>
    <t>03/29/2021      Steve Vinge</t>
  </si>
  <si>
    <t xml:space="preserve">    Add IPA and Market_Code from some External Rosters</t>
  </si>
  <si>
    <t>08/18/2021      Priyanka Mamidala</t>
  </si>
  <si>
    <t>Add Program_Assignment from waterfall_Reporting_Daily</t>
  </si>
  <si>
    <t>10/07/2021      Priyanka Mamidala</t>
  </si>
  <si>
    <t>Removed the code to execute CS_BI..SP_T_ROSTER_FOR_COMPLETED_FINANCE as per Renee and Chris request</t>
  </si>
  <si>
    <t>11/23/2021      Priyanka Sharma</t>
  </si>
  <si>
    <t>UCard Design</t>
  </si>
  <si>
    <t>Sujita</t>
  </si>
  <si>
    <t>US4078096: UCard - Data Testing SMT and Client Production (PRE-HC)</t>
  </si>
  <si>
    <t xml:space="preserve">12/16/2021      Ragesh                  </t>
  </si>
  <si>
    <t>US3990787: [Continued] #Ops ; Add Missing Index from LP</t>
  </si>
  <si>
    <t>02/01/2022      Sujita Singh                US4207833:Removed CDO_ProHealth_CT_HouseCalls_Roster references</t>
  </si>
  <si>
    <t>panand20 / Kumar Rajdeep</t>
  </si>
  <si>
    <t>US4460812: Adding Client Defined Fields to Client Production Tables</t>
  </si>
  <si>
    <t>select * from CS_STG.dbo.StoredProcedureStepTracker order by RunDateTime desc</t>
  </si>
  <si>
    <t>********************************************************************************/</t>
  </si>
  <si>
    <t>/********************************************************************************************************************</t>
  </si>
  <si>
    <t>1. Current Year values are in CS_STG.dbo.Master_Code_Lkup with Process_name = 'SMT_SCHEDULING'</t>
  </si>
  <si>
    <t>This is used by SP_SMT_SCHEDULING</t>
  </si>
  <si>
    <t>Example: 2019</t>
  </si>
  <si>
    <t>2. The Next Year values are in CS_STG.dbo.Master_Code_Lkup with Process_name = 'SMT_SCHEDULING_NEWYEAR'</t>
  </si>
  <si>
    <t>This is used by SP_SMT_SCHEDULING_NEWYEAR</t>
  </si>
  <si>
    <t>Example: 2020</t>
  </si>
  <si>
    <t>3. Procedure only Synonyms are created and dropped in this procedure based on the CYCLE_YEAR_CY value in Master_Code_Lkup</t>
  </si>
  <si>
    <t>They are independent of the Scheduling synonyms used by the BI Reports</t>
  </si>
  <si>
    <t>4. During most of the year, we will only run the current year by executing SP_SMT_SCHEDULING</t>
  </si>
  <si>
    <t>5. When we want to run the current year and the new year, we set the Code_Value for the 'RunNewYear' Code_Category to 1 in the Master_Code_Lkup with Process_name = 'SMT_SCHEDULING'</t>
  </si>
  <si>
    <t>This will cause sp_SMT_SCHEDULING to be run again with @Process_name = 'SMT_SCHEDULING_NEWYEAR' near the end of the Current Year's run of sp_SMT_SCHEDULING.</t>
  </si>
  <si>
    <t xml:space="preserve">    Certain statements will not be run when @Process_name = 'SMT_SCHEDULING_NEWYEAR'</t>
  </si>
  <si>
    <t>6. When we want to stop running both the current and new year, which we mean we switch the new year to be the current year, we need to do the following:</t>
  </si>
  <si>
    <t>a) change the value in CS_STG.dbo.Master_Code_Lkup for Process_name = 'SMT_SCHEDULING'</t>
  </si>
  <si>
    <t>UPDATE OLD</t>
  </si>
  <si>
    <t xml:space="preserve">SET </t>
  </si>
  <si>
    <t>OLD.Code_Value = NEW.Code_Value,</t>
  </si>
  <si>
    <t>OLD.Update_dt = GETDATE(),</t>
  </si>
  <si>
    <t>OLD.Update_user = SUSER_SNAME()</t>
  </si>
  <si>
    <t>FROM</t>
  </si>
  <si>
    <t>CS_STG.dbo.Master_Code_Lkup OLD (NOLOCK)</t>
  </si>
  <si>
    <t>JOIN CS_STG.dbo.Master_Code_Lkup NEW (NOLOCK)</t>
  </si>
  <si>
    <t>ON NEW.Code_Category = OLD.Code_Category</t>
  </si>
  <si>
    <t>WHERE</t>
  </si>
  <si>
    <t>OLD.Process_name = 'SMT_SCHEDULING'</t>
  </si>
  <si>
    <t>AND NEW.Process_name = 'SMT_SCHEDULING_NEWYEAR'</t>
  </si>
  <si>
    <t xml:space="preserve">b) 'RunNewYear' Code_Category to 0 </t>
  </si>
  <si>
    <t>UPDATE Master_Code_Lkup</t>
  </si>
  <si>
    <t>SET</t>
  </si>
  <si>
    <t>Code_Value = 0,</t>
  </si>
  <si>
    <t>Update_dt = GETDATE(),</t>
  </si>
  <si>
    <t>Update_user = SUSER_SNAME()</t>
  </si>
  <si>
    <t>Process_name = 'SMT_SCHEDULING' AND Code_Category = 'RunNewYear'</t>
  </si>
  <si>
    <t>********************************************************************************************************************/</t>
  </si>
  <si>
    <t>Get Variables for this run</t>
  </si>
  <si>
    <t xml:space="preserve">DECLARE </t>
  </si>
  <si>
    <t>@CYCLE_YEAR_CY INT,</t>
  </si>
  <si>
    <t>@CYCLE_YEAR_CY_STR VARCHAR(5),</t>
  </si>
  <si>
    <t>@RunNewYear BIT,</t>
  </si>
  <si>
    <t xml:space="preserve">    @UseMemberFutureData BIT,</t>
  </si>
  <si>
    <t>@NewTableName SYSNAME</t>
  </si>
  <si>
    <t>SELECT</t>
  </si>
  <si>
    <t>@CYCLE_YEAR_CY_STR = CYCLE_YEAR_CY,</t>
  </si>
  <si>
    <t>@RunNewYear = RunNewYear,</t>
  </si>
  <si>
    <t xml:space="preserve">    @UseMemberFutureData = UseMemberFutureData</t>
  </si>
  <si>
    <t>(</t>
  </si>
  <si>
    <t xml:space="preserve">select process_name, Code_Category, Code_Value </t>
  </si>
  <si>
    <t>from CS_STG.dbo.Master_Code_Lkup (NOLOCK) where Process_name = @Process_name</t>
  </si>
  <si>
    <t>) src</t>
  </si>
  <si>
    <t>pivot</t>
  </si>
  <si>
    <t>min(Code_Value)</t>
  </si>
  <si>
    <t>for Code_Category in (CYCLE_YEAR_CY, RunNewYear, UseMemberFutureData)</t>
  </si>
  <si>
    <t>) piv;</t>
  </si>
  <si>
    <t>SELECT [@CYCLE_YEAR_CY_STR] = @CYCLE_YEAR_CY_STR, [@RunNewYear] = @RunNewYear, [@UseMemberFutureData] = @UseMemberFutureData</t>
  </si>
  <si>
    <t>SELECT @CYCLE_YEAR_CY = CONVERT(INT, @CYCLE_YEAR_CY_STR);</t>
  </si>
  <si>
    <t>Declare @d datetime = GETDATE(), @BatchId int, @ProcName varchar(100) = 'SP_RUN_DAILY_CLIENT_PRODUCTION ' + @CYCLE_YEAR_CY_STR;</t>
  </si>
  <si>
    <t>set @BatchId =(select isnull(max(BatchID), 0) + 1 from CS_STG.dbo.StoredProcedureStepTracker where Proc_Name = @ProcName)</t>
  </si>
  <si>
    <t>insert into CS_STG.dbo.StoredProcedureStepTracker (BatchID, Proc_Name, StepNbr, StrValue, IntValue, RunDateTime)</t>
  </si>
  <si>
    <t>Select @BatchId, @ProcName, 0, 'Start Proc Run', 0, getdate()</t>
  </si>
  <si>
    <t>--</t>
  </si>
  <si>
    <t>@Subject VARCHAR(200) = CONVERT(VARCHAR(MAX), 'CS_IM - Client Production ' + @CYCLE_YEAR_CY_STR + ' refresh Started')</t>
  </si>
  <si>
    <t>--@profile_name = 'Server_default',</t>
  </si>
  <si>
    <t>--@recipients = 'Housecalls_DMA_DL@ds.uhc.com',</t>
  </si>
  <si>
    <t>--@blind_copy_recipients = 'hawkeye_dba@xlhealth.com',</t>
  </si>
  <si>
    <t>--@subject = @Subject,</t>
  </si>
  <si>
    <t>------- CREATE ETL SYNONYM only used in this procedure ---------</t>
  </si>
  <si>
    <t>DECLARE</t>
  </si>
  <si>
    <t>@SynonymTableName SYSNAME = 'SMT_SCHEDULING_' + @CYCLE_YEAR_CY_STR</t>
  </si>
  <si>
    <t>IF  EXISTS (SELECT 1 FROM sys.synonyms WHERE name = N'ETL_SMT_Scheduling')</t>
  </si>
  <si>
    <t xml:space="preserve">    DROP SYNONYM ETL_SMT_Scheduling;</t>
  </si>
  <si>
    <t>END</t>
  </si>
  <si>
    <t>@SQL_Stmt NVARCHAR(MAX) = 'CREATE SYNONYM dbo.ETL_SMT_Scheduling FOR dbo.' + @SynonymTableName</t>
  </si>
  <si>
    <t>PRINT @SQL_Stmt</t>
  </si>
  <si>
    <t>EXEC(@SQL_Stmt)</t>
  </si>
  <si>
    <t>IF (OBJECT_ID('tempdb..#TMP_UNIQUE_ID') IS NOT NULL)</t>
  </si>
  <si>
    <t>DROP TABLE [#TMP_UNIQUE_ID]</t>
  </si>
  <si>
    <t>------- CREATE UNIQUE SCHEDULING --------</t>
  </si>
  <si>
    <t>;WITH CTE0 AS</t>
  </si>
  <si>
    <t>SELECT DISTINCT DM_PATIENT_REF, MEMBER_CALL_SCHEDULE_ID, ATTEMPTED_ON FROM ETL_SMT_Scheduling (nolock)</t>
  </si>
  <si>
    <t>WHERE ISNULL(DM_PATIENT_REF,'') &lt;&gt; ''</t>
  </si>
  <si>
    <t>AND ISNULL(SUBSTATUS,'dummy') &lt;&gt; ('TTRY - InProgress')</t>
  </si>
  <si>
    <t>),</t>
  </si>
  <si>
    <t>CTE1 as</t>
  </si>
  <si>
    <t>SELECT DISTINCT DM_PATIENT_REF FROM CTE0</t>
  </si>
  <si>
    <t>CTE2 as</t>
  </si>
  <si>
    <t>SELECT DM_PATIENT_REF, MAX(ATTEMPTED_ON) AS  MAX_ATT_V1</t>
  </si>
  <si>
    <t>FROM ETL_SMT_Scheduling (nolock)</t>
  </si>
  <si>
    <t>WHERE VALID_FLAG=1 AND ISNULL(DM_PATIENT_REF,'') &lt;&gt; ''</t>
  </si>
  <si>
    <t>GROUP BY DM_PATIENT_REF</t>
  </si>
  <si>
    <t>CTE3 as</t>
  </si>
  <si>
    <t>SELECT DM_PATIENT_REF, MAX(ATTEMPTED_ON) AS  MAX_ATT_V0</t>
  </si>
  <si>
    <t>WHERE VALID_FLAG=0 AND ISNULL(DM_PATIENT_REF,'') &lt;&gt; ''</t>
  </si>
  <si>
    <t>CTE4 as</t>
  </si>
  <si>
    <t>SELECT CTE1.DM_PATIENT_REF, ISNULL(MAX_ATT_V1, MAX_ATT_V0) AS MAX_ATTMPTED_ON</t>
  </si>
  <si>
    <t>FROM CTE1</t>
  </si>
  <si>
    <t>LEFT OUTER JOIN CTE2 ON (CTE1.DM_PATIENT_REF=CTE2.DM_PATIENT_REF)</t>
  </si>
  <si>
    <t>LEFT OUTER JOIN CTE3 ON (CTE1.DM_PATIENT_REF=CTE3.DM_PATIENT_REF)</t>
  </si>
  <si>
    <t>CTE5 AS</t>
  </si>
  <si>
    <t>SELECT CTE0.DM_PATIENT_REF, CTE0.MEMBER_CALL_SCHEDULE_ID as MAX_CALL_SCHED_ID, ROW_NUMBER() OVER (PARTITION BY CTE0.DM_PATIENT_REF ORDER BY CTE0.MEMBER_CALL_SCHEDULE_ID DESC) as ROW_NUM</t>
  </si>
  <si>
    <t>FROM CTE0 JOIN CTE4 on (CTE0.DM_PATIENT_REF=CTE4.DM_PATIENT_REF AND CTE0.ATTEMPTED_ON = CTE4.MAX_ATTMPTED_ON)</t>
  </si>
  <si>
    <t>UNION</t>
  </si>
  <si>
    <t>SELECT distinct CTE0.DM_PATIENT_REF, CTE0.MEMBER_CALL_SCHEDULE_ID as MAX_CALL_SCHED_ID, ROW_NUMBER() OVER (PARTITION BY CTE0.DM_PATIENT_REF ORDER BY CTE0.DM_PATIENT_REF) as ROW_NUM</t>
  </si>
  <si>
    <t>FROM CTE0 JOIN CTE4 on (CTE0.DM_PATIENT_REF=CTE4.DM_PATIENT_REF)</t>
  </si>
  <si>
    <t>WHERE CTE0.ATTEMPTED_ON IS NULL AND CTE4.MAX_ATTMPTED_ON IS NULL</t>
  </si>
  <si>
    <t>)</t>
  </si>
  <si>
    <t>SELECT distinct DM_PATIENT_REF, MAX_CALL_SCHED_ID, ROW_NUM</t>
  </si>
  <si>
    <t>into #TMP_UNIQUE_ID</t>
  </si>
  <si>
    <t>FROM CTE5</t>
  </si>
  <si>
    <t>WHERE ROW_NUM=1;</t>
  </si>
  <si>
    <t>Select @BatchId, @ProcName, 10, 'CREATE UNIQUE SCHEDULING', @@ROWCOUNT, getdate()</t>
  </si>
  <si>
    <t>IF (OBJECT_ID('tempdb..#TMP_UNIQUE_SCHED') IS NOT NULL)</t>
  </si>
  <si>
    <t>DROP TABLE [#TMP_UNIQUE_SCHED]</t>
  </si>
  <si>
    <t>SELECT S.*</t>
  </si>
  <si>
    <t xml:space="preserve">into #TMP_UNIQUE_SCHED </t>
  </si>
  <si>
    <t>FROM  ETL_SMT_Scheduling (nolock) S</t>
  </si>
  <si>
    <t xml:space="preserve"> JOIN #TMP_UNIQUE_ID U ON (S.DM_PATIENT_REF=U.DM_PATIENT_REF AND S.MEMBER_CALL_SCHEDULE_ID=U.MAX_CALL_SCHED_ID)</t>
  </si>
  <si>
    <t>WHERE ISNULL(S.DM_PATIENT_REF,'') &lt;&gt; '' and U.MAX_CALL_SCHED_ID IS NOT NULL</t>
  </si>
  <si>
    <t>UNION ALL  -- Adding Union ALL</t>
  </si>
  <si>
    <t>SELECT distinct S1.*</t>
  </si>
  <si>
    <t>FROM ETL_SMT_Scheduling (nolock) S1</t>
  </si>
  <si>
    <t xml:space="preserve"> JOIN #TMP_UNIQUE_ID U1 ON (S1.DM_PATIENT_REF=U1.DM_PATIENT_REF)</t>
  </si>
  <si>
    <t>WHERE ISNULL(S1.DM_PATIENT_REF,'') &lt;&gt; '' and U1.MAX_CALL_SCHED_ID IS NULL;</t>
  </si>
  <si>
    <t>Select @BatchId, @ProcName, 20, 'CREATE #TMP_UNIQUE_SCHED', @@ROWCOUNT, getdate()</t>
  </si>
  <si>
    <t>IF EXISTS (</t>
  </si>
  <si>
    <t xml:space="preserve">  SELECT * FROM SYS.TABLES</t>
  </si>
  <si>
    <t xml:space="preserve">   WHERE SYS.TABLES.NAME = N'SMT_SCHEDULING_UNIQUE_T'</t>
  </si>
  <si>
    <t>drop table SMT_SCHEDULING_UNIQUE_T;</t>
  </si>
  <si>
    <t>---- REMOVE DUPLICATE RECORD IN SCHEDULING WITH SAME MEMBER_CALL_SCHEDULE_ID ----</t>
  </si>
  <si>
    <t>WITH C1 as</t>
  </si>
  <si>
    <t>SELECT DM_PATIENT_REF as C1_Pat_id FROM #TMP_UNIQUE_SCHED</t>
  </si>
  <si>
    <t>HAVING COUNT(1) = 1</t>
  </si>
  <si>
    <t>C2 as</t>
  </si>
  <si>
    <t xml:space="preserve">SELECT t1.*, 1 as ROW_NUM  FROM #TMP_UNIQUE_SCHED t1 </t>
  </si>
  <si>
    <t>JOIN C1 ON (t1.DM_PATIENT_REF=C1.C1_Pat_id)</t>
  </si>
  <si>
    <t>C3 as</t>
  </si>
  <si>
    <t>SELECT DM_PATIENT_REF as C3_Pat_id FROM #TMP_UNIQUE_SCHED</t>
  </si>
  <si>
    <t xml:space="preserve">HAVING COUNT(1) &gt; 1 </t>
  </si>
  <si>
    <t>C4 as</t>
  </si>
  <si>
    <t xml:space="preserve">SELECT t2.*, </t>
  </si>
  <si>
    <t>ROW_NUMBER() OVER (PARTITION BY DM_PATIENT_REF ORDER BY (SELECT NULL) ) as ROW_NUM</t>
  </si>
  <si>
    <t xml:space="preserve">FROM #TMP_UNIQUE_SCHED t2 </t>
  </si>
  <si>
    <t>JOIN C3 ON (t2.DM_PATIENT_REF=C3.C3_Pat_id)</t>
  </si>
  <si>
    <t>C5 as</t>
  </si>
  <si>
    <t>SELECT * FROM C4  WHERE ROW_NUM=1</t>
  </si>
  <si>
    <t>C6 as</t>
  </si>
  <si>
    <t>SELECT * FROM C2</t>
  </si>
  <si>
    <t>UNION ALL  -- Adding UNION ALL</t>
  </si>
  <si>
    <t>SELECT * FROM C5</t>
  </si>
  <si>
    <t xml:space="preserve">C7 as </t>
  </si>
  <si>
    <t>SELECT attempted_on, dm_patient_ref, STATUS   , SUBSTATUS ,</t>
  </si>
  <si>
    <t xml:space="preserve"> ROW_NUMBER() over(partition by dm_patient_ref order by attempted_on desc) as rowno</t>
  </si>
  <si>
    <t xml:space="preserve">    FROM ETL_SMT_Scheduling </t>
  </si>
  <si>
    <t xml:space="preserve">    AND ISNULL(SUBSTATUS,'dummy') &lt;&gt; ('TTRY - InProgress')</t>
  </si>
  <si>
    <t>-- and dm_patient_ref in (18630319,18623098,106285915,13597740,12744067)</t>
  </si>
  <si>
    <t>C8 as (select * from C7 where rowno = 2),</t>
  </si>
  <si>
    <t>C9 as (</t>
  </si>
  <si>
    <t>select T11.*, T12.STATUS as PREVIOUS_STATUS, T12.SUBSTATUS as PREVIOUS_SUBSTATUS</t>
  </si>
  <si>
    <t>from C6 T11 left join C8 T12 on  T11.dm_patient_ref=T12.dm_patient_ref</t>
  </si>
  <si>
    <t>SELECT *</t>
  </si>
  <si>
    <t>into dbo.SMT_SCHEDULING_UNIQUE_T</t>
  </si>
  <si>
    <t>FROM C9;</t>
  </si>
  <si>
    <t>Select @BatchId, @ProcName, 30, 'CREATE SMT_SCHEDULING_UNIQUE_T', @@ROWCOUNT, getdate()</t>
  </si>
  <si>
    <t>CREATE NONCLUSTERED INDEX [ADHOC_INDX_CY_1] ON dbo.SMT_SCHEDULING_UNIQUE_T</t>
  </si>
  <si>
    <t>DM_PATIENT_REF ASC</t>
  </si>
  <si>
    <t>);</t>
  </si>
  <si>
    <t>-- 'AYYYY_SMT_SCHEDULING_UNIQUE'</t>
  </si>
  <si>
    <t>SELECT @NewTableName = 'A' + @CYCLE_YEAR_CY_STR + '_SMT_SCHEDULING_UNIQUE';</t>
  </si>
  <si>
    <t xml:space="preserve">   WHERE SYS.TABLES.NAME = @NewTableName</t>
  </si>
  <si>
    <t>EXEC(N'DROP TABLE ' + @NewTableName);</t>
  </si>
  <si>
    <t>exec sp_rename 'SMT_SCHEDULING_UNIQUE_T', @NewTableName;</t>
  </si>
  <si>
    <t>IF  EXISTS (SELECT 1 FROM sys.synonyms WHERE name = N'ETL_SMT_Scheduling_UNIQUE')</t>
  </si>
  <si>
    <t xml:space="preserve">    DROP SYNONYM ETL_SMT_Scheduling_UNIQUE;</t>
  </si>
  <si>
    <t>@SQL_Stmt = 'CREATE SYNONYM dbo.ETL_SMT_Scheduling_UNIQUE FOR dbo.' + @NewTableName</t>
  </si>
  <si>
    <t>Create Synonym to point to correct HC Members table</t>
  </si>
  <si>
    <t>IF @UseMemberFutureData = 1</t>
  </si>
  <si>
    <t xml:space="preserve">    SET @SynonymTableName = 'MEMBERS_HC_FUTURE'</t>
  </si>
  <si>
    <t>ELSE</t>
  </si>
  <si>
    <t xml:space="preserve">    SET @SynonymTableName = 'SMT_MEMBERS_HC'</t>
  </si>
  <si>
    <t>IF  EXISTS (SELECT 1 FROM sys.synonyms WHERE name = N'ETL_DAILY_CLIENT_PRODUCTION_SMT_Members_HC')</t>
  </si>
  <si>
    <t xml:space="preserve">    DROP SYNONYM ETL_DAILY_CLIENT_PRODUCTION_SMT_Members_HC;</t>
  </si>
  <si>
    <t xml:space="preserve">    @SQL_Stmt = 'CREATE SYNONYM dbo.ETL_DAILY_CLIENT_PRODUCTION_SMT_Members_HC FOR dbo.' + @SynonymTableName</t>
  </si>
  <si>
    <t>------- CREATE UNIQUE MEMBERS --------</t>
  </si>
  <si>
    <t xml:space="preserve">   WHERE SYS.TABLES.NAME = N'SMT_MEMBERS_UNIQUE_T'</t>
  </si>
  <si>
    <t>drop table SMT_MEMBERS_UNIQUE_T</t>
  </si>
  <si>
    <t>;WITH M1 as</t>
  </si>
  <si>
    <t>SELECT ADDITIONAL_HICN_1,t1.ADDITIONAL_HICN_2,t1.ADDITIONAL_HICN_3,t1.ADDITIONAL_HICN_4,t1.ADDITIONAL_HICN_5,t1.ADDITIONAL_HICN_6,t1.ADDITIONAL_HICN_7,t1.ADDRESS_LINE_1,</t>
  </si>
  <si>
    <t>t1.ADDRESS_LINE_1_MAIL,t1.ADDRESS_LINE_2,t1.ADDRESS_LINE_2_MAIL,t1.ADDRESS_TYPE_NAME,t1.BENEFIT_PLAN_NAME,t1.CDO_FLAG,t1.CITY,t1.CITY_MAIL,</t>
  </si>
  <si>
    <t>t1.CLIENT_NAME,t1.COHORT,t1.CONTRACT_NUMBER,t1.COUNTY_NAME,t1.COUNTY_TYPE,t1.CURRENT_HC_ELIGIBLE_RECORD,t1.CURRENT_RECORD,</t>
  </si>
  <si>
    <t>t1.CURRENT_RECORD_NON_PDP,t1.DATE_OF_BIRTH,t1.DATE_OF_DEATH,t1.DAYTIME_PHONE_NUM,t1.DAYTIME_PHONE_NUM_MAIL,t1.DECEASED_MEMBERS,</t>
  </si>
  <si>
    <t>t1.DM_PATIENT_ID,t1.DNC_MEMBERS,t1.DNC_QUEUE,t1.DNV_FLAG,t1.DNV_REASON,t1.DNV_STATUS,t1.DO_NOT_CALL,t1.DO_NOT_MAIL,t1.EMAIL_OPT_IN,</t>
  </si>
  <si>
    <t>t1.EVENING_PHONE_NUM,t1.EXCLUSION_CRITERIA,t1.EXCLUSIONS_FROM_CLIENT_FILES,t1.FAMILY_PLAN_NAME,t1.FIRST_NAME,t1.GENDER,</t>
  </si>
  <si>
    <t>t2.GIFT_CARD_ELIGIBLE,t2.Gift_Card_Type ,t1.GROUP_NAME,t1.GROUP_NUMBER,t1.GROUPNUMBER,t1.HAWKEYE_HH_REF,t1.HOSPICEFLAG,t1.HOUSECALLS_ELIGIBILITY_HISTORY,</t>
  </si>
  <si>
    <t>t1.HOUSECALLS_ELIGIBLE,t1.HOUSEHOLD_REF,t1.HPBP,t1.HPBP_INELIGIBLE_MEMBERS,t1.HWK_SPOKEN_LANGUAGE,t1.INSURED_PLAN_EFFECTIVE_DATE,</t>
  </si>
  <si>
    <t>t1.INSURED_PLAN_TERMINATION_DATE,t1.LANGUAGE_PREFERENCE_NAME,t1.LAST_NAME,t1.LATEST_HC_ELIGIBLE_RECORD,t1.LATEST_RECORD,</t>
  </si>
  <si>
    <t>t1.LATEST_RECORD_NON_PDP,t1.LINE_OF_BUSINESS,t1.LIS_FLAG,t1.MASTER_CLIENT,t1.MBI,t1.MEDICAID_ID,t1.MEDICAID_INDICATOR,</t>
  </si>
  <si>
    <t>t1.MEDICARE_CLAIM_NUM,t1.MEMBER_CLIENT_ID,t1.MEMBER_GLOBAL_ID,t1.MEMBER_ID_TYPE,t1.MEMBER_SERVICE_PHONE_NUMBER,t1.MEMBERS_SEGMENT,</t>
  </si>
  <si>
    <t>t1.MEMBERSHIP_NUM_SYS_NAME,t1.MEMBERSHIP_NUMBER,t1.MIDDLE_NAME,t1.NTM_FLAG,t1.OFFSHORE_RESTRICTED,t1.ORIGINAL_HICN,</t>
  </si>
  <si>
    <t>t1.OUTBOUND_SUPPRESSION_FLAG,t1.OUTBOUND_SUPPRESSION_REASON,t1.PARSED_GROUPNUMBER,t1.PBP,t1.PHONE_LOGDATE,t1.PHONE_TO_USE,</t>
  </si>
  <si>
    <t>t1.PHY_SCC,t1.PHY_ZIP_CODE,t1.PLAN_DESC,t1.PLAN_NAME,t1.PLAN_TYPE,t1.PRIORITY,t1.Provider_Group_Suppression,t1.Updated_on,</t>
  </si>
  <si>
    <t>t1.REFRESH_DATE,t1.SCC,t1.SOURCE,t1.SPOKEN_LANGUAGE_NAME,t1.SRC_GRP_MISSING,t1.STATE_CD,t1.STATE_CD_MAIL,t1.SUB_CLIENT_NAME,t1.SUB_MCARE_ID,</t>
  </si>
  <si>
    <t>t1.TERM_MEMBER,t1.UNIQUE_PLAN_CODE,t1.YEAR,t1.ZIP_CD,t1.ZIP_CD_MAIL,t1.IMS_ID,t1.Serviced_On_SF,t1.Fin_LOB,t1.Membership_DHUB_ID,</t>
  </si>
  <si>
    <t>t1.OB_SUPPRESS_CONCATE,t1.OB_SUPPRESSION_REASON_RPT,t1.OB_PRIORITY,t1.HC_INELIGIBLE_REASON,t1.SCHEDULING_SYSTEM,t1.PERM_ADDR_START_DATE,</t>
  </si>
  <si>
    <t>t1.MAIL_ADDR_START_DATE,t1.VISIT_MODALITY,t1.INTERNALPLANNAME_ACTUAL,t1.MAIL_ADR_STATUS,t1.PHY_ADR_STATUS,</t>
  </si>
  <si>
    <t>t1.Client_Defined_Field1_Desc,</t>
  </si>
  <si>
    <t>t1.Client_Defined_Field1_Value,</t>
  </si>
  <si>
    <t>t1.Client_Defined_Field2_Desc,</t>
  </si>
  <si>
    <t>t1.Client_Defined_Field2_Value,</t>
  </si>
  <si>
    <t>t1.Client_Defined_Field3_Desc,</t>
  </si>
  <si>
    <t>t1.Client_Defined_Field3_Value,</t>
  </si>
  <si>
    <t>t1.Client_Defined_Field4_Desc,</t>
  </si>
  <si>
    <t>t1.Client_Defined_Field4_Value,</t>
  </si>
  <si>
    <t>t1.Client_Defined_Field5_Desc,</t>
  </si>
  <si>
    <t>t1.Client_Defined_Field5_Value</t>
  </si>
  <si>
    <t>FROM ETL_DAILY_CLIENT_PRODUCTION_SMT_Members_HC(nolock)t1  left join dhub_repl..MBR_Gift_Card_Eligibilty(nolock) t2</t>
  </si>
  <si>
    <t>on t1.IMS_ID = t2.IMS_ID and t2.Year=@CYCLE_YEAR_CY</t>
  </si>
  <si>
    <t>WHERE CURRENT_RECORD_NON_PDP='Y'and YEAR(INSURED_PLAN_TERMINATION_DATE) &gt;= @CYCLE_YEAR_CY AND ISNULL(t1.DM_PATIENT_ID,'') &lt;&gt; ''</t>
  </si>
  <si>
    <t>M2 as</t>
  </si>
  <si>
    <t xml:space="preserve">select M1.*, </t>
  </si>
  <si>
    <t>ROW_NUMBER() OVER (PARTITION BY DM_PATIENT_ID ORDER BY CURRENT_HC_ELIGIBLE_RECORD desc, CURRENT_RECORD desc, group_number desc) as ROW_NUM</t>
  </si>
  <si>
    <t>from M1</t>
  </si>
  <si>
    <t>SELECT M2.*</t>
  </si>
  <si>
    <t>INTO dbo.SMT_MEMBERS_UNIQUE_T</t>
  </si>
  <si>
    <t>FROM M2</t>
  </si>
  <si>
    <t>Select @BatchId, @ProcName, 31, 'CREATE SMT_SCHEDULING_UNIQUE_T', @@ROWCOUNT, getdate()</t>
  </si>
  <si>
    <t>IF (OBJECT_ID('tempdb..#NULL_PATIENT_ID') IS NOT NULL)</t>
  </si>
  <si>
    <t>DROP TABLE [#NULL_PATIENT_ID]</t>
  </si>
  <si>
    <t>END;</t>
  </si>
  <si>
    <t>WITH M1 AS</t>
  </si>
  <si>
    <t xml:space="preserve">SELECT DISTINCT MEMBER_CLIENT_ID FROM dbo.SMT_MEMBERS_UNIQUE_T </t>
  </si>
  <si>
    <t>WHERE ISNULL(MEMBER_CLIENT_ID,'') &lt;&gt; ''</t>
  </si>
  <si>
    <t>M2 AS</t>
  </si>
  <si>
    <t>SELECT ADDITIONAL_HICN_1,M.ADDITIONAL_HICN_2,M.ADDITIONAL_HICN_3,M.ADDITIONAL_HICN_4,M.ADDITIONAL_HICN_5,M.ADDITIONAL_HICN_6,M.ADDITIONAL_HICN_7,M.ADDRESS_LINE_1,</t>
  </si>
  <si>
    <t>M.ADDRESS_LINE_1_MAIL,M.ADDRESS_LINE_2,M.ADDRESS_LINE_2_MAIL,M.ADDRESS_TYPE_NAME,M.BENEFIT_PLAN_NAME,M.CDO_FLAG,M.CITY,M.CITY_MAIL,</t>
  </si>
  <si>
    <t>M.CLIENT_NAME,M.COHORT,M.CONTRACT_NUMBER,M.COUNTY_NAME,M.COUNTY_TYPE,M.CURRENT_HC_ELIGIBLE_RECORD,M.CURRENT_RECORD,</t>
  </si>
  <si>
    <t>M.CURRENT_RECORD_NON_PDP,M.DATE_OF_BIRTH,M.DATE_OF_DEATH,M.DAYTIME_PHONE_NUM,M.DAYTIME_PHONE_NUM_MAIL,M.DECEASED_MEMBERS,</t>
  </si>
  <si>
    <t>M.DM_PATIENT_ID,M.DNC_MEMBERS,M.DNC_QUEUE,M.DNV_FLAG,M.DNV_REASON,M.DNV_STATUS,M.DO_NOT_CALL,M.DO_NOT_MAIL,M.EMAIL_OPT_IN,</t>
  </si>
  <si>
    <t>M.EVENING_PHONE_NUM,M.EXCLUSION_CRITERIA,M.EXCLUSIONS_FROM_CLIENT_FILES,M.FAMILY_PLAN_NAME,M.FIRST_NAME,M.GENDER,</t>
  </si>
  <si>
    <t>t2.GIFT_CARD_ELIGIBLE,t2.Gift_Card_Type ,M.GROUP_NAME,M.GROUP_NUMBER,M.GROUPNUMBER,M.HAWKEYE_HH_REF,M.HOSPICEFLAG,M.HOUSECALLS_ELIGIBILITY_HISTORY,</t>
  </si>
  <si>
    <t>M.HOUSECALLS_ELIGIBLE,M.HOUSEHOLD_REF,M.HPBP,M.HPBP_INELIGIBLE_MEMBERS,M.HWK_SPOKEN_LANGUAGE,M.INSURED_PLAN_EFFECTIVE_DATE,</t>
  </si>
  <si>
    <t>M.INSURED_PLAN_TERMINATION_DATE,M.LANGUAGE_PREFERENCE_NAME,M.LAST_NAME,M.LATEST_HC_ELIGIBLE_RECORD,M.LATEST_RECORD,</t>
  </si>
  <si>
    <t>M.LATEST_RECORD_NON_PDP,M.LINE_OF_BUSINESS,M.LIS_FLAG,M.MASTER_CLIENT,M.MBI,M.MEDICAID_ID,M.MEDICAID_INDICATOR,</t>
  </si>
  <si>
    <t>M.MEDICARE_CLAIM_NUM,M.MEMBER_CLIENT_ID,M.MEMBER_GLOBAL_ID,M.MEMBER_ID_TYPE,M.MEMBER_SERVICE_PHONE_NUMBER,M.MEMBERS_SEGMENT,</t>
  </si>
  <si>
    <t>M.MEMBERSHIP_NUM_SYS_NAME,M.MEMBERSHIP_NUMBER,M.MIDDLE_NAME,M.NTM_FLAG,M.OFFSHORE_RESTRICTED,M.ORIGINAL_HICN,</t>
  </si>
  <si>
    <t>M.OUTBOUND_SUPPRESSION_FLAG,M.OUTBOUND_SUPPRESSION_REASON,M.PARSED_GROUPNUMBER,M.PBP,M.PHONE_LOGDATE,M.PHONE_TO_USE,</t>
  </si>
  <si>
    <t>M.PHY_SCC,M.PHY_ZIP_CODE,M.PLAN_DESC,M.PLAN_NAME,M.PLAN_TYPE,M.PRIORITY,M.Provider_Group_Suppression,M.Updated_on,</t>
  </si>
  <si>
    <t>M.REFRESH_DATE,M.SCC,M.SOURCE,M.SPOKEN_LANGUAGE_NAME,M.SRC_GRP_MISSING,M.STATE_CD,M.STATE_CD_MAIL,M.SUB_CLIENT_NAME,M.SUB_MCARE_ID,</t>
  </si>
  <si>
    <t>M.TERM_MEMBER,M.UNIQUE_PLAN_CODE,M.YEAR,M.ZIP_CD,M.ZIP_CD_MAIL,M.IMS_ID,M.Serviced_On_SF,M.Fin_LOB,M.Membership_DHUB_ID,</t>
  </si>
  <si>
    <t>M.OB_SUPPRESS_CONCATE,M.OB_SUPPRESSION_REASON_RPT,M.OB_PRIORITY,M.HC_INELIGIBLE_REASON,M.SCHEDULING_SYSTEM,M.PERM_ADDR_START_DATE,</t>
  </si>
  <si>
    <t>M.MAIL_ADDR_START_DATE,M.VISIT_MODALITY,M.INTERNALPLANNAME_ACTUAL,M.MAIL_ADR_STATUS,M.PHY_ADR_STATUS,</t>
  </si>
  <si>
    <t>M.Client_Defined_Field1_Desc,</t>
  </si>
  <si>
    <t>M.Client_Defined_Field1_Value,</t>
  </si>
  <si>
    <t>M.Client_Defined_Field2_Desc,</t>
  </si>
  <si>
    <t>M.Client_Defined_Field2_Value,</t>
  </si>
  <si>
    <t>M.Client_Defined_Field3_Desc,</t>
  </si>
  <si>
    <t>M.Client_Defined_Field3_Value,</t>
  </si>
  <si>
    <t>M.Client_Defined_Field4_Desc,</t>
  </si>
  <si>
    <t>M.Client_Defined_Field4_Value,</t>
  </si>
  <si>
    <t>M.Client_Defined_Field5_Desc,</t>
  </si>
  <si>
    <t>M.Client_Defined_Field5_Value</t>
  </si>
  <si>
    <t xml:space="preserve">FROM ETL_DAILY_CLIENT_PRODUCTION_SMT_Members_HC  M (nolock) </t>
  </si>
  <si>
    <t>left join dhub_repl..MBR_Gift_Card_Eligibilty(nolock) t2 on M.IMS_ID = t2.IMS_ID and t2.Year=@CYCLE_YEAR_CY</t>
  </si>
  <si>
    <t>LEFT JOIN M1 ON M.MEMBER_CLIENT_ID=M1.MEMBER_CLIENT_ID</t>
  </si>
  <si>
    <t>WHERE M.CURRENT_RECORD_NON_PDP='Y' and YEAR(M.INSURED_PLAN_TERMINATION_DATE) &gt;= @CYCLE_YEAR_CY</t>
  </si>
  <si>
    <t xml:space="preserve">AND M.DM_PATIENT_ID IS NULL AND M1.MEMBER_CLIENT_ID IS NULL </t>
  </si>
  <si>
    <t>M3 as</t>
  </si>
  <si>
    <t xml:space="preserve">select M2.*, </t>
  </si>
  <si>
    <t>ROW_NUMBER() OVER (PARTITION BY MEMBER_CLIENT_ID ORDER BY CURRENT_HC_ELIGIBLE_RECORD desc, CURRENT_RECORD desc, group_number desc) as ROW_NUM</t>
  </si>
  <si>
    <t>from M2</t>
  </si>
  <si>
    <t>SELECT M3.*</t>
  </si>
  <si>
    <t>INTO #NULL_PATIENT_ID</t>
  </si>
  <si>
    <t>FROM M3</t>
  </si>
  <si>
    <t>INSERT INTO dbo.SMT_MEMBERS_UNIQUE_T</t>
  </si>
  <si>
    <t>SELECT * FROM #NULL_PATIENT_ID</t>
  </si>
  <si>
    <t>Select @BatchId, @ProcName, 32, 'CREATE SMT_SCHEDULING_UNIQUE_T', @@ROWCOUNT, getdate()</t>
  </si>
  <si>
    <t>CREATE NONCLUSTERED INDEX [ADHOC_INDX_CY_1] ON dbo.SMT_MEMBERS_UNIQUE_T</t>
  </si>
  <si>
    <t>MEDICARE_CLAIM_NUM ASC</t>
  </si>
  <si>
    <t>CREATE NONCLUSTERED INDEX [ADHOC_INDX_CY_2] ON dbo.SMT_MEMBERS_UNIQUE_T</t>
  </si>
  <si>
    <t>DM_PATIENT_ID ASC</t>
  </si>
  <si>
    <t>-- 'AYYYY_SMT_MEMBERS_UNIQUE'</t>
  </si>
  <si>
    <t>SELECT @NewTableName = 'A' + @CYCLE_YEAR_CY_STR + '_SMT_MEMBERS_UNIQUE';</t>
  </si>
  <si>
    <t>exec sp_rename 'SMT_MEMBERS_UNIQUE_T', @NewTableName;</t>
  </si>
  <si>
    <t>IF  EXISTS (SELECT 1 FROM sys.synonyms WHERE name = N'ETL_SMT_MEMBERS_UNIQUE')</t>
  </si>
  <si>
    <t xml:space="preserve">    DROP SYNONYM ETL_SMT_MEMBERS_UNIQUE;</t>
  </si>
  <si>
    <t>@SQL_Stmt = 'CREATE SYNONYM dbo.ETL_SMT_MEMBERS_UNIQUE FOR dbo.' + @NewTableName</t>
  </si>
  <si>
    <t>Select @BatchId, @ProcName, 40, 'CREATE ' + @NewTableName, @@ROWCOUNT, getdate()</t>
  </si>
  <si>
    <t>------- CREATE TABLE WITH ALL PATIENT_IDs FROM MEMBERS AND SCHEDULER --------</t>
  </si>
  <si>
    <t xml:space="preserve">   WHERE SYS.TABLES.NAME = N'MEDICARE_ID_LOC_t'</t>
  </si>
  <si>
    <t>drop table MEDICARE_ID_LOC_t;</t>
  </si>
  <si>
    <t>SELECT distinct DM_PATIENT_ID as DM_PATIENT_ID_ALL from ETL_SMT_MEMBERS_UNIQUE WHERE DM_PATIENT_ID IS NOT NULL</t>
  </si>
  <si>
    <t xml:space="preserve">UNION  </t>
  </si>
  <si>
    <t>SELECT distinct DM_PATIENT_REF as DM_PATIENT_ID_ALL from ETL_SMT_Scheduling_UNIQUE</t>
  </si>
  <si>
    <t>SELECT distinct t1.DM_PATIENT_ID_ALL, t2.DM_PATIENT_ID,  t3.DM_PATIENT_REF,</t>
  </si>
  <si>
    <t xml:space="preserve">   CASE WHEN t2.DM_PATIENT_ID IS NOT NULL AND t3.DM_PATIENT_REF IS NOT NULL THEN 'BOTH_inMember_inSched'</t>
  </si>
  <si>
    <t>WHEN t3.DM_PATIENT_REF IS NULL THEN 'InMembers_only'</t>
  </si>
  <si>
    <t>WHEN t2.DM_PATIENT_ID IS NULL THEN 'InScheduler_Only'</t>
  </si>
  <si>
    <t xml:space="preserve">   END as MEDICARE_REC_TYPE</t>
  </si>
  <si>
    <t>FROM C1 t1</t>
  </si>
  <si>
    <t>LEFT OUTER JOIN ETL_SMT_MEMBERS_UNIQUE t2 ON (t1.DM_PATIENT_ID_ALL=t2.DM_PATIENT_ID)</t>
  </si>
  <si>
    <t>LEFT OUTER JOIN ETL_SMT_Scheduling_UNIQUE t3 ON (t1.DM_PATIENT_ID_ALL=t3.DM_PATIENT_REF)</t>
  </si>
  <si>
    <t>into MEDICARE_ID_LOC_t</t>
  </si>
  <si>
    <t>FROM C2;</t>
  </si>
  <si>
    <t>CREATE NONCLUSTERED INDEX [ADHOC_INDX_CY_1] ON MEDICARE_ID_LOC_t</t>
  </si>
  <si>
    <t>DM_PATIENT_ID_ALL ASC,</t>
  </si>
  <si>
    <t>MEDICARE_REC_TYPE</t>
  </si>
  <si>
    <t>-- 'AYYYY_MEDICARE_ID_LOC'</t>
  </si>
  <si>
    <t>SELECT @NewTableName = 'A' + @CYCLE_YEAR_CY_STR + '_MEDICARE_ID_LOC';</t>
  </si>
  <si>
    <t>exec sp_rename 'MEDICARE_ID_LOC_t', @NewTableName;</t>
  </si>
  <si>
    <t>Select @BatchId, @ProcName, 50, 'CREATE ' + @NewTableName, @@ROWCOUNT, getdate()</t>
  </si>
  <si>
    <t>---------------STARTING OF TMP TABLES----------------------------------</t>
  </si>
  <si>
    <t>------#TMPACC1 - completed status only records--------</t>
  </si>
  <si>
    <t>IF (OBJECT_ID('tempdb..#TMPACC1') IS NOT NULL)</t>
  </si>
  <si>
    <t>DROP TABLE [#TMPACC1]</t>
  </si>
  <si>
    <t>;WITH C1 as</t>
  </si>
  <si>
    <t xml:space="preserve">SELECT distinct </t>
  </si>
  <si>
    <t xml:space="preserve">DM_PATIENT_REF AS pat_id, </t>
  </si>
  <si>
    <t>LAST_ATTEMPTED_ON AS laton,</t>
  </si>
  <si>
    <t>ATTEMPTED_ON,</t>
  </si>
  <si>
    <t>SLOT_STARTDATE,</t>
  </si>
  <si>
    <t>ASSESSMENT_DATE,</t>
  </si>
  <si>
    <t>REPORTING_CURRENT_STATUS AS crs,</t>
  </si>
  <si>
    <t>CURRENT_SUBSTATUS AS css,</t>
  </si>
  <si>
    <t>IS_ACTIVE,</t>
  </si>
  <si>
    <t>MEMBER_CALL_SCHEDULE_ID</t>
  </si>
  <si>
    <t xml:space="preserve">FROM ETL_SMT_Scheduling (nolock) </t>
  </si>
  <si>
    <t xml:space="preserve">WHERE ISNULL(DM_PATIENT_REF,'') &lt;&gt; '' </t>
  </si>
  <si>
    <t xml:space="preserve">  AND REPORTING_CURRENT_STATUS = 'COMPLETED' </t>
  </si>
  <si>
    <t xml:space="preserve">  AND COMPLETED_NUM = 1</t>
  </si>
  <si>
    <t xml:space="preserve">) </t>
  </si>
  <si>
    <t>SELECT distinct</t>
  </si>
  <si>
    <t xml:space="preserve">C1.*, </t>
  </si>
  <si>
    <t xml:space="preserve">   ROW_NUMBER() OVER (PARTITION BY pat_id ORDER BY  MEMBER_CALL_SCHEDULE_ID desc) as ROW_NUM</t>
  </si>
  <si>
    <t>into #TMPACC1</t>
  </si>
  <si>
    <t>FROM C1;</t>
  </si>
  <si>
    <t>Select @BatchId, @ProcName, 60, 'CREATE #TMPACC1', @@ROWCOUNT, getdate()</t>
  </si>
  <si>
    <t>--------------------GET ALL COMPLETED RECORDS FROM SCHEDULING----------------------</t>
  </si>
  <si>
    <t>IF (OBJECT_ID('tempdb..#TMP_ALL_COMPLETED') IS NOT NULL)</t>
  </si>
  <si>
    <t>DROP TABLE [#TMP_ALL_COMPLETED]</t>
  </si>
  <si>
    <t>;WITH c1 as</t>
  </si>
  <si>
    <t xml:space="preserve">SELECT distinct T1.*, </t>
  </si>
  <si>
    <t xml:space="preserve">   ROW_NUMBER() OVER (PARTITION BY t1.MEMBER_CALL_SCHEDULE_ID ORDER BY  (SELECT NULL) ) AS ROW_NUM</t>
  </si>
  <si>
    <t xml:space="preserve"> FROM ETL_SMT_Scheduling (NOLOCK) t1</t>
  </si>
  <si>
    <t xml:space="preserve"> JOIN #TMPACC1  t2 ON (t1.MEMBER_CALL_SCHEDULE_ID=t2.MEMBER_CALL_SCHEDULE_ID) </t>
  </si>
  <si>
    <t>c2 AS</t>
  </si>
  <si>
    <t>SELECT * FROM c1 WHERE ROW_NUM=1</t>
  </si>
  <si>
    <t>SELECT *, STATUS as PREVIOUS_STATUS, SUBSTATUS as PREVIOUS_SUBSTATUS</t>
  </si>
  <si>
    <t>INTO #TMP_ALL_COMPLETED</t>
  </si>
  <si>
    <t>FROM C2</t>
  </si>
  <si>
    <t>Select @BatchId, @ProcName, 70, 'CREATE #TMP_ALL_COMPLETED', @@ROWCOUNT, getdate()</t>
  </si>
  <si>
    <t>------------------------------------DROP ALL DM_PATIENT_REFs FROM ABOVE QUERY AND APPEND THE ABOVE RECORDS TO UNIQUE AND CREATE UNIQUE V_2--------------------------------------------------</t>
  </si>
  <si>
    <t xml:space="preserve">   WHERE SYS.TABLES.NAME = N'SMT_SCHEDULING_UNIQUE_V2_t'</t>
  </si>
  <si>
    <t>drop table SMT_SCHEDULING_UNIQUE_V2_t;</t>
  </si>
  <si>
    <t>WITH c1 as</t>
  </si>
  <si>
    <t>SELECT distinct DM_PATIENT_REF FROM #TMP_ALL_COMPLETED</t>
  </si>
  <si>
    <t>c2 as</t>
  </si>
  <si>
    <t xml:space="preserve">SELECT t1.* </t>
  </si>
  <si>
    <t>FROM ETL_SMT_Scheduling_UNIQUE t1</t>
  </si>
  <si>
    <t>LEFT JOIN c1 ON (t1.DM_PATIENT_REF=c1.DM_PATIENT_REF)</t>
  </si>
  <si>
    <t>WHERE c1.DM_PATIENT_REF IS NULL</t>
  </si>
  <si>
    <t>c3 as</t>
  </si>
  <si>
    <t>SELECT * FROM c2</t>
  </si>
  <si>
    <t>SELECT * FROM #TMP_ALL_COMPLETED</t>
  </si>
  <si>
    <t>INTO dbo.SMT_SCHEDULING_UNIQUE_V2_t</t>
  </si>
  <si>
    <t>FROM c3</t>
  </si>
  <si>
    <t>CREATE NONCLUSTERED INDEX [ADHOC_INDX_CY_1] ON dbo.SMT_SCHEDULING_UNIQUE_V2_t</t>
  </si>
  <si>
    <t>-- 'AYYYY_SMT_SCHEDULING_UNIQUE_v2'</t>
  </si>
  <si>
    <t>SELECT @NewTableName = 'A' + @CYCLE_YEAR_CY_STR + '_SMT_SCHEDULING_UNIQUE_v2';</t>
  </si>
  <si>
    <t>exec sp_rename 'SMT_SCHEDULING_UNIQUE_V2_t', @NewTableName;</t>
  </si>
  <si>
    <t>IF  EXISTS (SELECT 1 FROM sys.synonyms WHERE name = N'ETL_SMT_Scheduling_UNIQUE_v2')</t>
  </si>
  <si>
    <t xml:space="preserve">    DROP SYNONYM ETL_SMT_Scheduling_UNIQUE_v2;</t>
  </si>
  <si>
    <t>@SQL_Stmt = 'CREATE SYNONYM dbo.ETL_SMT_Scheduling_UNIQUE_v2 FOR dbo.' + @NewTableName</t>
  </si>
  <si>
    <t>Select @BatchId, @ProcName, 80, 'CREATE ' + @NewTableName, @@ROWCOUNT, getdate()</t>
  </si>
  <si>
    <t>/*</t>
  </si>
  <si>
    <t>DROP TABLE #TMPACC1</t>
  </si>
  <si>
    <t>DROP TABLE #TMPACC2</t>
  </si>
  <si>
    <t>DROP TABLE #TMPACC3</t>
  </si>
  <si>
    <t>DROP TABLE #TMP_ALL_COMPLETED</t>
  </si>
  <si>
    <t>DROP TABLE #TMPACC4</t>
  </si>
  <si>
    <t>DROP TABLE #TMPACC5</t>
  </si>
  <si>
    <t>DROP TABLE #TMPACC6</t>
  </si>
  <si>
    <t>DROP TABLE #TMPACC7</t>
  </si>
  <si>
    <t>DROP TABLE #TMPACC8</t>
  </si>
  <si>
    <t>*/</t>
  </si>
  <si>
    <t>----------------------UPDATING INVALID NOT_ATTEMPTED TO THEIR CURRENT_STATUS------------------------</t>
  </si>
  <si>
    <t xml:space="preserve">;WITH c1 as </t>
  </si>
  <si>
    <t>SELECT distinct DM_PATIENT_REF</t>
  </si>
  <si>
    <t>FROM ETL_SMT_Scheduling_UNIQUE_v2 (nolock)</t>
  </si>
  <si>
    <t>WHERE REPORTING_CURRENT_STATUS='NOT_ATTEMPTED'</t>
  </si>
  <si>
    <t>SELECT distinct t1.DM_PATIENT_REF</t>
  </si>
  <si>
    <t>FROM ETL_SMT_Scheduling (nolock) t1</t>
  </si>
  <si>
    <t>JOIN c1 ON (t1.DM_PATIENT_REF=c1.DM_PATIENT_REF)</t>
  </si>
  <si>
    <t>WHERE VALID_FLAG=1</t>
  </si>
  <si>
    <t>AND  REPORTING_CURRENT_STATUS &lt;&gt; 'NOT_ATTEMPTED'</t>
  </si>
  <si>
    <t xml:space="preserve">UPDATE A </t>
  </si>
  <si>
    <t>SET REPORTING_CURRENT_STATUS = CURRENT_STATUS</t>
  </si>
  <si>
    <t>FROM ETL_SMT_Scheduling_UNIQUE_v2 A</t>
  </si>
  <si>
    <t>JOIN c2 on (A.DM_PATIENT_REF=c2.DM_PATIENT_REF)</t>
  </si>
  <si>
    <t>Select @BatchId, @ProcName, 90, 'Update ' + @NewTableName, 0, getdate()</t>
  </si>
  <si>
    <t>----------------------UPDATING 'SOFT REFUSAL' SUBSTATUS TO IT'S PREVIOUS SUBSTATUS ------------------------</t>
  </si>
  <si>
    <t>SELECT distinct  DM_PATIENT_REF, CURRENT_SUBSTATUS</t>
  </si>
  <si>
    <t>WHERE CURRENT_SUBSTATUS='SOFT REFUSAL' AND REPORTING_CURRENT_STATUS &lt;&gt; 'NOT_ATTEMPTED'</t>
  </si>
  <si>
    <t>SELECT distinct t1.DM_PATIENT_REF, t1.SUBSTATUS, ROW_NUMBER() OVER (PARTITION BY t1.DM_PATIENT_REF ORDER BY t1.ATTEMPTED_ON DESC) row_num</t>
  </si>
  <si>
    <t xml:space="preserve">WHERE  </t>
  </si>
  <si>
    <t>SUBSTATUS &lt;&gt;'SOFT REFUSAL' AND REPORTING_CURRENT_STATUS &lt;&gt; 'NOT_ATTEMPTED'</t>
  </si>
  <si>
    <t>AND ISNULL(t1.SUBSTATUS,'dummy') &lt;&gt; ('TTRY - InProgress')</t>
  </si>
  <si>
    <t>SELECT c1.DM_PATIENT_REF, isnull(c2.SUBSTATUS, c1.CURRENT_SUBSTATUS) PREVIOUS_SUBSTATUS</t>
  </si>
  <si>
    <t>FROM c1 left join c2 on (c1.DM_PATIENT_REF=c2.DM_PATIENT_REF and c2.row_num=1)</t>
  </si>
  <si>
    <t>UPDATE A</t>
  </si>
  <si>
    <t>SET A.CURRENT_SUBSTATUS = c3.PREVIOUS_SUBSTATUS</t>
  </si>
  <si>
    <t>FROM ETL_SMT_Scheduling_UNIQUE_v2(nolock) A</t>
  </si>
  <si>
    <t>JOIN c3 on (A.DM_PATIENT_REF=c3.DM_PATIENT_REF)</t>
  </si>
  <si>
    <t>WHERE A.CURRENT_SUBSTATUS='SOFT REFUSAL' AND A.REPORTING_CURRENT_STATUS &lt;&gt; 'NOT_ATTEMPTED'</t>
  </si>
  <si>
    <t>------#TMPACC2 - NEW LOGIC USING KPI_ATTEMPTED--------</t>
  </si>
  <si>
    <t>IF (OBJECT_ID('tempdb..#TMPACC2') IS NOT NULL)</t>
  </si>
  <si>
    <t>DROP TABLE [#TMPACC2]</t>
  </si>
  <si>
    <t>SELECT DM_PATIENT_REF as pat_id, VISIT_NUMBER, COUNT(DISTINCT MEMBER_CALL_SCHEDULE_ID) ATTEMPT_COUNT</t>
  </si>
  <si>
    <t>INTO #TMPACC2</t>
  </si>
  <si>
    <t>FROM ETL_SMT_Scheduling (NOLOCK)</t>
  </si>
  <si>
    <t xml:space="preserve">WHERE </t>
  </si>
  <si>
    <t>KPI_ATTEMPTED='Y'</t>
  </si>
  <si>
    <t>GROUP BY DM_PATIENT_REF, VISIT_NUMBER</t>
  </si>
  <si>
    <t>--------#TMPACC3 - Member records---------</t>
  </si>
  <si>
    <t>IF (OBJECT_ID('tempdb..#TMPACC3') IS NOT NULL)</t>
  </si>
  <si>
    <t>DROP TABLE [#TMPACC3]</t>
  </si>
  <si>
    <t xml:space="preserve">Select Distinct </t>
  </si>
  <si>
    <t xml:space="preserve">DM_PATIENT_ID as pat_id, </t>
  </si>
  <si>
    <t xml:space="preserve">MEMBERSHIP_NUM_SYS_NAME, </t>
  </si>
  <si>
    <t xml:space="preserve">LAST_NAME, </t>
  </si>
  <si>
    <t xml:space="preserve">FIRST_NAME, </t>
  </si>
  <si>
    <t xml:space="preserve">MIDDLE_NAME as MI, </t>
  </si>
  <si>
    <t xml:space="preserve">ADDRESS_TYPE_NAME as ADD_TYPE, </t>
  </si>
  <si>
    <t>ADDRESS_LINE_1 as ADDRESS_1,</t>
  </si>
  <si>
    <t>ADDRESS_LINE_2 as ADDRESS_2,</t>
  </si>
  <si>
    <t xml:space="preserve">CITY, </t>
  </si>
  <si>
    <t xml:space="preserve">STATE_CD, </t>
  </si>
  <si>
    <t xml:space="preserve">ZIP_CD, </t>
  </si>
  <si>
    <t>CURRENT_RECORD_NON_PDP,</t>
  </si>
  <si>
    <t>SPOKEN_LANGUAGE_NAME as SPOKEN_LANGUAGE_NAME,</t>
  </si>
  <si>
    <t>CASE WHEN CURRENT_HC_ELIGIBLE_RECORD = 'Y' THEN 'Y' ELSE 'N' END AS CURRENT_HC_ELIGIBLE_RECORD,</t>
  </si>
  <si>
    <t>CASE WHEN HOUSEHOLD_REF IS NOT NULL OR HAWKEYE_HH_REF IS NOT NULL THEN 'Y' ELSE 'N' END HOUSEHOLD_FLAG,</t>
  </si>
  <si>
    <t>CASE WHEN CAST(INSURED_PLAN_TERMINATION_DATE AS DATE) &lt; CAST(GETDATE() AS DATE) THEN 'Y' ELSE 'N' END MEMBER_TERMED</t>
  </si>
  <si>
    <t>,GIFT_CARD_ELIGIBLE</t>
  </si>
  <si>
    <t>,Gift_Card_Type,</t>
  </si>
  <si>
    <t>Client_Defined_Field1_Desc,</t>
  </si>
  <si>
    <t>Client_Defined_Field1_Value,</t>
  </si>
  <si>
    <t>Client_Defined_Field2_Desc,</t>
  </si>
  <si>
    <t>Client_Defined_Field2_Value,</t>
  </si>
  <si>
    <t>Client_Defined_Field3_Desc,</t>
  </si>
  <si>
    <t>Client_Defined_Field3_Value,</t>
  </si>
  <si>
    <t>Client_Defined_Field4_Desc,</t>
  </si>
  <si>
    <t>Client_Defined_Field4_Value,</t>
  </si>
  <si>
    <t>Client_Defined_Field5_Desc,</t>
  </si>
  <si>
    <t>Client_Defined_Field5_Value</t>
  </si>
  <si>
    <t>INTO #TMPACC3</t>
  </si>
  <si>
    <t xml:space="preserve">FROM ETL_SMT_MEMBERS_UNIQUE (nolock)t1 </t>
  </si>
  <si>
    <t>IF (OBJECT_ID('tempdb..#TMPACCNew') IS NOT NULL)</t>
  </si>
  <si>
    <t>DROP TABLE [#TMPACCNew]</t>
  </si>
  <si>
    <t>;With C1 As (</t>
  </si>
  <si>
    <t xml:space="preserve">SELECT patient_Id, Member_call_appt_Id, CYCLE_YEAR, gift_card_type, </t>
  </si>
  <si>
    <t>CASE WHEN Request_status_code in ('Benefit issued to account','Benefit issued to account.') THEN Card_Value end as  UCARD_DEPOSITS,</t>
  </si>
  <si>
    <t>CASE WHEN Request_status_code in ('Internal Error','Unable to add issuance to account') then Card_Value END aS UCARD_DEPOSIT_ERRORS</t>
  </si>
  <si>
    <t>,reason_code --, addeddate As GIFTCARD_SENT_DATE</t>
  </si>
  <si>
    <t>FROM cs_Repl..MailingList_with_GiftCard(nolock) t2</t>
  </si>
  <si>
    <t>WHERE CYCLE_YEAR=@CYCLE_YEAR_CY AND GIFT_CARD_TYPE = 'UCard')</t>
  </si>
  <si>
    <t>SELECT patient_Id, Member_call_appt_Id, CYCLE_YEAR, gift_card_type, COUNT(UCARD_DEPOSITS) cnt_UCARD_DEPOSITS,</t>
  </si>
  <si>
    <t>COUNT(UCARD_DEPOSIT_ERRORS) cnt_UCARD_DEPOSIT_ERRORS--,GIFTCARD_SENT_DATE</t>
  </si>
  <si>
    <t>INTO #TMPACCNew FROM C1</t>
  </si>
  <si>
    <t>GROUP BY patient_Id, Member_call_appt_Id, CYCLE_YEAR, gift_card_type--,GIFTCARD_SENT_DATE</t>
  </si>
  <si>
    <t>--select count(1), count(distinct med_id) from #TMPACC3</t>
  </si>
  <si>
    <t>--------#TMPACC4 - Get MEMBER_MAILING_DATE from SMT_MEMBER_MAILING---------</t>
  </si>
  <si>
    <t>IF (OBJECT_ID('tempdb..#TMPACC4') IS NOT NULL)</t>
  </si>
  <si>
    <t>DROP TABLE [#TMPACC4]</t>
  </si>
  <si>
    <t xml:space="preserve">  PATIENT_ID as pat_id, </t>
  </si>
  <si>
    <t xml:space="preserve">  MAX(SENT_DATE) as MEMBER_MAILING_DATE</t>
  </si>
  <si>
    <t>INTO #TMPACC4</t>
  </si>
  <si>
    <t>FROM SMT_MEMBER_MAILING (nolock)</t>
  </si>
  <si>
    <t>WHERE MAIL_TYPE='INTRO_MAIL' AND CYCLE_YEAR=@CYCLE_YEAR_CY</t>
  </si>
  <si>
    <t>GROUP BY PATIENT_ID</t>
  </si>
  <si>
    <t>--------#TMPACC5 - Get TTRY DETAILS from SMT_MEMBER_MAILING---------</t>
  </si>
  <si>
    <t>IF (OBJECT_ID('tempdb..#TMPACC5') IS NOT NULL)</t>
  </si>
  <si>
    <t>DROP TABLE [#TMPACC5]</t>
  </si>
  <si>
    <t xml:space="preserve">  SENT_DATE as TTRY_MAILDATE,</t>
  </si>
  <si>
    <t xml:space="preserve">  SRC_MAIL_COUNTY as TTRY_MAILCOUNTY,</t>
  </si>
  <si>
    <t xml:space="preserve">  ROW_NUMBER() OVER (PARTITION BY PATIENT_ID ORDER BY SENT_DATE DESC) as ROW_NUM</t>
  </si>
  <si>
    <t>WHERE MAIL_TYPE='TTRY_MAIL' AND CYCLE_YEAR=@CYCLE_YEAR_CY</t>
  </si>
  <si>
    <t>INTO #TMPACC5</t>
  </si>
  <si>
    <t>FROM c1</t>
  </si>
  <si>
    <t>WHERE ROW_NUM=1</t>
  </si>
  <si>
    <t>--------#TMPACC6 - Get CALL_TYPE_LKUP---------</t>
  </si>
  <si>
    <t>IF (OBJECT_ID('tempdb..#TMPACC6') IS NOT NULL)</t>
  </si>
  <si>
    <t>DROP TABLE [#TMPACC6]</t>
  </si>
  <si>
    <t>;WITH C1 AS</t>
  </si>
  <si>
    <t xml:space="preserve">SELECT DM_PATIENT_REF, VISIT_NUMBER , CALL_TYPE_LKUP </t>
  </si>
  <si>
    <t>FROM ETL_SMT_Scheduling_UNIQUE (nolock)</t>
  </si>
  <si>
    <t>C2 AS</t>
  </si>
  <si>
    <t>C3 AS</t>
  </si>
  <si>
    <t>SELECT C2.DM_PATIENT_REF, C2.VISIT_NUMBER, ISNULL(C1.CALL_TYPE_LKUP, C2.CALL_TYPE_LKUP) CALL_TYPE_LKUP</t>
  </si>
  <si>
    <t>FROM C2 LEFT JOIN C1 ON (C2.DM_PATIENT_REF=C1.DM_PATIENT_REF AND C2.VISIT_NUMBER=C1.VISIT_NUMBER )</t>
  </si>
  <si>
    <t>C4 AS</t>
  </si>
  <si>
    <t>SELECT DM_PATIENT_REF, VISIT_NUMBER, CALL_TYPE_LKUP, ISNULL(R.VALUE,'Undefined') CALL_TYPE</t>
  </si>
  <si>
    <t>FROM C3 LEFT JOIN CS_REPL.DBO.REFERENCE_MASTER R ON (C3.CALL_TYPE_LKUP=R.REFERENCE_MASTER_ID)</t>
  </si>
  <si>
    <t>SELECT DM_PATIENT_REF pat_id, VISIT_NUMBER, CALL_TYPE_LKUP, CALL_TYPE</t>
  </si>
  <si>
    <t>INTO #TMPACC6</t>
  </si>
  <si>
    <t>FROM C4</t>
  </si>
  <si>
    <t>--------#TMPACC7 - Get WM_MARKET from Roster tables ---------</t>
  </si>
  <si>
    <t>IF (OBJECT_ID('tempdb..#TMPACC7') IS NOT NULL)</t>
  </si>
  <si>
    <t>DROP TABLE [#TMPACC7]</t>
  </si>
  <si>
    <t>SELECT DISTINCT COALESCE(xwalk_mbi, xwalk_hicn, HICNBR) MEM_CLI_ID, WM_MARKET,'WellMed_Florida' ROSTER</t>
  </si>
  <si>
    <t>FROM CDO_WELLMEDFL_HOUSECALLS_ROSTER (nolock)</t>
  </si>
  <si>
    <t>SELECT DISTINCT COALESCE(xwalk_mbi, xwalk_hicn, HICNBR) MEM_CLI_ID, WM_MARKET, 'WellMed_Texas' ROSTER</t>
  </si>
  <si>
    <t>FROM CDO_WELLMEDTX_HOUSECALLS_ROSTER (nolock)</t>
  </si>
  <si>
    <t xml:space="preserve">SELECT DISTINCT MEM_CLI_ID, WM_MARKET, ROSTER, </t>
  </si>
  <si>
    <t>ROW_NUMBER() OVER(PARTITION BY MEM_CLI_ID ORDER BY ISNULL(1,0)) RN</t>
  </si>
  <si>
    <t>FROM C1</t>
  </si>
  <si>
    <t>SELECT MEM_CLI_ID, WM_MARKET, ROSTER</t>
  </si>
  <si>
    <t xml:space="preserve">INTO #TMPACC7 </t>
  </si>
  <si>
    <t>WHERE RN=1</t>
  </si>
  <si>
    <t>--------#TMPACC8 - Get PLAN TABLE ---------</t>
  </si>
  <si>
    <t>IF (OBJECT_ID('tempdb..#TMPACC8') IS NOT NULL)</t>
  </si>
  <si>
    <t>DROP TABLE [#TMPACC8]</t>
  </si>
  <si>
    <t xml:space="preserve">SELECT PLN_ID, BNFT_PLN_NM, FAM_PLN_NM, PLN_TYP_CD </t>
  </si>
  <si>
    <t>INTO #TMPACC8</t>
  </si>
  <si>
    <t>FROM HWK_PLN_TBL (Nolock)</t>
  </si>
  <si>
    <t>--------#Roster_IHWA - Get Humana IHWA_INDICATOR data ---------</t>
  </si>
  <si>
    <t>IF (OBJECT_ID('tempdb..#Roster_IHWA') IS NOT NULL)</t>
  </si>
  <si>
    <t>DROP TABLE [#Roster_IHWA]</t>
  </si>
  <si>
    <t xml:space="preserve">SELECT DISTINCT </t>
  </si>
  <si>
    <t xml:space="preserve">COALESCE(R.xwalk_mbi, R.xwalk_hicn, R.medicare_id) MEMBER_CLIENT_ID, </t>
  </si>
  <si>
    <t>CAST(R.UserDefined_Varchar3_Value AS VARCHAR(10)) IHWA_INDICATOR,</t>
  </si>
  <si>
    <t xml:space="preserve">    R.Source_Client</t>
  </si>
  <si>
    <t>FROM dbo.External_Client_Member_Roster R (nolock)</t>
  </si>
  <si>
    <t>WHERE R.Source_Client = 'Humana'</t>
  </si>
  <si>
    <t>AND R.UserDefined_Varchar3_Dscr = 'IHWA_INDICATOR'</t>
  </si>
  <si>
    <t>SELECT DISTINCT MEMBER_CLIENT_ID, IHWA_INDICATOR, Source_Client,</t>
  </si>
  <si>
    <t>ROW_NUMBER() OVER(PARTITION BY MEMBER_CLIENT_ID ORDER BY ISNULL(1,0)) RN</t>
  </si>
  <si>
    <t>SELECT MEMBER_CLIENT_ID, IHWA_INDICATOR, Source_Client</t>
  </si>
  <si>
    <t>INTO #Roster_IHWA</t>
  </si>
  <si>
    <t>---------------END OF TMP TABLES----------------------------------</t>
  </si>
  <si>
    <t>Select @BatchId, @ProcName, 100, 'END OF TMP TABLES', 0, getdate()</t>
  </si>
  <si>
    <t>set @d = getdate()</t>
  </si>
  <si>
    <t xml:space="preserve">  SELECT * FROM sys.tables</t>
  </si>
  <si>
    <t xml:space="preserve">   WHERE sys.tables.name = N'PRODUCTION_MI_ACCEPT_t'</t>
  </si>
  <si>
    <t>DROP TABLE PRODUCTION_MI_ACCEPT_t;</t>
  </si>
  <si>
    <t>WITH C_ACCEPT AS</t>
  </si>
  <si>
    <t>x.MEDICARE_ID,</t>
  </si>
  <si>
    <t>x.DM_PATIENT_REF,</t>
  </si>
  <si>
    <t>x.MEMBER_CLIENT_ID,</t>
  </si>
  <si>
    <t>x.MEMBER_ID_TYPE,</t>
  </si>
  <si>
    <t>x.MEMBER_GLOBAL_ID,</t>
  </si>
  <si>
    <t>x.MEMBER_CALL_SCHEDULE_ID,</t>
  </si>
  <si>
    <t>x3.pat_id,</t>
  </si>
  <si>
    <t>x3.MEMBERSHIP_NUM_SYS_NAME,</t>
  </si>
  <si>
    <t>CASE WHEN x3.pat_id IS NOT NULL THEN x3.MEMBERSHIP_NUMBER ELSE x.SUBSCRIBER_ID END  MEMBERSHIP_NUMBER,</t>
  </si>
  <si>
    <t>CASE WHEN x3.pat_id IS NOT NULL THEN x3.LAST_NAME ELSE x.MEMBER_LAST_NAME END  LAST_NAME,</t>
  </si>
  <si>
    <t>CASE WHEN x3.pat_id IS NOT NULL THEN x3.FIRST_NAME ELSE x.MEMBER_FIRST_NAME END  FIRST_NAME,</t>
  </si>
  <si>
    <t>CASE WHEN x3.pat_id IS NOT NULL THEN x3.MI ELSE x.MEMBER_MIDDLE_NAME END  MI,</t>
  </si>
  <si>
    <t>CASE WHEN x3.pat_id IS NOT NULL THEN x3.DATE_OF_BIRTH ELSE x.DOB END  DATE_OF_BIRTH,</t>
  </si>
  <si>
    <t xml:space="preserve">x3.ADD_TYPE, </t>
  </si>
  <si>
    <t>CASE WHEN x3.pat_id IS NOT NULL THEN x3.ADDRESS_1 ELSE x.MEMBER_PHYSICAL_ADDRESS_LINE1 END  ADDRESS_1,</t>
  </si>
  <si>
    <t>CASE WHEN x3.pat_id IS NOT NULL THEN x3.ADDRESS_2 ELSE x.MEMBER_PHYSICAL_ADDRESS_LINE2 END  ADDRESS_2,</t>
  </si>
  <si>
    <t>CASE WHEN x3.pat_id IS NOT NULL THEN x3.CITY ELSE x.CITY END  CITY,</t>
  </si>
  <si>
    <t>CASE WHEN x3.pat_id IS NOT NULL THEN x3.STATE_CD ELSE x.STATE END  STATE_CD,</t>
  </si>
  <si>
    <t>CASE WHEN x3.pat_id IS NOT NULL THEN x3.ZIP_CD ELSE x.MEMBER_PHYSICAL_ADDRESS_ZIP_CODE END  ZIP_CD,</t>
  </si>
  <si>
    <t>x3.CURRENT_HC_ELIGIBLE_RECORD,</t>
  </si>
  <si>
    <t>x3.GENDER,</t>
  </si>
  <si>
    <t>x3.HOUSEHOLD_FLAG,</t>
  </si>
  <si>
    <t>x3.PRIORITY,</t>
  </si>
  <si>
    <t>x3.MEMBER_TERMED,</t>
  </si>
  <si>
    <t>QUE_HPBP, APPT_HPBP,--HPBP,</t>
  </si>
  <si>
    <t>SCH_HPBP as SCHEDULED_HPBP,</t>
  </si>
  <si>
    <t>x8.FAM_PLN_NM  as QUE_FAM_PLN_NM,   x9.FAM_PLN_NM  as APPT_FAM_PLN_NM,   --FAMILY_PLAN_NAME,</t>
  </si>
  <si>
    <t>x8.BNFT_PLN_NM as QUE_BNFT_PLN_NM,  x9.BNFT_PLN_NM as APPT_BNFT_PLN_NM,  --BENEFIT_PLAN_NAME,</t>
  </si>
  <si>
    <t>x8.PLN_TYP_CD  as QUE_PLN_TYP_CD,   x9.PLN_TYP_CD  as APPT_PLN_TYP_CD,    --PLAN_TYPE,</t>
  </si>
  <si>
    <t>QUE_FIN_LOB, APPT_FIN_LOB,</t>
  </si>
  <si>
    <t>QUE_MASTER_CLIENT_NAME,   APPT_MASTER_CLIENT_NAME,</t>
  </si>
  <si>
    <t>QUE_SUB_CLIENT_NAME,   APPT_SUB_CLIENT_NAME,</t>
  </si>
  <si>
    <t>QUE_LOB, APPT_LOB,</t>
  </si>
  <si>
    <t>QUE_CDO_NAME,   APPT_CDO_NAME,</t>
  </si>
  <si>
    <t>QUE_CLIENT,    APPT_CLIENT,--CLIENT,</t>
  </si>
  <si>
    <t>QUE_GROUP_NUMBER,   APPT_GROUP_NUMBER,--GROUP_NUMBER,</t>
  </si>
  <si>
    <t>QUE_GROUP_NAME,   APPT_GROUP_NAME,--GROUP_NAME,</t>
  </si>
  <si>
    <t>x.STATE,</t>
  </si>
  <si>
    <t xml:space="preserve">--CASE WHEN STATE in ('IA','IL','IN','KS','KY','MI','MN','MO','ND','NE','OH','OK','SD','TX','WI') THEN 'CENTRAL'  </t>
  </si>
  <si>
    <t xml:space="preserve"> WHEN STATE in ('AL','AR','CT','DC','DE','FL','GA','LA','MA','MD','ME','MS','NC','NH','NJ','NY','PA','RI','SC','TN','VA','VT','WV') THEN 'EAST' </t>
  </si>
  <si>
    <t xml:space="preserve"> WHEN STATE in ('AK', 'AZ', 'CA', 'CO',  'HI','ID','MT','NM','NV','OR','UT','WA','WY') THEN  'WEST' </t>
  </si>
  <si>
    <t xml:space="preserve">--ELSE 'UNK' END </t>
  </si>
  <si>
    <t>ISNULL(R.REGION, 'UNK') as REGION,</t>
  </si>
  <si>
    <t>CASE WHEN x3.GIFT_CARD_ELIGIBLE=1 THEN 'Y' ELSE 'N' END as GIFT_CARD_ELIGIBLE,</t>
  </si>
  <si>
    <t>x3.Gift_Card_Type,</t>
  </si>
  <si>
    <t>x.GIFTCARD_SENT_DATE,</t>
  </si>
  <si>
    <t>x.GIFTCARD_SENT_TYPE,</t>
  </si>
  <si>
    <t>new.cnt_UCARD_DEPOSITS As UCARD_DEPOSITS,</t>
  </si>
  <si>
    <t>new.cnt_UCARD_DEPOSIT_ERRORS As UCARD_DEPOSIT_ERRORS,</t>
  </si>
  <si>
    <t>x.CYCLE_YEAR,</t>
  </si>
  <si>
    <t>x4.MEMBER_MAILING_DATE,</t>
  </si>
  <si>
    <t>NEW_MEMBER,</t>
  </si>
  <si>
    <t>OLD_MEMBER,</t>
  </si>
  <si>
    <t>OLD_MEMBER_NOHC,</t>
  </si>
  <si>
    <t>CASE WHEN NEW_MEMBER=1 THEN 'New Member'</t>
  </si>
  <si>
    <t xml:space="preserve"> WHEN OLD_MEMBER=1 THEN 'Retained with HC'</t>
  </si>
  <si>
    <t xml:space="preserve"> WHEN PREV_YR_REFUSED_HC = 1 THEN 'Previous year refused'</t>
  </si>
  <si>
    <t xml:space="preserve"> WHEN OLD_MEMBER_NOHC=1 THEN 'Retained without HC'</t>
  </si>
  <si>
    <t>ELSE 'UNDEFINED' END as MEMBER_COHORT,</t>
  </si>
  <si>
    <t>UPPER(REPORTING_CURRENT_STATUS) as REPORTING_CURRENT_STATUS,</t>
  </si>
  <si>
    <t>CAST(CONVERT(CHAR(17),LAST_ATTEMPTED_ON,113) AS datetime) AS LAST_ATTEMPTED_ON,</t>
  </si>
  <si>
    <t>CASE WHEN (UNABLE_TO_REACH_NUM = 1  AND REPORTING_CURRENT_STATUS = 'ATTEMPTED') THEN ('UNABLE TO REACH')</t>
  </si>
  <si>
    <t>ELSE NULL END as UTR,</t>
  </si>
  <si>
    <t>x1.COMPLETED_NUM,</t>
  </si>
  <si>
    <t>ISNULL(x.ASSESSMENT_DATE, x.SLOT_STARTDATE) AS APPOINTMENT_DATE,</t>
  </si>
  <si>
    <t>CASE WHEN x1.crs = 'COMPLETED' THEN 'COMPLETED'</t>
  </si>
  <si>
    <t xml:space="preserve">WHEN REPORTING_CURRENT_STATUS ='ATTEMPTED' AND CURRENT_SUBSTATUS = 'INVALID PHONE NUMBER' THEN 'OPEN' </t>
  </si>
  <si>
    <t>ELSE UPPER(REPORTING_CURRENT_STATUS) END as REPORT_STATUS,</t>
  </si>
  <si>
    <t>CASE WHEN x1.crs = 'COMPLETED' THEN 'COMPLETED' ELSE CURRENT_SUBSTATUS END as REPORT_SUBSTATUS,</t>
  </si>
  <si>
    <t>CASE WHEN x1.crs = 'COMPLETED' THEN ISNULL(x1.ASSESSMENT_DATE, x1.SLOT_STARTDATE)  ELSE LAST_ATTEMPTED_ON END AS REPORT_STATUS_DATE,</t>
  </si>
  <si>
    <t>x.MEMBER_PHYSICAL_ADDRESS_STATE_COUNTY_CODE as SCC,</t>
  </si>
  <si>
    <t>CASE WHEN x1.crs = 'COMPLETED' THEN x1.VALID_FLAG ELSE x.VALID_FLAG END as VALID_FLAG,</t>
  </si>
  <si>
    <t>x2.ATTEMPT_COUNT as ATTEMPT_COUNT,</t>
  </si>
  <si>
    <t>x3.SPOKEN_LANGUAGE_NAME,</t>
  </si>
  <si>
    <t xml:space="preserve">CASE WHEN x.ASSESSMENT_DATE IS NOT NULL OR x1.ASSESSMENT_DATE IS NOT NULL THEN 'assessment_date' </t>
  </si>
  <si>
    <t xml:space="preserve"> WHEN x1.SLOT_STARTDATE IS NOT NULL OR x.SLOT_STARTDATE IS NOT NULL THEN 'slotdate'</t>
  </si>
  <si>
    <t>ELSE 'attempt_ondate' END as MXDATE_TYPE,</t>
  </si>
  <si>
    <t>x5.TTRY_MAILDATE,</t>
  </si>
  <si>
    <t>x5.TTRY_MAILCOUNTY,</t>
  </si>
  <si>
    <t>EXCLUSION_CRITERIA,</t>
  </si>
  <si>
    <t>PCP_FIRST_NAME,</t>
  </si>
  <si>
    <t>PCP_MIDDLE_NAME,</t>
  </si>
  <si>
    <t>PCP_LAST_NAME,</t>
  </si>
  <si>
    <t>PCP_ADDRESS,</t>
  </si>
  <si>
    <t>PCP_CITY,</t>
  </si>
  <si>
    <t>PCP_STATE,</t>
  </si>
  <si>
    <t>PCP_ZIP,</t>
  </si>
  <si>
    <t>MAILED_PCP_NAME,</t>
  </si>
  <si>
    <t>MAILED_PCP_ADDRESS_LINE_1,</t>
  </si>
  <si>
    <t>MAILED_PCP_ADDRESS_LINE_2,</t>
  </si>
  <si>
    <t>MAILED_PCP_CITY,</t>
  </si>
  <si>
    <t>MAILED_PCP_STATE,</t>
  </si>
  <si>
    <t>MAILED_PCP_ZIP5,</t>
  </si>
  <si>
    <t>MAILED_PCP_ZIP4,</t>
  </si>
  <si>
    <t>PCP_LETTER_SENT_DATE,</t>
  </si>
  <si>
    <t>x.MEMBER_CALL_APPT_ID,</t>
  </si>
  <si>
    <t xml:space="preserve">PREFERENCE, </t>
  </si>
  <si>
    <t>x6.CALL_TYPE,</t>
  </si>
  <si>
    <t>--x.CDO_FLAG,</t>
  </si>
  <si>
    <t>x7.WM_MARKET,</t>
  </si>
  <si>
    <t>x.ZONE_NAME  ,</t>
  </si>
  <si>
    <t>x.LOCATION_TYPE, -- added LOCATION_TYPE</t>
  </si>
  <si>
    <t>x.PROVIDER_GROUP,</t>
  </si>
  <si>
    <t>x.DIALED_PHONE,-- Added Dialed_Phone in smt_scheduling table and Client Production table</t>
  </si>
  <si>
    <t>x.TIN,</t>
  </si>
  <si>
    <t>x.NPI,</t>
  </si>
  <si>
    <t>x.QUE_Client_Priority,</t>
  </si>
  <si>
    <t>x.APPT_Client_Priority,</t>
  </si>
  <si>
    <t>x.APPT_TH_VISIT,</t>
  </si>
  <si>
    <t>x.SCH_VISIT_TYPE,</t>
  </si>
  <si>
    <t>x.APPT_VISIT_TYPE,</t>
  </si>
  <si>
    <t>x.SCH_VISIT_MODALITY_TYPE,</t>
  </si>
  <si>
    <t>x.APPT_VISIT_MODALITY_TYPE,</t>
  </si>
  <si>
    <t xml:space="preserve">    x.E2E_VENDOR_ID,</t>
  </si>
  <si>
    <t xml:space="preserve">    x.E2E_VENDOR,</t>
  </si>
  <si>
    <t>x.CLIENT_REGION,</t>
  </si>
  <si>
    <t>x.OPRL_REGION,</t>
  </si>
  <si>
    <t xml:space="preserve">    x.IPA,</t>
  </si>
  <si>
    <t xml:space="preserve">    x.Market_Code,</t>
  </si>
  <si>
    <t>x3.Client_Defined_Field1_Desc,</t>
  </si>
  <si>
    <t>x3.Client_Defined_Field1_Value,</t>
  </si>
  <si>
    <t>x3.Client_Defined_Field2_Desc,</t>
  </si>
  <si>
    <t>x3.Client_Defined_Field2_Value,</t>
  </si>
  <si>
    <t>x3.Client_Defined_Field3_Desc,</t>
  </si>
  <si>
    <t>x3.Client_Defined_Field3_Value,</t>
  </si>
  <si>
    <t>x3.Client_Defined_Field4_Desc,</t>
  </si>
  <si>
    <t>x3.Client_Defined_Field4_Value,</t>
  </si>
  <si>
    <t>x3.Client_Defined_Field5_Desc,</t>
  </si>
  <si>
    <t>x3.Client_Defined_Field5_Value</t>
  </si>
  <si>
    <t>FROM ETL_SMT_Scheduling_UNIQUE_v2 (nolock) x</t>
  </si>
  <si>
    <t xml:space="preserve">LEFT JOIN #TMPACC1 x1 </t>
  </si>
  <si>
    <t xml:space="preserve">on x.dm_patient_ref = x1.pat_id and x.member_call_schedule_id=x1.member_call_schedule_id </t>
  </si>
  <si>
    <t xml:space="preserve">LEFT JOIN #TMPACC2 x2 </t>
  </si>
  <si>
    <t>on x.dm_patient_ref = x2.pat_id and x.VISIT_NUMBER=x2.VISIT_NUMBER</t>
  </si>
  <si>
    <t xml:space="preserve">LEFT JOIN #TMPACC3 x3 </t>
  </si>
  <si>
    <t xml:space="preserve">on x.dm_patient_ref = x3.pat_id </t>
  </si>
  <si>
    <t xml:space="preserve">LEFT JOIN #TMPACCNew new </t>
  </si>
  <si>
    <t>on x.dm_patient_ref = new.patient_Id AND x.Cycle_year = new.cycle_year AND x.Member_Call_Appt_ID = new.Member_Call_Appt_ID</t>
  </si>
  <si>
    <t xml:space="preserve">LEFT JOIN #TMPACC4 x4 </t>
  </si>
  <si>
    <t>on x.dm_patient_ref = x4.pat_id</t>
  </si>
  <si>
    <t xml:space="preserve">LEFT JOIN #TMPACC5 x5 </t>
  </si>
  <si>
    <t xml:space="preserve">on x.dm_patient_ref = x5.pat_id  </t>
  </si>
  <si>
    <t xml:space="preserve">LEFT JOIN #TMPACC6 x6 </t>
  </si>
  <si>
    <t>on x.dm_patient_ref = x6.pat_id and x.VISIT_NUMBER=x6.VISIT_NUMBER</t>
  </si>
  <si>
    <t xml:space="preserve">LEFT JOIN #TMPACC7 x7 </t>
  </si>
  <si>
    <t>on x.MEMBER_CLIENT_ID = x7.MEM_CLI_ID --and x.CDO_FLAG=x7.ROSTER</t>
  </si>
  <si>
    <t>LEFT JOIN #TMPACC8 x8</t>
  </si>
  <si>
    <t>on x.QUE_PLN_ID  = x8.PLN_ID</t>
  </si>
  <si>
    <t>LEFT JOIN #TMPACC8 x9</t>
  </si>
  <si>
    <t>on x.APPT_PLN_ID = x9.PLN_ID</t>
  </si>
  <si>
    <t>LEFT JOIN REGION_LKUP R</t>
  </si>
  <si>
    <t>on R.REGION_CODE=0 AND x.ASSESSMENT_STATE=R.STATE_CD and R.Active_Flag='Y'</t>
  </si>
  <si>
    <t>C2_ACCEPT AS</t>
  </si>
  <si>
    <t xml:space="preserve">( </t>
  </si>
  <si>
    <t>(YEAR(REPORT_STATUS_DATE)*100) + MONTH(REPORT_STATUS_DATE) as YEARMONTH,</t>
  </si>
  <si>
    <t>MEMBER_CALL_SCHEDULE_ID,</t>
  </si>
  <si>
    <t xml:space="preserve">CASE WHEN REPORT_STATUS='COMPLETED' THEN APPT_FIN_LOB ELSE QUE_FIN_LOB END FIN_LOB, </t>
  </si>
  <si>
    <t>CASE WHEN REPORT_STATUS='COMPLETED' THEN APPT_MASTER_CLIENT_NAME ELSE QUE_MASTER_CLIENT_NAME END MASTER_CLIENT,</t>
  </si>
  <si>
    <t>CASE WHEN REPORT_STATUS='COMPLETED' THEN APPT_LOB ELSE QUE_LOB END LOB,</t>
  </si>
  <si>
    <t>CASE WHEN REPORT_STATUS='COMPLETED' THEN APPT_CLIENT ELSE QUE_CLIENT END CLIENT,</t>
  </si>
  <si>
    <t>CASE WHEN REPORT_STATUS='COMPLETED' THEN APPT_SUB_CLIENT_NAME ELSE QUE_SUB_CLIENT_NAME END SUB_CLIENT,</t>
  </si>
  <si>
    <t>CASE WHEN REPORT_STATUS='COMPLETED' THEN APPT_CDO_NAME ELSE QUE_CDO_NAME END CDO_FLAG,</t>
  </si>
  <si>
    <t>CASE WHEN REPORT_STATUS='COMPLETED' THEN APPT_HPBP ELSE QUE_HPBP END HPBP,</t>
  </si>
  <si>
    <t>CASE WHEN REPORT_STATUS='COMPLETED' THEN APPT_GROUP_NUMBER ELSE QUE_GROUP_NUMBER END GROUP_NUMBER,</t>
  </si>
  <si>
    <t>CASE WHEN REPORT_STATUS='COMPLETED' THEN APPT_GROUP_NAME ELSE QUE_GROUP_NAME END GROUP_NAME,</t>
  </si>
  <si>
    <t>--CLIENT_FILTER,</t>
  </si>
  <si>
    <t>CASE WHEN CURRENT_HC_ELIGIBLE_RECORD = 'Y' THEN 'Y' ELSE 'N' END as HOUSECALLS_ELIGIBLE,</t>
  </si>
  <si>
    <t>CASE WHEN REPORT_STATUS IN ('SCHEDULED','COMPLETED') THEN APPOINTMENT_DATE</t>
  </si>
  <si>
    <t>ELSE NULL END as APPOINTMENT_DATE,</t>
  </si>
  <si>
    <t>REGION,</t>
  </si>
  <si>
    <t>CASE WHEN REPORT_STATUS='COMPLETED' THEN APPT_PLN_TYP_CD  ELSE QUE_PLN_TYP_CD  END as PLAN_TYPE,</t>
  </si>
  <si>
    <t>CASE WHEN REPORT_STATUS='COMPLETED' THEN APPT_FAM_PLN_NM  ELSE QUE_FAM_PLN_NM  END as FAMILY_PLAN_NAME,</t>
  </si>
  <si>
    <t>CASE WHEN REPORT_STATUS='COMPLETED' THEN APPT_BNFT_PLN_NM ELSE QUE_BNFT_PLN_NM END as BENEFIT_PLAN_NAME,</t>
  </si>
  <si>
    <t xml:space="preserve">MI, </t>
  </si>
  <si>
    <t xml:space="preserve">ADD_TYPE, </t>
  </si>
  <si>
    <t>CASE WHEN REPORT_STATUS IN ('SCHEDULED','COMPLETED') THEN 1</t>
  </si>
  <si>
    <t>ELSE 0 END as ACCEPT_NUM,</t>
  </si>
  <si>
    <t>CASE WHEN REPORT_STATUS IN ('SCHEDULED','COMPLETED','CANCELLED','REFUSED', 'ATTEMPTED') THEN 1</t>
  </si>
  <si>
    <t>ELSE 0 END as ACCEPT_DEN,</t>
  </si>
  <si>
    <t>Gift_Card_Type,</t>
  </si>
  <si>
    <t>GIFTCARD_SENT_TYPE,</t>
  </si>
  <si>
    <t>(YEAR(GIFTCARD_SENT_DATE)*100) + MONTH(GIFTCARD_SENT_DATE) as YEARMONTH_GIFTCARD,</t>
  </si>
  <si>
    <t xml:space="preserve">CASE </t>
  </si>
  <si>
    <t xml:space="preserve">WHEN GIFTCARD_SENT_DATE IS NOT NULL AND REPORT_STATUS = 'COMPLETED' THEN 1 </t>
  </si>
  <si>
    <t xml:space="preserve">ELSE 0 </t>
  </si>
  <si>
    <t>END as GIFTCARD_CT,</t>
  </si>
  <si>
    <t>UCARD_DEPOSITS,</t>
  </si>
  <si>
    <t>UCARD_DEPOSIT_ERRORS,</t>
  </si>
  <si>
    <t>(YEAR(MEMBER_MAILING_DATE)*100) + MONTH(MEMBER_MAILING_DATE) as YEARMONTH_MEMBERMAIL,</t>
  </si>
  <si>
    <t xml:space="preserve">WHEN MEMBER_MAILING_DATE IS NULL THEN 0 </t>
  </si>
  <si>
    <t xml:space="preserve">ELSE 1 </t>
  </si>
  <si>
    <t>END as MEMBERMAILING_CT,</t>
  </si>
  <si>
    <t>MXDATE_TYPE,</t>
  </si>
  <si>
    <t>CASE  WHEN (REPORT_STATUS='COMPLETED' AND APPT_HPBP LIKE 'S%') OR (REPORT_STATUS&lt;&gt;'COMPLETED' AND QUE_HPBP LIKE 'S%') THEN 'S_Contract'</t>
  </si>
  <si>
    <t xml:space="preserve">  --WHEN CLIENT_FILTER = 'DO_NOT_REPORT' THEN 'DO_NOT_REPORT_CLIENT'</t>
  </si>
  <si>
    <t xml:space="preserve">  --WHEN (REPORT_STATUS='COMPLETED' AND APPT_CLIENT IN ('CONTRACT CLOSED','NOT FOUND','MSP MEDICA') ) OR QUE_CLIENT IN ('CONTRACT CLOSED','NOT FOUND','MSP MEDICA') THEN 'EXCLUDED_CLIENT'</t>
  </si>
  <si>
    <t xml:space="preserve">  WHEN PAT_ID IS NULL THEN 'NOT_IN_SMT_MEMBERS'</t>
  </si>
  <si>
    <t xml:space="preserve">  --WHEN LAST_NAME IS NULL THEN 'NO_LAST_NAME'</t>
  </si>
  <si>
    <t xml:space="preserve">  --WHEN MEMBERSHIP_NUMBER IS NULL THEN 'NO_MEMBERSHIP_NUM'</t>
  </si>
  <si>
    <t xml:space="preserve">  WHEN REGION = 'UNK' THEN 'UNK_REGION'</t>
  </si>
  <si>
    <t xml:space="preserve">  WHEN REPORT_STATUS = 'NOT_ATTEMPTED' THEN 'NOT_ATTEMPTED'</t>
  </si>
  <si>
    <t xml:space="preserve">  WHEN REPORT_STATUS_DATE IS NULL THEN 'NO_ATTEMPTED_ON_DATE'</t>
  </si>
  <si>
    <t>ELSE 'VALID_RECORD' END as schedule_rec_type,</t>
  </si>
  <si>
    <t xml:space="preserve">CASE WHEN REPORT_STATUS = 'COMPLETED' </t>
  </si>
  <si>
    <t xml:space="preserve"> OR </t>
  </si>
  <si>
    <t>( --CLIENT_FILTER &lt;&gt; 'DO_NOT_REPORT' AND</t>
  </si>
  <si>
    <t xml:space="preserve">  REPORT_STATUS &lt;&gt; 'NOT_ATTEMPTED'</t>
  </si>
  <si>
    <t xml:space="preserve">  --AND ISNULL(CLIENT,'dummy') NOT IN ('CONTRACT CLOSED','NOT FOUND','MSP MEDICA')</t>
  </si>
  <si>
    <t xml:space="preserve">  --AND LAST_NAME IS NOT NULL AND MEMBERSHIP_NUMBER IS NOT NULL</t>
  </si>
  <si>
    <t xml:space="preserve">  AND REGION &lt;&gt; 'UNK'  </t>
  </si>
  <si>
    <t xml:space="preserve">  AND REPORT_STATUS_DATE IS NOT NULL</t>
  </si>
  <si>
    <t xml:space="preserve">  AND ISNULL(QUE_HPBP,'dummy') not LIKE 'S%' </t>
  </si>
  <si>
    <t>) THEN 'Yes'</t>
  </si>
  <si>
    <t>ELSE 'No' END as reportable_flag,</t>
  </si>
  <si>
    <t xml:space="preserve">LOCATION_TYPE , </t>
  </si>
  <si>
    <t>PROVIDER_GROUP,</t>
  </si>
  <si>
    <t>DIALED_PHONE,-- Added Dialed_Phone in smt_scheduling table and Client Production table</t>
  </si>
  <si>
    <t>TIN,</t>
  </si>
  <si>
    <t>NPI,</t>
  </si>
  <si>
    <t>@d as LAST_RUN_DATE,</t>
  </si>
  <si>
    <t xml:space="preserve">WHEN REPORT_STATUS='COMPLETED' THEN APPT_Client_Priority </t>
  </si>
  <si>
    <t xml:space="preserve">ELSE QUE_Client_Priority </t>
  </si>
  <si>
    <t>END Client_Priority,</t>
  </si>
  <si>
    <t>CASE WHEN REPORT_STATUS='COMPLETED' THEN APPT_TH_VISIT ELSE APPT_TH_VISIT END TH_VISIT,</t>
  </si>
  <si>
    <t>E2E_VENDOR_ID,</t>
  </si>
  <si>
    <t>E2E_VENDOR,</t>
  </si>
  <si>
    <t xml:space="preserve">    IPA,</t>
  </si>
  <si>
    <t xml:space="preserve">    Market_Code,</t>
  </si>
  <si>
    <t>FROM C_ACCEPT</t>
  </si>
  <si>
    <t>A.*,</t>
  </si>
  <si>
    <t>IHWA_Ind = IHWA.IHWA_INDICATOR,</t>
  </si>
  <si>
    <t>CAST(NULL AS VARCHAR(255)) GMPI,</t>
  </si>
  <si>
    <t>CAST(NULL AS VARCHAR(255)) CURRENT_CAMPAIGN,</t>
  </si>
  <si>
    <t>CAST(NULL AS VARCHAR(255)) PROGRAM_ASSIGNMENT</t>
  </si>
  <si>
    <t>INTO dbo.PRODUCTION_MI_ACCEPT_t</t>
  </si>
  <si>
    <t>FROM C2_ACCEPT A</t>
  </si>
  <si>
    <t>LEFT JOIN #Roster_IHWA IHWA</t>
  </si>
  <si>
    <t>ON a.MEMBER_CLIENT_ID = IHWA.MEMBER_CLIENT_ID</t>
  </si>
  <si>
    <t xml:space="preserve">        AND a.CLIENT = IHWA.Source_Client</t>
  </si>
  <si>
    <t>WITH C1 AS</t>
  </si>
  <si>
    <t xml:space="preserve">SELECT distinct COALESCE(xwalk_mbi, xwalk_hicn, HICNBR) MEM_CLI_ID, GMPI, 'CDO_AZ' CDO  FROM CDO_AZ_HOUSECALLS_ROSTER(nolock)  </t>
  </si>
  <si>
    <t>SELECT distinct COALESCE(xwalk_mbi, xwalk_hicn, HICNBR) MEM_CLI_ID, GMPI, 'CDO_UTAH' CDO FROM CDO_UTAH_HOUSECALLS_ROSTER(nolock)</t>
  </si>
  <si>
    <t>SELECT distinct COALESCE(xwalk_mbi, xwalk_hicn, Medicare_id) MEM_CLI_ID, WM_GMPI, CDO_FLAG FROM CDO_OPTUMCARE_HOUSECALLS_ROSTER(nolock)</t>
  </si>
  <si>
    <t>SELECT distinct COALESCE(xwalk_mbi, xwalk_hicn, HICNBR) MEM_CLI_ID, WM_GMPI, 'WELLMED_FLORIDA' CDO FROM CDO_WELLMEDFL_HOUSECALLS_ROSTER(nolock)</t>
  </si>
  <si>
    <t>SELECT distinct COALESCE(xwalk_mbi, xwalk_hicn, HICNBR) MEM_CLI_ID, WM_GMPI, 'WELLMED_TEXAS' CDO FROM CDO_WELLMEDTX_HOUSECALLS_ROSTER(nolock)</t>
  </si>
  <si>
    <t>SELECT distinct COALESCE(xwalk_mbi, xwalk_hicn, HICNBR) MEM_CLI_ID, GMPI, 'New West' CDO from CDO_NEWWEST_HOUSECALLS_ROSTER</t>
  </si>
  <si>
    <t>--SELECT distinct COALESCE(xwalk_mbi, xwalk_hicn, HICNBR) MEM_CLI_ID, GMPI, 'OptumCare Network of CT' CDO from CDO_PROHEALTH_CT_HOUSECALLS_ROSTER</t>
  </si>
  <si>
    <t xml:space="preserve">UPDATE T </t>
  </si>
  <si>
    <t>SET T.GMPI=C1.GMPI</t>
  </si>
  <si>
    <t>FROM dbo.PRODUCTION_MI_ACCEPT_t T</t>
  </si>
  <si>
    <t>JOIN C1 ON T.MEMBER_CLIENT_ID=C1.MEM_CLI_ID AND T.CDO_FLAG=C1.CDO</t>
  </si>
  <si>
    <t>SELECT MEMBER_CLIENT_ID, CAMPAIGN, PROGRAM_ASSIGNMENT FROM WATERFALL_REPORTING_DAILY(nolock) WHERE  CLIENT_ROSTER_MEMBERSHIP = 1</t>
  </si>
  <si>
    <t xml:space="preserve">AND (CAMPAIGN IS NOT NULL OR PROGRAM_ASSIGNMENT IS NOT NULL) </t>
  </si>
  <si>
    <t>UPDATE T</t>
  </si>
  <si>
    <t xml:space="preserve">SET T.CURRENT_CAMPAIGN=C1.CAMPAIGN, </t>
  </si>
  <si>
    <t>T.PROGRAM_ASSIGNMENT=C1.PROGRAM_ASSIGNMENT</t>
  </si>
  <si>
    <t>JOIN C1 ON T.MEMBER_CLIENT_ID=C1.MEMBER_CLIENT_ID  --Pmamidala 20201117</t>
  </si>
  <si>
    <t>alter table dbo.PRODUCTION_MI_ACCEPT_t ADD PROVIDER_NAME VARCHAR(50);</t>
  </si>
  <si>
    <t>alter table dbo.PRODUCTION_MI_ACCEPT_t ADD CTM_ID INT;</t>
  </si>
  <si>
    <t>alter table dbo.PRODUCTION_MI_ACCEPT_t ADD CTM_NAME VARCHAR(50);</t>
  </si>
  <si>
    <t>alter table dbo.PRODUCTION_MI_ACCEPT_t ADD DCO_ID INT;</t>
  </si>
  <si>
    <t>alter table dbo.PRODUCTION_MI_ACCEPT_t ADD DCO_NAME VARCHAR(50);</t>
  </si>
  <si>
    <t>alter table dbo.PRODUCTION_MI_ACCEPT_t ADD CVP_ID INT;</t>
  </si>
  <si>
    <t>alter table dbo.PRODUCTION_MI_ACCEPT_t ADD CVP_NAME VARCHAR(50);</t>
  </si>
  <si>
    <t xml:space="preserve">WITH P AS </t>
  </si>
  <si>
    <t>SELECT PROVIDER_ID,PROVIDER_NAME,CTM_ID,CTM_NAME,DCO_ID,DCO_NAME,CVP_ID,CVP_NAME FROM CS_IM..SMT_PROVIDERS(NOLOCK)</t>
  </si>
  <si>
    <t>SET T.PROVIDER_NAME = P.PROVIDER_NAME,</t>
  </si>
  <si>
    <t xml:space="preserve">    T.CTM_ID = P.CTM_ID,</t>
  </si>
  <si>
    <t>T.CTM_NAME = P.CTM_NAME,</t>
  </si>
  <si>
    <t>T.DCO_ID = P.DCO_ID,</t>
  </si>
  <si>
    <t>T.DCO_NAME = P.DCO_NAME,</t>
  </si>
  <si>
    <t>T.CVP_ID = P.CVP_ID,</t>
  </si>
  <si>
    <t>T.CVP_NAME = P.CVP_NAME</t>
  </si>
  <si>
    <t>join P ON  T.PROVIDER_REF = P.PROVIDER_ID</t>
  </si>
  <si>
    <t>where T.PROVIDER_REF is not null</t>
  </si>
  <si>
    <t xml:space="preserve">CREATE NONCLUSTERED INDEX [ADHOC_INDX_CY_1] ON [dbo].[PRODUCTION_MI_ACCEPT_t] </t>
  </si>
  <si>
    <t>[Medicare_ID] ASC</t>
  </si>
  <si>
    <t xml:space="preserve">CREATE NONCLUSTERED INDEX [ADHOC_INDX_CY_2] ON [dbo].[PRODUCTION_MI_ACCEPT_t] </t>
  </si>
  <si>
    <t>[DM_PATIENT_REF] ASC</t>
  </si>
  <si>
    <t xml:space="preserve">CREATE NONCLUSTERED INDEX [ADHOC_INDX_CY_3] ON [dbo].[PRODUCTION_MI_ACCEPT_t] </t>
  </si>
  <si>
    <t>[MEMBER_CLIENT_ID] ASC</t>
  </si>
  <si>
    <t xml:space="preserve">CREATE NONCLUSTERED INDEX [ADHOC_INDX_CY_4] ON [dbo].[PRODUCTION_MI_ACCEPT_t] </t>
  </si>
  <si>
    <t>[MEMBER_ID_TYPE] ASC</t>
  </si>
  <si>
    <t xml:space="preserve">--CREATE NONCLUSTERED INDEX [ADHOC_INDX_A2019_5] ON [dbo].[PRODUCTION_MI_ACCEPT_t] </t>
  </si>
  <si>
    <t>--(</t>
  </si>
  <si>
    <t>[MEMBER_GLOBAL_ID] ASC</t>
  </si>
  <si>
    <t>--);</t>
  </si>
  <si>
    <t xml:space="preserve">--CREATE NONCLUSTERED INDEX [ADHOC_A2019_INDX_001] ON [dbo].[PRODUCTION_MI_ACCEPT_t] </t>
  </si>
  <si>
    <t>--CLIENT_FILTER ASC,</t>
  </si>
  <si>
    <t>FIN_LOB ASC,</t>
  </si>
  <si>
    <t>MASTER_CLIENT ASC,</t>
  </si>
  <si>
    <t>LOB ASC,</t>
  </si>
  <si>
    <t>CLIENT ASC,</t>
  </si>
  <si>
    <t>SUB_CLIENT ASC,</t>
  </si>
  <si>
    <t>REGION ASC</t>
  </si>
  <si>
    <t>--)</t>
  </si>
  <si>
    <t xml:space="preserve">--INCLUDE ( </t>
  </si>
  <si>
    <t>SCC</t>
  </si>
  <si>
    <t xml:space="preserve">--CREATE NONCLUSTERED INDEX [ADHOC_INDX_003_A2019] ON [dbo].[PRODUCTION_MI_ACCEPT_t] </t>
  </si>
  <si>
    <t>REGION ASC,</t>
  </si>
  <si>
    <t>UTR ASC</t>
  </si>
  <si>
    <t>----</t>
  </si>
  <si>
    <t xml:space="preserve">--CREATE NONCLUSTERED INDEX [ADHOC_INDX_A2019_002] ON [dbo].[PRODUCTION_MI_ACCEPT_t] </t>
  </si>
  <si>
    <t>REPORT_STATUS ASC</t>
  </si>
  <si>
    <t>VALID_FLAG</t>
  </si>
  <si>
    <t xml:space="preserve">--); </t>
  </si>
  <si>
    <t xml:space="preserve">CREATE NONCLUSTERED INDEX ADHOC_INDX_CY_0001 ON dbo.PRODUCTION_MI_ACCEPT_t </t>
  </si>
  <si>
    <t>(CYCLE_YEAR ASC, MEDICARE_ID ASC, DM_PATIENT_REF ASC ) ;</t>
  </si>
  <si>
    <t>-- 'AYYYY_PRODUCTION_MI_ACCEPT'</t>
  </si>
  <si>
    <t>SELECT @NewTableName = 'A' + @CYCLE_YEAR_CY_STR + '_PRODUCTION_MI_ACCEPT';</t>
  </si>
  <si>
    <t xml:space="preserve">   SELECT * FROM SYS.TABLES</t>
  </si>
  <si>
    <t>EXEC sp_rename 'PRODUCTION_MI_ACCEPT_t', @NewTableName;</t>
  </si>
  <si>
    <t>IF  EXISTS (SELECT 1 FROM sys.synonyms WHERE name = N'ETL_PRODUCTION_MI_ACCEPT')</t>
  </si>
  <si>
    <t xml:space="preserve">    DROP SYNONYM ETL_PRODUCTION_MI_ACCEPT;</t>
  </si>
  <si>
    <t>@SQL_Stmt = 'CREATE SYNONYM dbo.ETL_PRODUCTION_MI_ACCEPT FOR dbo.' + @NewTableName</t>
  </si>
  <si>
    <t>INSERT INTO CS_BI.DBO.Data_Porting_Log_Monitor</t>
  </si>
  <si>
    <t xml:space="preserve">  values(@NewTableName, GETDATE(), GETDATE());</t>
  </si>
  <si>
    <t>Select @BatchId, @ProcName, 110, 'Create ' + @NewTableName, 0, getdate()</t>
  </si>
  <si>
    <t>------- CREATE AYYYY_PRODUCTION_MI_UNIQUE TABLE --------</t>
  </si>
  <si>
    <t xml:space="preserve">   WHERE SYS.TABLES.NAME = N'PRODUCTION_MI_UNIQUE_t'</t>
  </si>
  <si>
    <t>drop table PRODUCTION_MI_UNIQUE_t;</t>
  </si>
  <si>
    <t xml:space="preserve">SELECT distinct  </t>
  </si>
  <si>
    <t xml:space="preserve">1 as CT, </t>
  </si>
  <si>
    <t>a.YEARMONTH,</t>
  </si>
  <si>
    <t>a.MEDICARE_ID,</t>
  </si>
  <si>
    <t>a.DM_PATIENT_REF,</t>
  </si>
  <si>
    <t>a.MEMBER_CLIENT_ID,</t>
  </si>
  <si>
    <t>a.MEMBER_ID_TYPE,</t>
  </si>
  <si>
    <t>a.MEMBER_GLOBAL_ID,</t>
  </si>
  <si>
    <t>a.MEMBERSHIP_NUMBER,</t>
  </si>
  <si>
    <t>a.MEMBERSHIP_NUM_SYS_NAME,</t>
  </si>
  <si>
    <t>a.FIN_LOB,</t>
  </si>
  <si>
    <t>a.MASTER_CLIENT,</t>
  </si>
  <si>
    <t>a.LOB,</t>
  </si>
  <si>
    <t>a.CLIENT,</t>
  </si>
  <si>
    <t>a.SUB_CLIENT,</t>
  </si>
  <si>
    <t>a.CDO_FLAG,</t>
  </si>
  <si>
    <t>a.HPBP,</t>
  </si>
  <si>
    <t>a.GROUP_NUMBER,</t>
  </si>
  <si>
    <t>a.GROUP_NAME,</t>
  </si>
  <si>
    <t>a.SCHEDULED_HPBP,</t>
  </si>
  <si>
    <t>a.HOUSECALLS_ELIGIBLE,</t>
  </si>
  <si>
    <t>a.MEMBER_COHORT,</t>
  </si>
  <si>
    <t>a.REPORT_STATUS,</t>
  </si>
  <si>
    <t>a.REPORT_SUBSTATUS,</t>
  </si>
  <si>
    <t>a.REPORT_STATUS_DATE,</t>
  </si>
  <si>
    <t>a.REPORTING_CURRENT_STATUS,</t>
  </si>
  <si>
    <t>a.VALID_FLAG,</t>
  </si>
  <si>
    <t>a.CYCLE_YEAR,</t>
  </si>
  <si>
    <t>a.APPOINTMENT_DATE,</t>
  </si>
  <si>
    <t>a.COUNTY,</t>
  </si>
  <si>
    <t>a.STATE,</t>
  </si>
  <si>
    <t>a.ZONE_NAME,</t>
  </si>
  <si>
    <t>a.REGION,</t>
  </si>
  <si>
    <t>a.PLAN_TYPE,</t>
  </si>
  <si>
    <t>a.FAMILY_PLAN_NAME,</t>
  </si>
  <si>
    <t>a.BENEFIT_PLAN_NAME,</t>
  </si>
  <si>
    <t>a.LAST_NAME,</t>
  </si>
  <si>
    <t>a.FIRST_NAME,</t>
  </si>
  <si>
    <t>a.MI,</t>
  </si>
  <si>
    <t>a.DATE_OF_BIRTH,</t>
  </si>
  <si>
    <t>a.ADD_TYPE,</t>
  </si>
  <si>
    <t>a.ADDRESS_1,</t>
  </si>
  <si>
    <t>a.ADDRESS_2,</t>
  </si>
  <si>
    <t>a.CITY,</t>
  </si>
  <si>
    <t>a.STATE_CD,</t>
  </si>
  <si>
    <t>a.ZIP_CD,</t>
  </si>
  <si>
    <t>a.UTR,</t>
  </si>
  <si>
    <t>a.COMPLETED_NUM,</t>
  </si>
  <si>
    <t>a.ACCEPT_NUM,</t>
  </si>
  <si>
    <t>a.ACCEPT_DEN,</t>
  </si>
  <si>
    <t>a.SCC,</t>
  </si>
  <si>
    <t>a.ATTEMPTED_PHONE,</t>
  </si>
  <si>
    <t>a.GIFT_CARD_ELIGIBLE,</t>
  </si>
  <si>
    <t>a.Gift_Card_Type,</t>
  </si>
  <si>
    <t>a.GIFTCARD_SENT_DATE,</t>
  </si>
  <si>
    <t>a.GIFTCARD_SENT_TYPE,</t>
  </si>
  <si>
    <t>a.YEARMONTH_GIFTCARD,</t>
  </si>
  <si>
    <t>a.GIFTCARD_CT,</t>
  </si>
  <si>
    <t>a.UCARD_DEPOSITS,</t>
  </si>
  <si>
    <t>a.UCARD_DEPOSIT_ERRORS,</t>
  </si>
  <si>
    <t>a.MEMBER_MAILING_DATE,</t>
  </si>
  <si>
    <t>a.YEARMONTH_MEMBERMAIL,</t>
  </si>
  <si>
    <t>a.MEMBERMAILING_CT,</t>
  </si>
  <si>
    <t>a.REFRESH_DATE,</t>
  </si>
  <si>
    <t>a.ATTEMPT_COUNT,</t>
  </si>
  <si>
    <t>a.SPOKEN_LANGUAGE_NAME,</t>
  </si>
  <si>
    <t>a.ASSESSMENT_STATE,</t>
  </si>
  <si>
    <t>a.VENDOR,</t>
  </si>
  <si>
    <t>a.PROVIDER_REF,</t>
  </si>
  <si>
    <t>a.TTRY_MAILDATE,</t>
  </si>
  <si>
    <t>a.TTRY_MAILCOUNTY,</t>
  </si>
  <si>
    <t>a.MEMBER_CALL_APPT_ID,</t>
  </si>
  <si>
    <t xml:space="preserve">a.PREFERENCE, </t>
  </si>
  <si>
    <t>a.CALL_BACK_NBR,</t>
  </si>
  <si>
    <t>a.reportable_flag,</t>
  </si>
  <si>
    <t>a.schedule_rec_type,</t>
  </si>
  <si>
    <t>a.GENDER,</t>
  </si>
  <si>
    <t>a.HOUSEHOLD_FLAG,</t>
  </si>
  <si>
    <t>a.PRIORITY,</t>
  </si>
  <si>
    <t>a.MEMBER_TERMED,</t>
  </si>
  <si>
    <t>a.CALL_TYPE,</t>
  </si>
  <si>
    <t>a.WM_MARKET,</t>
  </si>
  <si>
    <t>a.LOCATION_TYPE,</t>
  </si>
  <si>
    <t xml:space="preserve">a.PREVIOUS_STATUS,  </t>
  </si>
  <si>
    <t>a.PREVIOUS_SUBSTATUS,</t>
  </si>
  <si>
    <t>a.PROVIDER_GROUP,</t>
  </si>
  <si>
    <t>a.DIALED_PHONE,-- Added Dialed_Phone in smt_scheduling table and Client Production table</t>
  </si>
  <si>
    <t>a.NPI,</t>
  </si>
  <si>
    <t>a.TIN,</t>
  </si>
  <si>
    <t>a.CLIENT_PRIORITY, -- MDJ</t>
  </si>
  <si>
    <t>a.TH_VISIT,</t>
  </si>
  <si>
    <t>a.SCH_VISIT_TYPE,</t>
  </si>
  <si>
    <t>a.APPT_VISIT_TYPE,</t>
  </si>
  <si>
    <t>a.SCH_VISIT_MODALITY_TYPE,</t>
  </si>
  <si>
    <t>a.APPT_VISIT_MODALITY_TYPE,</t>
  </si>
  <si>
    <t xml:space="preserve">    a.E2E_Vendor_Id,</t>
  </si>
  <si>
    <t>a.E2E_Vendor,</t>
  </si>
  <si>
    <t>a.CLIENT_REGION,</t>
  </si>
  <si>
    <t>a.OPRL_REGION,</t>
  </si>
  <si>
    <t>a.IHWA_Ind,</t>
  </si>
  <si>
    <t>a.GMPI,</t>
  </si>
  <si>
    <t>a.CURRENT_CAMPAIGN,</t>
  </si>
  <si>
    <t>a.PROVIDER_NAME,</t>
  </si>
  <si>
    <t>a.CTM_ID,</t>
  </si>
  <si>
    <t>a.CTM_NAME,</t>
  </si>
  <si>
    <t>a.DCO_ID,</t>
  </si>
  <si>
    <t>a.DCO_NAME,</t>
  </si>
  <si>
    <t>a.CVP_ID,</t>
  </si>
  <si>
    <t>a.CVP_NAME,</t>
  </si>
  <si>
    <t xml:space="preserve">    a.IPA,</t>
  </si>
  <si>
    <t xml:space="preserve">    a.Market_Code,</t>
  </si>
  <si>
    <t xml:space="preserve">    a.PROGRAM_ASSIGNMENT, --pmamidal 20210901</t>
  </si>
  <si>
    <t>a.Client_Defined_Field1_Desc,</t>
  </si>
  <si>
    <t>a.Client_Defined_Field1_Value,</t>
  </si>
  <si>
    <t>a.Client_Defined_Field2_Desc,</t>
  </si>
  <si>
    <t>a.Client_Defined_Field2_Value,</t>
  </si>
  <si>
    <t>a.Client_Defined_Field3_Desc,</t>
  </si>
  <si>
    <t>a.Client_Defined_Field3_Value,</t>
  </si>
  <si>
    <t>a.Client_Defined_Field4_Desc,</t>
  </si>
  <si>
    <t>a.Client_Defined_Field4_Value,</t>
  </si>
  <si>
    <t>a.Client_Defined_Field5_Desc,</t>
  </si>
  <si>
    <t>a.Client_Defined_Field5_Value</t>
  </si>
  <si>
    <t xml:space="preserve">    </t>
  </si>
  <si>
    <t>into dbo.PRODUCTION_MI_UNIQUE_t</t>
  </si>
  <si>
    <t>FROM ETL_PRODUCTION_MI_ACCEPT a</t>
  </si>
  <si>
    <t>WHERE a.reportable_flag='Yes'</t>
  </si>
  <si>
    <t>--and schedule_rec_type='valid_record';</t>
  </si>
  <si>
    <t>CREATE NONCLUSTERED INDEX [ADHOC_INDX_CY_1] ON dbo.PRODUCTION_MI_UNIQUE_t</t>
  </si>
  <si>
    <t>MEDICARE_ID ASC</t>
  </si>
  <si>
    <t>CREATE NONCLUSTERED INDEX [ADHOC_INDX_CY_2] ON dbo.PRODUCTION_MI_UNIQUE_t</t>
  </si>
  <si>
    <t>CREATE NONCLUSTERED INDEX [ADHOC_INDX_CY_3] ON dbo.PRODUCTION_MI_UNIQUE_t</t>
  </si>
  <si>
    <t>MEMBER_CLIENT_ID ASC</t>
  </si>
  <si>
    <t>CREATE NONCLUSTERED INDEX [ADHOC_INDX_CY_4] ON dbo.PRODUCTION_MI_UNIQUE_t</t>
  </si>
  <si>
    <t>MEMBER_ID_TYPE ASC</t>
  </si>
  <si>
    <t>--CREATE NONCLUSTERED INDEX [ADHOC_INDX_A2019_5] ON dbo.PRODUCTION_MI_UNIQUE_t</t>
  </si>
  <si>
    <t>MEMBER_GLOBAL_ID ASC</t>
  </si>
  <si>
    <t xml:space="preserve">CREATE NONCLUSTERED INDEX ADHOC_INDX_CY_0001 ON dbo.PRODUCTION_MI_UNIQUE_t </t>
  </si>
  <si>
    <t xml:space="preserve"> CREATE INDEX [IX_A2021_PRODUCTION_MI_UNIQUE_REPORT_STATUS_CYCLE_YEAR] ON </t>
  </si>
  <si>
    <t xml:space="preserve"> dbo.PRODUCTION_MI_UNIQUE_t ([REPORT_STATUS], [CYCLE_YEAR]) INCLUDE ([YEARMONTH], [MASTER_CLIENT], [LOB], </t>
  </si>
  <si>
    <t xml:space="preserve"> [CLIENT], [SUB_CLIENT], [CDO_FLAG], [HPBP], [MEMBER_COHORT], [APPOINTMENT_DATE], [COUNTY], [STATE], [SCC], [REFRESH_DATE],</t>
  </si>
  <si>
    <t xml:space="preserve"> [VENDOR], [PROVIDER_REF], [PROVIDER_GROUP], [SCH_VISIT_TYPE], [APPT_VISIT_TYPE], [SCH_VISIT_MODALITY_TYPE], [APPT_VISIT_MODALITY_TYPE], </t>
  </si>
  <si>
    <t xml:space="preserve"> [E2E_Vendor_Id], [E2E_Vendor], [IHWA_Ind])</t>
  </si>
  <si>
    <t>-- 'AYYYY_PRODUCTION_MI_UNIQUE' Synonym</t>
  </si>
  <si>
    <t>SELECT @NewTableName = 'A' + @CYCLE_YEAR_CY_STR + '_PRODUCTION_MI_UNIQUE';</t>
  </si>
  <si>
    <t>exec sp_rename 'PRODUCTION_MI_UNIQUE_t', @NewTableName;</t>
  </si>
  <si>
    <t>IF  EXISTS (SELECT 1 FROM sys.synonyms WHERE name = N'ETL_Production_MI_Unique')</t>
  </si>
  <si>
    <t xml:space="preserve">    DROP SYNONYM ETL_Production_MI_Unique;</t>
  </si>
  <si>
    <t>@SQL_Stmt = 'CREATE SYNONYM dbo.ETL_Production_MI_Unique FOR dbo.' + @NewTableName</t>
  </si>
  <si>
    <t>Select @BatchId, @ProcName, 120, 'Create ' + @NewTableName, 0, getdate()</t>
  </si>
  <si>
    <t>------- CREATE AYYYY_PRODUCTION_SUMMARY TABLE for TABLEAU REPORTING TDES PULL --------</t>
  </si>
  <si>
    <t xml:space="preserve">   WHERE SYS.TABLES.NAME = N'PRODUCTION_SUMMARY_t'</t>
  </si>
  <si>
    <t>drop table PRODUCTION_SUMMARY_t;</t>
  </si>
  <si>
    <t>CREATE TABLE [dbo].[PRODUCTION_SUMMARY_t]</t>
  </si>
  <si>
    <t>ct [int] NOT NULL,</t>
  </si>
  <si>
    <t>YEARMONTH [varchar](50) NULL,</t>
  </si>
  <si>
    <t>CYCLE_YEAR [int] NOT NULL,</t>
  </si>
  <si>
    <t>FIN_LOB [varchar](150) NULL,</t>
  </si>
  <si>
    <t>MASTER_CLIENT [varchar](150) NULL,</t>
  </si>
  <si>
    <t>LOB [varchar](150) NULL,</t>
  </si>
  <si>
    <t>CLIENT [varchar](150) NULL,</t>
  </si>
  <si>
    <t>SUB_CLIENT [varchar](150) NULL,</t>
  </si>
  <si>
    <t>CDO_FLAG [varchar](150) NULL,</t>
  </si>
  <si>
    <t>HPBP [varchar](50) NULL,</t>
  </si>
  <si>
    <t>GROUP_NUMBER [varchar](150) NULL,</t>
  </si>
  <si>
    <t>GROUP_NAME [varchar](255) NULL,</t>
  </si>
  <si>
    <t>--CLIENT_FILTER [varchar](150) NULL,</t>
  </si>
  <si>
    <t>MEMBER_COHORT [varchar](21) NULL,</t>
  </si>
  <si>
    <t>--GROUP_NUMBER [varchar](50) NULL,</t>
  </si>
  <si>
    <t>--GROUP_NAME [varchar](255) NULL,</t>
  </si>
  <si>
    <t>SCC [varchar](50) NULL,</t>
  </si>
  <si>
    <t>COUNTY [varchar](50) NULL,</t>
  </si>
  <si>
    <t>STATE [varchar](50) NULL,</t>
  </si>
  <si>
    <t>ZONE_NAME [varchar](100) NULL,</t>
  </si>
  <si>
    <t>REGION [varchar](50) NULL,</t>
  </si>
  <si>
    <t>REPORT_STATUS [varchar](100) NULL,</t>
  </si>
  <si>
    <t>REPORT_SUBSTATUS [varchar](100) NULL,</t>
  </si>
  <si>
    <t>REFRESH_DATE [datetime] NULL,</t>
  </si>
  <si>
    <t xml:space="preserve">PREFERENCE [varchar](500) NULL,  </t>
  </si>
  <si>
    <t xml:space="preserve">CALL_BACK_NBR [varchar](500) NULL, </t>
  </si>
  <si>
    <t>CALL_TYPE [varchar](100) NULL,</t>
  </si>
  <si>
    <t>WM_MARKET [varchar](255) NULL,</t>
  </si>
  <si>
    <t>LOCATION_TYPE [varchar] (300) NULL,</t>
  </si>
  <si>
    <t>PROVIDER_GROUP [varchar] (300) NULL,</t>
  </si>
  <si>
    <t>DIALED_PHONE [varchar] (20) NULL,-- Added Dialed_Phone in smt_scheduling table and Client Production table</t>
  </si>
  <si>
    <t>--PREVIOUS_STATUS  [varchar] (300) NULL,</t>
  </si>
  <si>
    <t>--PREVIOUS_SUBSTATUS  [varchar] (300) NULL,</t>
  </si>
  <si>
    <t>TIN VARCHAR(2000) NULL, -- MDJ was 2000</t>
  </si>
  <si>
    <t>NPI VARCHAR(30) NULL,</t>
  </si>
  <si>
    <t>LAST_RUN_DATE [datetime] NULL,</t>
  </si>
  <si>
    <t>Client_Priority varchar(25),</t>
  </si>
  <si>
    <t>TH_VISIT bit,</t>
  </si>
  <si>
    <t>SCH_VISIT_TYPE varchar(30) NULL,</t>
  </si>
  <si>
    <t>APPT_VISIT_TYPE varchar(30) NULL,</t>
  </si>
  <si>
    <t>SCH_VISIT_MODALITY_TYPE varchar(400) NULL,</t>
  </si>
  <si>
    <t>APPT_VISIT_MODALITY_TYPE varchar(400) NULL,</t>
  </si>
  <si>
    <t>E2E_Vendor_Id BIGINT NULL,</t>
  </si>
  <si>
    <t>E2E_Vendor varchar(200) NULL,</t>
  </si>
  <si>
    <t>CLIENT_REGION varchar(255) NULL,</t>
  </si>
  <si>
    <t>OPRL_REGION varchar(255) NULL,</t>
  </si>
  <si>
    <t>IHWA_Ind VARCHAR(10) NULL,</t>
  </si>
  <si>
    <t>GMPI varchar(255) NULL,</t>
  </si>
  <si>
    <t xml:space="preserve">    IPA VARCHAR(50) NULL,</t>
  </si>
  <si>
    <t xml:space="preserve">    Market_Code VARCHAR(50) NULL,</t>
  </si>
  <si>
    <t>Client_Defined_Field1_Desc VARCHAR(255) NULL,</t>
  </si>
  <si>
    <t>Client_Defined_Field1_Value VARCHAR(255) NULL,</t>
  </si>
  <si>
    <t>Client_Defined_Field2_Desc VARCHAR(255) NULL,</t>
  </si>
  <si>
    <t>Client_Defined_Field2_Value VARCHAR(255) NULL,</t>
  </si>
  <si>
    <t>Client_Defined_Field3_Desc VARCHAR(255) NULL,</t>
  </si>
  <si>
    <t>Client_Defined_Field3_Value VARCHAR(255) NULL,</t>
  </si>
  <si>
    <t>Client_Defined_Field4_Desc VARCHAR(255) NULL,</t>
  </si>
  <si>
    <t>Client_Defined_Field4_Value VARCHAR(255) NULL,</t>
  </si>
  <si>
    <t>Client_Defined_Field5_Desc VARCHAR(255) NULL,</t>
  </si>
  <si>
    <t>Client_Defined_Field5_Value VARCHAR(255) NULL</t>
  </si>
  <si>
    <t>) ON [PRIMARY]</t>
  </si>
  <si>
    <t>------#tmp1-Report_Status-----</t>
  </si>
  <si>
    <t>IF (OBJECT_ID('tempdb..#tmp1') IS NOT NULL)</t>
  </si>
  <si>
    <t>DROP TABLE [#tmp1]</t>
  </si>
  <si>
    <t>COUNT(DM_PATIENT_REF) as ct,</t>
  </si>
  <si>
    <t>CLIENT_FILTER,</t>
  </si>
  <si>
    <t xml:space="preserve">WM_MARKET, </t>
  </si>
  <si>
    <t>LOCATION_TYPE,</t>
  </si>
  <si>
    <t>PROVIDER_GROUP --,PREVIOUS_STATUS,  PREVIOUS_SUBSTATUS</t>
  </si>
  <si>
    <t>,DIALED_PHONE-- Added Dialed_Phone in smt_scheduling table and Client Production table</t>
  </si>
  <si>
    <t>,TIN</t>
  </si>
  <si>
    <t>,NPI</t>
  </si>
  <si>
    <t>,Client_Priority</t>
  </si>
  <si>
    <t>,TH_VISIT</t>
  </si>
  <si>
    <t>,SCH_VISIT_TYPE</t>
  </si>
  <si>
    <t>,APPT_VISIT_TYPE</t>
  </si>
  <si>
    <t>,SCH_VISIT_MODALITY_TYPE</t>
  </si>
  <si>
    <t>,APPT_VISIT_MODALITY_TYPE</t>
  </si>
  <si>
    <t>,E2E_Vendor_Id</t>
  </si>
  <si>
    <t>,E2E_Vendor</t>
  </si>
  <si>
    <t>,CLIENT_REGION</t>
  </si>
  <si>
    <t>,OPRL_REGION</t>
  </si>
  <si>
    <t>,IHWA_Ind</t>
  </si>
  <si>
    <t>,GMPI</t>
  </si>
  <si>
    <t xml:space="preserve">    ,IPA</t>
  </si>
  <si>
    <t xml:space="preserve">    ,Market_Code,</t>
  </si>
  <si>
    <t>into #tmp1</t>
  </si>
  <si>
    <t>FROM ETL_Production_MI_Unique (nolock)</t>
  </si>
  <si>
    <t xml:space="preserve">GROUP BY </t>
  </si>
  <si>
    <t xml:space="preserve">WM_MARKET , </t>
  </si>
  <si>
    <t>------#tmp2-GC-----</t>
  </si>
  <si>
    <t>IF (OBJECT_ID('tempdb..#tmp2') IS NOT NULL)</t>
  </si>
  <si>
    <t>DROP TABLE [#tmp2]</t>
  </si>
  <si>
    <t>'giftcardsent' as REPORT_STATUS,</t>
  </si>
  <si>
    <t>'giftcard' as REPORT_SUBSTATUS,</t>
  </si>
  <si>
    <t>into #tmp2</t>
  </si>
  <si>
    <t xml:space="preserve">WHERE GIFTCARD_CT = 1 </t>
  </si>
  <si>
    <t>WM_MARKET ,</t>
  </si>
  <si>
    <t>------#tmp3-UTR-----</t>
  </si>
  <si>
    <t>IF (OBJECT_ID('tempdb..#tmp3') IS NOT NULL)</t>
  </si>
  <si>
    <t>DROP TABLE [#tmp3]</t>
  </si>
  <si>
    <t>UTR AS REPORT_STATUS,</t>
  </si>
  <si>
    <t>'UTR' AS REPORT_SUBSTATUS,</t>
  </si>
  <si>
    <t>into #tmp3</t>
  </si>
  <si>
    <t>from ETL_Production_MI_Unique (nolock)</t>
  </si>
  <si>
    <t>WHERE UTR IS NOT NULL</t>
  </si>
  <si>
    <t>------#tmp4-MAILING-----</t>
  </si>
  <si>
    <t>IF (OBJECT_ID('tempdb..#tmp4') IS NOT NULL)</t>
  </si>
  <si>
    <t>DROP TABLE [#tmp4]</t>
  </si>
  <si>
    <t>'MemberMailingsent' AS REPORT_STATUS,</t>
  </si>
  <si>
    <t>'MemberMailed' AS REPORT_SUBSTATUS,</t>
  </si>
  <si>
    <t xml:space="preserve">   ,DIALED_PHONE-- Added Dialed_Phone in smt_scheduling table and Client Production table</t>
  </si>
  <si>
    <t xml:space="preserve">   ,TIN</t>
  </si>
  <si>
    <t>into #tmp4</t>
  </si>
  <si>
    <t>WHERE MEMBERMAILING_CT = 1</t>
  </si>
  <si>
    <t>------#tmp5-ACCEPT_NUM-----</t>
  </si>
  <si>
    <t>IF (OBJECT_ID('tempdb..#tmp5') IS NOT NULL)</t>
  </si>
  <si>
    <t>DROP TABLE [#tmp5]</t>
  </si>
  <si>
    <t>COUNT(ACCEPT_NUM) AS CT,</t>
  </si>
  <si>
    <t>'Acceptance_numerator' as REPORT_STATUS,</t>
  </si>
  <si>
    <t>'Acceptance_num' as REPORT_SUBSTATUS,</t>
  </si>
  <si>
    <t>into #tmp5</t>
  </si>
  <si>
    <t>WHERE ACCEPT_NUM = 1</t>
  </si>
  <si>
    <t>GROUP BY</t>
  </si>
  <si>
    <t>------#tmp6-ACCEPT_DEN-----</t>
  </si>
  <si>
    <t>IF (OBJECT_ID('tempdb..#tmp6') IS NOT NULL)</t>
  </si>
  <si>
    <t>DROP TABLE [#tmp6]</t>
  </si>
  <si>
    <t>COUNT(accept_den) as ct,</t>
  </si>
  <si>
    <t>'Acceptance_denomenator' as REPORT_STATUS,</t>
  </si>
  <si>
    <t>'Acceptance_den' as REPORT_SUBSTATUS,</t>
  </si>
  <si>
    <t>PROVIDER_GROUP, --PREVIOUS_STATUS,  PREVIOUS_SUBSTATUS</t>
  </si>
  <si>
    <t>DIALED_PHONE-- Added Dialed_Phone in smt_scheduling table and Client Production table</t>
  </si>
  <si>
    <t>into #tmp6</t>
  </si>
  <si>
    <t>WHERE ACCEPT_DEN = 1</t>
  </si>
  <si>
    <t xml:space="preserve">INSERT INTO [dbo].[PRODUCTION_SUMMARY_t] </t>
  </si>
  <si>
    <t>ct,</t>
  </si>
  <si>
    <t>LOCATION_TYPE ,</t>
  </si>
  <si>
    <t>PROVIDER_GROUP,--PREVIOUS_STATUS,  PREVIOUS_SUBSTATUS,</t>
  </si>
  <si>
    <t xml:space="preserve">TH_VISIT, </t>
  </si>
  <si>
    <t>IHWA_Ind,</t>
  </si>
  <si>
    <t>GMPI,</t>
  </si>
  <si>
    <t>Client_Defined_Field5_Value,</t>
  </si>
  <si>
    <t>LAST_RUN_DATE</t>
  </si>
  <si>
    <t>SELECT *, @d as LAST_RUN_DATE FROM #TMP1</t>
  </si>
  <si>
    <t>union all</t>
  </si>
  <si>
    <t>SELECT *, @d as LAST_RUN_DATE FROM #TMP2</t>
  </si>
  <si>
    <t>SELECT *, @d as LAST_RUN_DATE FROM #TMP3</t>
  </si>
  <si>
    <t>SELECT *, @d as LAST_RUN_DATE FROM #TMP4</t>
  </si>
  <si>
    <t>SELECT *, @d as LAST_RUN_DATE FROM #TMP5</t>
  </si>
  <si>
    <t>SELECT *, @d as LAST_RUN_DATE FROM #TMP6;</t>
  </si>
  <si>
    <t xml:space="preserve">CREATE NONCLUSTERED INDEX ADHOC_INDX_CY_1 ON PRODUCTION_SUMMARY_t </t>
  </si>
  <si>
    <t>(CYCLE_YEAR ASC, YEARMONTH ASC ) ;</t>
  </si>
  <si>
    <t>-- 'AYYYY_PRODUCTION_SUMMARY'</t>
  </si>
  <si>
    <t>SELECT @NewTableName = 'A' + @CYCLE_YEAR_CY_STR + '_PRODUCTION_SUMMARY';</t>
  </si>
  <si>
    <t>EXEC sp_rename 'PRODUCTION_SUMMARY_t', @NewTableName;</t>
  </si>
  <si>
    <t xml:space="preserve">  VALUES(@NewTableName, GETDATE(), GETDATE());</t>
  </si>
  <si>
    <t>Select @BatchId, @ProcName, 130, 'Create/Populate ' + @NewTableName, 0, getdate()</t>
  </si>
  <si>
    <t>--  VALUES('A' + @CYCLE_YEAR_CY_STR + '_MASTER_WATERFALL', GETDATE(), GETDATE());</t>
  </si>
  <si>
    <t>--Select @BatchId, @ProcName, 150, 'EXEC sp_Run_Daily_Master_Waterfall Complete', 0, getdate()</t>
  </si>
  <si>
    <t>Drop ETL Synonyms, because they should only be used in this procedure</t>
  </si>
  <si>
    <t>End of Dropping ETL Synonyms</t>
  </si>
  <si>
    <t>--SELECT @Subject = CONVERT(VARCHAR(MAX), 'CS_IM - Client Production ' + @CYCLE_YEAR_CY_STR + ' refresh Completed');</t>
  </si>
  <si>
    <t>--;</t>
  </si>
  <si>
    <t xml:space="preserve">IF @RunNewYear = 1 </t>
  </si>
  <si>
    <t xml:space="preserve">    IF @Process_name = 'SMT_SCHEDULING' EXEC SP_RUN_DAILY_CLIENT_PRODUCTION @Process_name = 'SMT_SCHEDULING_NEWYEAR'</t>
  </si>
  <si>
    <t xml:space="preserve">   --EXEC CS_BI.dbo.SP_T_ROSTER_FOR_COMPLETED_FINANCE --pmamidal 20211007</t>
  </si>
  <si>
    <t xml:space="preserve">  -- INSERT into CS_STG.dbo.StoredProcedureStepTracker (BatchID, Proc_Name, StepNbr, StrValue, IntValue, RunDateTime)</t>
  </si>
  <si>
    <t xml:space="preserve">   -- Select @BatchId, @ProcName, 160, 'Finished Call of CS_BI.dbo.SP_T_ROSTER_FOR_COMPLETED_FINANCE', 0, getdate()</t>
  </si>
  <si>
    <t>INSERT into CS_STG.dbo.StoredProcedureStepTracker (BatchID, Proc_Name, StepNbr, StrValue, IntValue, RunDateTime)</t>
  </si>
  <si>
    <t>Select @BatchId, @ProcName, 200, 'Finished SP_RUN_DAILY_CLIENT_PRODUCTION @Process_name = ''' + @Process_name + '''', 0, getdate()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</si>
</sst>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left"/>
    </xf>
    <xf numFmtId="0" fontId="0" fillId="0" borderId="1" xfId="0" applyBorder="1"/>
    <xf numFmtId="0" fontId="0" fillId="0" borderId="2" xfId="0" applyBorder="1"/>
    <xf numFmtId="0" fontId="0" fillId="0" borderId="2" xfId="0" applyBorder="1" applyAlignment="1">
      <alignment wrapText="1"/>
    </xf>
    <xf numFmtId="0" fontId="0" fillId="0" borderId="3" xfId="0" applyBorder="1"/>
    <xf numFmtId="14" fontId="0" fillId="0" borderId="0" xfId="0" applyNumberFormat="1"/>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27F4D-5C7C-4ECA-858C-0C0AC675471E}">
  <sheetPr>
    <tabColor rgb="FF92D050"/>
  </sheetPr>
  <dimension ref="A1:D60"/>
  <sheetViews>
    <sheetView tabSelected="1" zoomScale="70" zoomScaleNormal="70" workbookViewId="0">
      <selection activeCell="A4" sqref="A4"/>
    </sheetView>
  </sheetViews>
  <sheetFormatPr defaultRowHeight="14.4" x14ac:dyDescent="0.3"/>
  <cols>
    <col min="1" max="1" width="93.88671875" customWidth="1"/>
    <col min="2" max="2" width="15.44140625" bestFit="1" customWidth="1"/>
    <col min="3" max="3" width="9.109375" style="3" bestFit="1" customWidth="1"/>
    <col min="4" max="4" width="65" customWidth="1"/>
    <col min="5" max="5" width="24.5546875" bestFit="1" customWidth="1"/>
    <col min="6" max="6" width="27.5546875" bestFit="1" customWidth="1"/>
    <col min="7" max="7" width="58.109375" bestFit="1" customWidth="1"/>
    <col min="8" max="8" width="81.88671875" bestFit="1" customWidth="1"/>
    <col min="9" max="9" width="52.88671875" bestFit="1" customWidth="1"/>
  </cols>
  <sheetData>
    <row r="1" spans="1:4" x14ac:dyDescent="0.3">
      <c r="A1" s="4" t="s">
        <v>0</v>
      </c>
      <c r="C1"/>
    </row>
    <row r="2" spans="1:4" x14ac:dyDescent="0.3">
      <c r="A2" s="5" t="s">
        <v>139</v>
      </c>
      <c r="C2"/>
    </row>
    <row r="3" spans="1:4" x14ac:dyDescent="0.3">
      <c r="A3" s="5" t="s">
        <v>137</v>
      </c>
      <c r="C3"/>
    </row>
    <row r="4" spans="1:4" ht="30.6" customHeight="1" x14ac:dyDescent="0.3">
      <c r="A4" s="6" t="s">
        <v>55</v>
      </c>
      <c r="C4"/>
    </row>
    <row r="5" spans="1:4" ht="15" thickBot="1" x14ac:dyDescent="0.35">
      <c r="A5" s="7" t="s">
        <v>1</v>
      </c>
      <c r="B5" s="1"/>
      <c r="C5" s="1"/>
      <c r="D5" s="1"/>
    </row>
    <row r="6" spans="1:4" x14ac:dyDescent="0.3">
      <c r="A6" s="2"/>
      <c r="B6" s="1"/>
      <c r="C6" s="1"/>
      <c r="D6" s="1"/>
    </row>
    <row r="7" spans="1:4" x14ac:dyDescent="0.3">
      <c r="A7" s="9" t="s">
        <v>138</v>
      </c>
      <c r="B7" s="1"/>
      <c r="C7" s="1"/>
      <c r="D7" s="1"/>
    </row>
    <row r="8" spans="1:4" x14ac:dyDescent="0.3">
      <c r="A8" s="3" t="s">
        <v>2</v>
      </c>
      <c r="B8" s="3"/>
      <c r="C8"/>
    </row>
    <row r="9" spans="1:4" x14ac:dyDescent="0.3">
      <c r="A9" s="3" t="s">
        <v>3</v>
      </c>
      <c r="B9" s="3"/>
      <c r="C9"/>
    </row>
    <row r="10" spans="1:4" x14ac:dyDescent="0.3">
      <c r="A10" s="3" t="s">
        <v>4</v>
      </c>
      <c r="B10" s="3"/>
      <c r="C10"/>
    </row>
    <row r="11" spans="1:4" x14ac:dyDescent="0.3">
      <c r="A11" s="3" t="s">
        <v>5</v>
      </c>
      <c r="B11" s="3"/>
      <c r="C11"/>
    </row>
    <row r="12" spans="1:4" x14ac:dyDescent="0.3">
      <c r="A12" s="3" t="s">
        <v>6</v>
      </c>
      <c r="B12" s="3"/>
      <c r="C12"/>
    </row>
    <row r="13" spans="1:4" x14ac:dyDescent="0.3">
      <c r="A13" s="3" t="s">
        <v>7</v>
      </c>
      <c r="B13" s="3"/>
      <c r="C13"/>
    </row>
    <row r="14" spans="1:4" x14ac:dyDescent="0.3">
      <c r="A14" s="3" t="s">
        <v>8</v>
      </c>
      <c r="B14" s="3"/>
      <c r="C14"/>
    </row>
    <row r="15" spans="1:4" x14ac:dyDescent="0.3">
      <c r="A15" s="3" t="s">
        <v>9</v>
      </c>
      <c r="B15" s="3"/>
      <c r="C15"/>
    </row>
    <row r="16" spans="1:4" x14ac:dyDescent="0.3">
      <c r="A16" s="3" t="s">
        <v>10</v>
      </c>
      <c r="B16" s="3"/>
      <c r="C16"/>
    </row>
    <row r="17" spans="1:3" x14ac:dyDescent="0.3">
      <c r="A17" s="3" t="s">
        <v>11</v>
      </c>
      <c r="B17" s="3"/>
      <c r="C17"/>
    </row>
    <row r="18" spans="1:3" x14ac:dyDescent="0.3">
      <c r="A18" s="3" t="s">
        <v>12</v>
      </c>
      <c r="B18" s="3"/>
      <c r="C18"/>
    </row>
    <row r="19" spans="1:3" x14ac:dyDescent="0.3">
      <c r="A19" s="3" t="s">
        <v>13</v>
      </c>
      <c r="B19" s="3"/>
      <c r="C19"/>
    </row>
    <row r="20" spans="1:3" x14ac:dyDescent="0.3">
      <c r="A20" s="3" t="s">
        <v>14</v>
      </c>
    </row>
    <row r="21" spans="1:3" x14ac:dyDescent="0.3">
      <c r="A21" s="3" t="s">
        <v>15</v>
      </c>
    </row>
    <row r="22" spans="1:3" x14ac:dyDescent="0.3">
      <c r="A22" s="3" t="s">
        <v>16</v>
      </c>
    </row>
    <row r="23" spans="1:3" x14ac:dyDescent="0.3">
      <c r="A23" s="3" t="s">
        <v>17</v>
      </c>
    </row>
    <row r="24" spans="1:3" x14ac:dyDescent="0.3">
      <c r="A24" s="3" t="s">
        <v>18</v>
      </c>
    </row>
    <row r="25" spans="1:3" x14ac:dyDescent="0.3">
      <c r="A25" s="3" t="s">
        <v>19</v>
      </c>
    </row>
    <row r="26" spans="1:3" x14ac:dyDescent="0.3">
      <c r="A26" s="3" t="s">
        <v>20</v>
      </c>
    </row>
    <row r="27" spans="1:3" x14ac:dyDescent="0.3">
      <c r="A27" s="3" t="s">
        <v>21</v>
      </c>
    </row>
    <row r="28" spans="1:3" x14ac:dyDescent="0.3">
      <c r="A28" s="3" t="s">
        <v>22</v>
      </c>
    </row>
    <row r="29" spans="1:3" x14ac:dyDescent="0.3">
      <c r="A29" s="3" t="s">
        <v>23</v>
      </c>
    </row>
    <row r="30" spans="1:3" x14ac:dyDescent="0.3">
      <c r="A30" s="3" t="s">
        <v>24</v>
      </c>
    </row>
    <row r="31" spans="1:3" x14ac:dyDescent="0.3">
      <c r="A31" s="3" t="s">
        <v>25</v>
      </c>
    </row>
    <row r="32" spans="1:3" x14ac:dyDescent="0.3">
      <c r="A32" s="3" t="s">
        <v>26</v>
      </c>
    </row>
    <row r="33" spans="1:1" x14ac:dyDescent="0.3">
      <c r="A33" s="3" t="s">
        <v>27</v>
      </c>
    </row>
    <row r="34" spans="1:1" x14ac:dyDescent="0.3">
      <c r="A34" s="3" t="s">
        <v>28</v>
      </c>
    </row>
    <row r="35" spans="1:1" x14ac:dyDescent="0.3">
      <c r="A35" s="3" t="s">
        <v>29</v>
      </c>
    </row>
    <row r="36" spans="1:1" x14ac:dyDescent="0.3">
      <c r="A36" s="3" t="s">
        <v>30</v>
      </c>
    </row>
    <row r="37" spans="1:1" x14ac:dyDescent="0.3">
      <c r="A37" s="3" t="s">
        <v>31</v>
      </c>
    </row>
    <row r="38" spans="1:1" x14ac:dyDescent="0.3">
      <c r="A38" s="3" t="s">
        <v>32</v>
      </c>
    </row>
    <row r="39" spans="1:1" x14ac:dyDescent="0.3">
      <c r="A39" s="3" t="s">
        <v>33</v>
      </c>
    </row>
    <row r="40" spans="1:1" x14ac:dyDescent="0.3">
      <c r="A40" s="3" t="s">
        <v>34</v>
      </c>
    </row>
    <row r="41" spans="1:1" x14ac:dyDescent="0.3">
      <c r="A41" s="3" t="s">
        <v>35</v>
      </c>
    </row>
    <row r="42" spans="1:1" x14ac:dyDescent="0.3">
      <c r="A42" s="3" t="s">
        <v>36</v>
      </c>
    </row>
    <row r="43" spans="1:1" x14ac:dyDescent="0.3">
      <c r="A43" s="3" t="s">
        <v>37</v>
      </c>
    </row>
    <row r="44" spans="1:1" x14ac:dyDescent="0.3">
      <c r="A44" s="3" t="s">
        <v>38</v>
      </c>
    </row>
    <row r="45" spans="1:1" x14ac:dyDescent="0.3">
      <c r="A45" s="3" t="s">
        <v>39</v>
      </c>
    </row>
    <row r="46" spans="1:1" x14ac:dyDescent="0.3">
      <c r="A46" s="3" t="s">
        <v>40</v>
      </c>
    </row>
    <row r="47" spans="1:1" x14ac:dyDescent="0.3">
      <c r="A47" s="3" t="s">
        <v>41</v>
      </c>
    </row>
    <row r="48" spans="1:1" x14ac:dyDescent="0.3">
      <c r="A48" s="3" t="s">
        <v>42</v>
      </c>
    </row>
    <row r="49" spans="1:1" x14ac:dyDescent="0.3">
      <c r="A49" s="3" t="s">
        <v>43</v>
      </c>
    </row>
    <row r="50" spans="1:1" x14ac:dyDescent="0.3">
      <c r="A50" s="3" t="s">
        <v>44</v>
      </c>
    </row>
    <row r="51" spans="1:1" x14ac:dyDescent="0.3">
      <c r="A51" s="3" t="s">
        <v>45</v>
      </c>
    </row>
    <row r="52" spans="1:1" x14ac:dyDescent="0.3">
      <c r="A52" s="3" t="s">
        <v>46</v>
      </c>
    </row>
    <row r="53" spans="1:1" x14ac:dyDescent="0.3">
      <c r="A53" s="3" t="s">
        <v>47</v>
      </c>
    </row>
    <row r="54" spans="1:1" x14ac:dyDescent="0.3">
      <c r="A54" s="3" t="s">
        <v>48</v>
      </c>
    </row>
    <row r="55" spans="1:1" x14ac:dyDescent="0.3">
      <c r="A55" s="3" t="s">
        <v>49</v>
      </c>
    </row>
    <row r="56" spans="1:1" x14ac:dyDescent="0.3">
      <c r="A56" s="3" t="s">
        <v>50</v>
      </c>
    </row>
    <row r="57" spans="1:1" x14ac:dyDescent="0.3">
      <c r="A57" s="3" t="s">
        <v>51</v>
      </c>
    </row>
    <row r="58" spans="1:1" x14ac:dyDescent="0.3">
      <c r="A58" s="3" t="s">
        <v>52</v>
      </c>
    </row>
    <row r="59" spans="1:1" x14ac:dyDescent="0.3">
      <c r="A59" s="3" t="s">
        <v>53</v>
      </c>
    </row>
    <row r="60" spans="1:1" x14ac:dyDescent="0.3">
      <c r="A60" s="3" t="s">
        <v>54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91D9A-34C6-4D9F-89FE-3AB0250606E2}">
  <dimension ref="A9:J2751"/>
  <sheetViews>
    <sheetView workbookViewId="0">
      <selection activeCell="L33" sqref="L33"/>
    </sheetView>
  </sheetViews>
  <sheetFormatPr defaultRowHeight="14.4" x14ac:dyDescent="0.3"/>
  <sheetData>
    <row r="9" spans="1:10" x14ac:dyDescent="0.3">
      <c r="A9" t="s">
        <v>140</v>
      </c>
    </row>
    <row r="10" spans="1:10" x14ac:dyDescent="0.3">
      <c r="A10" t="s">
        <v>141</v>
      </c>
    </row>
    <row r="11" spans="1:10" x14ac:dyDescent="0.3">
      <c r="A11" t="s">
        <v>142</v>
      </c>
    </row>
    <row r="13" spans="1:10" x14ac:dyDescent="0.3">
      <c r="A13" t="s">
        <v>143</v>
      </c>
    </row>
    <row r="14" spans="1:10" x14ac:dyDescent="0.3">
      <c r="A14" t="s">
        <v>144</v>
      </c>
      <c r="D14" t="s">
        <v>145</v>
      </c>
      <c r="J14" t="s">
        <v>146</v>
      </c>
    </row>
    <row r="15" spans="1:10" x14ac:dyDescent="0.3">
      <c r="A15" s="8">
        <v>42821</v>
      </c>
      <c r="C15" t="s">
        <v>147</v>
      </c>
      <c r="F15" t="s">
        <v>148</v>
      </c>
    </row>
    <row r="16" spans="1:10" x14ac:dyDescent="0.3">
      <c r="A16" s="8">
        <v>42998</v>
      </c>
      <c r="C16" t="s">
        <v>149</v>
      </c>
      <c r="F16" t="s">
        <v>150</v>
      </c>
    </row>
    <row r="17" spans="1:9" x14ac:dyDescent="0.3">
      <c r="A17" s="8">
        <v>43041</v>
      </c>
      <c r="C17" t="s">
        <v>149</v>
      </c>
      <c r="F17" t="s">
        <v>151</v>
      </c>
    </row>
    <row r="18" spans="1:9" x14ac:dyDescent="0.3">
      <c r="A18" s="8">
        <v>43068</v>
      </c>
      <c r="C18" t="s">
        <v>149</v>
      </c>
      <c r="F18" t="s">
        <v>152</v>
      </c>
    </row>
    <row r="19" spans="1:9" x14ac:dyDescent="0.3">
      <c r="A19" s="8">
        <v>43102</v>
      </c>
      <c r="C19" t="s">
        <v>149</v>
      </c>
      <c r="F19" t="s">
        <v>153</v>
      </c>
    </row>
    <row r="20" spans="1:9" x14ac:dyDescent="0.3">
      <c r="A20" s="8">
        <v>43160</v>
      </c>
      <c r="C20" t="s">
        <v>149</v>
      </c>
      <c r="F20" t="s">
        <v>154</v>
      </c>
    </row>
    <row r="21" spans="1:9" x14ac:dyDescent="0.3">
      <c r="A21" s="8">
        <v>43200</v>
      </c>
      <c r="C21" t="s">
        <v>149</v>
      </c>
      <c r="F21" t="s">
        <v>155</v>
      </c>
    </row>
    <row r="22" spans="1:9" x14ac:dyDescent="0.3">
      <c r="A22" s="8">
        <v>43200</v>
      </c>
      <c r="C22" t="s">
        <v>149</v>
      </c>
      <c r="F22" t="s">
        <v>155</v>
      </c>
    </row>
    <row r="23" spans="1:9" x14ac:dyDescent="0.3">
      <c r="A23" s="8">
        <v>43215</v>
      </c>
      <c r="C23" t="s">
        <v>156</v>
      </c>
      <c r="G23" t="s">
        <v>157</v>
      </c>
    </row>
    <row r="24" spans="1:9" x14ac:dyDescent="0.3">
      <c r="A24" s="8">
        <v>43251</v>
      </c>
      <c r="C24" t="s">
        <v>156</v>
      </c>
      <c r="G24" t="s">
        <v>158</v>
      </c>
    </row>
    <row r="25" spans="1:9" x14ac:dyDescent="0.3">
      <c r="A25" s="8">
        <v>43321</v>
      </c>
      <c r="C25" t="s">
        <v>159</v>
      </c>
      <c r="G25" t="s">
        <v>160</v>
      </c>
    </row>
    <row r="26" spans="1:9" x14ac:dyDescent="0.3">
      <c r="A26" s="8">
        <v>43402</v>
      </c>
      <c r="C26" t="s">
        <v>161</v>
      </c>
      <c r="G26" t="s">
        <v>162</v>
      </c>
    </row>
    <row r="27" spans="1:9" x14ac:dyDescent="0.3">
      <c r="A27" t="s">
        <v>163</v>
      </c>
      <c r="E27" t="s">
        <v>164</v>
      </c>
    </row>
    <row r="28" spans="1:9" x14ac:dyDescent="0.3">
      <c r="A28" t="s">
        <v>165</v>
      </c>
      <c r="E28" t="s">
        <v>166</v>
      </c>
    </row>
    <row r="29" spans="1:9" x14ac:dyDescent="0.3">
      <c r="A29" t="s">
        <v>167</v>
      </c>
      <c r="G29" t="s">
        <v>168</v>
      </c>
    </row>
    <row r="30" spans="1:9" x14ac:dyDescent="0.3">
      <c r="A30" s="8">
        <v>43697</v>
      </c>
      <c r="C30" t="s">
        <v>169</v>
      </c>
      <c r="H30" t="s">
        <v>170</v>
      </c>
    </row>
    <row r="31" spans="1:9" x14ac:dyDescent="0.3">
      <c r="A31" s="8">
        <v>43762</v>
      </c>
      <c r="C31" t="s">
        <v>171</v>
      </c>
      <c r="I31" t="s">
        <v>172</v>
      </c>
    </row>
    <row r="32" spans="1:9" x14ac:dyDescent="0.3">
      <c r="A32" t="s">
        <v>173</v>
      </c>
      <c r="F32" t="s">
        <v>174</v>
      </c>
    </row>
    <row r="33" spans="1:8" x14ac:dyDescent="0.3">
      <c r="A33" s="8">
        <v>43766</v>
      </c>
      <c r="C33" t="s">
        <v>175</v>
      </c>
      <c r="H33" t="s">
        <v>176</v>
      </c>
    </row>
    <row r="34" spans="1:8" x14ac:dyDescent="0.3">
      <c r="A34" s="8">
        <v>43796</v>
      </c>
      <c r="C34" t="s">
        <v>175</v>
      </c>
      <c r="H34" t="s">
        <v>177</v>
      </c>
    </row>
    <row r="35" spans="1:8" x14ac:dyDescent="0.3">
      <c r="A35" s="8">
        <v>43880</v>
      </c>
      <c r="C35" t="s">
        <v>178</v>
      </c>
      <c r="H35" t="s">
        <v>179</v>
      </c>
    </row>
    <row r="36" spans="1:8" x14ac:dyDescent="0.3">
      <c r="A36" s="8">
        <v>43880</v>
      </c>
      <c r="C36" t="s">
        <v>180</v>
      </c>
      <c r="H36" t="s">
        <v>181</v>
      </c>
    </row>
    <row r="37" spans="1:8" x14ac:dyDescent="0.3">
      <c r="A37" s="8">
        <v>43941</v>
      </c>
      <c r="C37" t="s">
        <v>149</v>
      </c>
      <c r="F37" t="s">
        <v>182</v>
      </c>
    </row>
    <row r="38" spans="1:8" x14ac:dyDescent="0.3">
      <c r="A38" s="8">
        <v>43941</v>
      </c>
      <c r="C38" t="s">
        <v>149</v>
      </c>
      <c r="F38" t="s">
        <v>183</v>
      </c>
    </row>
    <row r="39" spans="1:8" x14ac:dyDescent="0.3">
      <c r="A39" s="8">
        <v>43952</v>
      </c>
      <c r="C39" t="s">
        <v>184</v>
      </c>
      <c r="H39" t="s">
        <v>185</v>
      </c>
    </row>
    <row r="40" spans="1:8" x14ac:dyDescent="0.3">
      <c r="A40" s="8">
        <v>43979</v>
      </c>
      <c r="C40" t="s">
        <v>149</v>
      </c>
      <c r="F40" t="s">
        <v>186</v>
      </c>
    </row>
    <row r="41" spans="1:8" x14ac:dyDescent="0.3">
      <c r="A41" s="8">
        <v>44026</v>
      </c>
      <c r="C41" t="s">
        <v>175</v>
      </c>
      <c r="H41" t="s">
        <v>187</v>
      </c>
    </row>
    <row r="42" spans="1:8" x14ac:dyDescent="0.3">
      <c r="A42" s="8">
        <v>44063</v>
      </c>
      <c r="C42" t="s">
        <v>149</v>
      </c>
      <c r="F42" t="s">
        <v>57</v>
      </c>
    </row>
    <row r="43" spans="1:8" x14ac:dyDescent="0.3">
      <c r="A43" s="8">
        <v>44078</v>
      </c>
      <c r="C43" t="s">
        <v>175</v>
      </c>
      <c r="H43" t="s">
        <v>188</v>
      </c>
    </row>
    <row r="44" spans="1:8" x14ac:dyDescent="0.3">
      <c r="A44" s="8">
        <v>44120</v>
      </c>
      <c r="C44" t="s">
        <v>149</v>
      </c>
      <c r="F44" t="s">
        <v>189</v>
      </c>
    </row>
    <row r="45" spans="1:8" x14ac:dyDescent="0.3">
      <c r="A45" s="8">
        <v>44124</v>
      </c>
      <c r="C45" t="s">
        <v>147</v>
      </c>
      <c r="F45" t="s">
        <v>190</v>
      </c>
    </row>
    <row r="46" spans="1:8" x14ac:dyDescent="0.3">
      <c r="A46" t="s">
        <v>191</v>
      </c>
    </row>
    <row r="47" spans="1:8" x14ac:dyDescent="0.3">
      <c r="A47" t="s">
        <v>192</v>
      </c>
    </row>
    <row r="48" spans="1:8" x14ac:dyDescent="0.3">
      <c r="A48" t="s">
        <v>193</v>
      </c>
    </row>
    <row r="49" spans="1:9" x14ac:dyDescent="0.3">
      <c r="A49" s="8">
        <v>44189</v>
      </c>
      <c r="C49" t="s">
        <v>149</v>
      </c>
      <c r="F49" t="s">
        <v>194</v>
      </c>
    </row>
    <row r="50" spans="1:9" x14ac:dyDescent="0.3">
      <c r="A50" t="s">
        <v>195</v>
      </c>
      <c r="F50" t="s">
        <v>196</v>
      </c>
    </row>
    <row r="51" spans="1:9" x14ac:dyDescent="0.3">
      <c r="A51" s="8">
        <v>44217</v>
      </c>
      <c r="C51" t="s">
        <v>197</v>
      </c>
    </row>
    <row r="52" spans="1:9" x14ac:dyDescent="0.3">
      <c r="A52" t="s">
        <v>198</v>
      </c>
      <c r="E52" t="s">
        <v>199</v>
      </c>
    </row>
    <row r="53" spans="1:9" x14ac:dyDescent="0.3">
      <c r="A53" t="s">
        <v>200</v>
      </c>
      <c r="D53" t="s">
        <v>201</v>
      </c>
    </row>
    <row r="54" spans="1:9" x14ac:dyDescent="0.3">
      <c r="A54" t="s">
        <v>202</v>
      </c>
      <c r="D54" t="s">
        <v>203</v>
      </c>
    </row>
    <row r="55" spans="1:9" x14ac:dyDescent="0.3">
      <c r="A55" t="s">
        <v>204</v>
      </c>
      <c r="E55" t="s">
        <v>205</v>
      </c>
    </row>
    <row r="56" spans="1:9" x14ac:dyDescent="0.3">
      <c r="A56" s="8">
        <v>44536</v>
      </c>
      <c r="C56" t="s">
        <v>206</v>
      </c>
      <c r="I56" t="s">
        <v>207</v>
      </c>
    </row>
    <row r="57" spans="1:9" x14ac:dyDescent="0.3">
      <c r="A57" t="s">
        <v>208</v>
      </c>
      <c r="B57" t="s">
        <v>209</v>
      </c>
    </row>
    <row r="58" spans="1:9" x14ac:dyDescent="0.3">
      <c r="A58" t="s">
        <v>210</v>
      </c>
    </row>
    <row r="59" spans="1:9" x14ac:dyDescent="0.3">
      <c r="A59" s="8">
        <v>44704</v>
      </c>
      <c r="C59" t="s">
        <v>211</v>
      </c>
      <c r="D59" t="s">
        <v>212</v>
      </c>
    </row>
    <row r="62" spans="1:9" x14ac:dyDescent="0.3">
      <c r="A62" t="s">
        <v>213</v>
      </c>
    </row>
    <row r="63" spans="1:9" x14ac:dyDescent="0.3">
      <c r="A63" t="s">
        <v>214</v>
      </c>
    </row>
    <row r="64" spans="1:9" x14ac:dyDescent="0.3">
      <c r="A64" t="s">
        <v>215</v>
      </c>
    </row>
    <row r="65" spans="1:3" x14ac:dyDescent="0.3">
      <c r="A65" t="s">
        <v>216</v>
      </c>
    </row>
    <row r="66" spans="1:3" x14ac:dyDescent="0.3">
      <c r="B66" t="s">
        <v>217</v>
      </c>
    </row>
    <row r="67" spans="1:3" x14ac:dyDescent="0.3">
      <c r="B67" t="s">
        <v>218</v>
      </c>
    </row>
    <row r="68" spans="1:3" x14ac:dyDescent="0.3">
      <c r="A68" t="s">
        <v>219</v>
      </c>
    </row>
    <row r="69" spans="1:3" x14ac:dyDescent="0.3">
      <c r="B69" t="s">
        <v>220</v>
      </c>
    </row>
    <row r="70" spans="1:3" x14ac:dyDescent="0.3">
      <c r="B70" t="s">
        <v>221</v>
      </c>
    </row>
    <row r="71" spans="1:3" x14ac:dyDescent="0.3">
      <c r="A71" t="s">
        <v>222</v>
      </c>
    </row>
    <row r="72" spans="1:3" x14ac:dyDescent="0.3">
      <c r="B72" t="s">
        <v>223</v>
      </c>
    </row>
    <row r="73" spans="1:3" x14ac:dyDescent="0.3">
      <c r="A73" t="s">
        <v>224</v>
      </c>
    </row>
    <row r="74" spans="1:3" x14ac:dyDescent="0.3">
      <c r="A74" t="s">
        <v>225</v>
      </c>
    </row>
    <row r="75" spans="1:3" x14ac:dyDescent="0.3">
      <c r="B75" t="s">
        <v>226</v>
      </c>
    </row>
    <row r="76" spans="1:3" x14ac:dyDescent="0.3">
      <c r="A76" t="s">
        <v>227</v>
      </c>
    </row>
    <row r="77" spans="1:3" x14ac:dyDescent="0.3">
      <c r="A77" t="s">
        <v>228</v>
      </c>
    </row>
    <row r="78" spans="1:3" x14ac:dyDescent="0.3">
      <c r="B78" t="s">
        <v>229</v>
      </c>
    </row>
    <row r="79" spans="1:3" x14ac:dyDescent="0.3">
      <c r="C79" t="e" cm="1">
        <f t="array" ref="C79">-- start running the New Year scheduling with the regular sp</f>
        <v>#NAME?</v>
      </c>
    </row>
    <row r="80" spans="1:3" x14ac:dyDescent="0.3">
      <c r="C80" t="s">
        <v>230</v>
      </c>
    </row>
    <row r="81" spans="2:4" x14ac:dyDescent="0.3">
      <c r="C81" t="s">
        <v>231</v>
      </c>
    </row>
    <row r="82" spans="2:4" x14ac:dyDescent="0.3">
      <c r="D82" t="s">
        <v>232</v>
      </c>
    </row>
    <row r="83" spans="2:4" x14ac:dyDescent="0.3">
      <c r="D83" t="s">
        <v>233</v>
      </c>
    </row>
    <row r="84" spans="2:4" x14ac:dyDescent="0.3">
      <c r="D84" t="s">
        <v>234</v>
      </c>
    </row>
    <row r="85" spans="2:4" x14ac:dyDescent="0.3">
      <c r="C85" t="s">
        <v>235</v>
      </c>
    </row>
    <row r="86" spans="2:4" x14ac:dyDescent="0.3">
      <c r="C86" t="s">
        <v>236</v>
      </c>
    </row>
    <row r="87" spans="2:4" x14ac:dyDescent="0.3">
      <c r="C87" t="s">
        <v>237</v>
      </c>
    </row>
    <row r="88" spans="2:4" x14ac:dyDescent="0.3">
      <c r="D88" t="s">
        <v>238</v>
      </c>
    </row>
    <row r="89" spans="2:4" x14ac:dyDescent="0.3">
      <c r="C89" t="s">
        <v>239</v>
      </c>
    </row>
    <row r="90" spans="2:4" x14ac:dyDescent="0.3">
      <c r="C90" t="s">
        <v>240</v>
      </c>
    </row>
    <row r="91" spans="2:4" x14ac:dyDescent="0.3">
      <c r="C91" t="s">
        <v>241</v>
      </c>
    </row>
    <row r="92" spans="2:4" x14ac:dyDescent="0.3">
      <c r="B92" t="s">
        <v>242</v>
      </c>
    </row>
    <row r="93" spans="2:4" x14ac:dyDescent="0.3">
      <c r="C93" t="e" cm="1">
        <f t="array" ref="C93">-- Stop running the New Year SMT scheduling</f>
        <v>#NAME?</v>
      </c>
    </row>
    <row r="94" spans="2:4" x14ac:dyDescent="0.3">
      <c r="C94" t="s">
        <v>243</v>
      </c>
    </row>
    <row r="95" spans="2:4" x14ac:dyDescent="0.3">
      <c r="C95" t="s">
        <v>244</v>
      </c>
    </row>
    <row r="96" spans="2:4" x14ac:dyDescent="0.3">
      <c r="D96" t="s">
        <v>245</v>
      </c>
    </row>
    <row r="97" spans="1:4" x14ac:dyDescent="0.3">
      <c r="D97" t="s">
        <v>246</v>
      </c>
    </row>
    <row r="98" spans="1:4" x14ac:dyDescent="0.3">
      <c r="D98" t="s">
        <v>247</v>
      </c>
    </row>
    <row r="99" spans="1:4" x14ac:dyDescent="0.3">
      <c r="C99" t="s">
        <v>239</v>
      </c>
    </row>
    <row r="100" spans="1:4" x14ac:dyDescent="0.3">
      <c r="D100" t="s">
        <v>248</v>
      </c>
    </row>
    <row r="101" spans="1:4" x14ac:dyDescent="0.3">
      <c r="A101" t="s">
        <v>249</v>
      </c>
    </row>
    <row r="103" spans="1:4" x14ac:dyDescent="0.3">
      <c r="A103" t="s">
        <v>215</v>
      </c>
    </row>
    <row r="104" spans="1:4" x14ac:dyDescent="0.3">
      <c r="A104" t="s">
        <v>250</v>
      </c>
    </row>
    <row r="105" spans="1:4" x14ac:dyDescent="0.3">
      <c r="A105" t="s">
        <v>249</v>
      </c>
    </row>
    <row r="106" spans="1:4" x14ac:dyDescent="0.3">
      <c r="A106" t="s">
        <v>251</v>
      </c>
    </row>
    <row r="107" spans="1:4" x14ac:dyDescent="0.3">
      <c r="B107" t="s">
        <v>252</v>
      </c>
    </row>
    <row r="108" spans="1:4" x14ac:dyDescent="0.3">
      <c r="B108" t="s">
        <v>253</v>
      </c>
    </row>
    <row r="109" spans="1:4" x14ac:dyDescent="0.3">
      <c r="B109" t="s">
        <v>254</v>
      </c>
    </row>
    <row r="110" spans="1:4" x14ac:dyDescent="0.3">
      <c r="A110" t="s">
        <v>255</v>
      </c>
    </row>
    <row r="111" spans="1:4" x14ac:dyDescent="0.3">
      <c r="B111" t="s">
        <v>256</v>
      </c>
    </row>
    <row r="113" spans="1:3" x14ac:dyDescent="0.3">
      <c r="A113" t="s">
        <v>257</v>
      </c>
    </row>
    <row r="114" spans="1:3" x14ac:dyDescent="0.3">
      <c r="B114" t="s">
        <v>258</v>
      </c>
    </row>
    <row r="115" spans="1:3" x14ac:dyDescent="0.3">
      <c r="B115" t="s">
        <v>259</v>
      </c>
    </row>
    <row r="116" spans="1:3" x14ac:dyDescent="0.3">
      <c r="A116" t="s">
        <v>260</v>
      </c>
    </row>
    <row r="117" spans="1:3" x14ac:dyDescent="0.3">
      <c r="A117" t="s">
        <v>235</v>
      </c>
    </row>
    <row r="118" spans="1:3" x14ac:dyDescent="0.3">
      <c r="B118" t="s">
        <v>261</v>
      </c>
    </row>
    <row r="119" spans="1:3" x14ac:dyDescent="0.3">
      <c r="C119" t="s">
        <v>262</v>
      </c>
    </row>
    <row r="120" spans="1:3" x14ac:dyDescent="0.3">
      <c r="C120" t="s">
        <v>263</v>
      </c>
    </row>
    <row r="121" spans="1:3" x14ac:dyDescent="0.3">
      <c r="B121" t="s">
        <v>264</v>
      </c>
    </row>
    <row r="122" spans="1:3" x14ac:dyDescent="0.3">
      <c r="B122" t="s">
        <v>265</v>
      </c>
    </row>
    <row r="123" spans="1:3" x14ac:dyDescent="0.3">
      <c r="B123" t="s">
        <v>261</v>
      </c>
    </row>
    <row r="124" spans="1:3" x14ac:dyDescent="0.3">
      <c r="C124" t="s">
        <v>266</v>
      </c>
    </row>
    <row r="125" spans="1:3" x14ac:dyDescent="0.3">
      <c r="C125" t="s">
        <v>267</v>
      </c>
    </row>
    <row r="126" spans="1:3" x14ac:dyDescent="0.3">
      <c r="B126" t="s">
        <v>268</v>
      </c>
    </row>
    <row r="128" spans="1:3" x14ac:dyDescent="0.3">
      <c r="A128" t="s">
        <v>269</v>
      </c>
    </row>
    <row r="130" spans="1:2" x14ac:dyDescent="0.3">
      <c r="A130" t="s">
        <v>270</v>
      </c>
    </row>
    <row r="132" spans="1:2" x14ac:dyDescent="0.3">
      <c r="A132" t="e" cm="1">
        <f t="array" ref="A132">--start of Run Notification and Logging</f>
        <v>#NAME?</v>
      </c>
    </row>
    <row r="133" spans="1:2" x14ac:dyDescent="0.3">
      <c r="A133" t="s">
        <v>271</v>
      </c>
    </row>
    <row r="134" spans="1:2" x14ac:dyDescent="0.3">
      <c r="A134" t="s">
        <v>272</v>
      </c>
    </row>
    <row r="136" spans="1:2" x14ac:dyDescent="0.3">
      <c r="A136" t="s">
        <v>273</v>
      </c>
    </row>
    <row r="137" spans="1:2" x14ac:dyDescent="0.3">
      <c r="A137" t="s">
        <v>274</v>
      </c>
    </row>
    <row r="139" spans="1:2" x14ac:dyDescent="0.3">
      <c r="A139" t="e" cm="1">
        <f t="array" ref="A139">--DECLARE</f>
        <v>#NAME?</v>
      </c>
    </row>
    <row r="140" spans="1:2" x14ac:dyDescent="0.3">
      <c r="A140" t="s">
        <v>275</v>
      </c>
      <c r="B140" t="s">
        <v>276</v>
      </c>
    </row>
    <row r="142" spans="1:2" x14ac:dyDescent="0.3">
      <c r="A142" t="e" cm="1">
        <f t="array" ref="A142">--EXEC msdb.dbo.sp_send_dbmail</f>
        <v>#NAME?</v>
      </c>
    </row>
    <row r="143" spans="1:2" x14ac:dyDescent="0.3">
      <c r="A143" t="s">
        <v>277</v>
      </c>
    </row>
    <row r="144" spans="1:2" x14ac:dyDescent="0.3">
      <c r="A144" t="s">
        <v>278</v>
      </c>
    </row>
    <row r="145" spans="1:2" x14ac:dyDescent="0.3">
      <c r="A145" t="s">
        <v>279</v>
      </c>
    </row>
    <row r="146" spans="1:2" x14ac:dyDescent="0.3">
      <c r="A146" t="s">
        <v>280</v>
      </c>
    </row>
    <row r="147" spans="1:2" x14ac:dyDescent="0.3">
      <c r="A147" t="e">
        <f>--_xlfn.SINGLE(body) = _xlfn.SINGLE(subject)</f>
        <v>#NAME?</v>
      </c>
    </row>
    <row r="150" spans="1:2" x14ac:dyDescent="0.3">
      <c r="A150" t="s">
        <v>281</v>
      </c>
    </row>
    <row r="152" spans="1:2" x14ac:dyDescent="0.3">
      <c r="A152" t="e" cm="1">
        <f t="array" ref="A152">-- scheduling SYNONYM for scheduling</f>
        <v>#NAME?</v>
      </c>
    </row>
    <row r="153" spans="1:2" x14ac:dyDescent="0.3">
      <c r="A153" t="s">
        <v>282</v>
      </c>
    </row>
    <row r="154" spans="1:2" x14ac:dyDescent="0.3">
      <c r="B154" t="s">
        <v>283</v>
      </c>
    </row>
    <row r="156" spans="1:2" x14ac:dyDescent="0.3">
      <c r="A156" t="s">
        <v>284</v>
      </c>
    </row>
    <row r="157" spans="1:2" x14ac:dyDescent="0.3">
      <c r="A157" t="s">
        <v>142</v>
      </c>
    </row>
    <row r="158" spans="1:2" x14ac:dyDescent="0.3">
      <c r="A158" t="s">
        <v>285</v>
      </c>
    </row>
    <row r="159" spans="1:2" x14ac:dyDescent="0.3">
      <c r="A159" t="s">
        <v>286</v>
      </c>
    </row>
    <row r="161" spans="1:2" x14ac:dyDescent="0.3">
      <c r="A161" t="s">
        <v>282</v>
      </c>
    </row>
    <row r="162" spans="1:2" x14ac:dyDescent="0.3">
      <c r="B162" t="s">
        <v>287</v>
      </c>
    </row>
    <row r="163" spans="1:2" x14ac:dyDescent="0.3">
      <c r="A163" t="s">
        <v>288</v>
      </c>
    </row>
    <row r="164" spans="1:2" x14ac:dyDescent="0.3">
      <c r="A164" t="s">
        <v>289</v>
      </c>
    </row>
    <row r="167" spans="1:2" x14ac:dyDescent="0.3">
      <c r="A167" t="s">
        <v>290</v>
      </c>
    </row>
    <row r="168" spans="1:2" x14ac:dyDescent="0.3">
      <c r="A168" t="s">
        <v>142</v>
      </c>
    </row>
    <row r="169" spans="1:2" x14ac:dyDescent="0.3">
      <c r="B169" t="s">
        <v>291</v>
      </c>
    </row>
    <row r="170" spans="1:2" x14ac:dyDescent="0.3">
      <c r="A170" t="s">
        <v>286</v>
      </c>
    </row>
    <row r="172" spans="1:2" x14ac:dyDescent="0.3">
      <c r="A172" t="s">
        <v>292</v>
      </c>
    </row>
    <row r="173" spans="1:2" x14ac:dyDescent="0.3">
      <c r="A173" t="s">
        <v>293</v>
      </c>
    </row>
    <row r="174" spans="1:2" x14ac:dyDescent="0.3">
      <c r="A174" t="s">
        <v>261</v>
      </c>
    </row>
    <row r="175" spans="1:2" x14ac:dyDescent="0.3">
      <c r="B175" t="s">
        <v>294</v>
      </c>
    </row>
    <row r="176" spans="1:2" x14ac:dyDescent="0.3">
      <c r="B176" t="s">
        <v>295</v>
      </c>
    </row>
    <row r="177" spans="1:2" x14ac:dyDescent="0.3">
      <c r="B177" t="s">
        <v>296</v>
      </c>
    </row>
    <row r="179" spans="1:2" x14ac:dyDescent="0.3">
      <c r="A179" t="s">
        <v>297</v>
      </c>
    </row>
    <row r="180" spans="1:2" x14ac:dyDescent="0.3">
      <c r="A180" t="s">
        <v>298</v>
      </c>
    </row>
    <row r="181" spans="1:2" x14ac:dyDescent="0.3">
      <c r="A181" t="s">
        <v>261</v>
      </c>
    </row>
    <row r="182" spans="1:2" x14ac:dyDescent="0.3">
      <c r="B182" t="s">
        <v>299</v>
      </c>
    </row>
    <row r="183" spans="1:2" x14ac:dyDescent="0.3">
      <c r="A183" t="s">
        <v>297</v>
      </c>
    </row>
    <row r="184" spans="1:2" x14ac:dyDescent="0.3">
      <c r="A184" t="s">
        <v>300</v>
      </c>
    </row>
    <row r="185" spans="1:2" x14ac:dyDescent="0.3">
      <c r="A185" t="s">
        <v>261</v>
      </c>
    </row>
    <row r="186" spans="1:2" x14ac:dyDescent="0.3">
      <c r="B186" t="s">
        <v>301</v>
      </c>
    </row>
    <row r="187" spans="1:2" x14ac:dyDescent="0.3">
      <c r="B187" t="s">
        <v>302</v>
      </c>
    </row>
    <row r="188" spans="1:2" x14ac:dyDescent="0.3">
      <c r="B188" t="s">
        <v>303</v>
      </c>
    </row>
    <row r="189" spans="1:2" x14ac:dyDescent="0.3">
      <c r="B189" t="s">
        <v>296</v>
      </c>
    </row>
    <row r="190" spans="1:2" x14ac:dyDescent="0.3">
      <c r="B190" t="s">
        <v>304</v>
      </c>
    </row>
    <row r="191" spans="1:2" x14ac:dyDescent="0.3">
      <c r="A191" t="s">
        <v>297</v>
      </c>
    </row>
    <row r="192" spans="1:2" x14ac:dyDescent="0.3">
      <c r="A192" t="s">
        <v>305</v>
      </c>
    </row>
    <row r="193" spans="1:2" x14ac:dyDescent="0.3">
      <c r="A193" t="s">
        <v>261</v>
      </c>
    </row>
    <row r="194" spans="1:2" x14ac:dyDescent="0.3">
      <c r="B194" t="s">
        <v>306</v>
      </c>
    </row>
    <row r="195" spans="1:2" x14ac:dyDescent="0.3">
      <c r="B195" t="s">
        <v>302</v>
      </c>
    </row>
    <row r="196" spans="1:2" x14ac:dyDescent="0.3">
      <c r="B196" t="s">
        <v>307</v>
      </c>
    </row>
    <row r="197" spans="1:2" x14ac:dyDescent="0.3">
      <c r="B197" t="s">
        <v>296</v>
      </c>
    </row>
    <row r="198" spans="1:2" x14ac:dyDescent="0.3">
      <c r="B198" t="s">
        <v>304</v>
      </c>
    </row>
    <row r="199" spans="1:2" x14ac:dyDescent="0.3">
      <c r="A199" t="s">
        <v>297</v>
      </c>
    </row>
    <row r="200" spans="1:2" x14ac:dyDescent="0.3">
      <c r="A200" t="s">
        <v>308</v>
      </c>
    </row>
    <row r="201" spans="1:2" x14ac:dyDescent="0.3">
      <c r="A201" t="s">
        <v>261</v>
      </c>
    </row>
    <row r="202" spans="1:2" x14ac:dyDescent="0.3">
      <c r="B202" t="s">
        <v>309</v>
      </c>
    </row>
    <row r="203" spans="1:2" x14ac:dyDescent="0.3">
      <c r="B203" t="s">
        <v>310</v>
      </c>
    </row>
    <row r="204" spans="1:2" x14ac:dyDescent="0.3">
      <c r="B204" t="s">
        <v>311</v>
      </c>
    </row>
    <row r="205" spans="1:2" x14ac:dyDescent="0.3">
      <c r="B205" t="s">
        <v>312</v>
      </c>
    </row>
    <row r="206" spans="1:2" x14ac:dyDescent="0.3">
      <c r="A206" t="s">
        <v>297</v>
      </c>
    </row>
    <row r="207" spans="1:2" x14ac:dyDescent="0.3">
      <c r="A207" t="s">
        <v>313</v>
      </c>
    </row>
    <row r="208" spans="1:2" x14ac:dyDescent="0.3">
      <c r="A208" t="s">
        <v>261</v>
      </c>
    </row>
    <row r="209" spans="1:2" x14ac:dyDescent="0.3">
      <c r="B209" t="s">
        <v>314</v>
      </c>
    </row>
    <row r="210" spans="1:2" x14ac:dyDescent="0.3">
      <c r="B210" t="s">
        <v>315</v>
      </c>
    </row>
    <row r="211" spans="1:2" x14ac:dyDescent="0.3">
      <c r="B211" t="s">
        <v>316</v>
      </c>
    </row>
    <row r="212" spans="1:2" x14ac:dyDescent="0.3">
      <c r="B212" t="s">
        <v>317</v>
      </c>
    </row>
    <row r="213" spans="1:2" x14ac:dyDescent="0.3">
      <c r="B213" t="s">
        <v>318</v>
      </c>
    </row>
    <row r="214" spans="1:2" x14ac:dyDescent="0.3">
      <c r="B214" t="s">
        <v>319</v>
      </c>
    </row>
    <row r="215" spans="1:2" x14ac:dyDescent="0.3">
      <c r="A215" t="s">
        <v>320</v>
      </c>
    </row>
    <row r="216" spans="1:2" x14ac:dyDescent="0.3">
      <c r="A216" t="s">
        <v>321</v>
      </c>
    </row>
    <row r="217" spans="1:2" x14ac:dyDescent="0.3">
      <c r="A217" t="s">
        <v>322</v>
      </c>
    </row>
    <row r="218" spans="1:2" x14ac:dyDescent="0.3">
      <c r="A218" t="s">
        <v>323</v>
      </c>
    </row>
    <row r="219" spans="1:2" x14ac:dyDescent="0.3">
      <c r="A219" t="s">
        <v>324</v>
      </c>
    </row>
    <row r="221" spans="1:2" x14ac:dyDescent="0.3">
      <c r="A221" t="e" cm="1">
        <f t="array" ref="A221">-- Logging</f>
        <v>#NAME?</v>
      </c>
    </row>
    <row r="222" spans="1:2" x14ac:dyDescent="0.3">
      <c r="A222" t="s">
        <v>273</v>
      </c>
    </row>
    <row r="223" spans="1:2" x14ac:dyDescent="0.3">
      <c r="A223" t="s">
        <v>325</v>
      </c>
    </row>
    <row r="225" spans="1:2" x14ac:dyDescent="0.3">
      <c r="A225" t="s">
        <v>326</v>
      </c>
    </row>
    <row r="226" spans="1:2" x14ac:dyDescent="0.3">
      <c r="A226" t="s">
        <v>142</v>
      </c>
    </row>
    <row r="227" spans="1:2" x14ac:dyDescent="0.3">
      <c r="B227" t="s">
        <v>327</v>
      </c>
    </row>
    <row r="228" spans="1:2" x14ac:dyDescent="0.3">
      <c r="A228" t="s">
        <v>286</v>
      </c>
    </row>
    <row r="230" spans="1:2" x14ac:dyDescent="0.3">
      <c r="A230" t="s">
        <v>328</v>
      </c>
    </row>
    <row r="231" spans="1:2" x14ac:dyDescent="0.3">
      <c r="A231" t="s">
        <v>329</v>
      </c>
    </row>
    <row r="232" spans="1:2" x14ac:dyDescent="0.3">
      <c r="A232" t="s">
        <v>330</v>
      </c>
    </row>
    <row r="233" spans="1:2" x14ac:dyDescent="0.3">
      <c r="B233" t="s">
        <v>331</v>
      </c>
    </row>
    <row r="234" spans="1:2" x14ac:dyDescent="0.3">
      <c r="A234" t="s">
        <v>332</v>
      </c>
    </row>
    <row r="236" spans="1:2" x14ac:dyDescent="0.3">
      <c r="A236" t="s">
        <v>333</v>
      </c>
    </row>
    <row r="238" spans="1:2" x14ac:dyDescent="0.3">
      <c r="A238" t="s">
        <v>334</v>
      </c>
    </row>
    <row r="239" spans="1:2" x14ac:dyDescent="0.3">
      <c r="A239" t="s">
        <v>335</v>
      </c>
    </row>
    <row r="240" spans="1:2" x14ac:dyDescent="0.3">
      <c r="B240" t="s">
        <v>336</v>
      </c>
    </row>
    <row r="241" spans="1:1" x14ac:dyDescent="0.3">
      <c r="A241" t="s">
        <v>337</v>
      </c>
    </row>
    <row r="243" spans="1:1" x14ac:dyDescent="0.3">
      <c r="A243" t="e" cm="1">
        <f t="array" ref="A243">-- Logging</f>
        <v>#NAME?</v>
      </c>
    </row>
    <row r="244" spans="1:1" x14ac:dyDescent="0.3">
      <c r="A244" t="s">
        <v>273</v>
      </c>
    </row>
    <row r="245" spans="1:1" x14ac:dyDescent="0.3">
      <c r="A245" t="s">
        <v>338</v>
      </c>
    </row>
    <row r="248" spans="1:1" x14ac:dyDescent="0.3">
      <c r="A248" t="s">
        <v>339</v>
      </c>
    </row>
    <row r="249" spans="1:1" x14ac:dyDescent="0.3">
      <c r="A249" t="s">
        <v>340</v>
      </c>
    </row>
    <row r="250" spans="1:1" x14ac:dyDescent="0.3">
      <c r="A250" t="s">
        <v>341</v>
      </c>
    </row>
    <row r="251" spans="1:1" x14ac:dyDescent="0.3">
      <c r="A251" t="s">
        <v>320</v>
      </c>
    </row>
    <row r="252" spans="1:1" x14ac:dyDescent="0.3">
      <c r="A252" t="s">
        <v>342</v>
      </c>
    </row>
    <row r="255" spans="1:1" x14ac:dyDescent="0.3">
      <c r="A255" t="s">
        <v>343</v>
      </c>
    </row>
    <row r="258" spans="1:2" x14ac:dyDescent="0.3">
      <c r="A258" t="s">
        <v>344</v>
      </c>
    </row>
    <row r="259" spans="1:2" x14ac:dyDescent="0.3">
      <c r="A259" t="s">
        <v>261</v>
      </c>
    </row>
    <row r="260" spans="1:2" x14ac:dyDescent="0.3">
      <c r="B260" t="s">
        <v>345</v>
      </c>
    </row>
    <row r="261" spans="1:2" x14ac:dyDescent="0.3">
      <c r="B261" t="s">
        <v>304</v>
      </c>
    </row>
    <row r="262" spans="1:2" x14ac:dyDescent="0.3">
      <c r="B262" t="s">
        <v>346</v>
      </c>
    </row>
    <row r="263" spans="1:2" x14ac:dyDescent="0.3">
      <c r="A263" t="s">
        <v>297</v>
      </c>
    </row>
    <row r="264" spans="1:2" x14ac:dyDescent="0.3">
      <c r="A264" t="s">
        <v>347</v>
      </c>
    </row>
    <row r="265" spans="1:2" x14ac:dyDescent="0.3">
      <c r="A265" t="s">
        <v>261</v>
      </c>
    </row>
    <row r="266" spans="1:2" x14ac:dyDescent="0.3">
      <c r="B266" t="s">
        <v>348</v>
      </c>
    </row>
    <row r="267" spans="1:2" x14ac:dyDescent="0.3">
      <c r="B267" t="s">
        <v>349</v>
      </c>
    </row>
    <row r="268" spans="1:2" x14ac:dyDescent="0.3">
      <c r="A268" t="s">
        <v>297</v>
      </c>
    </row>
    <row r="269" spans="1:2" x14ac:dyDescent="0.3">
      <c r="A269" t="s">
        <v>350</v>
      </c>
    </row>
    <row r="270" spans="1:2" x14ac:dyDescent="0.3">
      <c r="A270" t="s">
        <v>261</v>
      </c>
    </row>
    <row r="271" spans="1:2" x14ac:dyDescent="0.3">
      <c r="B271" t="s">
        <v>351</v>
      </c>
    </row>
    <row r="272" spans="1:2" x14ac:dyDescent="0.3">
      <c r="B272" t="s">
        <v>304</v>
      </c>
    </row>
    <row r="273" spans="1:4" x14ac:dyDescent="0.3">
      <c r="B273" t="s">
        <v>352</v>
      </c>
    </row>
    <row r="274" spans="1:4" x14ac:dyDescent="0.3">
      <c r="A274" t="s">
        <v>297</v>
      </c>
    </row>
    <row r="275" spans="1:4" x14ac:dyDescent="0.3">
      <c r="A275" t="s">
        <v>353</v>
      </c>
    </row>
    <row r="276" spans="1:4" x14ac:dyDescent="0.3">
      <c r="A276" t="s">
        <v>261</v>
      </c>
    </row>
    <row r="277" spans="1:4" x14ac:dyDescent="0.3">
      <c r="B277" t="s">
        <v>354</v>
      </c>
    </row>
    <row r="278" spans="1:4" x14ac:dyDescent="0.3">
      <c r="D278" t="s">
        <v>355</v>
      </c>
    </row>
    <row r="280" spans="1:4" x14ac:dyDescent="0.3">
      <c r="B280" t="s">
        <v>356</v>
      </c>
    </row>
    <row r="281" spans="1:4" x14ac:dyDescent="0.3">
      <c r="B281" t="s">
        <v>357</v>
      </c>
    </row>
    <row r="282" spans="1:4" x14ac:dyDescent="0.3">
      <c r="A282" t="s">
        <v>297</v>
      </c>
    </row>
    <row r="283" spans="1:4" x14ac:dyDescent="0.3">
      <c r="A283" t="s">
        <v>358</v>
      </c>
    </row>
    <row r="284" spans="1:4" x14ac:dyDescent="0.3">
      <c r="A284" t="s">
        <v>261</v>
      </c>
    </row>
    <row r="285" spans="1:4" x14ac:dyDescent="0.3">
      <c r="B285" t="s">
        <v>359</v>
      </c>
    </row>
    <row r="286" spans="1:4" x14ac:dyDescent="0.3">
      <c r="A286" t="s">
        <v>297</v>
      </c>
    </row>
    <row r="287" spans="1:4" x14ac:dyDescent="0.3">
      <c r="A287" t="s">
        <v>360</v>
      </c>
    </row>
    <row r="288" spans="1:4" x14ac:dyDescent="0.3">
      <c r="A288" t="s">
        <v>261</v>
      </c>
    </row>
    <row r="289" spans="1:3" x14ac:dyDescent="0.3">
      <c r="B289" t="s">
        <v>361</v>
      </c>
    </row>
    <row r="290" spans="1:3" x14ac:dyDescent="0.3">
      <c r="B290" t="s">
        <v>362</v>
      </c>
    </row>
    <row r="291" spans="1:3" x14ac:dyDescent="0.3">
      <c r="B291" t="s">
        <v>363</v>
      </c>
    </row>
    <row r="293" spans="1:3" x14ac:dyDescent="0.3">
      <c r="A293" t="s">
        <v>297</v>
      </c>
    </row>
    <row r="294" spans="1:3" x14ac:dyDescent="0.3">
      <c r="A294" t="s">
        <v>364</v>
      </c>
    </row>
    <row r="295" spans="1:3" x14ac:dyDescent="0.3">
      <c r="A295" t="s">
        <v>261</v>
      </c>
    </row>
    <row r="296" spans="1:3" x14ac:dyDescent="0.3">
      <c r="B296" t="s">
        <v>365</v>
      </c>
    </row>
    <row r="297" spans="1:3" x14ac:dyDescent="0.3">
      <c r="C297" t="s">
        <v>366</v>
      </c>
    </row>
    <row r="298" spans="1:3" x14ac:dyDescent="0.3">
      <c r="A298" t="s">
        <v>367</v>
      </c>
    </row>
    <row r="299" spans="1:3" x14ac:dyDescent="0.3">
      <c r="C299" t="s">
        <v>295</v>
      </c>
    </row>
    <row r="300" spans="1:3" x14ac:dyDescent="0.3">
      <c r="B300" t="s">
        <v>368</v>
      </c>
    </row>
    <row r="301" spans="1:3" x14ac:dyDescent="0.3">
      <c r="C301" t="s">
        <v>369</v>
      </c>
    </row>
    <row r="302" spans="1:3" x14ac:dyDescent="0.3">
      <c r="A302" t="s">
        <v>297</v>
      </c>
    </row>
    <row r="303" spans="1:3" x14ac:dyDescent="0.3">
      <c r="A303" t="s">
        <v>370</v>
      </c>
    </row>
    <row r="304" spans="1:3" x14ac:dyDescent="0.3">
      <c r="A304" t="s">
        <v>371</v>
      </c>
    </row>
    <row r="305" spans="1:3" x14ac:dyDescent="0.3">
      <c r="C305" t="s">
        <v>372</v>
      </c>
    </row>
    <row r="306" spans="1:3" x14ac:dyDescent="0.3">
      <c r="C306" t="s">
        <v>373</v>
      </c>
    </row>
    <row r="307" spans="1:3" x14ac:dyDescent="0.3">
      <c r="A307" t="s">
        <v>320</v>
      </c>
    </row>
    <row r="308" spans="1:3" x14ac:dyDescent="0.3">
      <c r="A308" t="s">
        <v>374</v>
      </c>
    </row>
    <row r="309" spans="1:3" x14ac:dyDescent="0.3">
      <c r="A309" t="s">
        <v>375</v>
      </c>
    </row>
    <row r="310" spans="1:3" x14ac:dyDescent="0.3">
      <c r="A310" t="s">
        <v>376</v>
      </c>
    </row>
    <row r="312" spans="1:3" x14ac:dyDescent="0.3">
      <c r="A312" t="e" cm="1">
        <f t="array" ref="A312">-- Logging</f>
        <v>#NAME?</v>
      </c>
    </row>
    <row r="313" spans="1:3" x14ac:dyDescent="0.3">
      <c r="A313" t="s">
        <v>273</v>
      </c>
    </row>
    <row r="314" spans="1:3" x14ac:dyDescent="0.3">
      <c r="A314" t="s">
        <v>377</v>
      </c>
    </row>
    <row r="316" spans="1:3" x14ac:dyDescent="0.3">
      <c r="A316" t="s">
        <v>378</v>
      </c>
    </row>
    <row r="317" spans="1:3" x14ac:dyDescent="0.3">
      <c r="A317" t="s">
        <v>261</v>
      </c>
    </row>
    <row r="318" spans="1:3" x14ac:dyDescent="0.3">
      <c r="B318" t="s">
        <v>379</v>
      </c>
    </row>
    <row r="319" spans="1:3" x14ac:dyDescent="0.3">
      <c r="A319" t="s">
        <v>380</v>
      </c>
    </row>
    <row r="322" spans="1:1" x14ac:dyDescent="0.3">
      <c r="A322" t="s">
        <v>381</v>
      </c>
    </row>
    <row r="323" spans="1:1" x14ac:dyDescent="0.3">
      <c r="A323" t="s">
        <v>382</v>
      </c>
    </row>
    <row r="324" spans="1:1" x14ac:dyDescent="0.3">
      <c r="A324" t="s">
        <v>339</v>
      </c>
    </row>
    <row r="325" spans="1:1" x14ac:dyDescent="0.3">
      <c r="A325" t="s">
        <v>340</v>
      </c>
    </row>
    <row r="326" spans="1:1" x14ac:dyDescent="0.3">
      <c r="A326" t="s">
        <v>383</v>
      </c>
    </row>
    <row r="327" spans="1:1" x14ac:dyDescent="0.3">
      <c r="A327" t="s">
        <v>320</v>
      </c>
    </row>
    <row r="328" spans="1:1" x14ac:dyDescent="0.3">
      <c r="A328" t="s">
        <v>384</v>
      </c>
    </row>
    <row r="330" spans="1:1" x14ac:dyDescent="0.3">
      <c r="A330" t="s">
        <v>385</v>
      </c>
    </row>
    <row r="332" spans="1:1" x14ac:dyDescent="0.3">
      <c r="A332" t="e" cm="1">
        <f t="array" ref="A332">-- SMT_SCHEDULING_UNIQUE SYNONYM</f>
        <v>#NAME?</v>
      </c>
    </row>
    <row r="333" spans="1:1" x14ac:dyDescent="0.3">
      <c r="A333" t="s">
        <v>386</v>
      </c>
    </row>
    <row r="334" spans="1:1" x14ac:dyDescent="0.3">
      <c r="A334" t="s">
        <v>142</v>
      </c>
    </row>
    <row r="335" spans="1:1" x14ac:dyDescent="0.3">
      <c r="A335" t="s">
        <v>387</v>
      </c>
    </row>
    <row r="336" spans="1:1" x14ac:dyDescent="0.3">
      <c r="A336" t="s">
        <v>286</v>
      </c>
    </row>
    <row r="338" spans="1:2" x14ac:dyDescent="0.3">
      <c r="A338" t="s">
        <v>244</v>
      </c>
    </row>
    <row r="339" spans="1:2" x14ac:dyDescent="0.3">
      <c r="B339" t="s">
        <v>388</v>
      </c>
    </row>
    <row r="340" spans="1:2" x14ac:dyDescent="0.3">
      <c r="A340" t="s">
        <v>288</v>
      </c>
    </row>
    <row r="341" spans="1:2" x14ac:dyDescent="0.3">
      <c r="A341" t="s">
        <v>289</v>
      </c>
    </row>
    <row r="344" spans="1:2" x14ac:dyDescent="0.3">
      <c r="A344" t="s">
        <v>215</v>
      </c>
    </row>
    <row r="345" spans="1:2" x14ac:dyDescent="0.3">
      <c r="A345" t="s">
        <v>389</v>
      </c>
    </row>
    <row r="346" spans="1:2" x14ac:dyDescent="0.3">
      <c r="A346" t="s">
        <v>249</v>
      </c>
    </row>
    <row r="347" spans="1:2" x14ac:dyDescent="0.3">
      <c r="A347" t="s">
        <v>390</v>
      </c>
    </row>
    <row r="348" spans="1:2" x14ac:dyDescent="0.3">
      <c r="A348" t="s">
        <v>391</v>
      </c>
    </row>
    <row r="349" spans="1:2" x14ac:dyDescent="0.3">
      <c r="A349" t="s">
        <v>392</v>
      </c>
    </row>
    <row r="350" spans="1:2" x14ac:dyDescent="0.3">
      <c r="A350" t="s">
        <v>393</v>
      </c>
    </row>
    <row r="352" spans="1:2" x14ac:dyDescent="0.3">
      <c r="A352" t="s">
        <v>394</v>
      </c>
    </row>
    <row r="353" spans="1:1" x14ac:dyDescent="0.3">
      <c r="A353" t="s">
        <v>142</v>
      </c>
    </row>
    <row r="354" spans="1:1" x14ac:dyDescent="0.3">
      <c r="A354" t="s">
        <v>395</v>
      </c>
    </row>
    <row r="355" spans="1:1" x14ac:dyDescent="0.3">
      <c r="A355" t="s">
        <v>286</v>
      </c>
    </row>
    <row r="357" spans="1:1" x14ac:dyDescent="0.3">
      <c r="A357" t="s">
        <v>244</v>
      </c>
    </row>
    <row r="358" spans="1:1" x14ac:dyDescent="0.3">
      <c r="A358" t="s">
        <v>396</v>
      </c>
    </row>
    <row r="359" spans="1:1" x14ac:dyDescent="0.3">
      <c r="A359" t="s">
        <v>288</v>
      </c>
    </row>
    <row r="360" spans="1:1" x14ac:dyDescent="0.3">
      <c r="A360" t="s">
        <v>289</v>
      </c>
    </row>
    <row r="363" spans="1:1" x14ac:dyDescent="0.3">
      <c r="A363" t="s">
        <v>397</v>
      </c>
    </row>
    <row r="365" spans="1:1" x14ac:dyDescent="0.3">
      <c r="A365" t="s">
        <v>339</v>
      </c>
    </row>
    <row r="366" spans="1:1" x14ac:dyDescent="0.3">
      <c r="A366" t="s">
        <v>340</v>
      </c>
    </row>
    <row r="367" spans="1:1" x14ac:dyDescent="0.3">
      <c r="A367" t="s">
        <v>398</v>
      </c>
    </row>
    <row r="368" spans="1:1" x14ac:dyDescent="0.3">
      <c r="A368" t="s">
        <v>320</v>
      </c>
    </row>
    <row r="369" spans="1:1" x14ac:dyDescent="0.3">
      <c r="A369" t="s">
        <v>399</v>
      </c>
    </row>
    <row r="371" spans="1:1" x14ac:dyDescent="0.3">
      <c r="A371" t="s">
        <v>400</v>
      </c>
    </row>
    <row r="372" spans="1:1" x14ac:dyDescent="0.3">
      <c r="A372" t="s">
        <v>261</v>
      </c>
    </row>
    <row r="373" spans="1:1" x14ac:dyDescent="0.3">
      <c r="A373" t="s">
        <v>401</v>
      </c>
    </row>
    <row r="374" spans="1:1" x14ac:dyDescent="0.3">
      <c r="A374" t="s">
        <v>402</v>
      </c>
    </row>
    <row r="375" spans="1:1" x14ac:dyDescent="0.3">
      <c r="A375" t="s">
        <v>403</v>
      </c>
    </row>
    <row r="376" spans="1:1" x14ac:dyDescent="0.3">
      <c r="A376" t="s">
        <v>404</v>
      </c>
    </row>
    <row r="377" spans="1:1" x14ac:dyDescent="0.3">
      <c r="A377" t="s">
        <v>405</v>
      </c>
    </row>
    <row r="378" spans="1:1" x14ac:dyDescent="0.3">
      <c r="A378" t="s">
        <v>406</v>
      </c>
    </row>
    <row r="379" spans="1:1" x14ac:dyDescent="0.3">
      <c r="A379" t="s">
        <v>407</v>
      </c>
    </row>
    <row r="380" spans="1:1" x14ac:dyDescent="0.3">
      <c r="A380" t="s">
        <v>408</v>
      </c>
    </row>
    <row r="381" spans="1:1" x14ac:dyDescent="0.3">
      <c r="A381" t="s">
        <v>409</v>
      </c>
    </row>
    <row r="382" spans="1:1" x14ac:dyDescent="0.3">
      <c r="A382" t="s">
        <v>410</v>
      </c>
    </row>
    <row r="383" spans="1:1" x14ac:dyDescent="0.3">
      <c r="A383" t="s">
        <v>411</v>
      </c>
    </row>
    <row r="384" spans="1:1" x14ac:dyDescent="0.3">
      <c r="A384" t="s">
        <v>412</v>
      </c>
    </row>
    <row r="385" spans="1:1" x14ac:dyDescent="0.3">
      <c r="A385" t="s">
        <v>413</v>
      </c>
    </row>
    <row r="386" spans="1:1" x14ac:dyDescent="0.3">
      <c r="A386" t="s">
        <v>414</v>
      </c>
    </row>
    <row r="387" spans="1:1" x14ac:dyDescent="0.3">
      <c r="A387" t="s">
        <v>415</v>
      </c>
    </row>
    <row r="388" spans="1:1" x14ac:dyDescent="0.3">
      <c r="A388" t="s">
        <v>416</v>
      </c>
    </row>
    <row r="389" spans="1:1" x14ac:dyDescent="0.3">
      <c r="A389" t="s">
        <v>417</v>
      </c>
    </row>
    <row r="390" spans="1:1" x14ac:dyDescent="0.3">
      <c r="A390" t="s">
        <v>418</v>
      </c>
    </row>
    <row r="391" spans="1:1" x14ac:dyDescent="0.3">
      <c r="A391" t="s">
        <v>419</v>
      </c>
    </row>
    <row r="392" spans="1:1" x14ac:dyDescent="0.3">
      <c r="A392" t="s">
        <v>420</v>
      </c>
    </row>
    <row r="393" spans="1:1" x14ac:dyDescent="0.3">
      <c r="A393" t="s">
        <v>421</v>
      </c>
    </row>
    <row r="394" spans="1:1" x14ac:dyDescent="0.3">
      <c r="A394" t="s">
        <v>422</v>
      </c>
    </row>
    <row r="395" spans="1:1" x14ac:dyDescent="0.3">
      <c r="A395" t="s">
        <v>423</v>
      </c>
    </row>
    <row r="396" spans="1:1" x14ac:dyDescent="0.3">
      <c r="A396" t="s">
        <v>424</v>
      </c>
    </row>
    <row r="397" spans="1:1" x14ac:dyDescent="0.3">
      <c r="A397" t="s">
        <v>425</v>
      </c>
    </row>
    <row r="398" spans="1:1" x14ac:dyDescent="0.3">
      <c r="A398" t="s">
        <v>426</v>
      </c>
    </row>
    <row r="399" spans="1:1" x14ac:dyDescent="0.3">
      <c r="A399" t="s">
        <v>427</v>
      </c>
    </row>
    <row r="400" spans="1:1" x14ac:dyDescent="0.3">
      <c r="A400" t="s">
        <v>428</v>
      </c>
    </row>
    <row r="401" spans="1:2" x14ac:dyDescent="0.3">
      <c r="A401" t="s">
        <v>429</v>
      </c>
    </row>
    <row r="402" spans="1:2" x14ac:dyDescent="0.3">
      <c r="A402" t="s">
        <v>430</v>
      </c>
    </row>
    <row r="403" spans="1:2" x14ac:dyDescent="0.3">
      <c r="A403" t="s">
        <v>431</v>
      </c>
    </row>
    <row r="404" spans="1:2" x14ac:dyDescent="0.3">
      <c r="A404" t="s">
        <v>297</v>
      </c>
    </row>
    <row r="405" spans="1:2" x14ac:dyDescent="0.3">
      <c r="A405" t="s">
        <v>432</v>
      </c>
    </row>
    <row r="406" spans="1:2" x14ac:dyDescent="0.3">
      <c r="A406" t="s">
        <v>261</v>
      </c>
    </row>
    <row r="407" spans="1:2" x14ac:dyDescent="0.3">
      <c r="A407" t="s">
        <v>433</v>
      </c>
    </row>
    <row r="408" spans="1:2" x14ac:dyDescent="0.3">
      <c r="B408" t="s">
        <v>434</v>
      </c>
    </row>
    <row r="409" spans="1:2" x14ac:dyDescent="0.3">
      <c r="A409" t="s">
        <v>435</v>
      </c>
    </row>
    <row r="410" spans="1:2" x14ac:dyDescent="0.3">
      <c r="A410" t="s">
        <v>320</v>
      </c>
    </row>
    <row r="411" spans="1:2" x14ac:dyDescent="0.3">
      <c r="A411" t="s">
        <v>436</v>
      </c>
    </row>
    <row r="412" spans="1:2" x14ac:dyDescent="0.3">
      <c r="A412" t="s">
        <v>437</v>
      </c>
    </row>
    <row r="413" spans="1:2" x14ac:dyDescent="0.3">
      <c r="A413" t="s">
        <v>438</v>
      </c>
    </row>
    <row r="414" spans="1:2" x14ac:dyDescent="0.3">
      <c r="A414" t="s">
        <v>324</v>
      </c>
    </row>
    <row r="416" spans="1:2" x14ac:dyDescent="0.3">
      <c r="A416" t="e" cm="1">
        <f t="array" ref="A416">-- Logging</f>
        <v>#NAME?</v>
      </c>
    </row>
    <row r="417" spans="1:2" x14ac:dyDescent="0.3">
      <c r="A417" t="s">
        <v>273</v>
      </c>
    </row>
    <row r="418" spans="1:2" x14ac:dyDescent="0.3">
      <c r="A418" t="s">
        <v>439</v>
      </c>
    </row>
    <row r="420" spans="1:2" x14ac:dyDescent="0.3">
      <c r="A420" t="s">
        <v>440</v>
      </c>
    </row>
    <row r="421" spans="1:2" x14ac:dyDescent="0.3">
      <c r="A421" t="s">
        <v>142</v>
      </c>
    </row>
    <row r="422" spans="1:2" x14ac:dyDescent="0.3">
      <c r="B422" t="s">
        <v>441</v>
      </c>
    </row>
    <row r="423" spans="1:2" x14ac:dyDescent="0.3">
      <c r="A423" t="s">
        <v>442</v>
      </c>
    </row>
    <row r="425" spans="1:2" x14ac:dyDescent="0.3">
      <c r="A425" t="s">
        <v>443</v>
      </c>
    </row>
    <row r="426" spans="1:2" x14ac:dyDescent="0.3">
      <c r="A426" t="s">
        <v>261</v>
      </c>
    </row>
    <row r="427" spans="1:2" x14ac:dyDescent="0.3">
      <c r="A427" t="s">
        <v>444</v>
      </c>
    </row>
    <row r="428" spans="1:2" x14ac:dyDescent="0.3">
      <c r="A428" t="s">
        <v>445</v>
      </c>
    </row>
    <row r="429" spans="1:2" x14ac:dyDescent="0.3">
      <c r="A429" t="s">
        <v>297</v>
      </c>
    </row>
    <row r="430" spans="1:2" x14ac:dyDescent="0.3">
      <c r="A430" t="s">
        <v>446</v>
      </c>
    </row>
    <row r="431" spans="1:2" x14ac:dyDescent="0.3">
      <c r="A431" t="s">
        <v>261</v>
      </c>
    </row>
    <row r="432" spans="1:2" x14ac:dyDescent="0.3">
      <c r="A432" t="s">
        <v>447</v>
      </c>
    </row>
    <row r="433" spans="1:1" x14ac:dyDescent="0.3">
      <c r="A433" t="s">
        <v>448</v>
      </c>
    </row>
    <row r="434" spans="1:1" x14ac:dyDescent="0.3">
      <c r="A434" t="s">
        <v>449</v>
      </c>
    </row>
    <row r="435" spans="1:1" x14ac:dyDescent="0.3">
      <c r="A435" t="s">
        <v>450</v>
      </c>
    </row>
    <row r="436" spans="1:1" x14ac:dyDescent="0.3">
      <c r="A436" t="s">
        <v>451</v>
      </c>
    </row>
    <row r="437" spans="1:1" x14ac:dyDescent="0.3">
      <c r="A437" t="s">
        <v>452</v>
      </c>
    </row>
    <row r="438" spans="1:1" x14ac:dyDescent="0.3">
      <c r="A438" t="s">
        <v>453</v>
      </c>
    </row>
    <row r="439" spans="1:1" x14ac:dyDescent="0.3">
      <c r="A439" t="s">
        <v>454</v>
      </c>
    </row>
    <row r="440" spans="1:1" x14ac:dyDescent="0.3">
      <c r="A440" t="s">
        <v>455</v>
      </c>
    </row>
    <row r="441" spans="1:1" x14ac:dyDescent="0.3">
      <c r="A441" t="s">
        <v>456</v>
      </c>
    </row>
    <row r="442" spans="1:1" x14ac:dyDescent="0.3">
      <c r="A442" t="s">
        <v>457</v>
      </c>
    </row>
    <row r="443" spans="1:1" x14ac:dyDescent="0.3">
      <c r="A443" t="s">
        <v>458</v>
      </c>
    </row>
    <row r="444" spans="1:1" x14ac:dyDescent="0.3">
      <c r="A444" t="s">
        <v>459</v>
      </c>
    </row>
    <row r="445" spans="1:1" x14ac:dyDescent="0.3">
      <c r="A445" t="s">
        <v>460</v>
      </c>
    </row>
    <row r="446" spans="1:1" x14ac:dyDescent="0.3">
      <c r="A446" t="s">
        <v>461</v>
      </c>
    </row>
    <row r="447" spans="1:1" x14ac:dyDescent="0.3">
      <c r="A447" t="s">
        <v>462</v>
      </c>
    </row>
    <row r="448" spans="1:1" x14ac:dyDescent="0.3">
      <c r="A448" t="s">
        <v>463</v>
      </c>
    </row>
    <row r="449" spans="1:1" x14ac:dyDescent="0.3">
      <c r="A449" t="s">
        <v>464</v>
      </c>
    </row>
    <row r="450" spans="1:1" x14ac:dyDescent="0.3">
      <c r="A450" t="s">
        <v>465</v>
      </c>
    </row>
    <row r="451" spans="1:1" x14ac:dyDescent="0.3">
      <c r="A451" t="s">
        <v>466</v>
      </c>
    </row>
    <row r="452" spans="1:1" x14ac:dyDescent="0.3">
      <c r="A452" t="s">
        <v>467</v>
      </c>
    </row>
    <row r="453" spans="1:1" x14ac:dyDescent="0.3">
      <c r="A453" t="s">
        <v>468</v>
      </c>
    </row>
    <row r="454" spans="1:1" x14ac:dyDescent="0.3">
      <c r="A454" t="s">
        <v>469</v>
      </c>
    </row>
    <row r="455" spans="1:1" x14ac:dyDescent="0.3">
      <c r="A455" t="s">
        <v>470</v>
      </c>
    </row>
    <row r="456" spans="1:1" x14ac:dyDescent="0.3">
      <c r="A456" t="s">
        <v>471</v>
      </c>
    </row>
    <row r="457" spans="1:1" x14ac:dyDescent="0.3">
      <c r="A457" t="s">
        <v>472</v>
      </c>
    </row>
    <row r="458" spans="1:1" x14ac:dyDescent="0.3">
      <c r="A458" t="s">
        <v>473</v>
      </c>
    </row>
    <row r="459" spans="1:1" x14ac:dyDescent="0.3">
      <c r="A459" t="s">
        <v>474</v>
      </c>
    </row>
    <row r="460" spans="1:1" x14ac:dyDescent="0.3">
      <c r="A460" t="s">
        <v>475</v>
      </c>
    </row>
    <row r="461" spans="1:1" x14ac:dyDescent="0.3">
      <c r="A461" t="s">
        <v>476</v>
      </c>
    </row>
    <row r="462" spans="1:1" x14ac:dyDescent="0.3">
      <c r="A462" t="s">
        <v>477</v>
      </c>
    </row>
    <row r="463" spans="1:1" x14ac:dyDescent="0.3">
      <c r="A463" t="s">
        <v>478</v>
      </c>
    </row>
    <row r="464" spans="1:1" x14ac:dyDescent="0.3">
      <c r="A464" t="s">
        <v>479</v>
      </c>
    </row>
    <row r="465" spans="1:2" x14ac:dyDescent="0.3">
      <c r="A465" t="s">
        <v>297</v>
      </c>
    </row>
    <row r="466" spans="1:2" x14ac:dyDescent="0.3">
      <c r="A466" t="s">
        <v>480</v>
      </c>
    </row>
    <row r="467" spans="1:2" x14ac:dyDescent="0.3">
      <c r="A467" t="s">
        <v>261</v>
      </c>
    </row>
    <row r="468" spans="1:2" x14ac:dyDescent="0.3">
      <c r="A468" t="s">
        <v>481</v>
      </c>
    </row>
    <row r="469" spans="1:2" x14ac:dyDescent="0.3">
      <c r="B469" t="s">
        <v>482</v>
      </c>
    </row>
    <row r="470" spans="1:2" x14ac:dyDescent="0.3">
      <c r="A470" t="s">
        <v>483</v>
      </c>
    </row>
    <row r="471" spans="1:2" x14ac:dyDescent="0.3">
      <c r="A471" t="s">
        <v>320</v>
      </c>
    </row>
    <row r="472" spans="1:2" x14ac:dyDescent="0.3">
      <c r="A472" t="s">
        <v>484</v>
      </c>
    </row>
    <row r="473" spans="1:2" x14ac:dyDescent="0.3">
      <c r="A473" t="s">
        <v>485</v>
      </c>
    </row>
    <row r="474" spans="1:2" x14ac:dyDescent="0.3">
      <c r="A474" t="s">
        <v>486</v>
      </c>
    </row>
    <row r="475" spans="1:2" x14ac:dyDescent="0.3">
      <c r="A475" t="s">
        <v>324</v>
      </c>
    </row>
    <row r="477" spans="1:2" x14ac:dyDescent="0.3">
      <c r="A477" t="s">
        <v>487</v>
      </c>
    </row>
    <row r="478" spans="1:2" x14ac:dyDescent="0.3">
      <c r="A478" t="s">
        <v>488</v>
      </c>
    </row>
    <row r="479" spans="1:2" x14ac:dyDescent="0.3">
      <c r="A479" t="s">
        <v>136</v>
      </c>
    </row>
    <row r="481" spans="1:2" x14ac:dyDescent="0.3">
      <c r="A481" t="e" cm="1">
        <f t="array" ref="A481">-- Logging</f>
        <v>#NAME?</v>
      </c>
    </row>
    <row r="482" spans="1:2" x14ac:dyDescent="0.3">
      <c r="A482" t="s">
        <v>273</v>
      </c>
    </row>
    <row r="483" spans="1:2" x14ac:dyDescent="0.3">
      <c r="A483" t="s">
        <v>489</v>
      </c>
    </row>
    <row r="486" spans="1:2" x14ac:dyDescent="0.3">
      <c r="A486" t="s">
        <v>490</v>
      </c>
    </row>
    <row r="487" spans="1:2" x14ac:dyDescent="0.3">
      <c r="A487" t="s">
        <v>261</v>
      </c>
    </row>
    <row r="488" spans="1:2" x14ac:dyDescent="0.3">
      <c r="B488" t="s">
        <v>491</v>
      </c>
    </row>
    <row r="489" spans="1:2" x14ac:dyDescent="0.3">
      <c r="A489" t="s">
        <v>380</v>
      </c>
    </row>
    <row r="491" spans="1:2" x14ac:dyDescent="0.3">
      <c r="A491" t="s">
        <v>492</v>
      </c>
    </row>
    <row r="492" spans="1:2" x14ac:dyDescent="0.3">
      <c r="A492" t="s">
        <v>261</v>
      </c>
    </row>
    <row r="493" spans="1:2" x14ac:dyDescent="0.3">
      <c r="B493" t="s">
        <v>493</v>
      </c>
    </row>
    <row r="494" spans="1:2" x14ac:dyDescent="0.3">
      <c r="A494" t="s">
        <v>380</v>
      </c>
    </row>
    <row r="496" spans="1:2" x14ac:dyDescent="0.3">
      <c r="A496" t="s">
        <v>494</v>
      </c>
    </row>
    <row r="497" spans="1:1" x14ac:dyDescent="0.3">
      <c r="A497" t="s">
        <v>495</v>
      </c>
    </row>
    <row r="498" spans="1:1" x14ac:dyDescent="0.3">
      <c r="A498" t="s">
        <v>339</v>
      </c>
    </row>
    <row r="499" spans="1:1" x14ac:dyDescent="0.3">
      <c r="A499" t="s">
        <v>340</v>
      </c>
    </row>
    <row r="500" spans="1:1" x14ac:dyDescent="0.3">
      <c r="A500" t="s">
        <v>383</v>
      </c>
    </row>
    <row r="501" spans="1:1" x14ac:dyDescent="0.3">
      <c r="A501" t="s">
        <v>320</v>
      </c>
    </row>
    <row r="502" spans="1:1" x14ac:dyDescent="0.3">
      <c r="A502" t="s">
        <v>384</v>
      </c>
    </row>
    <row r="504" spans="1:1" x14ac:dyDescent="0.3">
      <c r="A504" t="s">
        <v>496</v>
      </c>
    </row>
    <row r="506" spans="1:1" x14ac:dyDescent="0.3">
      <c r="A506" t="e" cm="1">
        <f t="array" ref="A506">-- SMT_MEMBERS_UNIQUE SYNONYM</f>
        <v>#NAME?</v>
      </c>
    </row>
    <row r="507" spans="1:1" x14ac:dyDescent="0.3">
      <c r="A507" t="s">
        <v>497</v>
      </c>
    </row>
    <row r="508" spans="1:1" x14ac:dyDescent="0.3">
      <c r="A508" t="s">
        <v>142</v>
      </c>
    </row>
    <row r="509" spans="1:1" x14ac:dyDescent="0.3">
      <c r="A509" t="s">
        <v>498</v>
      </c>
    </row>
    <row r="510" spans="1:1" x14ac:dyDescent="0.3">
      <c r="A510" t="s">
        <v>286</v>
      </c>
    </row>
    <row r="512" spans="1:1" x14ac:dyDescent="0.3">
      <c r="A512" t="s">
        <v>244</v>
      </c>
    </row>
    <row r="513" spans="1:2" x14ac:dyDescent="0.3">
      <c r="B513" t="s">
        <v>499</v>
      </c>
    </row>
    <row r="514" spans="1:2" x14ac:dyDescent="0.3">
      <c r="A514" t="s">
        <v>288</v>
      </c>
    </row>
    <row r="515" spans="1:2" x14ac:dyDescent="0.3">
      <c r="A515" t="s">
        <v>289</v>
      </c>
    </row>
    <row r="518" spans="1:2" x14ac:dyDescent="0.3">
      <c r="A518" t="e" cm="1">
        <f t="array" ref="A518">-- Logging</f>
        <v>#NAME?</v>
      </c>
    </row>
    <row r="519" spans="1:2" x14ac:dyDescent="0.3">
      <c r="A519" t="s">
        <v>273</v>
      </c>
    </row>
    <row r="520" spans="1:2" x14ac:dyDescent="0.3">
      <c r="A520" t="s">
        <v>500</v>
      </c>
    </row>
    <row r="523" spans="1:2" x14ac:dyDescent="0.3">
      <c r="A523" t="s">
        <v>501</v>
      </c>
    </row>
    <row r="525" spans="1:2" x14ac:dyDescent="0.3">
      <c r="A525" t="s">
        <v>339</v>
      </c>
    </row>
    <row r="526" spans="1:2" x14ac:dyDescent="0.3">
      <c r="A526" t="s">
        <v>340</v>
      </c>
    </row>
    <row r="527" spans="1:2" x14ac:dyDescent="0.3">
      <c r="A527" t="s">
        <v>502</v>
      </c>
    </row>
    <row r="528" spans="1:2" x14ac:dyDescent="0.3">
      <c r="A528" t="s">
        <v>320</v>
      </c>
    </row>
    <row r="529" spans="1:5" x14ac:dyDescent="0.3">
      <c r="A529" t="s">
        <v>503</v>
      </c>
    </row>
    <row r="532" spans="1:5" x14ac:dyDescent="0.3">
      <c r="A532" t="s">
        <v>344</v>
      </c>
    </row>
    <row r="533" spans="1:5" x14ac:dyDescent="0.3">
      <c r="A533" t="s">
        <v>261</v>
      </c>
    </row>
    <row r="534" spans="1:5" x14ac:dyDescent="0.3">
      <c r="B534" t="s">
        <v>504</v>
      </c>
    </row>
    <row r="535" spans="1:5" x14ac:dyDescent="0.3">
      <c r="B535" t="s">
        <v>505</v>
      </c>
    </row>
    <row r="536" spans="1:5" x14ac:dyDescent="0.3">
      <c r="B536" t="s">
        <v>506</v>
      </c>
    </row>
    <row r="537" spans="1:5" x14ac:dyDescent="0.3">
      <c r="A537" t="s">
        <v>297</v>
      </c>
    </row>
    <row r="538" spans="1:5" x14ac:dyDescent="0.3">
      <c r="A538" t="s">
        <v>347</v>
      </c>
    </row>
    <row r="539" spans="1:5" x14ac:dyDescent="0.3">
      <c r="A539" t="s">
        <v>261</v>
      </c>
    </row>
    <row r="540" spans="1:5" x14ac:dyDescent="0.3">
      <c r="B540" t="s">
        <v>507</v>
      </c>
    </row>
    <row r="541" spans="1:5" x14ac:dyDescent="0.3">
      <c r="C541" t="s">
        <v>508</v>
      </c>
    </row>
    <row r="542" spans="1:5" x14ac:dyDescent="0.3">
      <c r="E542" t="s">
        <v>509</v>
      </c>
    </row>
    <row r="543" spans="1:5" x14ac:dyDescent="0.3">
      <c r="E543" t="s">
        <v>510</v>
      </c>
    </row>
    <row r="544" spans="1:5" x14ac:dyDescent="0.3">
      <c r="C544" t="s">
        <v>511</v>
      </c>
    </row>
    <row r="545" spans="1:2" x14ac:dyDescent="0.3">
      <c r="B545" t="s">
        <v>512</v>
      </c>
    </row>
    <row r="546" spans="1:2" x14ac:dyDescent="0.3">
      <c r="B546" t="s">
        <v>513</v>
      </c>
    </row>
    <row r="547" spans="1:2" x14ac:dyDescent="0.3">
      <c r="B547" t="s">
        <v>514</v>
      </c>
    </row>
    <row r="548" spans="1:2" x14ac:dyDescent="0.3">
      <c r="A548" t="s">
        <v>320</v>
      </c>
    </row>
    <row r="549" spans="1:2" x14ac:dyDescent="0.3">
      <c r="A549" t="s">
        <v>374</v>
      </c>
    </row>
    <row r="550" spans="1:2" x14ac:dyDescent="0.3">
      <c r="A550" t="s">
        <v>515</v>
      </c>
    </row>
    <row r="551" spans="1:2" x14ac:dyDescent="0.3">
      <c r="A551" t="s">
        <v>516</v>
      </c>
    </row>
    <row r="553" spans="1:2" x14ac:dyDescent="0.3">
      <c r="A553" t="s">
        <v>517</v>
      </c>
    </row>
    <row r="554" spans="1:2" x14ac:dyDescent="0.3">
      <c r="A554" t="s">
        <v>261</v>
      </c>
    </row>
    <row r="555" spans="1:2" x14ac:dyDescent="0.3">
      <c r="B555" t="s">
        <v>518</v>
      </c>
    </row>
    <row r="556" spans="1:2" x14ac:dyDescent="0.3">
      <c r="B556" t="s">
        <v>519</v>
      </c>
    </row>
    <row r="557" spans="1:2" x14ac:dyDescent="0.3">
      <c r="A557" t="s">
        <v>380</v>
      </c>
    </row>
    <row r="559" spans="1:2" x14ac:dyDescent="0.3">
      <c r="A559" t="s">
        <v>520</v>
      </c>
    </row>
    <row r="560" spans="1:2" x14ac:dyDescent="0.3">
      <c r="A560" t="s">
        <v>521</v>
      </c>
    </row>
    <row r="561" spans="1:1" x14ac:dyDescent="0.3">
      <c r="A561" t="s">
        <v>339</v>
      </c>
    </row>
    <row r="562" spans="1:1" x14ac:dyDescent="0.3">
      <c r="A562" t="s">
        <v>340</v>
      </c>
    </row>
    <row r="563" spans="1:1" x14ac:dyDescent="0.3">
      <c r="A563" t="s">
        <v>383</v>
      </c>
    </row>
    <row r="564" spans="1:1" x14ac:dyDescent="0.3">
      <c r="A564" t="s">
        <v>320</v>
      </c>
    </row>
    <row r="565" spans="1:1" x14ac:dyDescent="0.3">
      <c r="A565" t="s">
        <v>384</v>
      </c>
    </row>
    <row r="567" spans="1:1" x14ac:dyDescent="0.3">
      <c r="A567" t="s">
        <v>522</v>
      </c>
    </row>
    <row r="569" spans="1:1" x14ac:dyDescent="0.3">
      <c r="A569" t="e" cm="1">
        <f t="array" ref="A569">-- Logging</f>
        <v>#NAME?</v>
      </c>
    </row>
    <row r="570" spans="1:1" x14ac:dyDescent="0.3">
      <c r="A570" t="s">
        <v>273</v>
      </c>
    </row>
    <row r="571" spans="1:1" x14ac:dyDescent="0.3">
      <c r="A571" t="s">
        <v>523</v>
      </c>
    </row>
    <row r="573" spans="1:1" x14ac:dyDescent="0.3">
      <c r="A573" t="s">
        <v>524</v>
      </c>
    </row>
    <row r="575" spans="1:1" x14ac:dyDescent="0.3">
      <c r="A575" t="s">
        <v>525</v>
      </c>
    </row>
    <row r="577" spans="1:2" x14ac:dyDescent="0.3">
      <c r="A577" t="s">
        <v>526</v>
      </c>
    </row>
    <row r="578" spans="1:2" x14ac:dyDescent="0.3">
      <c r="A578" t="s">
        <v>142</v>
      </c>
    </row>
    <row r="579" spans="1:2" x14ac:dyDescent="0.3">
      <c r="B579" t="s">
        <v>527</v>
      </c>
    </row>
    <row r="580" spans="1:2" x14ac:dyDescent="0.3">
      <c r="A580" t="s">
        <v>286</v>
      </c>
    </row>
    <row r="582" spans="1:2" x14ac:dyDescent="0.3">
      <c r="A582" t="s">
        <v>528</v>
      </c>
    </row>
    <row r="583" spans="1:2" x14ac:dyDescent="0.3">
      <c r="A583" t="s">
        <v>261</v>
      </c>
    </row>
    <row r="584" spans="1:2" x14ac:dyDescent="0.3">
      <c r="A584" t="s">
        <v>529</v>
      </c>
    </row>
    <row r="585" spans="1:2" x14ac:dyDescent="0.3">
      <c r="B585" t="s">
        <v>530</v>
      </c>
    </row>
    <row r="586" spans="1:2" x14ac:dyDescent="0.3">
      <c r="B586" t="s">
        <v>531</v>
      </c>
    </row>
    <row r="587" spans="1:2" x14ac:dyDescent="0.3">
      <c r="B587" t="s">
        <v>532</v>
      </c>
    </row>
    <row r="588" spans="1:2" x14ac:dyDescent="0.3">
      <c r="B588" t="s">
        <v>533</v>
      </c>
    </row>
    <row r="589" spans="1:2" x14ac:dyDescent="0.3">
      <c r="B589" t="s">
        <v>534</v>
      </c>
    </row>
    <row r="590" spans="1:2" x14ac:dyDescent="0.3">
      <c r="B590" t="s">
        <v>96</v>
      </c>
    </row>
    <row r="591" spans="1:2" x14ac:dyDescent="0.3">
      <c r="B591" t="s">
        <v>535</v>
      </c>
    </row>
    <row r="592" spans="1:2" x14ac:dyDescent="0.3">
      <c r="B592" t="s">
        <v>536</v>
      </c>
    </row>
    <row r="593" spans="1:2" x14ac:dyDescent="0.3">
      <c r="B593" t="s">
        <v>537</v>
      </c>
    </row>
    <row r="594" spans="1:2" x14ac:dyDescent="0.3">
      <c r="B594" t="s">
        <v>84</v>
      </c>
    </row>
    <row r="595" spans="1:2" x14ac:dyDescent="0.3">
      <c r="B595" t="s">
        <v>538</v>
      </c>
    </row>
    <row r="596" spans="1:2" x14ac:dyDescent="0.3">
      <c r="A596" t="s">
        <v>539</v>
      </c>
    </row>
    <row r="597" spans="1:2" x14ac:dyDescent="0.3">
      <c r="A597" t="s">
        <v>540</v>
      </c>
    </row>
    <row r="598" spans="1:2" x14ac:dyDescent="0.3">
      <c r="B598" t="s">
        <v>541</v>
      </c>
    </row>
    <row r="599" spans="1:2" x14ac:dyDescent="0.3">
      <c r="B599" t="s">
        <v>542</v>
      </c>
    </row>
    <row r="600" spans="1:2" x14ac:dyDescent="0.3">
      <c r="A600" t="s">
        <v>543</v>
      </c>
    </row>
    <row r="601" spans="1:2" x14ac:dyDescent="0.3">
      <c r="A601" t="s">
        <v>544</v>
      </c>
      <c r="B601" t="s">
        <v>545</v>
      </c>
    </row>
    <row r="602" spans="1:2" x14ac:dyDescent="0.3">
      <c r="B602" t="s">
        <v>546</v>
      </c>
    </row>
    <row r="603" spans="1:2" x14ac:dyDescent="0.3">
      <c r="A603" t="s">
        <v>547</v>
      </c>
    </row>
    <row r="604" spans="1:2" x14ac:dyDescent="0.3">
      <c r="A604" t="s">
        <v>548</v>
      </c>
    </row>
    <row r="606" spans="1:2" x14ac:dyDescent="0.3">
      <c r="A606" t="e" cm="1">
        <f t="array" ref="A606">-- Logging</f>
        <v>#NAME?</v>
      </c>
    </row>
    <row r="607" spans="1:2" x14ac:dyDescent="0.3">
      <c r="A607" t="s">
        <v>273</v>
      </c>
    </row>
    <row r="608" spans="1:2" x14ac:dyDescent="0.3">
      <c r="A608" t="s">
        <v>549</v>
      </c>
    </row>
    <row r="610" spans="1:3" x14ac:dyDescent="0.3">
      <c r="A610" t="s">
        <v>550</v>
      </c>
    </row>
    <row r="612" spans="1:3" x14ac:dyDescent="0.3">
      <c r="A612" t="s">
        <v>551</v>
      </c>
    </row>
    <row r="613" spans="1:3" x14ac:dyDescent="0.3">
      <c r="A613" t="s">
        <v>142</v>
      </c>
    </row>
    <row r="614" spans="1:3" x14ac:dyDescent="0.3">
      <c r="B614" t="s">
        <v>552</v>
      </c>
    </row>
    <row r="615" spans="1:3" x14ac:dyDescent="0.3">
      <c r="A615" t="s">
        <v>286</v>
      </c>
    </row>
    <row r="617" spans="1:3" x14ac:dyDescent="0.3">
      <c r="A617" t="s">
        <v>553</v>
      </c>
    </row>
    <row r="618" spans="1:3" x14ac:dyDescent="0.3">
      <c r="A618" t="s">
        <v>261</v>
      </c>
    </row>
    <row r="619" spans="1:3" x14ac:dyDescent="0.3">
      <c r="B619" t="s">
        <v>554</v>
      </c>
    </row>
    <row r="620" spans="1:3" x14ac:dyDescent="0.3">
      <c r="C620" t="s">
        <v>555</v>
      </c>
    </row>
    <row r="621" spans="1:3" x14ac:dyDescent="0.3">
      <c r="B621" t="s">
        <v>556</v>
      </c>
    </row>
    <row r="622" spans="1:3" x14ac:dyDescent="0.3">
      <c r="B622" t="s">
        <v>557</v>
      </c>
    </row>
    <row r="623" spans="1:3" x14ac:dyDescent="0.3">
      <c r="A623" t="s">
        <v>297</v>
      </c>
    </row>
    <row r="624" spans="1:3" x14ac:dyDescent="0.3">
      <c r="A624" t="s">
        <v>558</v>
      </c>
    </row>
    <row r="625" spans="1:2" x14ac:dyDescent="0.3">
      <c r="A625" t="s">
        <v>261</v>
      </c>
    </row>
    <row r="626" spans="1:2" x14ac:dyDescent="0.3">
      <c r="B626" t="s">
        <v>559</v>
      </c>
    </row>
    <row r="627" spans="1:2" x14ac:dyDescent="0.3">
      <c r="A627" t="s">
        <v>320</v>
      </c>
    </row>
    <row r="628" spans="1:2" x14ac:dyDescent="0.3">
      <c r="A628" t="s">
        <v>560</v>
      </c>
    </row>
    <row r="629" spans="1:2" x14ac:dyDescent="0.3">
      <c r="A629" t="s">
        <v>561</v>
      </c>
    </row>
    <row r="630" spans="1:2" x14ac:dyDescent="0.3">
      <c r="A630" t="s">
        <v>562</v>
      </c>
    </row>
    <row r="631" spans="1:2" x14ac:dyDescent="0.3">
      <c r="A631" t="s">
        <v>136</v>
      </c>
    </row>
    <row r="633" spans="1:2" x14ac:dyDescent="0.3">
      <c r="A633" t="e" cm="1">
        <f t="array" ref="A633">-- Logging</f>
        <v>#NAME?</v>
      </c>
    </row>
    <row r="634" spans="1:2" x14ac:dyDescent="0.3">
      <c r="A634" t="s">
        <v>273</v>
      </c>
    </row>
    <row r="635" spans="1:2" x14ac:dyDescent="0.3">
      <c r="A635" t="s">
        <v>563</v>
      </c>
    </row>
    <row r="637" spans="1:2" x14ac:dyDescent="0.3">
      <c r="A637" t="s">
        <v>564</v>
      </c>
    </row>
    <row r="639" spans="1:2" x14ac:dyDescent="0.3">
      <c r="A639" t="s">
        <v>339</v>
      </c>
    </row>
    <row r="640" spans="1:2" x14ac:dyDescent="0.3">
      <c r="A640" t="s">
        <v>340</v>
      </c>
    </row>
    <row r="641" spans="1:2" x14ac:dyDescent="0.3">
      <c r="A641" t="s">
        <v>565</v>
      </c>
    </row>
    <row r="642" spans="1:2" x14ac:dyDescent="0.3">
      <c r="A642" t="s">
        <v>320</v>
      </c>
    </row>
    <row r="643" spans="1:2" x14ac:dyDescent="0.3">
      <c r="A643" t="s">
        <v>566</v>
      </c>
    </row>
    <row r="646" spans="1:2" x14ac:dyDescent="0.3">
      <c r="A646" t="s">
        <v>567</v>
      </c>
    </row>
    <row r="647" spans="1:2" x14ac:dyDescent="0.3">
      <c r="A647" t="s">
        <v>261</v>
      </c>
    </row>
    <row r="648" spans="1:2" x14ac:dyDescent="0.3">
      <c r="B648" t="s">
        <v>568</v>
      </c>
    </row>
    <row r="649" spans="1:2" x14ac:dyDescent="0.3">
      <c r="A649" t="s">
        <v>297</v>
      </c>
    </row>
    <row r="650" spans="1:2" x14ac:dyDescent="0.3">
      <c r="A650" t="s">
        <v>569</v>
      </c>
    </row>
    <row r="651" spans="1:2" x14ac:dyDescent="0.3">
      <c r="A651" t="s">
        <v>261</v>
      </c>
    </row>
    <row r="652" spans="1:2" x14ac:dyDescent="0.3">
      <c r="B652" t="s">
        <v>570</v>
      </c>
    </row>
    <row r="653" spans="1:2" x14ac:dyDescent="0.3">
      <c r="B653" t="s">
        <v>571</v>
      </c>
    </row>
    <row r="654" spans="1:2" x14ac:dyDescent="0.3">
      <c r="B654" t="s">
        <v>572</v>
      </c>
    </row>
    <row r="655" spans="1:2" x14ac:dyDescent="0.3">
      <c r="B655" t="s">
        <v>573</v>
      </c>
    </row>
    <row r="656" spans="1:2" x14ac:dyDescent="0.3">
      <c r="A656" t="s">
        <v>297</v>
      </c>
    </row>
    <row r="657" spans="1:2" x14ac:dyDescent="0.3">
      <c r="A657" t="s">
        <v>574</v>
      </c>
    </row>
    <row r="658" spans="1:2" x14ac:dyDescent="0.3">
      <c r="A658" t="s">
        <v>261</v>
      </c>
    </row>
    <row r="659" spans="1:2" x14ac:dyDescent="0.3">
      <c r="B659" t="s">
        <v>575</v>
      </c>
    </row>
    <row r="660" spans="1:2" x14ac:dyDescent="0.3">
      <c r="B660" t="s">
        <v>316</v>
      </c>
    </row>
    <row r="661" spans="1:2" x14ac:dyDescent="0.3">
      <c r="B661" t="s">
        <v>576</v>
      </c>
    </row>
    <row r="662" spans="1:2" x14ac:dyDescent="0.3">
      <c r="A662" t="s">
        <v>320</v>
      </c>
    </row>
    <row r="663" spans="1:2" x14ac:dyDescent="0.3">
      <c r="A663" t="s">
        <v>374</v>
      </c>
    </row>
    <row r="664" spans="1:2" x14ac:dyDescent="0.3">
      <c r="A664" t="s">
        <v>577</v>
      </c>
    </row>
    <row r="665" spans="1:2" x14ac:dyDescent="0.3">
      <c r="A665" t="s">
        <v>578</v>
      </c>
    </row>
    <row r="666" spans="1:2" x14ac:dyDescent="0.3">
      <c r="A666" t="s">
        <v>136</v>
      </c>
    </row>
    <row r="669" spans="1:2" x14ac:dyDescent="0.3">
      <c r="A669" t="s">
        <v>579</v>
      </c>
    </row>
    <row r="670" spans="1:2" x14ac:dyDescent="0.3">
      <c r="A670" t="s">
        <v>261</v>
      </c>
    </row>
    <row r="671" spans="1:2" x14ac:dyDescent="0.3">
      <c r="B671" t="s">
        <v>379</v>
      </c>
    </row>
    <row r="672" spans="1:2" x14ac:dyDescent="0.3">
      <c r="A672" t="s">
        <v>380</v>
      </c>
    </row>
    <row r="674" spans="1:1" x14ac:dyDescent="0.3">
      <c r="A674" t="s">
        <v>580</v>
      </c>
    </row>
    <row r="675" spans="1:1" x14ac:dyDescent="0.3">
      <c r="A675" t="s">
        <v>581</v>
      </c>
    </row>
    <row r="676" spans="1:1" x14ac:dyDescent="0.3">
      <c r="A676" t="s">
        <v>339</v>
      </c>
    </row>
    <row r="677" spans="1:1" x14ac:dyDescent="0.3">
      <c r="A677" t="s">
        <v>340</v>
      </c>
    </row>
    <row r="678" spans="1:1" x14ac:dyDescent="0.3">
      <c r="A678" t="s">
        <v>383</v>
      </c>
    </row>
    <row r="679" spans="1:1" x14ac:dyDescent="0.3">
      <c r="A679" t="s">
        <v>320</v>
      </c>
    </row>
    <row r="680" spans="1:1" x14ac:dyDescent="0.3">
      <c r="A680" t="s">
        <v>384</v>
      </c>
    </row>
    <row r="682" spans="1:1" x14ac:dyDescent="0.3">
      <c r="A682" t="s">
        <v>582</v>
      </c>
    </row>
    <row r="684" spans="1:1" x14ac:dyDescent="0.3">
      <c r="A684" t="e" cm="1">
        <f t="array" ref="A684">-- SMT_SCHEDULING_UNIQUE_v2 SYNONYM</f>
        <v>#NAME?</v>
      </c>
    </row>
    <row r="685" spans="1:1" x14ac:dyDescent="0.3">
      <c r="A685" t="s">
        <v>583</v>
      </c>
    </row>
    <row r="686" spans="1:1" x14ac:dyDescent="0.3">
      <c r="A686" t="s">
        <v>142</v>
      </c>
    </row>
    <row r="687" spans="1:1" x14ac:dyDescent="0.3">
      <c r="A687" t="s">
        <v>584</v>
      </c>
    </row>
    <row r="688" spans="1:1" x14ac:dyDescent="0.3">
      <c r="A688" t="s">
        <v>286</v>
      </c>
    </row>
    <row r="690" spans="1:2" x14ac:dyDescent="0.3">
      <c r="A690" t="s">
        <v>244</v>
      </c>
    </row>
    <row r="691" spans="1:2" x14ac:dyDescent="0.3">
      <c r="B691" t="s">
        <v>585</v>
      </c>
    </row>
    <row r="692" spans="1:2" x14ac:dyDescent="0.3">
      <c r="A692" t="s">
        <v>288</v>
      </c>
    </row>
    <row r="693" spans="1:2" x14ac:dyDescent="0.3">
      <c r="A693" t="s">
        <v>289</v>
      </c>
    </row>
    <row r="695" spans="1:2" x14ac:dyDescent="0.3">
      <c r="A695" t="e" cm="1">
        <f t="array" ref="A695">-- Logging</f>
        <v>#NAME?</v>
      </c>
    </row>
    <row r="696" spans="1:2" x14ac:dyDescent="0.3">
      <c r="A696" t="s">
        <v>273</v>
      </c>
    </row>
    <row r="697" spans="1:2" x14ac:dyDescent="0.3">
      <c r="A697" t="s">
        <v>586</v>
      </c>
    </row>
    <row r="699" spans="1:2" x14ac:dyDescent="0.3">
      <c r="A699" t="s">
        <v>587</v>
      </c>
    </row>
    <row r="700" spans="1:2" x14ac:dyDescent="0.3">
      <c r="A700" t="s">
        <v>588</v>
      </c>
    </row>
    <row r="701" spans="1:2" x14ac:dyDescent="0.3">
      <c r="A701" t="s">
        <v>589</v>
      </c>
    </row>
    <row r="702" spans="1:2" x14ac:dyDescent="0.3">
      <c r="A702" t="s">
        <v>590</v>
      </c>
    </row>
    <row r="703" spans="1:2" x14ac:dyDescent="0.3">
      <c r="A703" t="s">
        <v>591</v>
      </c>
    </row>
    <row r="704" spans="1:2" x14ac:dyDescent="0.3">
      <c r="A704" t="s">
        <v>592</v>
      </c>
    </row>
    <row r="705" spans="1:2" x14ac:dyDescent="0.3">
      <c r="A705" t="s">
        <v>593</v>
      </c>
    </row>
    <row r="706" spans="1:2" x14ac:dyDescent="0.3">
      <c r="A706" t="s">
        <v>594</v>
      </c>
    </row>
    <row r="707" spans="1:2" x14ac:dyDescent="0.3">
      <c r="A707" t="s">
        <v>595</v>
      </c>
    </row>
    <row r="708" spans="1:2" x14ac:dyDescent="0.3">
      <c r="A708" t="s">
        <v>596</v>
      </c>
    </row>
    <row r="709" spans="1:2" x14ac:dyDescent="0.3">
      <c r="A709" t="s">
        <v>597</v>
      </c>
    </row>
    <row r="711" spans="1:2" x14ac:dyDescent="0.3">
      <c r="A711" t="s">
        <v>598</v>
      </c>
    </row>
    <row r="713" spans="1:2" x14ac:dyDescent="0.3">
      <c r="A713" t="s">
        <v>599</v>
      </c>
    </row>
    <row r="714" spans="1:2" x14ac:dyDescent="0.3">
      <c r="A714" t="s">
        <v>261</v>
      </c>
    </row>
    <row r="715" spans="1:2" x14ac:dyDescent="0.3">
      <c r="B715" t="s">
        <v>600</v>
      </c>
    </row>
    <row r="716" spans="1:2" x14ac:dyDescent="0.3">
      <c r="B716" t="s">
        <v>601</v>
      </c>
    </row>
    <row r="717" spans="1:2" x14ac:dyDescent="0.3">
      <c r="B717" t="s">
        <v>602</v>
      </c>
    </row>
    <row r="718" spans="1:2" x14ac:dyDescent="0.3">
      <c r="A718" t="s">
        <v>297</v>
      </c>
    </row>
    <row r="719" spans="1:2" x14ac:dyDescent="0.3">
      <c r="A719" t="s">
        <v>569</v>
      </c>
    </row>
    <row r="720" spans="1:2" x14ac:dyDescent="0.3">
      <c r="A720" t="s">
        <v>261</v>
      </c>
    </row>
    <row r="721" spans="1:2" x14ac:dyDescent="0.3">
      <c r="B721" t="s">
        <v>603</v>
      </c>
    </row>
    <row r="722" spans="1:2" x14ac:dyDescent="0.3">
      <c r="B722" t="s">
        <v>604</v>
      </c>
    </row>
    <row r="723" spans="1:2" x14ac:dyDescent="0.3">
      <c r="B723" t="s">
        <v>605</v>
      </c>
    </row>
    <row r="724" spans="1:2" x14ac:dyDescent="0.3">
      <c r="B724" t="s">
        <v>606</v>
      </c>
    </row>
    <row r="725" spans="1:2" x14ac:dyDescent="0.3">
      <c r="B725" t="s">
        <v>607</v>
      </c>
    </row>
    <row r="726" spans="1:2" x14ac:dyDescent="0.3">
      <c r="A726" t="s">
        <v>320</v>
      </c>
    </row>
    <row r="727" spans="1:2" x14ac:dyDescent="0.3">
      <c r="A727" t="s">
        <v>608</v>
      </c>
    </row>
    <row r="728" spans="1:2" x14ac:dyDescent="0.3">
      <c r="A728" t="s">
        <v>609</v>
      </c>
    </row>
    <row r="729" spans="1:2" x14ac:dyDescent="0.3">
      <c r="A729" t="s">
        <v>610</v>
      </c>
    </row>
    <row r="730" spans="1:2" x14ac:dyDescent="0.3">
      <c r="A730" t="s">
        <v>611</v>
      </c>
    </row>
    <row r="731" spans="1:2" x14ac:dyDescent="0.3">
      <c r="A731" t="s">
        <v>602</v>
      </c>
    </row>
    <row r="732" spans="1:2" x14ac:dyDescent="0.3">
      <c r="A732" t="s">
        <v>136</v>
      </c>
    </row>
    <row r="734" spans="1:2" x14ac:dyDescent="0.3">
      <c r="A734" t="e" cm="1">
        <f t="array" ref="A734">-- Logging</f>
        <v>#NAME?</v>
      </c>
    </row>
    <row r="735" spans="1:2" x14ac:dyDescent="0.3">
      <c r="A735" t="s">
        <v>273</v>
      </c>
    </row>
    <row r="736" spans="1:2" x14ac:dyDescent="0.3">
      <c r="A736" t="s">
        <v>612</v>
      </c>
    </row>
    <row r="738" spans="1:2" x14ac:dyDescent="0.3">
      <c r="A738" t="s">
        <v>613</v>
      </c>
    </row>
    <row r="741" spans="1:2" x14ac:dyDescent="0.3">
      <c r="A741" t="s">
        <v>599</v>
      </c>
    </row>
    <row r="742" spans="1:2" x14ac:dyDescent="0.3">
      <c r="A742" t="s">
        <v>261</v>
      </c>
    </row>
    <row r="743" spans="1:2" x14ac:dyDescent="0.3">
      <c r="B743" t="s">
        <v>614</v>
      </c>
    </row>
    <row r="744" spans="1:2" x14ac:dyDescent="0.3">
      <c r="B744" t="s">
        <v>601</v>
      </c>
    </row>
    <row r="745" spans="1:2" x14ac:dyDescent="0.3">
      <c r="B745" t="s">
        <v>615</v>
      </c>
    </row>
    <row r="746" spans="1:2" x14ac:dyDescent="0.3">
      <c r="A746" t="s">
        <v>297</v>
      </c>
    </row>
    <row r="747" spans="1:2" x14ac:dyDescent="0.3">
      <c r="A747" t="s">
        <v>569</v>
      </c>
    </row>
    <row r="748" spans="1:2" x14ac:dyDescent="0.3">
      <c r="A748" t="s">
        <v>261</v>
      </c>
    </row>
    <row r="749" spans="1:2" x14ac:dyDescent="0.3">
      <c r="B749" t="s">
        <v>616</v>
      </c>
    </row>
    <row r="750" spans="1:2" x14ac:dyDescent="0.3">
      <c r="B750" t="s">
        <v>604</v>
      </c>
    </row>
    <row r="751" spans="1:2" x14ac:dyDescent="0.3">
      <c r="B751" t="s">
        <v>605</v>
      </c>
    </row>
    <row r="752" spans="1:2" x14ac:dyDescent="0.3">
      <c r="B752" t="s">
        <v>617</v>
      </c>
    </row>
    <row r="753" spans="1:2" x14ac:dyDescent="0.3">
      <c r="B753" t="s">
        <v>618</v>
      </c>
    </row>
    <row r="754" spans="1:2" x14ac:dyDescent="0.3">
      <c r="B754" t="s">
        <v>619</v>
      </c>
    </row>
    <row r="755" spans="1:2" x14ac:dyDescent="0.3">
      <c r="A755" t="s">
        <v>297</v>
      </c>
    </row>
    <row r="756" spans="1:2" x14ac:dyDescent="0.3">
      <c r="A756" t="s">
        <v>574</v>
      </c>
    </row>
    <row r="757" spans="1:2" x14ac:dyDescent="0.3">
      <c r="A757" t="s">
        <v>261</v>
      </c>
    </row>
    <row r="758" spans="1:2" x14ac:dyDescent="0.3">
      <c r="A758" t="s">
        <v>620</v>
      </c>
    </row>
    <row r="759" spans="1:2" x14ac:dyDescent="0.3">
      <c r="A759" t="s">
        <v>621</v>
      </c>
    </row>
    <row r="760" spans="1:2" x14ac:dyDescent="0.3">
      <c r="A760" t="s">
        <v>320</v>
      </c>
    </row>
    <row r="761" spans="1:2" x14ac:dyDescent="0.3">
      <c r="A761" t="s">
        <v>622</v>
      </c>
    </row>
    <row r="762" spans="1:2" x14ac:dyDescent="0.3">
      <c r="A762" t="s">
        <v>623</v>
      </c>
    </row>
    <row r="763" spans="1:2" x14ac:dyDescent="0.3">
      <c r="A763" t="s">
        <v>624</v>
      </c>
    </row>
    <row r="764" spans="1:2" x14ac:dyDescent="0.3">
      <c r="A764" t="s">
        <v>625</v>
      </c>
    </row>
    <row r="765" spans="1:2" x14ac:dyDescent="0.3">
      <c r="A765" t="s">
        <v>626</v>
      </c>
    </row>
    <row r="766" spans="1:2" x14ac:dyDescent="0.3">
      <c r="A766" t="s">
        <v>136</v>
      </c>
    </row>
    <row r="768" spans="1:2" x14ac:dyDescent="0.3">
      <c r="A768" t="s">
        <v>627</v>
      </c>
    </row>
    <row r="769" spans="1:2" x14ac:dyDescent="0.3">
      <c r="A769" t="s">
        <v>628</v>
      </c>
    </row>
    <row r="770" spans="1:2" x14ac:dyDescent="0.3">
      <c r="A770" t="s">
        <v>142</v>
      </c>
    </row>
    <row r="771" spans="1:2" x14ac:dyDescent="0.3">
      <c r="B771" t="s">
        <v>629</v>
      </c>
    </row>
    <row r="772" spans="1:2" x14ac:dyDescent="0.3">
      <c r="A772" t="s">
        <v>286</v>
      </c>
    </row>
    <row r="774" spans="1:2" x14ac:dyDescent="0.3">
      <c r="A774" t="s">
        <v>630</v>
      </c>
    </row>
    <row r="775" spans="1:2" x14ac:dyDescent="0.3">
      <c r="A775" t="s">
        <v>631</v>
      </c>
    </row>
    <row r="776" spans="1:2" x14ac:dyDescent="0.3">
      <c r="A776" t="s">
        <v>632</v>
      </c>
    </row>
    <row r="777" spans="1:2" x14ac:dyDescent="0.3">
      <c r="A777" t="s">
        <v>633</v>
      </c>
    </row>
    <row r="778" spans="1:2" x14ac:dyDescent="0.3">
      <c r="B778" t="s">
        <v>634</v>
      </c>
    </row>
    <row r="779" spans="1:2" x14ac:dyDescent="0.3">
      <c r="A779" t="s">
        <v>635</v>
      </c>
    </row>
    <row r="780" spans="1:2" x14ac:dyDescent="0.3">
      <c r="A780" t="s">
        <v>136</v>
      </c>
    </row>
    <row r="782" spans="1:2" x14ac:dyDescent="0.3">
      <c r="A782" t="s">
        <v>636</v>
      </c>
    </row>
    <row r="783" spans="1:2" x14ac:dyDescent="0.3">
      <c r="A783" t="s">
        <v>637</v>
      </c>
    </row>
    <row r="784" spans="1:2" x14ac:dyDescent="0.3">
      <c r="A784" t="s">
        <v>142</v>
      </c>
    </row>
    <row r="785" spans="1:2" x14ac:dyDescent="0.3">
      <c r="B785" t="s">
        <v>638</v>
      </c>
    </row>
    <row r="786" spans="1:2" x14ac:dyDescent="0.3">
      <c r="A786" t="s">
        <v>286</v>
      </c>
    </row>
    <row r="788" spans="1:2" x14ac:dyDescent="0.3">
      <c r="A788" t="s">
        <v>639</v>
      </c>
    </row>
    <row r="789" spans="1:2" x14ac:dyDescent="0.3">
      <c r="B789" t="s">
        <v>640</v>
      </c>
    </row>
    <row r="790" spans="1:2" x14ac:dyDescent="0.3">
      <c r="B790" t="s">
        <v>66</v>
      </c>
    </row>
    <row r="791" spans="1:2" x14ac:dyDescent="0.3">
      <c r="B791" t="s">
        <v>641</v>
      </c>
    </row>
    <row r="792" spans="1:2" x14ac:dyDescent="0.3">
      <c r="B792" t="s">
        <v>642</v>
      </c>
    </row>
    <row r="793" spans="1:2" x14ac:dyDescent="0.3">
      <c r="B793" t="s">
        <v>643</v>
      </c>
    </row>
    <row r="794" spans="1:2" x14ac:dyDescent="0.3">
      <c r="B794" t="s">
        <v>644</v>
      </c>
    </row>
    <row r="795" spans="1:2" x14ac:dyDescent="0.3">
      <c r="B795" t="s">
        <v>92</v>
      </c>
    </row>
    <row r="796" spans="1:2" x14ac:dyDescent="0.3">
      <c r="B796" t="s">
        <v>645</v>
      </c>
    </row>
    <row r="797" spans="1:2" x14ac:dyDescent="0.3">
      <c r="B797" t="s">
        <v>646</v>
      </c>
    </row>
    <row r="798" spans="1:2" x14ac:dyDescent="0.3">
      <c r="B798" t="s">
        <v>647</v>
      </c>
    </row>
    <row r="799" spans="1:2" x14ac:dyDescent="0.3">
      <c r="B799" t="s">
        <v>648</v>
      </c>
    </row>
    <row r="800" spans="1:2" x14ac:dyDescent="0.3">
      <c r="B800" t="s">
        <v>649</v>
      </c>
    </row>
    <row r="801" spans="2:2" x14ac:dyDescent="0.3">
      <c r="B801" t="s">
        <v>650</v>
      </c>
    </row>
    <row r="802" spans="2:2" x14ac:dyDescent="0.3">
      <c r="B802" t="s">
        <v>651</v>
      </c>
    </row>
    <row r="803" spans="2:2" x14ac:dyDescent="0.3">
      <c r="B803" t="s">
        <v>652</v>
      </c>
    </row>
    <row r="804" spans="2:2" x14ac:dyDescent="0.3">
      <c r="B804" t="s">
        <v>653</v>
      </c>
    </row>
    <row r="805" spans="2:2" x14ac:dyDescent="0.3">
      <c r="B805" t="s">
        <v>118</v>
      </c>
    </row>
    <row r="806" spans="2:2" x14ac:dyDescent="0.3">
      <c r="B806" t="s">
        <v>654</v>
      </c>
    </row>
    <row r="807" spans="2:2" x14ac:dyDescent="0.3">
      <c r="B807" t="s">
        <v>120</v>
      </c>
    </row>
    <row r="808" spans="2:2" x14ac:dyDescent="0.3">
      <c r="B808" t="s">
        <v>655</v>
      </c>
    </row>
    <row r="809" spans="2:2" x14ac:dyDescent="0.3">
      <c r="B809" t="s">
        <v>656</v>
      </c>
    </row>
    <row r="810" spans="2:2" x14ac:dyDescent="0.3">
      <c r="B810" t="s">
        <v>657</v>
      </c>
    </row>
    <row r="811" spans="2:2" x14ac:dyDescent="0.3">
      <c r="B811" t="s">
        <v>658</v>
      </c>
    </row>
    <row r="812" spans="2:2" x14ac:dyDescent="0.3">
      <c r="B812" t="s">
        <v>659</v>
      </c>
    </row>
    <row r="813" spans="2:2" x14ac:dyDescent="0.3">
      <c r="B813" t="s">
        <v>660</v>
      </c>
    </row>
    <row r="814" spans="2:2" x14ac:dyDescent="0.3">
      <c r="B814" t="s">
        <v>661</v>
      </c>
    </row>
    <row r="815" spans="2:2" x14ac:dyDescent="0.3">
      <c r="B815" t="s">
        <v>662</v>
      </c>
    </row>
    <row r="816" spans="2:2" x14ac:dyDescent="0.3">
      <c r="B816" t="s">
        <v>663</v>
      </c>
    </row>
    <row r="817" spans="1:3" x14ac:dyDescent="0.3">
      <c r="B817" t="s">
        <v>664</v>
      </c>
    </row>
    <row r="818" spans="1:3" x14ac:dyDescent="0.3">
      <c r="B818" t="s">
        <v>665</v>
      </c>
    </row>
    <row r="819" spans="1:3" x14ac:dyDescent="0.3">
      <c r="B819" t="s">
        <v>666</v>
      </c>
    </row>
    <row r="820" spans="1:3" x14ac:dyDescent="0.3">
      <c r="B820" t="s">
        <v>667</v>
      </c>
    </row>
    <row r="821" spans="1:3" x14ac:dyDescent="0.3">
      <c r="A821" t="s">
        <v>668</v>
      </c>
    </row>
    <row r="822" spans="1:3" x14ac:dyDescent="0.3">
      <c r="A822" t="s">
        <v>669</v>
      </c>
    </row>
    <row r="824" spans="1:3" x14ac:dyDescent="0.3">
      <c r="A824" t="s">
        <v>136</v>
      </c>
    </row>
    <row r="825" spans="1:3" x14ac:dyDescent="0.3">
      <c r="A825" t="e" cm="1">
        <f t="array" ref="A825">--PSHAR137</f>
        <v>#NAME?</v>
      </c>
    </row>
    <row r="826" spans="1:3" x14ac:dyDescent="0.3">
      <c r="A826" t="s">
        <v>670</v>
      </c>
    </row>
    <row r="827" spans="1:3" x14ac:dyDescent="0.3">
      <c r="A827" t="s">
        <v>142</v>
      </c>
    </row>
    <row r="828" spans="1:3" x14ac:dyDescent="0.3">
      <c r="B828" t="s">
        <v>671</v>
      </c>
    </row>
    <row r="829" spans="1:3" x14ac:dyDescent="0.3">
      <c r="A829" t="s">
        <v>286</v>
      </c>
    </row>
    <row r="830" spans="1:3" x14ac:dyDescent="0.3">
      <c r="A830" t="s">
        <v>672</v>
      </c>
    </row>
    <row r="831" spans="1:3" x14ac:dyDescent="0.3">
      <c r="A831" t="s">
        <v>673</v>
      </c>
    </row>
    <row r="832" spans="1:3" x14ac:dyDescent="0.3">
      <c r="C832" t="s">
        <v>674</v>
      </c>
    </row>
    <row r="833" spans="1:3" x14ac:dyDescent="0.3">
      <c r="C833" t="s">
        <v>675</v>
      </c>
    </row>
    <row r="834" spans="1:3" x14ac:dyDescent="0.3">
      <c r="C834" t="s">
        <v>676</v>
      </c>
    </row>
    <row r="835" spans="1:3" x14ac:dyDescent="0.3">
      <c r="A835" t="s">
        <v>677</v>
      </c>
    </row>
    <row r="836" spans="1:3" x14ac:dyDescent="0.3">
      <c r="A836" t="s">
        <v>678</v>
      </c>
    </row>
    <row r="838" spans="1:3" x14ac:dyDescent="0.3">
      <c r="A838" t="s">
        <v>679</v>
      </c>
    </row>
    <row r="839" spans="1:3" x14ac:dyDescent="0.3">
      <c r="A839" t="s">
        <v>680</v>
      </c>
    </row>
    <row r="840" spans="1:3" x14ac:dyDescent="0.3">
      <c r="A840" t="s">
        <v>681</v>
      </c>
    </row>
    <row r="841" spans="1:3" x14ac:dyDescent="0.3">
      <c r="A841" t="s">
        <v>682</v>
      </c>
    </row>
    <row r="842" spans="1:3" x14ac:dyDescent="0.3">
      <c r="A842" t="s">
        <v>683</v>
      </c>
    </row>
    <row r="844" spans="1:3" x14ac:dyDescent="0.3">
      <c r="A844" t="s">
        <v>684</v>
      </c>
    </row>
    <row r="845" spans="1:3" x14ac:dyDescent="0.3">
      <c r="A845" t="s">
        <v>685</v>
      </c>
    </row>
    <row r="846" spans="1:3" x14ac:dyDescent="0.3">
      <c r="A846" t="s">
        <v>142</v>
      </c>
    </row>
    <row r="847" spans="1:3" x14ac:dyDescent="0.3">
      <c r="B847" t="s">
        <v>686</v>
      </c>
    </row>
    <row r="848" spans="1:3" x14ac:dyDescent="0.3">
      <c r="A848" t="s">
        <v>286</v>
      </c>
    </row>
    <row r="850" spans="1:2" x14ac:dyDescent="0.3">
      <c r="A850" t="s">
        <v>529</v>
      </c>
    </row>
    <row r="851" spans="1:2" x14ac:dyDescent="0.3">
      <c r="B851" t="s">
        <v>687</v>
      </c>
    </row>
    <row r="852" spans="1:2" x14ac:dyDescent="0.3">
      <c r="B852" t="s">
        <v>688</v>
      </c>
    </row>
    <row r="853" spans="1:2" x14ac:dyDescent="0.3">
      <c r="A853" t="s">
        <v>689</v>
      </c>
    </row>
    <row r="854" spans="1:2" x14ac:dyDescent="0.3">
      <c r="A854" t="s">
        <v>690</v>
      </c>
    </row>
    <row r="855" spans="1:2" x14ac:dyDescent="0.3">
      <c r="A855" t="s">
        <v>691</v>
      </c>
    </row>
    <row r="856" spans="1:2" x14ac:dyDescent="0.3">
      <c r="A856" t="s">
        <v>692</v>
      </c>
    </row>
    <row r="857" spans="1:2" x14ac:dyDescent="0.3">
      <c r="A857" t="s">
        <v>136</v>
      </c>
    </row>
    <row r="860" spans="1:2" x14ac:dyDescent="0.3">
      <c r="A860" t="s">
        <v>693</v>
      </c>
    </row>
    <row r="862" spans="1:2" x14ac:dyDescent="0.3">
      <c r="A862" t="s">
        <v>694</v>
      </c>
    </row>
    <row r="863" spans="1:2" x14ac:dyDescent="0.3">
      <c r="A863" t="s">
        <v>142</v>
      </c>
    </row>
    <row r="864" spans="1:2" x14ac:dyDescent="0.3">
      <c r="B864" t="s">
        <v>695</v>
      </c>
    </row>
    <row r="865" spans="1:2" x14ac:dyDescent="0.3">
      <c r="A865" t="s">
        <v>286</v>
      </c>
    </row>
    <row r="867" spans="1:2" x14ac:dyDescent="0.3">
      <c r="A867" t="s">
        <v>553</v>
      </c>
    </row>
    <row r="868" spans="1:2" x14ac:dyDescent="0.3">
      <c r="A868" t="s">
        <v>261</v>
      </c>
    </row>
    <row r="869" spans="1:2" x14ac:dyDescent="0.3">
      <c r="A869" t="s">
        <v>529</v>
      </c>
    </row>
    <row r="870" spans="1:2" x14ac:dyDescent="0.3">
      <c r="B870" t="s">
        <v>687</v>
      </c>
    </row>
    <row r="871" spans="1:2" x14ac:dyDescent="0.3">
      <c r="B871" t="s">
        <v>696</v>
      </c>
    </row>
    <row r="872" spans="1:2" x14ac:dyDescent="0.3">
      <c r="B872" t="s">
        <v>697</v>
      </c>
    </row>
    <row r="873" spans="1:2" x14ac:dyDescent="0.3">
      <c r="B873" t="s">
        <v>698</v>
      </c>
    </row>
    <row r="874" spans="1:2" x14ac:dyDescent="0.3">
      <c r="A874" t="s">
        <v>690</v>
      </c>
    </row>
    <row r="875" spans="1:2" x14ac:dyDescent="0.3">
      <c r="A875" t="s">
        <v>699</v>
      </c>
    </row>
    <row r="876" spans="1:2" x14ac:dyDescent="0.3">
      <c r="A876" t="s">
        <v>320</v>
      </c>
    </row>
    <row r="877" spans="1:2" x14ac:dyDescent="0.3">
      <c r="A877" t="s">
        <v>374</v>
      </c>
    </row>
    <row r="878" spans="1:2" x14ac:dyDescent="0.3">
      <c r="A878" t="s">
        <v>700</v>
      </c>
    </row>
    <row r="879" spans="1:2" x14ac:dyDescent="0.3">
      <c r="A879" t="s">
        <v>701</v>
      </c>
    </row>
    <row r="880" spans="1:2" x14ac:dyDescent="0.3">
      <c r="A880" t="s">
        <v>702</v>
      </c>
    </row>
    <row r="881" spans="1:2" x14ac:dyDescent="0.3">
      <c r="A881" t="s">
        <v>136</v>
      </c>
    </row>
    <row r="883" spans="1:2" x14ac:dyDescent="0.3">
      <c r="A883" t="s">
        <v>703</v>
      </c>
    </row>
    <row r="884" spans="1:2" x14ac:dyDescent="0.3">
      <c r="A884" t="s">
        <v>704</v>
      </c>
    </row>
    <row r="885" spans="1:2" x14ac:dyDescent="0.3">
      <c r="A885" t="s">
        <v>142</v>
      </c>
    </row>
    <row r="886" spans="1:2" x14ac:dyDescent="0.3">
      <c r="B886" t="s">
        <v>705</v>
      </c>
    </row>
    <row r="887" spans="1:2" x14ac:dyDescent="0.3">
      <c r="A887" t="s">
        <v>286</v>
      </c>
    </row>
    <row r="889" spans="1:2" x14ac:dyDescent="0.3">
      <c r="A889" t="s">
        <v>706</v>
      </c>
    </row>
    <row r="890" spans="1:2" x14ac:dyDescent="0.3">
      <c r="A890" t="s">
        <v>261</v>
      </c>
    </row>
    <row r="891" spans="1:2" x14ac:dyDescent="0.3">
      <c r="A891" t="s">
        <v>707</v>
      </c>
    </row>
    <row r="892" spans="1:2" x14ac:dyDescent="0.3">
      <c r="A892" t="s">
        <v>708</v>
      </c>
    </row>
    <row r="893" spans="1:2" x14ac:dyDescent="0.3">
      <c r="A893" t="s">
        <v>297</v>
      </c>
    </row>
    <row r="894" spans="1:2" x14ac:dyDescent="0.3">
      <c r="A894" t="s">
        <v>709</v>
      </c>
    </row>
    <row r="895" spans="1:2" x14ac:dyDescent="0.3">
      <c r="A895" t="s">
        <v>261</v>
      </c>
    </row>
    <row r="896" spans="1:2" x14ac:dyDescent="0.3">
      <c r="A896" t="s">
        <v>707</v>
      </c>
    </row>
    <row r="897" spans="1:1" x14ac:dyDescent="0.3">
      <c r="A897" t="s">
        <v>601</v>
      </c>
    </row>
    <row r="898" spans="1:1" x14ac:dyDescent="0.3">
      <c r="A898" t="s">
        <v>297</v>
      </c>
    </row>
    <row r="899" spans="1:1" x14ac:dyDescent="0.3">
      <c r="A899" t="s">
        <v>710</v>
      </c>
    </row>
    <row r="900" spans="1:1" x14ac:dyDescent="0.3">
      <c r="A900" t="s">
        <v>261</v>
      </c>
    </row>
    <row r="901" spans="1:1" x14ac:dyDescent="0.3">
      <c r="A901" t="s">
        <v>711</v>
      </c>
    </row>
    <row r="902" spans="1:1" x14ac:dyDescent="0.3">
      <c r="A902" t="s">
        <v>712</v>
      </c>
    </row>
    <row r="903" spans="1:1" x14ac:dyDescent="0.3">
      <c r="A903" t="s">
        <v>297</v>
      </c>
    </row>
    <row r="904" spans="1:1" x14ac:dyDescent="0.3">
      <c r="A904" t="s">
        <v>713</v>
      </c>
    </row>
    <row r="905" spans="1:1" x14ac:dyDescent="0.3">
      <c r="A905" t="s">
        <v>261</v>
      </c>
    </row>
    <row r="906" spans="1:1" x14ac:dyDescent="0.3">
      <c r="A906" t="s">
        <v>714</v>
      </c>
    </row>
    <row r="907" spans="1:1" x14ac:dyDescent="0.3">
      <c r="A907" t="s">
        <v>715</v>
      </c>
    </row>
    <row r="908" spans="1:1" x14ac:dyDescent="0.3">
      <c r="A908" t="s">
        <v>320</v>
      </c>
    </row>
    <row r="909" spans="1:1" x14ac:dyDescent="0.3">
      <c r="A909" t="s">
        <v>716</v>
      </c>
    </row>
    <row r="910" spans="1:1" x14ac:dyDescent="0.3">
      <c r="A910" t="s">
        <v>717</v>
      </c>
    </row>
    <row r="911" spans="1:1" x14ac:dyDescent="0.3">
      <c r="A911" t="s">
        <v>718</v>
      </c>
    </row>
    <row r="912" spans="1:1" x14ac:dyDescent="0.3">
      <c r="A912" t="s">
        <v>136</v>
      </c>
    </row>
    <row r="915" spans="1:2" x14ac:dyDescent="0.3">
      <c r="A915" t="s">
        <v>719</v>
      </c>
    </row>
    <row r="916" spans="1:2" x14ac:dyDescent="0.3">
      <c r="A916" t="s">
        <v>720</v>
      </c>
    </row>
    <row r="917" spans="1:2" x14ac:dyDescent="0.3">
      <c r="A917" t="s">
        <v>142</v>
      </c>
    </row>
    <row r="918" spans="1:2" x14ac:dyDescent="0.3">
      <c r="B918" t="s">
        <v>721</v>
      </c>
    </row>
    <row r="919" spans="1:2" x14ac:dyDescent="0.3">
      <c r="A919" t="s">
        <v>286</v>
      </c>
    </row>
    <row r="921" spans="1:2" x14ac:dyDescent="0.3">
      <c r="A921" t="s">
        <v>706</v>
      </c>
    </row>
    <row r="922" spans="1:2" x14ac:dyDescent="0.3">
      <c r="A922" t="s">
        <v>261</v>
      </c>
    </row>
    <row r="923" spans="1:2" x14ac:dyDescent="0.3">
      <c r="A923" t="s">
        <v>722</v>
      </c>
    </row>
    <row r="924" spans="1:2" x14ac:dyDescent="0.3">
      <c r="A924" t="s">
        <v>723</v>
      </c>
    </row>
    <row r="925" spans="1:2" x14ac:dyDescent="0.3">
      <c r="A925" t="s">
        <v>133</v>
      </c>
    </row>
    <row r="926" spans="1:2" x14ac:dyDescent="0.3">
      <c r="A926" t="s">
        <v>724</v>
      </c>
    </row>
    <row r="927" spans="1:2" x14ac:dyDescent="0.3">
      <c r="A927" t="s">
        <v>725</v>
      </c>
    </row>
    <row r="928" spans="1:2" x14ac:dyDescent="0.3">
      <c r="A928" t="s">
        <v>297</v>
      </c>
    </row>
    <row r="929" spans="1:2" x14ac:dyDescent="0.3">
      <c r="A929" t="s">
        <v>709</v>
      </c>
    </row>
    <row r="930" spans="1:2" x14ac:dyDescent="0.3">
      <c r="A930" t="s">
        <v>261</v>
      </c>
    </row>
    <row r="931" spans="1:2" x14ac:dyDescent="0.3">
      <c r="A931" t="s">
        <v>726</v>
      </c>
    </row>
    <row r="932" spans="1:2" x14ac:dyDescent="0.3">
      <c r="A932" t="s">
        <v>727</v>
      </c>
    </row>
    <row r="933" spans="1:2" x14ac:dyDescent="0.3">
      <c r="A933" t="s">
        <v>728</v>
      </c>
    </row>
    <row r="934" spans="1:2" x14ac:dyDescent="0.3">
      <c r="A934" t="s">
        <v>320</v>
      </c>
    </row>
    <row r="935" spans="1:2" x14ac:dyDescent="0.3">
      <c r="A935" t="s">
        <v>729</v>
      </c>
    </row>
    <row r="936" spans="1:2" x14ac:dyDescent="0.3">
      <c r="A936" t="s">
        <v>730</v>
      </c>
    </row>
    <row r="937" spans="1:2" x14ac:dyDescent="0.3">
      <c r="A937" t="s">
        <v>562</v>
      </c>
    </row>
    <row r="938" spans="1:2" x14ac:dyDescent="0.3">
      <c r="A938" t="s">
        <v>731</v>
      </c>
    </row>
    <row r="939" spans="1:2" x14ac:dyDescent="0.3">
      <c r="A939" t="s">
        <v>136</v>
      </c>
    </row>
    <row r="941" spans="1:2" x14ac:dyDescent="0.3">
      <c r="A941" t="s">
        <v>732</v>
      </c>
    </row>
    <row r="942" spans="1:2" x14ac:dyDescent="0.3">
      <c r="A942" t="s">
        <v>733</v>
      </c>
    </row>
    <row r="943" spans="1:2" x14ac:dyDescent="0.3">
      <c r="A943" t="s">
        <v>142</v>
      </c>
    </row>
    <row r="944" spans="1:2" x14ac:dyDescent="0.3">
      <c r="B944" t="s">
        <v>734</v>
      </c>
    </row>
    <row r="945" spans="1:2" x14ac:dyDescent="0.3">
      <c r="A945" t="s">
        <v>286</v>
      </c>
    </row>
    <row r="947" spans="1:2" x14ac:dyDescent="0.3">
      <c r="A947" t="s">
        <v>735</v>
      </c>
    </row>
    <row r="948" spans="1:2" x14ac:dyDescent="0.3">
      <c r="A948" t="s">
        <v>736</v>
      </c>
    </row>
    <row r="949" spans="1:2" x14ac:dyDescent="0.3">
      <c r="A949" t="s">
        <v>737</v>
      </c>
    </row>
    <row r="950" spans="1:2" x14ac:dyDescent="0.3">
      <c r="A950" t="s">
        <v>136</v>
      </c>
    </row>
    <row r="952" spans="1:2" x14ac:dyDescent="0.3">
      <c r="A952" t="s">
        <v>738</v>
      </c>
    </row>
    <row r="953" spans="1:2" x14ac:dyDescent="0.3">
      <c r="A953" t="s">
        <v>739</v>
      </c>
    </row>
    <row r="954" spans="1:2" x14ac:dyDescent="0.3">
      <c r="A954" t="s">
        <v>142</v>
      </c>
    </row>
    <row r="955" spans="1:2" x14ac:dyDescent="0.3">
      <c r="B955" t="s">
        <v>740</v>
      </c>
    </row>
    <row r="956" spans="1:2" x14ac:dyDescent="0.3">
      <c r="A956" t="s">
        <v>286</v>
      </c>
    </row>
    <row r="958" spans="1:2" x14ac:dyDescent="0.3">
      <c r="A958" t="s">
        <v>706</v>
      </c>
    </row>
    <row r="959" spans="1:2" x14ac:dyDescent="0.3">
      <c r="A959" t="s">
        <v>261</v>
      </c>
    </row>
    <row r="960" spans="1:2" x14ac:dyDescent="0.3">
      <c r="A960" t="s">
        <v>741</v>
      </c>
    </row>
    <row r="961" spans="1:2" x14ac:dyDescent="0.3">
      <c r="B961" t="s">
        <v>742</v>
      </c>
    </row>
    <row r="962" spans="1:2" x14ac:dyDescent="0.3">
      <c r="B962" t="s">
        <v>743</v>
      </c>
    </row>
    <row r="963" spans="1:2" x14ac:dyDescent="0.3">
      <c r="A963" t="s">
        <v>744</v>
      </c>
    </row>
    <row r="964" spans="1:2" x14ac:dyDescent="0.3">
      <c r="A964" t="s">
        <v>745</v>
      </c>
    </row>
    <row r="965" spans="1:2" x14ac:dyDescent="0.3">
      <c r="A965" t="s">
        <v>746</v>
      </c>
    </row>
    <row r="966" spans="1:2" x14ac:dyDescent="0.3">
      <c r="B966" t="s">
        <v>747</v>
      </c>
    </row>
    <row r="967" spans="1:2" x14ac:dyDescent="0.3">
      <c r="A967" t="s">
        <v>297</v>
      </c>
    </row>
    <row r="968" spans="1:2" x14ac:dyDescent="0.3">
      <c r="A968" t="s">
        <v>709</v>
      </c>
    </row>
    <row r="969" spans="1:2" x14ac:dyDescent="0.3">
      <c r="A969" t="s">
        <v>261</v>
      </c>
    </row>
    <row r="970" spans="1:2" x14ac:dyDescent="0.3">
      <c r="A970" t="s">
        <v>748</v>
      </c>
    </row>
    <row r="971" spans="1:2" x14ac:dyDescent="0.3">
      <c r="A971" t="s">
        <v>749</v>
      </c>
    </row>
    <row r="972" spans="1:2" x14ac:dyDescent="0.3">
      <c r="A972" t="s">
        <v>728</v>
      </c>
    </row>
    <row r="973" spans="1:2" x14ac:dyDescent="0.3">
      <c r="A973" t="s">
        <v>320</v>
      </c>
    </row>
    <row r="974" spans="1:2" x14ac:dyDescent="0.3">
      <c r="A974" t="s">
        <v>750</v>
      </c>
    </row>
    <row r="975" spans="1:2" x14ac:dyDescent="0.3">
      <c r="A975" t="s">
        <v>751</v>
      </c>
    </row>
    <row r="976" spans="1:2" x14ac:dyDescent="0.3">
      <c r="A976" t="s">
        <v>562</v>
      </c>
    </row>
    <row r="977" spans="1:1" x14ac:dyDescent="0.3">
      <c r="A977" t="s">
        <v>731</v>
      </c>
    </row>
    <row r="978" spans="1:1" x14ac:dyDescent="0.3">
      <c r="A978" t="s">
        <v>136</v>
      </c>
    </row>
    <row r="981" spans="1:1" x14ac:dyDescent="0.3">
      <c r="A981" t="s">
        <v>752</v>
      </c>
    </row>
    <row r="982" spans="1:1" x14ac:dyDescent="0.3">
      <c r="A982" t="e" cm="1">
        <f t="array" ref="A982">-- Logging</f>
        <v>#NAME?</v>
      </c>
    </row>
    <row r="983" spans="1:1" x14ac:dyDescent="0.3">
      <c r="A983" t="s">
        <v>273</v>
      </c>
    </row>
    <row r="984" spans="1:1" x14ac:dyDescent="0.3">
      <c r="A984" t="s">
        <v>753</v>
      </c>
    </row>
    <row r="986" spans="1:1" x14ac:dyDescent="0.3">
      <c r="A986" t="s">
        <v>754</v>
      </c>
    </row>
    <row r="988" spans="1:1" x14ac:dyDescent="0.3">
      <c r="A988" t="s">
        <v>339</v>
      </c>
    </row>
    <row r="989" spans="1:1" x14ac:dyDescent="0.3">
      <c r="A989" t="s">
        <v>755</v>
      </c>
    </row>
    <row r="990" spans="1:1" x14ac:dyDescent="0.3">
      <c r="A990" t="s">
        <v>756</v>
      </c>
    </row>
    <row r="991" spans="1:1" x14ac:dyDescent="0.3">
      <c r="A991" t="s">
        <v>320</v>
      </c>
    </row>
    <row r="992" spans="1:1" x14ac:dyDescent="0.3">
      <c r="A992" t="s">
        <v>757</v>
      </c>
    </row>
    <row r="995" spans="1:2" x14ac:dyDescent="0.3">
      <c r="A995" t="s">
        <v>758</v>
      </c>
    </row>
    <row r="996" spans="1:2" x14ac:dyDescent="0.3">
      <c r="A996" t="s">
        <v>261</v>
      </c>
    </row>
    <row r="997" spans="1:2" x14ac:dyDescent="0.3">
      <c r="A997" t="s">
        <v>544</v>
      </c>
    </row>
    <row r="998" spans="1:2" x14ac:dyDescent="0.3">
      <c r="B998" t="s">
        <v>759</v>
      </c>
    </row>
    <row r="999" spans="1:2" x14ac:dyDescent="0.3">
      <c r="B999" t="s">
        <v>760</v>
      </c>
    </row>
    <row r="1000" spans="1:2" x14ac:dyDescent="0.3">
      <c r="B1000" t="s">
        <v>761</v>
      </c>
    </row>
    <row r="1001" spans="1:2" x14ac:dyDescent="0.3">
      <c r="B1001" t="s">
        <v>762</v>
      </c>
    </row>
    <row r="1002" spans="1:2" x14ac:dyDescent="0.3">
      <c r="B1002" t="s">
        <v>763</v>
      </c>
    </row>
    <row r="1003" spans="1:2" x14ac:dyDescent="0.3">
      <c r="B1003" t="s">
        <v>764</v>
      </c>
    </row>
    <row r="1004" spans="1:2" x14ac:dyDescent="0.3">
      <c r="B1004" t="s">
        <v>765</v>
      </c>
    </row>
    <row r="1005" spans="1:2" x14ac:dyDescent="0.3">
      <c r="B1005" t="s">
        <v>766</v>
      </c>
    </row>
    <row r="1006" spans="1:2" x14ac:dyDescent="0.3">
      <c r="B1006" t="s">
        <v>767</v>
      </c>
    </row>
    <row r="1007" spans="1:2" x14ac:dyDescent="0.3">
      <c r="B1007" t="s">
        <v>768</v>
      </c>
    </row>
    <row r="1008" spans="1:2" x14ac:dyDescent="0.3">
      <c r="B1008" t="s">
        <v>769</v>
      </c>
    </row>
    <row r="1009" spans="1:2" x14ac:dyDescent="0.3">
      <c r="B1009" t="s">
        <v>770</v>
      </c>
    </row>
    <row r="1010" spans="1:2" x14ac:dyDescent="0.3">
      <c r="B1010" t="s">
        <v>771</v>
      </c>
    </row>
    <row r="1011" spans="1:2" x14ac:dyDescent="0.3">
      <c r="B1011" t="s">
        <v>772</v>
      </c>
    </row>
    <row r="1012" spans="1:2" x14ac:dyDescent="0.3">
      <c r="B1012" t="s">
        <v>773</v>
      </c>
    </row>
    <row r="1013" spans="1:2" x14ac:dyDescent="0.3">
      <c r="B1013" t="s">
        <v>774</v>
      </c>
    </row>
    <row r="1014" spans="1:2" x14ac:dyDescent="0.3">
      <c r="A1014" t="s">
        <v>56</v>
      </c>
      <c r="B1014" t="s">
        <v>775</v>
      </c>
    </row>
    <row r="1015" spans="1:2" x14ac:dyDescent="0.3">
      <c r="B1015" t="s">
        <v>776</v>
      </c>
    </row>
    <row r="1016" spans="1:2" x14ac:dyDescent="0.3">
      <c r="B1016" t="s">
        <v>777</v>
      </c>
    </row>
    <row r="1017" spans="1:2" x14ac:dyDescent="0.3">
      <c r="B1017" t="s">
        <v>778</v>
      </c>
    </row>
    <row r="1018" spans="1:2" x14ac:dyDescent="0.3">
      <c r="B1018" t="s">
        <v>779</v>
      </c>
    </row>
    <row r="1019" spans="1:2" x14ac:dyDescent="0.3">
      <c r="B1019" t="s">
        <v>780</v>
      </c>
    </row>
    <row r="1020" spans="1:2" x14ac:dyDescent="0.3">
      <c r="B1020" t="s">
        <v>781</v>
      </c>
    </row>
    <row r="1021" spans="1:2" x14ac:dyDescent="0.3">
      <c r="B1021" t="s">
        <v>782</v>
      </c>
    </row>
    <row r="1022" spans="1:2" x14ac:dyDescent="0.3">
      <c r="B1022" t="s">
        <v>783</v>
      </c>
    </row>
    <row r="1023" spans="1:2" x14ac:dyDescent="0.3">
      <c r="B1023" t="s">
        <v>784</v>
      </c>
    </row>
    <row r="1024" spans="1:2" x14ac:dyDescent="0.3">
      <c r="B1024" t="s">
        <v>785</v>
      </c>
    </row>
    <row r="1025" spans="2:3" x14ac:dyDescent="0.3">
      <c r="B1025" t="s">
        <v>786</v>
      </c>
    </row>
    <row r="1026" spans="2:3" x14ac:dyDescent="0.3">
      <c r="B1026" t="s">
        <v>787</v>
      </c>
    </row>
    <row r="1027" spans="2:3" x14ac:dyDescent="0.3">
      <c r="B1027" t="s">
        <v>788</v>
      </c>
    </row>
    <row r="1028" spans="2:3" x14ac:dyDescent="0.3">
      <c r="B1028" t="s">
        <v>789</v>
      </c>
    </row>
    <row r="1029" spans="2:3" x14ac:dyDescent="0.3">
      <c r="B1029" t="s">
        <v>790</v>
      </c>
    </row>
    <row r="1030" spans="2:3" x14ac:dyDescent="0.3">
      <c r="B1030" t="s">
        <v>791</v>
      </c>
    </row>
    <row r="1031" spans="2:3" x14ac:dyDescent="0.3">
      <c r="B1031" t="s">
        <v>792</v>
      </c>
    </row>
    <row r="1032" spans="2:3" x14ac:dyDescent="0.3">
      <c r="B1032" t="s">
        <v>793</v>
      </c>
    </row>
    <row r="1033" spans="2:3" x14ac:dyDescent="0.3">
      <c r="B1033" t="s">
        <v>794</v>
      </c>
    </row>
    <row r="1034" spans="2:3" x14ac:dyDescent="0.3">
      <c r="B1034" t="s">
        <v>795</v>
      </c>
    </row>
    <row r="1035" spans="2:3" x14ac:dyDescent="0.3">
      <c r="B1035" t="s">
        <v>86</v>
      </c>
    </row>
    <row r="1036" spans="2:3" x14ac:dyDescent="0.3">
      <c r="B1036" t="s">
        <v>796</v>
      </c>
    </row>
    <row r="1037" spans="2:3" x14ac:dyDescent="0.3">
      <c r="B1037" t="s">
        <v>797</v>
      </c>
    </row>
    <row r="1038" spans="2:3" x14ac:dyDescent="0.3">
      <c r="B1038" t="s">
        <v>275</v>
      </c>
      <c r="C1038" t="s">
        <v>798</v>
      </c>
    </row>
    <row r="1039" spans="2:3" x14ac:dyDescent="0.3">
      <c r="B1039" t="s">
        <v>275</v>
      </c>
      <c r="C1039" t="s">
        <v>799</v>
      </c>
    </row>
    <row r="1040" spans="2:3" x14ac:dyDescent="0.3">
      <c r="B1040" t="s">
        <v>800</v>
      </c>
    </row>
    <row r="1041" spans="2:3" x14ac:dyDescent="0.3">
      <c r="B1041" t="s">
        <v>801</v>
      </c>
    </row>
    <row r="1042" spans="2:3" x14ac:dyDescent="0.3">
      <c r="B1042" t="e" cm="1">
        <f t="array" ref="B1042">--PSHAR137</f>
        <v>#NAME?</v>
      </c>
    </row>
    <row r="1043" spans="2:3" x14ac:dyDescent="0.3">
      <c r="B1043" t="s">
        <v>802</v>
      </c>
    </row>
    <row r="1044" spans="2:3" x14ac:dyDescent="0.3">
      <c r="B1044" t="s">
        <v>803</v>
      </c>
    </row>
    <row r="1045" spans="2:3" x14ac:dyDescent="0.3">
      <c r="B1045" t="s">
        <v>804</v>
      </c>
    </row>
    <row r="1046" spans="2:3" x14ac:dyDescent="0.3">
      <c r="B1046" t="s">
        <v>805</v>
      </c>
    </row>
    <row r="1047" spans="2:3" x14ac:dyDescent="0.3">
      <c r="B1047" t="s">
        <v>806</v>
      </c>
    </row>
    <row r="1048" spans="2:3" x14ac:dyDescent="0.3">
      <c r="B1048" t="s">
        <v>807</v>
      </c>
    </row>
    <row r="1049" spans="2:3" x14ac:dyDescent="0.3">
      <c r="B1049" t="s">
        <v>808</v>
      </c>
    </row>
    <row r="1050" spans="2:3" x14ac:dyDescent="0.3">
      <c r="B1050" t="s">
        <v>809</v>
      </c>
    </row>
    <row r="1051" spans="2:3" x14ac:dyDescent="0.3">
      <c r="B1051" t="s">
        <v>108</v>
      </c>
    </row>
    <row r="1052" spans="2:3" x14ac:dyDescent="0.3">
      <c r="B1052" t="s">
        <v>810</v>
      </c>
    </row>
    <row r="1053" spans="2:3" x14ac:dyDescent="0.3">
      <c r="B1053" t="s">
        <v>811</v>
      </c>
    </row>
    <row r="1054" spans="2:3" x14ac:dyDescent="0.3">
      <c r="B1054" t="s">
        <v>812</v>
      </c>
    </row>
    <row r="1055" spans="2:3" x14ac:dyDescent="0.3">
      <c r="B1055" t="s">
        <v>813</v>
      </c>
    </row>
    <row r="1056" spans="2:3" x14ac:dyDescent="0.3">
      <c r="C1056" t="s">
        <v>814</v>
      </c>
    </row>
    <row r="1057" spans="2:3" x14ac:dyDescent="0.3">
      <c r="C1057" t="s">
        <v>815</v>
      </c>
    </row>
    <row r="1058" spans="2:3" x14ac:dyDescent="0.3">
      <c r="C1058" t="s">
        <v>816</v>
      </c>
    </row>
    <row r="1059" spans="2:3" x14ac:dyDescent="0.3">
      <c r="B1059" t="s">
        <v>817</v>
      </c>
    </row>
    <row r="1060" spans="2:3" x14ac:dyDescent="0.3">
      <c r="B1060" t="s">
        <v>818</v>
      </c>
    </row>
    <row r="1061" spans="2:3" x14ac:dyDescent="0.3">
      <c r="B1061" t="s">
        <v>819</v>
      </c>
    </row>
    <row r="1062" spans="2:3" x14ac:dyDescent="0.3">
      <c r="B1062" t="s">
        <v>820</v>
      </c>
    </row>
    <row r="1063" spans="2:3" x14ac:dyDescent="0.3">
      <c r="B1063" t="s">
        <v>821</v>
      </c>
    </row>
    <row r="1064" spans="2:3" x14ac:dyDescent="0.3">
      <c r="B1064" t="s">
        <v>822</v>
      </c>
    </row>
    <row r="1065" spans="2:3" x14ac:dyDescent="0.3">
      <c r="B1065" t="s">
        <v>823</v>
      </c>
    </row>
    <row r="1066" spans="2:3" x14ac:dyDescent="0.3">
      <c r="B1066" t="s">
        <v>100</v>
      </c>
    </row>
    <row r="1067" spans="2:3" x14ac:dyDescent="0.3">
      <c r="B1067" t="s">
        <v>824</v>
      </c>
      <c r="C1067" t="s">
        <v>825</v>
      </c>
    </row>
    <row r="1068" spans="2:3" x14ac:dyDescent="0.3">
      <c r="B1068" t="s">
        <v>826</v>
      </c>
    </row>
    <row r="1069" spans="2:3" x14ac:dyDescent="0.3">
      <c r="B1069" t="s">
        <v>827</v>
      </c>
    </row>
    <row r="1070" spans="2:3" x14ac:dyDescent="0.3">
      <c r="B1070" t="s">
        <v>828</v>
      </c>
    </row>
    <row r="1071" spans="2:3" x14ac:dyDescent="0.3">
      <c r="B1071" t="s">
        <v>829</v>
      </c>
    </row>
    <row r="1072" spans="2:3" x14ac:dyDescent="0.3">
      <c r="B1072" t="s">
        <v>830</v>
      </c>
    </row>
    <row r="1073" spans="2:3" x14ac:dyDescent="0.3">
      <c r="B1073" t="s">
        <v>831</v>
      </c>
    </row>
    <row r="1074" spans="2:3" x14ac:dyDescent="0.3">
      <c r="B1074" t="s">
        <v>832</v>
      </c>
    </row>
    <row r="1075" spans="2:3" x14ac:dyDescent="0.3">
      <c r="B1075" t="s">
        <v>833</v>
      </c>
    </row>
    <row r="1076" spans="2:3" x14ac:dyDescent="0.3">
      <c r="C1076" t="s">
        <v>834</v>
      </c>
    </row>
    <row r="1077" spans="2:3" x14ac:dyDescent="0.3">
      <c r="B1077" t="s">
        <v>835</v>
      </c>
    </row>
    <row r="1078" spans="2:3" x14ac:dyDescent="0.3">
      <c r="B1078" t="s">
        <v>111</v>
      </c>
    </row>
    <row r="1079" spans="2:3" x14ac:dyDescent="0.3">
      <c r="B1079" t="s">
        <v>112</v>
      </c>
    </row>
    <row r="1080" spans="2:3" x14ac:dyDescent="0.3">
      <c r="B1080" t="s">
        <v>113</v>
      </c>
    </row>
    <row r="1081" spans="2:3" x14ac:dyDescent="0.3">
      <c r="B1081" t="s">
        <v>836</v>
      </c>
    </row>
    <row r="1082" spans="2:3" x14ac:dyDescent="0.3">
      <c r="B1082" t="s">
        <v>837</v>
      </c>
    </row>
    <row r="1083" spans="2:3" x14ac:dyDescent="0.3">
      <c r="B1083" t="s">
        <v>838</v>
      </c>
    </row>
    <row r="1084" spans="2:3" x14ac:dyDescent="0.3">
      <c r="B1084" t="s">
        <v>839</v>
      </c>
    </row>
    <row r="1085" spans="2:3" x14ac:dyDescent="0.3">
      <c r="B1085" t="s">
        <v>840</v>
      </c>
    </row>
    <row r="1086" spans="2:3" x14ac:dyDescent="0.3">
      <c r="B1086" t="s">
        <v>841</v>
      </c>
    </row>
    <row r="1087" spans="2:3" x14ac:dyDescent="0.3">
      <c r="B1087" t="s">
        <v>842</v>
      </c>
    </row>
    <row r="1088" spans="2:3" x14ac:dyDescent="0.3">
      <c r="B1088" t="s">
        <v>843</v>
      </c>
    </row>
    <row r="1089" spans="2:2" x14ac:dyDescent="0.3">
      <c r="B1089" t="s">
        <v>844</v>
      </c>
    </row>
    <row r="1090" spans="2:2" x14ac:dyDescent="0.3">
      <c r="B1090" t="s">
        <v>845</v>
      </c>
    </row>
    <row r="1091" spans="2:2" x14ac:dyDescent="0.3">
      <c r="B1091" t="s">
        <v>846</v>
      </c>
    </row>
    <row r="1092" spans="2:2" x14ac:dyDescent="0.3">
      <c r="B1092" t="s">
        <v>847</v>
      </c>
    </row>
    <row r="1093" spans="2:2" x14ac:dyDescent="0.3">
      <c r="B1093" t="s">
        <v>848</v>
      </c>
    </row>
    <row r="1094" spans="2:2" x14ac:dyDescent="0.3">
      <c r="B1094" t="s">
        <v>849</v>
      </c>
    </row>
    <row r="1095" spans="2:2" x14ac:dyDescent="0.3">
      <c r="B1095" t="s">
        <v>850</v>
      </c>
    </row>
    <row r="1096" spans="2:2" x14ac:dyDescent="0.3">
      <c r="B1096" t="s">
        <v>851</v>
      </c>
    </row>
    <row r="1097" spans="2:2" x14ac:dyDescent="0.3">
      <c r="B1097" t="s">
        <v>852</v>
      </c>
    </row>
    <row r="1098" spans="2:2" x14ac:dyDescent="0.3">
      <c r="B1098" t="s">
        <v>853</v>
      </c>
    </row>
    <row r="1099" spans="2:2" x14ac:dyDescent="0.3">
      <c r="B1099" t="s">
        <v>854</v>
      </c>
    </row>
    <row r="1100" spans="2:2" x14ac:dyDescent="0.3">
      <c r="B1100" t="s">
        <v>855</v>
      </c>
    </row>
    <row r="1101" spans="2:2" x14ac:dyDescent="0.3">
      <c r="B1101" t="s">
        <v>117</v>
      </c>
    </row>
    <row r="1102" spans="2:2" x14ac:dyDescent="0.3">
      <c r="B1102" t="s">
        <v>856</v>
      </c>
    </row>
    <row r="1103" spans="2:2" x14ac:dyDescent="0.3">
      <c r="B1103" t="s">
        <v>857</v>
      </c>
    </row>
    <row r="1104" spans="2:2" x14ac:dyDescent="0.3">
      <c r="B1104" t="s">
        <v>858</v>
      </c>
    </row>
    <row r="1105" spans="1:3" x14ac:dyDescent="0.3">
      <c r="B1105" t="s">
        <v>859</v>
      </c>
    </row>
    <row r="1106" spans="1:3" x14ac:dyDescent="0.3">
      <c r="B1106" t="s">
        <v>860</v>
      </c>
    </row>
    <row r="1107" spans="1:3" x14ac:dyDescent="0.3">
      <c r="B1107" t="s">
        <v>134</v>
      </c>
    </row>
    <row r="1108" spans="1:3" x14ac:dyDescent="0.3">
      <c r="B1108" t="s">
        <v>135</v>
      </c>
    </row>
    <row r="1109" spans="1:3" x14ac:dyDescent="0.3">
      <c r="B1109" t="s">
        <v>861</v>
      </c>
    </row>
    <row r="1110" spans="1:3" x14ac:dyDescent="0.3">
      <c r="B1110" t="s">
        <v>862</v>
      </c>
    </row>
    <row r="1111" spans="1:3" x14ac:dyDescent="0.3">
      <c r="B1111" t="s">
        <v>863</v>
      </c>
    </row>
    <row r="1112" spans="1:3" x14ac:dyDescent="0.3">
      <c r="B1112" t="s">
        <v>864</v>
      </c>
    </row>
    <row r="1113" spans="1:3" x14ac:dyDescent="0.3">
      <c r="B1113" t="s">
        <v>865</v>
      </c>
      <c r="C1113" t="e" cm="1">
        <f t="array" ref="C1113">-- MDJ</f>
        <v>#NAME?</v>
      </c>
    </row>
    <row r="1114" spans="1:3" x14ac:dyDescent="0.3">
      <c r="B1114" t="s">
        <v>866</v>
      </c>
      <c r="C1114" t="e" cm="1">
        <f t="array" ref="C1114">-- MDJ</f>
        <v>#NAME?</v>
      </c>
    </row>
    <row r="1115" spans="1:3" x14ac:dyDescent="0.3">
      <c r="B1115" t="s">
        <v>867</v>
      </c>
    </row>
    <row r="1116" spans="1:3" x14ac:dyDescent="0.3">
      <c r="B1116" t="s">
        <v>868</v>
      </c>
    </row>
    <row r="1117" spans="1:3" x14ac:dyDescent="0.3">
      <c r="B1117" t="s">
        <v>869</v>
      </c>
    </row>
    <row r="1118" spans="1:3" x14ac:dyDescent="0.3">
      <c r="B1118" t="s">
        <v>870</v>
      </c>
    </row>
    <row r="1119" spans="1:3" x14ac:dyDescent="0.3">
      <c r="B1119" t="s">
        <v>871</v>
      </c>
    </row>
    <row r="1120" spans="1:3" x14ac:dyDescent="0.3">
      <c r="A1120" t="s">
        <v>872</v>
      </c>
    </row>
    <row r="1121" spans="1:2" x14ac:dyDescent="0.3">
      <c r="A1121" t="s">
        <v>873</v>
      </c>
    </row>
    <row r="1122" spans="1:2" x14ac:dyDescent="0.3">
      <c r="B1122" t="s">
        <v>874</v>
      </c>
    </row>
    <row r="1123" spans="1:2" x14ac:dyDescent="0.3">
      <c r="B1123" t="s">
        <v>875</v>
      </c>
    </row>
    <row r="1124" spans="1:2" x14ac:dyDescent="0.3">
      <c r="A1124" t="s">
        <v>876</v>
      </c>
    </row>
    <row r="1125" spans="1:2" x14ac:dyDescent="0.3">
      <c r="A1125" t="s">
        <v>877</v>
      </c>
    </row>
    <row r="1126" spans="1:2" x14ac:dyDescent="0.3">
      <c r="B1126" t="s">
        <v>878</v>
      </c>
    </row>
    <row r="1127" spans="1:2" x14ac:dyDescent="0.3">
      <c r="B1127" t="s">
        <v>879</v>
      </c>
    </row>
    <row r="1128" spans="1:2" x14ac:dyDescent="0.3">
      <c r="B1128" t="s">
        <v>880</v>
      </c>
    </row>
    <row r="1129" spans="1:2" x14ac:dyDescent="0.3">
      <c r="B1129" t="s">
        <v>881</v>
      </c>
    </row>
    <row r="1130" spans="1:2" x14ac:dyDescent="0.3">
      <c r="B1130" t="s">
        <v>882</v>
      </c>
    </row>
    <row r="1131" spans="1:2" x14ac:dyDescent="0.3">
      <c r="B1131" t="s">
        <v>883</v>
      </c>
    </row>
    <row r="1132" spans="1:2" x14ac:dyDescent="0.3">
      <c r="B1132" t="s">
        <v>884</v>
      </c>
    </row>
    <row r="1133" spans="1:2" x14ac:dyDescent="0.3">
      <c r="B1133" t="s">
        <v>885</v>
      </c>
    </row>
    <row r="1134" spans="1:2" x14ac:dyDescent="0.3">
      <c r="B1134" t="s">
        <v>886</v>
      </c>
    </row>
    <row r="1135" spans="1:2" x14ac:dyDescent="0.3">
      <c r="B1135" t="s">
        <v>887</v>
      </c>
    </row>
    <row r="1136" spans="1:2" x14ac:dyDescent="0.3">
      <c r="A1136" t="s">
        <v>888</v>
      </c>
    </row>
    <row r="1137" spans="1:2" x14ac:dyDescent="0.3">
      <c r="A1137" t="s">
        <v>889</v>
      </c>
    </row>
    <row r="1138" spans="1:2" x14ac:dyDescent="0.3">
      <c r="B1138" t="s">
        <v>890</v>
      </c>
    </row>
    <row r="1139" spans="1:2" x14ac:dyDescent="0.3">
      <c r="A1139" t="s">
        <v>891</v>
      </c>
    </row>
    <row r="1140" spans="1:2" x14ac:dyDescent="0.3">
      <c r="B1140" t="s">
        <v>892</v>
      </c>
    </row>
    <row r="1141" spans="1:2" x14ac:dyDescent="0.3">
      <c r="A1141" t="s">
        <v>893</v>
      </c>
    </row>
    <row r="1142" spans="1:2" x14ac:dyDescent="0.3">
      <c r="B1142" t="s">
        <v>894</v>
      </c>
    </row>
    <row r="1143" spans="1:2" x14ac:dyDescent="0.3">
      <c r="A1143" t="s">
        <v>895</v>
      </c>
    </row>
    <row r="1144" spans="1:2" x14ac:dyDescent="0.3">
      <c r="B1144" t="s">
        <v>896</v>
      </c>
    </row>
    <row r="1145" spans="1:2" x14ac:dyDescent="0.3">
      <c r="A1145" t="s">
        <v>897</v>
      </c>
    </row>
    <row r="1146" spans="1:2" x14ac:dyDescent="0.3">
      <c r="B1146" t="s">
        <v>898</v>
      </c>
    </row>
    <row r="1147" spans="1:2" x14ac:dyDescent="0.3">
      <c r="A1147" t="s">
        <v>899</v>
      </c>
    </row>
    <row r="1148" spans="1:2" x14ac:dyDescent="0.3">
      <c r="B1148" t="s">
        <v>900</v>
      </c>
    </row>
    <row r="1149" spans="1:2" x14ac:dyDescent="0.3">
      <c r="A1149" t="s">
        <v>901</v>
      </c>
    </row>
    <row r="1150" spans="1:2" x14ac:dyDescent="0.3">
      <c r="B1150" t="s">
        <v>902</v>
      </c>
    </row>
    <row r="1151" spans="1:2" x14ac:dyDescent="0.3">
      <c r="A1151" t="s">
        <v>903</v>
      </c>
    </row>
    <row r="1152" spans="1:2" x14ac:dyDescent="0.3">
      <c r="B1152" t="s">
        <v>904</v>
      </c>
    </row>
    <row r="1153" spans="1:2" x14ac:dyDescent="0.3">
      <c r="A1153" t="s">
        <v>905</v>
      </c>
    </row>
    <row r="1154" spans="1:2" x14ac:dyDescent="0.3">
      <c r="B1154" t="s">
        <v>906</v>
      </c>
    </row>
    <row r="1155" spans="1:2" x14ac:dyDescent="0.3">
      <c r="A1155" t="s">
        <v>907</v>
      </c>
    </row>
    <row r="1156" spans="1:2" x14ac:dyDescent="0.3">
      <c r="B1156" t="s">
        <v>908</v>
      </c>
    </row>
    <row r="1157" spans="1:2" x14ac:dyDescent="0.3">
      <c r="A1157" t="s">
        <v>909</v>
      </c>
    </row>
    <row r="1158" spans="1:2" x14ac:dyDescent="0.3">
      <c r="B1158" t="s">
        <v>910</v>
      </c>
    </row>
    <row r="1159" spans="1:2" x14ac:dyDescent="0.3">
      <c r="A1159" t="s">
        <v>297</v>
      </c>
    </row>
    <row r="1160" spans="1:2" x14ac:dyDescent="0.3">
      <c r="A1160" t="s">
        <v>911</v>
      </c>
    </row>
    <row r="1161" spans="1:2" x14ac:dyDescent="0.3">
      <c r="A1161" t="s">
        <v>912</v>
      </c>
    </row>
    <row r="1162" spans="1:2" x14ac:dyDescent="0.3">
      <c r="A1162" t="s">
        <v>544</v>
      </c>
    </row>
    <row r="1163" spans="1:2" x14ac:dyDescent="0.3">
      <c r="B1163" t="s">
        <v>913</v>
      </c>
    </row>
    <row r="1164" spans="1:2" x14ac:dyDescent="0.3">
      <c r="B1164" t="s">
        <v>61</v>
      </c>
    </row>
    <row r="1165" spans="1:2" x14ac:dyDescent="0.3">
      <c r="B1165" t="s">
        <v>62</v>
      </c>
    </row>
    <row r="1166" spans="1:2" x14ac:dyDescent="0.3">
      <c r="B1166" t="s">
        <v>63</v>
      </c>
    </row>
    <row r="1167" spans="1:2" x14ac:dyDescent="0.3">
      <c r="B1167" t="s">
        <v>64</v>
      </c>
    </row>
    <row r="1168" spans="1:2" x14ac:dyDescent="0.3">
      <c r="B1168" t="s">
        <v>65</v>
      </c>
    </row>
    <row r="1169" spans="2:2" x14ac:dyDescent="0.3">
      <c r="B1169" t="s">
        <v>914</v>
      </c>
    </row>
    <row r="1170" spans="2:2" x14ac:dyDescent="0.3">
      <c r="B1170" t="s">
        <v>66</v>
      </c>
    </row>
    <row r="1171" spans="2:2" x14ac:dyDescent="0.3">
      <c r="B1171" t="s">
        <v>67</v>
      </c>
    </row>
    <row r="1172" spans="2:2" x14ac:dyDescent="0.3">
      <c r="B1172" t="s">
        <v>915</v>
      </c>
    </row>
    <row r="1173" spans="2:2" x14ac:dyDescent="0.3">
      <c r="B1173" t="s">
        <v>916</v>
      </c>
    </row>
    <row r="1174" spans="2:2" x14ac:dyDescent="0.3">
      <c r="B1174" t="s">
        <v>917</v>
      </c>
    </row>
    <row r="1175" spans="2:2" x14ac:dyDescent="0.3">
      <c r="B1175" t="s">
        <v>918</v>
      </c>
    </row>
    <row r="1176" spans="2:2" x14ac:dyDescent="0.3">
      <c r="B1176" t="s">
        <v>919</v>
      </c>
    </row>
    <row r="1177" spans="2:2" x14ac:dyDescent="0.3">
      <c r="B1177" t="s">
        <v>920</v>
      </c>
    </row>
    <row r="1178" spans="2:2" x14ac:dyDescent="0.3">
      <c r="B1178" t="s">
        <v>921</v>
      </c>
    </row>
    <row r="1179" spans="2:2" x14ac:dyDescent="0.3">
      <c r="B1179" t="s">
        <v>922</v>
      </c>
    </row>
    <row r="1180" spans="2:2" x14ac:dyDescent="0.3">
      <c r="B1180" t="s">
        <v>923</v>
      </c>
    </row>
    <row r="1181" spans="2:2" x14ac:dyDescent="0.3">
      <c r="B1181" t="s">
        <v>924</v>
      </c>
    </row>
    <row r="1182" spans="2:2" x14ac:dyDescent="0.3">
      <c r="B1182" t="s">
        <v>77</v>
      </c>
    </row>
    <row r="1183" spans="2:2" x14ac:dyDescent="0.3">
      <c r="B1183" t="s">
        <v>925</v>
      </c>
    </row>
    <row r="1184" spans="2:2" x14ac:dyDescent="0.3">
      <c r="B1184" t="s">
        <v>79</v>
      </c>
    </row>
    <row r="1185" spans="2:2" x14ac:dyDescent="0.3">
      <c r="B1185" t="s">
        <v>80</v>
      </c>
    </row>
    <row r="1186" spans="2:2" x14ac:dyDescent="0.3">
      <c r="B1186" t="s">
        <v>81</v>
      </c>
    </row>
    <row r="1187" spans="2:2" x14ac:dyDescent="0.3">
      <c r="B1187" t="s">
        <v>82</v>
      </c>
    </row>
    <row r="1188" spans="2:2" x14ac:dyDescent="0.3">
      <c r="B1188" t="s">
        <v>83</v>
      </c>
    </row>
    <row r="1189" spans="2:2" x14ac:dyDescent="0.3">
      <c r="B1189" t="s">
        <v>84</v>
      </c>
    </row>
    <row r="1190" spans="2:2" x14ac:dyDescent="0.3">
      <c r="B1190" t="s">
        <v>85</v>
      </c>
    </row>
    <row r="1191" spans="2:2" x14ac:dyDescent="0.3">
      <c r="B1191" t="s">
        <v>926</v>
      </c>
    </row>
    <row r="1192" spans="2:2" x14ac:dyDescent="0.3">
      <c r="B1192" t="s">
        <v>927</v>
      </c>
    </row>
    <row r="1193" spans="2:2" x14ac:dyDescent="0.3">
      <c r="B1193" t="s">
        <v>86</v>
      </c>
    </row>
    <row r="1194" spans="2:2" x14ac:dyDescent="0.3">
      <c r="B1194" t="s">
        <v>87</v>
      </c>
    </row>
    <row r="1195" spans="2:2" x14ac:dyDescent="0.3">
      <c r="B1195" t="s">
        <v>88</v>
      </c>
    </row>
    <row r="1196" spans="2:2" x14ac:dyDescent="0.3">
      <c r="B1196" t="s">
        <v>928</v>
      </c>
    </row>
    <row r="1197" spans="2:2" x14ac:dyDescent="0.3">
      <c r="B1197" t="s">
        <v>929</v>
      </c>
    </row>
    <row r="1198" spans="2:2" x14ac:dyDescent="0.3">
      <c r="B1198" t="s">
        <v>930</v>
      </c>
    </row>
    <row r="1199" spans="2:2" x14ac:dyDescent="0.3">
      <c r="B1199" t="s">
        <v>931</v>
      </c>
    </row>
    <row r="1200" spans="2:2" x14ac:dyDescent="0.3">
      <c r="B1200" t="s">
        <v>642</v>
      </c>
    </row>
    <row r="1201" spans="2:2" x14ac:dyDescent="0.3">
      <c r="B1201" t="s">
        <v>643</v>
      </c>
    </row>
    <row r="1202" spans="2:2" x14ac:dyDescent="0.3">
      <c r="B1202" t="s">
        <v>932</v>
      </c>
    </row>
    <row r="1203" spans="2:2" x14ac:dyDescent="0.3">
      <c r="B1203" t="s">
        <v>92</v>
      </c>
    </row>
    <row r="1204" spans="2:2" x14ac:dyDescent="0.3">
      <c r="B1204" t="s">
        <v>933</v>
      </c>
    </row>
    <row r="1205" spans="2:2" x14ac:dyDescent="0.3">
      <c r="B1205" t="s">
        <v>93</v>
      </c>
    </row>
    <row r="1206" spans="2:2" x14ac:dyDescent="0.3">
      <c r="B1206" t="s">
        <v>94</v>
      </c>
    </row>
    <row r="1207" spans="2:2" x14ac:dyDescent="0.3">
      <c r="B1207" t="s">
        <v>648</v>
      </c>
    </row>
    <row r="1208" spans="2:2" x14ac:dyDescent="0.3">
      <c r="B1208" t="s">
        <v>649</v>
      </c>
    </row>
    <row r="1209" spans="2:2" x14ac:dyDescent="0.3">
      <c r="B1209" t="s">
        <v>650</v>
      </c>
    </row>
    <row r="1210" spans="2:2" x14ac:dyDescent="0.3">
      <c r="B1210" t="s">
        <v>95</v>
      </c>
    </row>
    <row r="1211" spans="2:2" x14ac:dyDescent="0.3">
      <c r="B1211" t="s">
        <v>96</v>
      </c>
    </row>
    <row r="1212" spans="2:2" x14ac:dyDescent="0.3">
      <c r="B1212" t="s">
        <v>934</v>
      </c>
    </row>
    <row r="1213" spans="2:2" x14ac:dyDescent="0.3">
      <c r="B1213" t="s">
        <v>935</v>
      </c>
    </row>
    <row r="1214" spans="2:2" x14ac:dyDescent="0.3">
      <c r="B1214" t="s">
        <v>936</v>
      </c>
    </row>
    <row r="1215" spans="2:2" x14ac:dyDescent="0.3">
      <c r="B1215" t="s">
        <v>937</v>
      </c>
    </row>
    <row r="1216" spans="2:2" x14ac:dyDescent="0.3">
      <c r="B1216" t="s">
        <v>99</v>
      </c>
    </row>
    <row r="1217" spans="2:3" x14ac:dyDescent="0.3">
      <c r="B1217" t="s">
        <v>100</v>
      </c>
    </row>
    <row r="1218" spans="2:3" x14ac:dyDescent="0.3">
      <c r="B1218" t="s">
        <v>101</v>
      </c>
    </row>
    <row r="1219" spans="2:3" x14ac:dyDescent="0.3">
      <c r="B1219" t="s">
        <v>938</v>
      </c>
    </row>
    <row r="1220" spans="2:3" x14ac:dyDescent="0.3">
      <c r="B1220" t="s">
        <v>102</v>
      </c>
    </row>
    <row r="1221" spans="2:3" x14ac:dyDescent="0.3">
      <c r="B1221" t="s">
        <v>939</v>
      </c>
    </row>
    <row r="1222" spans="2:3" x14ac:dyDescent="0.3">
      <c r="B1222" t="s">
        <v>940</v>
      </c>
    </row>
    <row r="1223" spans="2:3" x14ac:dyDescent="0.3">
      <c r="B1223" t="s">
        <v>941</v>
      </c>
    </row>
    <row r="1224" spans="2:3" x14ac:dyDescent="0.3">
      <c r="C1224" t="s">
        <v>942</v>
      </c>
    </row>
    <row r="1225" spans="2:3" x14ac:dyDescent="0.3">
      <c r="C1225" t="s">
        <v>943</v>
      </c>
    </row>
    <row r="1226" spans="2:3" x14ac:dyDescent="0.3">
      <c r="B1226" t="s">
        <v>944</v>
      </c>
    </row>
    <row r="1227" spans="2:3" x14ac:dyDescent="0.3">
      <c r="B1227" t="s">
        <v>945</v>
      </c>
    </row>
    <row r="1228" spans="2:3" x14ac:dyDescent="0.3">
      <c r="B1228" t="s">
        <v>946</v>
      </c>
    </row>
    <row r="1229" spans="2:3" x14ac:dyDescent="0.3">
      <c r="B1229" t="s">
        <v>105</v>
      </c>
    </row>
    <row r="1230" spans="2:3" x14ac:dyDescent="0.3">
      <c r="B1230" t="s">
        <v>947</v>
      </c>
    </row>
    <row r="1231" spans="2:3" x14ac:dyDescent="0.3">
      <c r="B1231" t="s">
        <v>941</v>
      </c>
    </row>
    <row r="1232" spans="2:3" x14ac:dyDescent="0.3">
      <c r="C1232" t="s">
        <v>948</v>
      </c>
    </row>
    <row r="1233" spans="2:3" x14ac:dyDescent="0.3">
      <c r="C1233" t="s">
        <v>949</v>
      </c>
    </row>
    <row r="1234" spans="2:3" x14ac:dyDescent="0.3">
      <c r="B1234" t="s">
        <v>950</v>
      </c>
    </row>
    <row r="1235" spans="2:3" x14ac:dyDescent="0.3">
      <c r="B1235" t="s">
        <v>109</v>
      </c>
    </row>
    <row r="1236" spans="2:3" x14ac:dyDescent="0.3">
      <c r="B1236" t="s">
        <v>110</v>
      </c>
    </row>
    <row r="1237" spans="2:3" x14ac:dyDescent="0.3">
      <c r="B1237" t="s">
        <v>118</v>
      </c>
    </row>
    <row r="1238" spans="2:3" x14ac:dyDescent="0.3">
      <c r="B1238" t="s">
        <v>119</v>
      </c>
    </row>
    <row r="1239" spans="2:3" x14ac:dyDescent="0.3">
      <c r="B1239" t="s">
        <v>120</v>
      </c>
    </row>
    <row r="1240" spans="2:3" x14ac:dyDescent="0.3">
      <c r="B1240" t="s">
        <v>121</v>
      </c>
    </row>
    <row r="1241" spans="2:3" x14ac:dyDescent="0.3">
      <c r="B1241" t="s">
        <v>951</v>
      </c>
    </row>
    <row r="1242" spans="2:3" x14ac:dyDescent="0.3">
      <c r="B1242" t="s">
        <v>111</v>
      </c>
    </row>
    <row r="1243" spans="2:3" x14ac:dyDescent="0.3">
      <c r="B1243" t="s">
        <v>112</v>
      </c>
    </row>
    <row r="1244" spans="2:3" x14ac:dyDescent="0.3">
      <c r="B1244" t="s">
        <v>113</v>
      </c>
    </row>
    <row r="1245" spans="2:3" x14ac:dyDescent="0.3">
      <c r="B1245" t="s">
        <v>114</v>
      </c>
    </row>
    <row r="1246" spans="2:3" x14ac:dyDescent="0.3">
      <c r="B1246" t="s">
        <v>115</v>
      </c>
    </row>
    <row r="1247" spans="2:3" x14ac:dyDescent="0.3">
      <c r="B1247" t="s">
        <v>838</v>
      </c>
    </row>
    <row r="1248" spans="2:3" x14ac:dyDescent="0.3">
      <c r="B1248" t="s">
        <v>839</v>
      </c>
    </row>
    <row r="1249" spans="2:2" x14ac:dyDescent="0.3">
      <c r="B1249" t="s">
        <v>840</v>
      </c>
    </row>
    <row r="1250" spans="2:2" x14ac:dyDescent="0.3">
      <c r="B1250" t="s">
        <v>841</v>
      </c>
    </row>
    <row r="1251" spans="2:2" x14ac:dyDescent="0.3">
      <c r="B1251" t="s">
        <v>842</v>
      </c>
    </row>
    <row r="1252" spans="2:2" x14ac:dyDescent="0.3">
      <c r="B1252" t="s">
        <v>843</v>
      </c>
    </row>
    <row r="1253" spans="2:2" x14ac:dyDescent="0.3">
      <c r="B1253" t="s">
        <v>844</v>
      </c>
    </row>
    <row r="1254" spans="2:2" x14ac:dyDescent="0.3">
      <c r="B1254" t="s">
        <v>845</v>
      </c>
    </row>
    <row r="1255" spans="2:2" x14ac:dyDescent="0.3">
      <c r="B1255" t="s">
        <v>846</v>
      </c>
    </row>
    <row r="1256" spans="2:2" x14ac:dyDescent="0.3">
      <c r="B1256" t="s">
        <v>847</v>
      </c>
    </row>
    <row r="1257" spans="2:2" x14ac:dyDescent="0.3">
      <c r="B1257" t="s">
        <v>848</v>
      </c>
    </row>
    <row r="1258" spans="2:2" x14ac:dyDescent="0.3">
      <c r="B1258" t="s">
        <v>849</v>
      </c>
    </row>
    <row r="1259" spans="2:2" x14ac:dyDescent="0.3">
      <c r="B1259" t="s">
        <v>850</v>
      </c>
    </row>
    <row r="1260" spans="2:2" x14ac:dyDescent="0.3">
      <c r="B1260" t="s">
        <v>851</v>
      </c>
    </row>
    <row r="1261" spans="2:2" x14ac:dyDescent="0.3">
      <c r="B1261" t="s">
        <v>852</v>
      </c>
    </row>
    <row r="1262" spans="2:2" x14ac:dyDescent="0.3">
      <c r="B1262" t="s">
        <v>853</v>
      </c>
    </row>
    <row r="1263" spans="2:2" x14ac:dyDescent="0.3">
      <c r="B1263" t="s">
        <v>116</v>
      </c>
    </row>
    <row r="1264" spans="2:2" x14ac:dyDescent="0.3">
      <c r="B1264" t="s">
        <v>855</v>
      </c>
    </row>
    <row r="1265" spans="2:3" x14ac:dyDescent="0.3">
      <c r="B1265" t="s">
        <v>117</v>
      </c>
    </row>
    <row r="1266" spans="2:3" x14ac:dyDescent="0.3">
      <c r="B1266" t="s">
        <v>122</v>
      </c>
    </row>
    <row r="1267" spans="2:3" x14ac:dyDescent="0.3">
      <c r="B1267" t="s">
        <v>123</v>
      </c>
    </row>
    <row r="1268" spans="2:3" x14ac:dyDescent="0.3">
      <c r="B1268" t="s">
        <v>952</v>
      </c>
    </row>
    <row r="1269" spans="2:3" x14ac:dyDescent="0.3">
      <c r="C1269" t="s">
        <v>953</v>
      </c>
    </row>
    <row r="1270" spans="2:3" x14ac:dyDescent="0.3">
      <c r="C1270" t="s">
        <v>954</v>
      </c>
    </row>
    <row r="1271" spans="2:3" x14ac:dyDescent="0.3">
      <c r="C1271" t="s">
        <v>955</v>
      </c>
    </row>
    <row r="1272" spans="2:3" x14ac:dyDescent="0.3">
      <c r="C1272" t="s">
        <v>956</v>
      </c>
    </row>
    <row r="1273" spans="2:3" x14ac:dyDescent="0.3">
      <c r="C1273" t="s">
        <v>957</v>
      </c>
    </row>
    <row r="1274" spans="2:3" x14ac:dyDescent="0.3">
      <c r="C1274" t="s">
        <v>958</v>
      </c>
    </row>
    <row r="1275" spans="2:3" x14ac:dyDescent="0.3">
      <c r="C1275" t="s">
        <v>959</v>
      </c>
    </row>
    <row r="1276" spans="2:3" x14ac:dyDescent="0.3">
      <c r="C1276" t="s">
        <v>960</v>
      </c>
    </row>
    <row r="1277" spans="2:3" x14ac:dyDescent="0.3">
      <c r="B1277" t="s">
        <v>961</v>
      </c>
    </row>
    <row r="1278" spans="2:3" x14ac:dyDescent="0.3">
      <c r="B1278" t="s">
        <v>962</v>
      </c>
    </row>
    <row r="1279" spans="2:3" x14ac:dyDescent="0.3">
      <c r="C1279" t="s">
        <v>963</v>
      </c>
    </row>
    <row r="1280" spans="2:3" x14ac:dyDescent="0.3">
      <c r="C1280" t="s">
        <v>964</v>
      </c>
    </row>
    <row r="1281" spans="2:3" x14ac:dyDescent="0.3">
      <c r="C1281" t="s">
        <v>965</v>
      </c>
    </row>
    <row r="1282" spans="2:3" x14ac:dyDescent="0.3">
      <c r="C1282" t="s">
        <v>966</v>
      </c>
    </row>
    <row r="1283" spans="2:3" x14ac:dyDescent="0.3">
      <c r="C1283" t="s">
        <v>967</v>
      </c>
    </row>
    <row r="1284" spans="2:3" x14ac:dyDescent="0.3">
      <c r="C1284" t="s">
        <v>968</v>
      </c>
    </row>
    <row r="1285" spans="2:3" x14ac:dyDescent="0.3">
      <c r="C1285" t="s">
        <v>969</v>
      </c>
    </row>
    <row r="1286" spans="2:3" x14ac:dyDescent="0.3">
      <c r="C1286" t="s">
        <v>970</v>
      </c>
    </row>
    <row r="1287" spans="2:3" x14ac:dyDescent="0.3">
      <c r="C1287" t="s">
        <v>971</v>
      </c>
    </row>
    <row r="1288" spans="2:3" x14ac:dyDescent="0.3">
      <c r="B1288" t="s">
        <v>972</v>
      </c>
    </row>
    <row r="1289" spans="2:3" x14ac:dyDescent="0.3">
      <c r="B1289" t="s">
        <v>973</v>
      </c>
    </row>
    <row r="1290" spans="2:3" x14ac:dyDescent="0.3">
      <c r="B1290" t="s">
        <v>134</v>
      </c>
    </row>
    <row r="1291" spans="2:3" x14ac:dyDescent="0.3">
      <c r="B1291" t="s">
        <v>135</v>
      </c>
    </row>
    <row r="1292" spans="2:3" x14ac:dyDescent="0.3">
      <c r="B1292" t="s">
        <v>974</v>
      </c>
    </row>
    <row r="1293" spans="2:3" x14ac:dyDescent="0.3">
      <c r="B1293" t="s">
        <v>975</v>
      </c>
    </row>
    <row r="1294" spans="2:3" x14ac:dyDescent="0.3">
      <c r="B1294" t="s">
        <v>976</v>
      </c>
    </row>
    <row r="1295" spans="2:3" x14ac:dyDescent="0.3">
      <c r="B1295" t="s">
        <v>977</v>
      </c>
    </row>
    <row r="1296" spans="2:3" x14ac:dyDescent="0.3">
      <c r="B1296" t="s">
        <v>108</v>
      </c>
    </row>
    <row r="1297" spans="1:3" x14ac:dyDescent="0.3">
      <c r="B1297" t="s">
        <v>978</v>
      </c>
    </row>
    <row r="1298" spans="1:3" x14ac:dyDescent="0.3">
      <c r="B1298" t="e" cm="1">
        <f t="array" ref="B1298">-- MDJ</f>
        <v>#NAME?</v>
      </c>
    </row>
    <row r="1299" spans="1:3" x14ac:dyDescent="0.3">
      <c r="B1299" t="s">
        <v>941</v>
      </c>
    </row>
    <row r="1300" spans="1:3" x14ac:dyDescent="0.3">
      <c r="C1300" t="s">
        <v>979</v>
      </c>
    </row>
    <row r="1301" spans="1:3" x14ac:dyDescent="0.3">
      <c r="C1301" t="s">
        <v>980</v>
      </c>
    </row>
    <row r="1302" spans="1:3" x14ac:dyDescent="0.3">
      <c r="B1302" t="s">
        <v>981</v>
      </c>
    </row>
    <row r="1303" spans="1:3" x14ac:dyDescent="0.3">
      <c r="B1303" t="s">
        <v>982</v>
      </c>
    </row>
    <row r="1304" spans="1:3" x14ac:dyDescent="0.3">
      <c r="B1304" t="s">
        <v>125</v>
      </c>
    </row>
    <row r="1305" spans="1:3" x14ac:dyDescent="0.3">
      <c r="B1305" t="s">
        <v>126</v>
      </c>
    </row>
    <row r="1306" spans="1:3" x14ac:dyDescent="0.3">
      <c r="B1306" t="s">
        <v>127</v>
      </c>
    </row>
    <row r="1307" spans="1:3" x14ac:dyDescent="0.3">
      <c r="B1307" t="s">
        <v>128</v>
      </c>
    </row>
    <row r="1308" spans="1:3" x14ac:dyDescent="0.3">
      <c r="B1308" t="s">
        <v>983</v>
      </c>
    </row>
    <row r="1309" spans="1:3" x14ac:dyDescent="0.3">
      <c r="B1309" t="s">
        <v>984</v>
      </c>
    </row>
    <row r="1310" spans="1:3" x14ac:dyDescent="0.3">
      <c r="B1310" t="s">
        <v>131</v>
      </c>
    </row>
    <row r="1311" spans="1:3" x14ac:dyDescent="0.3">
      <c r="B1311" t="s">
        <v>132</v>
      </c>
    </row>
    <row r="1312" spans="1:3" x14ac:dyDescent="0.3">
      <c r="A1312" t="s">
        <v>985</v>
      </c>
    </row>
    <row r="1313" spans="1:2" x14ac:dyDescent="0.3">
      <c r="A1313" t="s">
        <v>986</v>
      </c>
    </row>
    <row r="1314" spans="1:2" x14ac:dyDescent="0.3">
      <c r="B1314" t="s">
        <v>658</v>
      </c>
    </row>
    <row r="1315" spans="1:2" x14ac:dyDescent="0.3">
      <c r="B1315" t="s">
        <v>659</v>
      </c>
    </row>
    <row r="1316" spans="1:2" x14ac:dyDescent="0.3">
      <c r="B1316" t="s">
        <v>660</v>
      </c>
    </row>
    <row r="1317" spans="1:2" x14ac:dyDescent="0.3">
      <c r="B1317" t="s">
        <v>661</v>
      </c>
    </row>
    <row r="1318" spans="1:2" x14ac:dyDescent="0.3">
      <c r="B1318" t="s">
        <v>662</v>
      </c>
    </row>
    <row r="1319" spans="1:2" x14ac:dyDescent="0.3">
      <c r="B1319" t="s">
        <v>663</v>
      </c>
    </row>
    <row r="1320" spans="1:2" x14ac:dyDescent="0.3">
      <c r="B1320" t="s">
        <v>664</v>
      </c>
    </row>
    <row r="1321" spans="1:2" x14ac:dyDescent="0.3">
      <c r="B1321" t="s">
        <v>665</v>
      </c>
    </row>
    <row r="1322" spans="1:2" x14ac:dyDescent="0.3">
      <c r="B1322" t="s">
        <v>666</v>
      </c>
    </row>
    <row r="1323" spans="1:2" x14ac:dyDescent="0.3">
      <c r="B1323" t="s">
        <v>667</v>
      </c>
    </row>
    <row r="1324" spans="1:2" x14ac:dyDescent="0.3">
      <c r="B1324" t="s">
        <v>987</v>
      </c>
    </row>
    <row r="1325" spans="1:2" x14ac:dyDescent="0.3">
      <c r="A1325" t="s">
        <v>320</v>
      </c>
    </row>
    <row r="1326" spans="1:2" x14ac:dyDescent="0.3">
      <c r="A1326" t="s">
        <v>59</v>
      </c>
    </row>
    <row r="1327" spans="1:2" x14ac:dyDescent="0.3">
      <c r="A1327" t="s">
        <v>988</v>
      </c>
    </row>
    <row r="1328" spans="1:2" x14ac:dyDescent="0.3">
      <c r="A1328" t="s">
        <v>989</v>
      </c>
    </row>
    <row r="1329" spans="1:5" x14ac:dyDescent="0.3">
      <c r="A1329" t="s">
        <v>990</v>
      </c>
    </row>
    <row r="1330" spans="1:5" x14ac:dyDescent="0.3">
      <c r="A1330" t="s">
        <v>991</v>
      </c>
    </row>
    <row r="1331" spans="1:5" x14ac:dyDescent="0.3">
      <c r="A1331" t="s">
        <v>992</v>
      </c>
    </row>
    <row r="1333" spans="1:5" x14ac:dyDescent="0.3">
      <c r="A1333" t="s">
        <v>993</v>
      </c>
    </row>
    <row r="1334" spans="1:5" x14ac:dyDescent="0.3">
      <c r="A1334" t="s">
        <v>994</v>
      </c>
    </row>
    <row r="1335" spans="1:5" x14ac:dyDescent="0.3">
      <c r="A1335" t="s">
        <v>995</v>
      </c>
    </row>
    <row r="1336" spans="1:5" x14ac:dyDescent="0.3">
      <c r="B1336" t="s">
        <v>996</v>
      </c>
    </row>
    <row r="1337" spans="1:5" x14ac:dyDescent="0.3">
      <c r="A1337" t="s">
        <v>997</v>
      </c>
    </row>
    <row r="1338" spans="1:5" x14ac:dyDescent="0.3">
      <c r="A1338" t="s">
        <v>136</v>
      </c>
    </row>
    <row r="1340" spans="1:5" x14ac:dyDescent="0.3">
      <c r="A1340" t="s">
        <v>998</v>
      </c>
    </row>
    <row r="1341" spans="1:5" x14ac:dyDescent="0.3">
      <c r="A1341" t="s">
        <v>261</v>
      </c>
    </row>
    <row r="1342" spans="1:5" x14ac:dyDescent="0.3">
      <c r="A1342" t="s">
        <v>999</v>
      </c>
    </row>
    <row r="1343" spans="1:5" x14ac:dyDescent="0.3">
      <c r="A1343" t="s">
        <v>133</v>
      </c>
      <c r="E1343" t="s">
        <v>58</v>
      </c>
    </row>
    <row r="1344" spans="1:5" x14ac:dyDescent="0.3">
      <c r="A1344" t="s">
        <v>1000</v>
      </c>
    </row>
    <row r="1345" spans="1:5" x14ac:dyDescent="0.3">
      <c r="A1345" t="s">
        <v>133</v>
      </c>
      <c r="E1345" t="s">
        <v>58</v>
      </c>
    </row>
    <row r="1346" spans="1:5" x14ac:dyDescent="0.3">
      <c r="A1346" t="s">
        <v>1001</v>
      </c>
    </row>
    <row r="1347" spans="1:5" x14ac:dyDescent="0.3">
      <c r="A1347" t="s">
        <v>133</v>
      </c>
      <c r="E1347" t="s">
        <v>58</v>
      </c>
    </row>
    <row r="1348" spans="1:5" x14ac:dyDescent="0.3">
      <c r="A1348" t="s">
        <v>1002</v>
      </c>
    </row>
    <row r="1349" spans="1:5" x14ac:dyDescent="0.3">
      <c r="A1349" t="s">
        <v>133</v>
      </c>
      <c r="E1349" t="s">
        <v>58</v>
      </c>
    </row>
    <row r="1350" spans="1:5" x14ac:dyDescent="0.3">
      <c r="A1350" t="s">
        <v>1003</v>
      </c>
    </row>
    <row r="1351" spans="1:5" x14ac:dyDescent="0.3">
      <c r="A1351" t="s">
        <v>133</v>
      </c>
    </row>
    <row r="1352" spans="1:5" x14ac:dyDescent="0.3">
      <c r="A1352" t="s">
        <v>1004</v>
      </c>
    </row>
    <row r="1353" spans="1:5" x14ac:dyDescent="0.3">
      <c r="A1353" t="e" cm="1">
        <f t="array" ref="A1353">--UNION ALL</f>
        <v>#NAME?</v>
      </c>
    </row>
    <row r="1354" spans="1:5" x14ac:dyDescent="0.3">
      <c r="A1354" t="s">
        <v>1005</v>
      </c>
    </row>
    <row r="1355" spans="1:5" x14ac:dyDescent="0.3">
      <c r="A1355" t="s">
        <v>320</v>
      </c>
    </row>
    <row r="1356" spans="1:5" x14ac:dyDescent="0.3">
      <c r="A1356" t="s">
        <v>1006</v>
      </c>
    </row>
    <row r="1357" spans="1:5" x14ac:dyDescent="0.3">
      <c r="A1357" t="s">
        <v>1007</v>
      </c>
    </row>
    <row r="1358" spans="1:5" x14ac:dyDescent="0.3">
      <c r="A1358" t="s">
        <v>1008</v>
      </c>
    </row>
    <row r="1359" spans="1:5" x14ac:dyDescent="0.3">
      <c r="A1359" t="s">
        <v>1009</v>
      </c>
    </row>
    <row r="1360" spans="1:5" x14ac:dyDescent="0.3">
      <c r="A1360" t="s">
        <v>136</v>
      </c>
    </row>
    <row r="1362" spans="1:1" x14ac:dyDescent="0.3">
      <c r="A1362" t="s">
        <v>998</v>
      </c>
    </row>
    <row r="1363" spans="1:1" x14ac:dyDescent="0.3">
      <c r="A1363" t="s">
        <v>261</v>
      </c>
    </row>
    <row r="1364" spans="1:1" x14ac:dyDescent="0.3">
      <c r="A1364" t="s">
        <v>1010</v>
      </c>
    </row>
    <row r="1365" spans="1:1" x14ac:dyDescent="0.3">
      <c r="A1365" t="s">
        <v>1011</v>
      </c>
    </row>
    <row r="1367" spans="1:1" x14ac:dyDescent="0.3">
      <c r="A1367" t="s">
        <v>320</v>
      </c>
    </row>
    <row r="1368" spans="1:1" x14ac:dyDescent="0.3">
      <c r="A1368" t="s">
        <v>1012</v>
      </c>
    </row>
    <row r="1369" spans="1:1" x14ac:dyDescent="0.3">
      <c r="A1369" t="s">
        <v>1013</v>
      </c>
    </row>
    <row r="1370" spans="1:1" x14ac:dyDescent="0.3">
      <c r="A1370" t="s">
        <v>1014</v>
      </c>
    </row>
    <row r="1371" spans="1:1" x14ac:dyDescent="0.3">
      <c r="A1371" t="s">
        <v>1008</v>
      </c>
    </row>
    <row r="1372" spans="1:1" x14ac:dyDescent="0.3">
      <c r="A1372" t="s">
        <v>1015</v>
      </c>
    </row>
    <row r="1373" spans="1:1" x14ac:dyDescent="0.3">
      <c r="A1373" t="s">
        <v>136</v>
      </c>
    </row>
    <row r="1375" spans="1:1" x14ac:dyDescent="0.3">
      <c r="A1375" t="e" cm="1">
        <f t="array" ref="A1375">-- HR Management Attributes Added</f>
        <v>#NAME?</v>
      </c>
    </row>
    <row r="1377" spans="1:2" x14ac:dyDescent="0.3">
      <c r="A1377" t="s">
        <v>1016</v>
      </c>
    </row>
    <row r="1378" spans="1:2" x14ac:dyDescent="0.3">
      <c r="A1378" t="s">
        <v>1017</v>
      </c>
    </row>
    <row r="1379" spans="1:2" x14ac:dyDescent="0.3">
      <c r="A1379" t="s">
        <v>1018</v>
      </c>
    </row>
    <row r="1380" spans="1:2" x14ac:dyDescent="0.3">
      <c r="A1380" t="s">
        <v>1019</v>
      </c>
    </row>
    <row r="1381" spans="1:2" x14ac:dyDescent="0.3">
      <c r="A1381" t="s">
        <v>1020</v>
      </c>
    </row>
    <row r="1382" spans="1:2" x14ac:dyDescent="0.3">
      <c r="A1382" t="s">
        <v>1021</v>
      </c>
    </row>
    <row r="1383" spans="1:2" x14ac:dyDescent="0.3">
      <c r="A1383" t="s">
        <v>1022</v>
      </c>
    </row>
    <row r="1385" spans="1:2" x14ac:dyDescent="0.3">
      <c r="A1385" t="s">
        <v>1023</v>
      </c>
    </row>
    <row r="1386" spans="1:2" x14ac:dyDescent="0.3">
      <c r="A1386" t="s">
        <v>261</v>
      </c>
    </row>
    <row r="1387" spans="1:2" x14ac:dyDescent="0.3">
      <c r="A1387" t="s">
        <v>1024</v>
      </c>
    </row>
    <row r="1388" spans="1:2" x14ac:dyDescent="0.3">
      <c r="A1388" t="s">
        <v>320</v>
      </c>
    </row>
    <row r="1389" spans="1:2" x14ac:dyDescent="0.3">
      <c r="A1389" t="s">
        <v>1012</v>
      </c>
    </row>
    <row r="1390" spans="1:2" x14ac:dyDescent="0.3">
      <c r="A1390" t="s">
        <v>1025</v>
      </c>
    </row>
    <row r="1391" spans="1:2" x14ac:dyDescent="0.3">
      <c r="A1391" t="s">
        <v>1026</v>
      </c>
    </row>
    <row r="1392" spans="1:2" x14ac:dyDescent="0.3">
      <c r="B1392" t="s">
        <v>1027</v>
      </c>
    </row>
    <row r="1393" spans="1:2" x14ac:dyDescent="0.3">
      <c r="B1393" t="s">
        <v>1028</v>
      </c>
    </row>
    <row r="1394" spans="1:2" x14ac:dyDescent="0.3">
      <c r="B1394" t="s">
        <v>1029</v>
      </c>
    </row>
    <row r="1395" spans="1:2" x14ac:dyDescent="0.3">
      <c r="B1395" t="s">
        <v>1030</v>
      </c>
    </row>
    <row r="1396" spans="1:2" x14ac:dyDescent="0.3">
      <c r="B1396" t="s">
        <v>1031</v>
      </c>
    </row>
    <row r="1397" spans="1:2" x14ac:dyDescent="0.3">
      <c r="A1397" t="s">
        <v>1008</v>
      </c>
    </row>
    <row r="1398" spans="1:2" x14ac:dyDescent="0.3">
      <c r="A1398" t="s">
        <v>1032</v>
      </c>
    </row>
    <row r="1399" spans="1:2" x14ac:dyDescent="0.3">
      <c r="A1399" t="s">
        <v>1033</v>
      </c>
    </row>
    <row r="1400" spans="1:2" x14ac:dyDescent="0.3">
      <c r="A1400" t="s">
        <v>136</v>
      </c>
    </row>
    <row r="1402" spans="1:2" x14ac:dyDescent="0.3">
      <c r="A1402" t="s">
        <v>1034</v>
      </c>
    </row>
    <row r="1403" spans="1:2" x14ac:dyDescent="0.3">
      <c r="A1403" t="s">
        <v>261</v>
      </c>
    </row>
    <row r="1404" spans="1:2" x14ac:dyDescent="0.3">
      <c r="B1404" t="s">
        <v>1035</v>
      </c>
    </row>
    <row r="1405" spans="1:2" x14ac:dyDescent="0.3">
      <c r="A1405" t="s">
        <v>380</v>
      </c>
    </row>
    <row r="1407" spans="1:2" x14ac:dyDescent="0.3">
      <c r="A1407" t="s">
        <v>1036</v>
      </c>
    </row>
    <row r="1408" spans="1:2" x14ac:dyDescent="0.3">
      <c r="A1408" t="s">
        <v>261</v>
      </c>
    </row>
    <row r="1409" spans="1:2" x14ac:dyDescent="0.3">
      <c r="B1409" t="s">
        <v>1037</v>
      </c>
    </row>
    <row r="1410" spans="1:2" x14ac:dyDescent="0.3">
      <c r="A1410" t="s">
        <v>380</v>
      </c>
    </row>
    <row r="1412" spans="1:2" x14ac:dyDescent="0.3">
      <c r="A1412" t="s">
        <v>1038</v>
      </c>
    </row>
    <row r="1413" spans="1:2" x14ac:dyDescent="0.3">
      <c r="A1413" t="s">
        <v>261</v>
      </c>
    </row>
    <row r="1414" spans="1:2" x14ac:dyDescent="0.3">
      <c r="B1414" t="s">
        <v>1039</v>
      </c>
    </row>
    <row r="1415" spans="1:2" x14ac:dyDescent="0.3">
      <c r="A1415" t="s">
        <v>380</v>
      </c>
    </row>
    <row r="1417" spans="1:2" x14ac:dyDescent="0.3">
      <c r="A1417" t="s">
        <v>1040</v>
      </c>
    </row>
    <row r="1418" spans="1:2" x14ac:dyDescent="0.3">
      <c r="A1418" t="s">
        <v>261</v>
      </c>
    </row>
    <row r="1419" spans="1:2" x14ac:dyDescent="0.3">
      <c r="B1419" t="s">
        <v>1041</v>
      </c>
    </row>
    <row r="1420" spans="1:2" x14ac:dyDescent="0.3">
      <c r="A1420" t="s">
        <v>380</v>
      </c>
    </row>
    <row r="1424" spans="1:2" x14ac:dyDescent="0.3">
      <c r="A1424" t="e" cm="1">
        <f t="array" ref="A1424">-- Unused Index</f>
        <v>#NAME?</v>
      </c>
    </row>
    <row r="1425" spans="1:2" x14ac:dyDescent="0.3">
      <c r="A1425" t="s">
        <v>1042</v>
      </c>
    </row>
    <row r="1426" spans="1:2" x14ac:dyDescent="0.3">
      <c r="A1426" t="s">
        <v>1043</v>
      </c>
    </row>
    <row r="1427" spans="1:2" x14ac:dyDescent="0.3">
      <c r="A1427" t="s">
        <v>275</v>
      </c>
      <c r="B1427" t="s">
        <v>1044</v>
      </c>
    </row>
    <row r="1428" spans="1:2" x14ac:dyDescent="0.3">
      <c r="A1428" t="s">
        <v>1045</v>
      </c>
    </row>
    <row r="1431" spans="1:2" x14ac:dyDescent="0.3">
      <c r="A1431" t="e" cm="1">
        <f t="array" ref="A1431">-- Unused Index</f>
        <v>#NAME?</v>
      </c>
    </row>
    <row r="1432" spans="1:2" x14ac:dyDescent="0.3">
      <c r="A1432" t="s">
        <v>1046</v>
      </c>
    </row>
    <row r="1433" spans="1:2" x14ac:dyDescent="0.3">
      <c r="A1433" t="s">
        <v>1043</v>
      </c>
    </row>
    <row r="1434" spans="1:2" x14ac:dyDescent="0.3">
      <c r="A1434" t="s">
        <v>275</v>
      </c>
      <c r="B1434" t="s">
        <v>1047</v>
      </c>
    </row>
    <row r="1435" spans="1:2" x14ac:dyDescent="0.3">
      <c r="A1435" t="s">
        <v>275</v>
      </c>
      <c r="B1435" t="s">
        <v>1048</v>
      </c>
    </row>
    <row r="1436" spans="1:2" x14ac:dyDescent="0.3">
      <c r="A1436" t="s">
        <v>275</v>
      </c>
      <c r="B1436" t="s">
        <v>1049</v>
      </c>
    </row>
    <row r="1437" spans="1:2" x14ac:dyDescent="0.3">
      <c r="A1437" t="s">
        <v>275</v>
      </c>
      <c r="B1437" t="s">
        <v>1050</v>
      </c>
    </row>
    <row r="1438" spans="1:2" x14ac:dyDescent="0.3">
      <c r="A1438" t="s">
        <v>275</v>
      </c>
      <c r="B1438" t="s">
        <v>1051</v>
      </c>
    </row>
    <row r="1439" spans="1:2" x14ac:dyDescent="0.3">
      <c r="A1439" t="s">
        <v>275</v>
      </c>
      <c r="B1439" t="s">
        <v>1052</v>
      </c>
    </row>
    <row r="1440" spans="1:2" x14ac:dyDescent="0.3">
      <c r="A1440" t="s">
        <v>275</v>
      </c>
      <c r="B1440" t="s">
        <v>1053</v>
      </c>
    </row>
    <row r="1441" spans="1:2" x14ac:dyDescent="0.3">
      <c r="A1441" t="s">
        <v>1054</v>
      </c>
    </row>
    <row r="1442" spans="1:2" x14ac:dyDescent="0.3">
      <c r="A1442" t="s">
        <v>1055</v>
      </c>
    </row>
    <row r="1443" spans="1:2" x14ac:dyDescent="0.3">
      <c r="A1443" t="s">
        <v>275</v>
      </c>
      <c r="B1443" t="s">
        <v>60</v>
      </c>
    </row>
    <row r="1444" spans="1:2" x14ac:dyDescent="0.3">
      <c r="A1444" t="s">
        <v>275</v>
      </c>
      <c r="B1444" t="s">
        <v>61</v>
      </c>
    </row>
    <row r="1445" spans="1:2" x14ac:dyDescent="0.3">
      <c r="A1445" t="s">
        <v>275</v>
      </c>
      <c r="B1445" t="s">
        <v>62</v>
      </c>
    </row>
    <row r="1446" spans="1:2" x14ac:dyDescent="0.3">
      <c r="A1446" t="s">
        <v>275</v>
      </c>
      <c r="B1446" t="s">
        <v>86</v>
      </c>
    </row>
    <row r="1447" spans="1:2" x14ac:dyDescent="0.3">
      <c r="A1447" t="s">
        <v>275</v>
      </c>
      <c r="B1447" t="s">
        <v>87</v>
      </c>
    </row>
    <row r="1448" spans="1:2" x14ac:dyDescent="0.3">
      <c r="A1448" t="s">
        <v>275</v>
      </c>
      <c r="B1448" t="s">
        <v>103</v>
      </c>
    </row>
    <row r="1449" spans="1:2" x14ac:dyDescent="0.3">
      <c r="A1449" t="s">
        <v>275</v>
      </c>
      <c r="B1449" t="s">
        <v>104</v>
      </c>
    </row>
    <row r="1450" spans="1:2" x14ac:dyDescent="0.3">
      <c r="A1450" t="s">
        <v>275</v>
      </c>
      <c r="B1450" t="s">
        <v>85</v>
      </c>
    </row>
    <row r="1451" spans="1:2" x14ac:dyDescent="0.3">
      <c r="A1451" t="s">
        <v>275</v>
      </c>
      <c r="B1451" t="s">
        <v>106</v>
      </c>
    </row>
    <row r="1452" spans="1:2" x14ac:dyDescent="0.3">
      <c r="A1452" t="s">
        <v>275</v>
      </c>
      <c r="B1452" t="s">
        <v>107</v>
      </c>
    </row>
    <row r="1453" spans="1:2" x14ac:dyDescent="0.3">
      <c r="A1453" t="s">
        <v>275</v>
      </c>
      <c r="B1453" t="s">
        <v>108</v>
      </c>
    </row>
    <row r="1454" spans="1:2" x14ac:dyDescent="0.3">
      <c r="A1454" t="s">
        <v>275</v>
      </c>
      <c r="B1454" t="s">
        <v>79</v>
      </c>
    </row>
    <row r="1455" spans="1:2" x14ac:dyDescent="0.3">
      <c r="A1455" t="s">
        <v>275</v>
      </c>
      <c r="B1455" t="s">
        <v>95</v>
      </c>
    </row>
    <row r="1456" spans="1:2" x14ac:dyDescent="0.3">
      <c r="A1456" t="s">
        <v>275</v>
      </c>
      <c r="B1456" t="s">
        <v>96</v>
      </c>
    </row>
    <row r="1457" spans="1:2" x14ac:dyDescent="0.3">
      <c r="A1457" t="s">
        <v>275</v>
      </c>
      <c r="B1457" t="s">
        <v>97</v>
      </c>
    </row>
    <row r="1458" spans="1:2" x14ac:dyDescent="0.3">
      <c r="A1458" t="s">
        <v>275</v>
      </c>
      <c r="B1458" t="s">
        <v>98</v>
      </c>
    </row>
    <row r="1459" spans="1:2" x14ac:dyDescent="0.3">
      <c r="A1459" t="s">
        <v>275</v>
      </c>
      <c r="B1459" t="s">
        <v>80</v>
      </c>
    </row>
    <row r="1460" spans="1:2" x14ac:dyDescent="0.3">
      <c r="A1460" t="s">
        <v>275</v>
      </c>
      <c r="B1460" t="s">
        <v>81</v>
      </c>
    </row>
    <row r="1461" spans="1:2" x14ac:dyDescent="0.3">
      <c r="A1461" t="s">
        <v>275</v>
      </c>
      <c r="B1461" t="s">
        <v>82</v>
      </c>
    </row>
    <row r="1462" spans="1:2" x14ac:dyDescent="0.3">
      <c r="A1462" t="s">
        <v>275</v>
      </c>
      <c r="B1462" t="s">
        <v>1056</v>
      </c>
    </row>
    <row r="1463" spans="1:2" x14ac:dyDescent="0.3">
      <c r="A1463" t="s">
        <v>1045</v>
      </c>
    </row>
    <row r="1465" spans="1:2" x14ac:dyDescent="0.3">
      <c r="A1465" t="e" cm="1">
        <f t="array" ref="A1465">-- Unused Index</f>
        <v>#NAME?</v>
      </c>
    </row>
    <row r="1466" spans="1:2" x14ac:dyDescent="0.3">
      <c r="A1466" t="s">
        <v>1057</v>
      </c>
    </row>
    <row r="1467" spans="1:2" x14ac:dyDescent="0.3">
      <c r="A1467" t="s">
        <v>1043</v>
      </c>
    </row>
    <row r="1468" spans="1:2" x14ac:dyDescent="0.3">
      <c r="A1468" t="s">
        <v>275</v>
      </c>
      <c r="B1468" t="s">
        <v>1047</v>
      </c>
    </row>
    <row r="1469" spans="1:2" x14ac:dyDescent="0.3">
      <c r="A1469" t="s">
        <v>275</v>
      </c>
      <c r="B1469" t="s">
        <v>1048</v>
      </c>
    </row>
    <row r="1470" spans="1:2" x14ac:dyDescent="0.3">
      <c r="A1470" t="s">
        <v>275</v>
      </c>
      <c r="B1470" t="s">
        <v>1049</v>
      </c>
    </row>
    <row r="1471" spans="1:2" x14ac:dyDescent="0.3">
      <c r="A1471" t="s">
        <v>275</v>
      </c>
      <c r="B1471" t="s">
        <v>1050</v>
      </c>
    </row>
    <row r="1472" spans="1:2" x14ac:dyDescent="0.3">
      <c r="A1472" t="s">
        <v>275</v>
      </c>
      <c r="B1472" t="s">
        <v>1051</v>
      </c>
    </row>
    <row r="1473" spans="1:2" x14ac:dyDescent="0.3">
      <c r="A1473" t="s">
        <v>275</v>
      </c>
      <c r="B1473" t="s">
        <v>1052</v>
      </c>
    </row>
    <row r="1474" spans="1:2" x14ac:dyDescent="0.3">
      <c r="A1474" t="s">
        <v>275</v>
      </c>
      <c r="B1474" t="s">
        <v>1058</v>
      </c>
    </row>
    <row r="1475" spans="1:2" x14ac:dyDescent="0.3">
      <c r="A1475" t="s">
        <v>275</v>
      </c>
      <c r="B1475" t="s">
        <v>1059</v>
      </c>
    </row>
    <row r="1476" spans="1:2" x14ac:dyDescent="0.3">
      <c r="A1476" t="s">
        <v>1054</v>
      </c>
    </row>
    <row r="1477" spans="1:2" x14ac:dyDescent="0.3">
      <c r="A1477" t="s">
        <v>1055</v>
      </c>
    </row>
    <row r="1478" spans="1:2" x14ac:dyDescent="0.3">
      <c r="A1478" t="s">
        <v>275</v>
      </c>
      <c r="B1478" t="s">
        <v>60</v>
      </c>
    </row>
    <row r="1479" spans="1:2" x14ac:dyDescent="0.3">
      <c r="A1479" t="s">
        <v>275</v>
      </c>
      <c r="B1479" t="s">
        <v>61</v>
      </c>
    </row>
    <row r="1480" spans="1:2" x14ac:dyDescent="0.3">
      <c r="A1480" t="s">
        <v>275</v>
      </c>
      <c r="B1480" t="s">
        <v>62</v>
      </c>
    </row>
    <row r="1481" spans="1:2" x14ac:dyDescent="0.3">
      <c r="A1481" t="s">
        <v>275</v>
      </c>
      <c r="B1481" t="s">
        <v>74</v>
      </c>
    </row>
    <row r="1482" spans="1:2" x14ac:dyDescent="0.3">
      <c r="A1482" t="s">
        <v>275</v>
      </c>
      <c r="B1482" t="s">
        <v>77</v>
      </c>
    </row>
    <row r="1483" spans="1:2" x14ac:dyDescent="0.3">
      <c r="A1483" t="s">
        <v>275</v>
      </c>
      <c r="B1483" t="s">
        <v>90</v>
      </c>
    </row>
    <row r="1484" spans="1:2" x14ac:dyDescent="0.3">
      <c r="A1484" t="s">
        <v>275</v>
      </c>
      <c r="B1484" t="s">
        <v>91</v>
      </c>
    </row>
    <row r="1485" spans="1:2" x14ac:dyDescent="0.3">
      <c r="A1485" t="s">
        <v>275</v>
      </c>
      <c r="B1485" t="s">
        <v>89</v>
      </c>
    </row>
    <row r="1486" spans="1:2" x14ac:dyDescent="0.3">
      <c r="A1486" t="s">
        <v>1060</v>
      </c>
      <c r="B1486" t="s">
        <v>71</v>
      </c>
    </row>
    <row r="1487" spans="1:2" x14ac:dyDescent="0.3">
      <c r="A1487" t="s">
        <v>275</v>
      </c>
      <c r="B1487" t="s">
        <v>75</v>
      </c>
    </row>
    <row r="1488" spans="1:2" x14ac:dyDescent="0.3">
      <c r="A1488" t="s">
        <v>275</v>
      </c>
      <c r="B1488" t="s">
        <v>76</v>
      </c>
    </row>
    <row r="1489" spans="1:2" x14ac:dyDescent="0.3">
      <c r="A1489" t="s">
        <v>275</v>
      </c>
      <c r="B1489" t="s">
        <v>86</v>
      </c>
    </row>
    <row r="1490" spans="1:2" x14ac:dyDescent="0.3">
      <c r="A1490" t="s">
        <v>275</v>
      </c>
      <c r="B1490" t="s">
        <v>87</v>
      </c>
    </row>
    <row r="1491" spans="1:2" x14ac:dyDescent="0.3">
      <c r="A1491" t="s">
        <v>275</v>
      </c>
      <c r="B1491" t="s">
        <v>103</v>
      </c>
    </row>
    <row r="1492" spans="1:2" x14ac:dyDescent="0.3">
      <c r="A1492" t="s">
        <v>275</v>
      </c>
      <c r="B1492" t="s">
        <v>104</v>
      </c>
    </row>
    <row r="1493" spans="1:2" x14ac:dyDescent="0.3">
      <c r="A1493" t="s">
        <v>275</v>
      </c>
      <c r="B1493" t="s">
        <v>85</v>
      </c>
    </row>
    <row r="1494" spans="1:2" x14ac:dyDescent="0.3">
      <c r="A1494" t="s">
        <v>275</v>
      </c>
      <c r="B1494" t="s">
        <v>78</v>
      </c>
    </row>
    <row r="1495" spans="1:2" x14ac:dyDescent="0.3">
      <c r="A1495" t="s">
        <v>275</v>
      </c>
      <c r="B1495" t="s">
        <v>106</v>
      </c>
    </row>
    <row r="1496" spans="1:2" x14ac:dyDescent="0.3">
      <c r="A1496" t="s">
        <v>275</v>
      </c>
      <c r="B1496" t="s">
        <v>107</v>
      </c>
    </row>
    <row r="1497" spans="1:2" x14ac:dyDescent="0.3">
      <c r="A1497" t="s">
        <v>275</v>
      </c>
      <c r="B1497" t="s">
        <v>108</v>
      </c>
    </row>
    <row r="1498" spans="1:2" x14ac:dyDescent="0.3">
      <c r="A1498" t="s">
        <v>275</v>
      </c>
      <c r="B1498" t="s">
        <v>83</v>
      </c>
    </row>
    <row r="1499" spans="1:2" x14ac:dyDescent="0.3">
      <c r="A1499" t="s">
        <v>275</v>
      </c>
      <c r="B1499" t="s">
        <v>79</v>
      </c>
    </row>
    <row r="1500" spans="1:2" x14ac:dyDescent="0.3">
      <c r="A1500" t="s">
        <v>275</v>
      </c>
      <c r="B1500" t="s">
        <v>96</v>
      </c>
    </row>
    <row r="1501" spans="1:2" x14ac:dyDescent="0.3">
      <c r="A1501" t="s">
        <v>275</v>
      </c>
      <c r="B1501" t="s">
        <v>97</v>
      </c>
    </row>
    <row r="1502" spans="1:2" x14ac:dyDescent="0.3">
      <c r="A1502" t="s">
        <v>275</v>
      </c>
      <c r="B1502" t="s">
        <v>98</v>
      </c>
    </row>
    <row r="1503" spans="1:2" x14ac:dyDescent="0.3">
      <c r="A1503" t="s">
        <v>275</v>
      </c>
      <c r="B1503" t="s">
        <v>80</v>
      </c>
    </row>
    <row r="1504" spans="1:2" x14ac:dyDescent="0.3">
      <c r="A1504" t="s">
        <v>275</v>
      </c>
      <c r="B1504" t="s">
        <v>81</v>
      </c>
    </row>
    <row r="1505" spans="1:2" x14ac:dyDescent="0.3">
      <c r="A1505" t="s">
        <v>275</v>
      </c>
      <c r="B1505" t="s">
        <v>82</v>
      </c>
    </row>
    <row r="1506" spans="1:2" x14ac:dyDescent="0.3">
      <c r="A1506" t="s">
        <v>275</v>
      </c>
      <c r="B1506" t="s">
        <v>1056</v>
      </c>
    </row>
    <row r="1507" spans="1:2" x14ac:dyDescent="0.3">
      <c r="A1507" t="s">
        <v>1045</v>
      </c>
    </row>
    <row r="1509" spans="1:2" x14ac:dyDescent="0.3">
      <c r="A1509" t="e" cm="1">
        <f t="array" ref="A1509">-- Unused Index</f>
        <v>#NAME?</v>
      </c>
    </row>
    <row r="1510" spans="1:2" x14ac:dyDescent="0.3">
      <c r="A1510" t="s">
        <v>1061</v>
      </c>
    </row>
    <row r="1511" spans="1:2" x14ac:dyDescent="0.3">
      <c r="A1511" t="s">
        <v>1043</v>
      </c>
    </row>
    <row r="1512" spans="1:2" x14ac:dyDescent="0.3">
      <c r="A1512" t="s">
        <v>275</v>
      </c>
      <c r="B1512" t="s">
        <v>1062</v>
      </c>
    </row>
    <row r="1513" spans="1:2" x14ac:dyDescent="0.3">
      <c r="A1513" t="s">
        <v>1054</v>
      </c>
    </row>
    <row r="1514" spans="1:2" x14ac:dyDescent="0.3">
      <c r="A1514" t="s">
        <v>1055</v>
      </c>
    </row>
    <row r="1515" spans="1:2" x14ac:dyDescent="0.3">
      <c r="A1515" t="s">
        <v>275</v>
      </c>
      <c r="B1515" t="s">
        <v>61</v>
      </c>
    </row>
    <row r="1516" spans="1:2" x14ac:dyDescent="0.3">
      <c r="A1516" t="s">
        <v>275</v>
      </c>
      <c r="B1516" t="s">
        <v>62</v>
      </c>
    </row>
    <row r="1517" spans="1:2" x14ac:dyDescent="0.3">
      <c r="A1517" t="s">
        <v>275</v>
      </c>
      <c r="B1517" t="s">
        <v>82</v>
      </c>
    </row>
    <row r="1518" spans="1:2" x14ac:dyDescent="0.3">
      <c r="A1518" t="s">
        <v>275</v>
      </c>
      <c r="B1518" t="s">
        <v>1063</v>
      </c>
    </row>
    <row r="1519" spans="1:2" x14ac:dyDescent="0.3">
      <c r="A1519" t="s">
        <v>1064</v>
      </c>
    </row>
    <row r="1521" spans="1:1" x14ac:dyDescent="0.3">
      <c r="A1521" t="s">
        <v>1065</v>
      </c>
    </row>
    <row r="1522" spans="1:1" x14ac:dyDescent="0.3">
      <c r="A1522" t="s">
        <v>1066</v>
      </c>
    </row>
    <row r="1525" spans="1:1" x14ac:dyDescent="0.3">
      <c r="A1525" t="s">
        <v>1067</v>
      </c>
    </row>
    <row r="1526" spans="1:1" x14ac:dyDescent="0.3">
      <c r="A1526" t="s">
        <v>1068</v>
      </c>
    </row>
    <row r="1527" spans="1:1" x14ac:dyDescent="0.3">
      <c r="A1527" t="s">
        <v>339</v>
      </c>
    </row>
    <row r="1528" spans="1:1" x14ac:dyDescent="0.3">
      <c r="A1528" t="s">
        <v>1069</v>
      </c>
    </row>
    <row r="1529" spans="1:1" x14ac:dyDescent="0.3">
      <c r="A1529" t="s">
        <v>383</v>
      </c>
    </row>
    <row r="1530" spans="1:1" x14ac:dyDescent="0.3">
      <c r="A1530" t="s">
        <v>543</v>
      </c>
    </row>
    <row r="1532" spans="1:1" x14ac:dyDescent="0.3">
      <c r="A1532" t="s">
        <v>384</v>
      </c>
    </row>
    <row r="1535" spans="1:1" x14ac:dyDescent="0.3">
      <c r="A1535" t="s">
        <v>1070</v>
      </c>
    </row>
    <row r="1537" spans="1:2" x14ac:dyDescent="0.3">
      <c r="A1537" t="e" cm="1">
        <f t="array" ref="A1537">-- PRODUCTION_MI_ACCEPT SYNONYM</f>
        <v>#NAME?</v>
      </c>
    </row>
    <row r="1538" spans="1:2" x14ac:dyDescent="0.3">
      <c r="A1538" t="s">
        <v>1071</v>
      </c>
    </row>
    <row r="1539" spans="1:2" x14ac:dyDescent="0.3">
      <c r="A1539" t="s">
        <v>142</v>
      </c>
    </row>
    <row r="1540" spans="1:2" x14ac:dyDescent="0.3">
      <c r="A1540" t="s">
        <v>1072</v>
      </c>
    </row>
    <row r="1541" spans="1:2" x14ac:dyDescent="0.3">
      <c r="A1541" t="s">
        <v>286</v>
      </c>
    </row>
    <row r="1543" spans="1:2" x14ac:dyDescent="0.3">
      <c r="A1543" t="s">
        <v>244</v>
      </c>
    </row>
    <row r="1544" spans="1:2" x14ac:dyDescent="0.3">
      <c r="B1544" t="s">
        <v>1073</v>
      </c>
    </row>
    <row r="1545" spans="1:2" x14ac:dyDescent="0.3">
      <c r="A1545" t="s">
        <v>288</v>
      </c>
    </row>
    <row r="1546" spans="1:2" x14ac:dyDescent="0.3">
      <c r="A1546" t="s">
        <v>289</v>
      </c>
    </row>
    <row r="1548" spans="1:2" x14ac:dyDescent="0.3">
      <c r="A1548" t="s">
        <v>1074</v>
      </c>
    </row>
    <row r="1549" spans="1:2" x14ac:dyDescent="0.3">
      <c r="A1549" t="s">
        <v>1075</v>
      </c>
    </row>
    <row r="1553" spans="1:2" x14ac:dyDescent="0.3">
      <c r="A1553" t="e" cm="1">
        <f t="array" ref="A1553">-- Logging</f>
        <v>#NAME?</v>
      </c>
    </row>
    <row r="1554" spans="1:2" x14ac:dyDescent="0.3">
      <c r="A1554" t="s">
        <v>273</v>
      </c>
    </row>
    <row r="1555" spans="1:2" x14ac:dyDescent="0.3">
      <c r="A1555" t="s">
        <v>1076</v>
      </c>
    </row>
    <row r="1558" spans="1:2" x14ac:dyDescent="0.3">
      <c r="A1558" t="s">
        <v>1077</v>
      </c>
    </row>
    <row r="1559" spans="1:2" x14ac:dyDescent="0.3">
      <c r="A1559" t="s">
        <v>754</v>
      </c>
    </row>
    <row r="1561" spans="1:2" x14ac:dyDescent="0.3">
      <c r="A1561" t="s">
        <v>339</v>
      </c>
    </row>
    <row r="1562" spans="1:2" x14ac:dyDescent="0.3">
      <c r="A1562" t="s">
        <v>1069</v>
      </c>
    </row>
    <row r="1563" spans="1:2" x14ac:dyDescent="0.3">
      <c r="A1563" t="s">
        <v>1078</v>
      </c>
    </row>
    <row r="1564" spans="1:2" x14ac:dyDescent="0.3">
      <c r="A1564" t="s">
        <v>320</v>
      </c>
    </row>
    <row r="1565" spans="1:2" x14ac:dyDescent="0.3">
      <c r="A1565" t="s">
        <v>1079</v>
      </c>
    </row>
    <row r="1567" spans="1:2" x14ac:dyDescent="0.3">
      <c r="A1567" t="s">
        <v>1080</v>
      </c>
    </row>
    <row r="1568" spans="1:2" x14ac:dyDescent="0.3">
      <c r="B1568" t="s">
        <v>1081</v>
      </c>
    </row>
    <row r="1569" spans="2:2" x14ac:dyDescent="0.3">
      <c r="B1569" t="s">
        <v>1082</v>
      </c>
    </row>
    <row r="1570" spans="2:2" x14ac:dyDescent="0.3">
      <c r="B1570" t="s">
        <v>1083</v>
      </c>
    </row>
    <row r="1571" spans="2:2" x14ac:dyDescent="0.3">
      <c r="B1571" t="s">
        <v>1084</v>
      </c>
    </row>
    <row r="1572" spans="2:2" x14ac:dyDescent="0.3">
      <c r="B1572" t="s">
        <v>1085</v>
      </c>
    </row>
    <row r="1573" spans="2:2" x14ac:dyDescent="0.3">
      <c r="B1573" t="s">
        <v>1086</v>
      </c>
    </row>
    <row r="1574" spans="2:2" x14ac:dyDescent="0.3">
      <c r="B1574" t="s">
        <v>1087</v>
      </c>
    </row>
    <row r="1575" spans="2:2" x14ac:dyDescent="0.3">
      <c r="B1575" t="s">
        <v>1088</v>
      </c>
    </row>
    <row r="1576" spans="2:2" x14ac:dyDescent="0.3">
      <c r="B1576" t="s">
        <v>1089</v>
      </c>
    </row>
    <row r="1577" spans="2:2" x14ac:dyDescent="0.3">
      <c r="B1577" t="s">
        <v>1090</v>
      </c>
    </row>
    <row r="1578" spans="2:2" x14ac:dyDescent="0.3">
      <c r="B1578" t="s">
        <v>1091</v>
      </c>
    </row>
    <row r="1579" spans="2:2" x14ac:dyDescent="0.3">
      <c r="B1579" t="s">
        <v>1092</v>
      </c>
    </row>
    <row r="1580" spans="2:2" x14ac:dyDescent="0.3">
      <c r="B1580" t="s">
        <v>1093</v>
      </c>
    </row>
    <row r="1581" spans="2:2" x14ac:dyDescent="0.3">
      <c r="B1581" t="s">
        <v>1094</v>
      </c>
    </row>
    <row r="1582" spans="2:2" x14ac:dyDescent="0.3">
      <c r="B1582" t="s">
        <v>1095</v>
      </c>
    </row>
    <row r="1583" spans="2:2" x14ac:dyDescent="0.3">
      <c r="B1583" t="s">
        <v>1096</v>
      </c>
    </row>
    <row r="1584" spans="2:2" x14ac:dyDescent="0.3">
      <c r="B1584" t="s">
        <v>1097</v>
      </c>
    </row>
    <row r="1585" spans="2:2" x14ac:dyDescent="0.3">
      <c r="B1585" t="s">
        <v>1098</v>
      </c>
    </row>
    <row r="1586" spans="2:2" x14ac:dyDescent="0.3">
      <c r="B1586" t="s">
        <v>1099</v>
      </c>
    </row>
    <row r="1587" spans="2:2" x14ac:dyDescent="0.3">
      <c r="B1587" t="s">
        <v>1100</v>
      </c>
    </row>
    <row r="1588" spans="2:2" x14ac:dyDescent="0.3">
      <c r="B1588" t="s">
        <v>1101</v>
      </c>
    </row>
    <row r="1589" spans="2:2" x14ac:dyDescent="0.3">
      <c r="B1589" t="s">
        <v>1102</v>
      </c>
    </row>
    <row r="1590" spans="2:2" x14ac:dyDescent="0.3">
      <c r="B1590" t="s">
        <v>1103</v>
      </c>
    </row>
    <row r="1591" spans="2:2" x14ac:dyDescent="0.3">
      <c r="B1591" t="s">
        <v>1104</v>
      </c>
    </row>
    <row r="1592" spans="2:2" x14ac:dyDescent="0.3">
      <c r="B1592" t="s">
        <v>1105</v>
      </c>
    </row>
    <row r="1593" spans="2:2" x14ac:dyDescent="0.3">
      <c r="B1593" t="s">
        <v>1106</v>
      </c>
    </row>
    <row r="1594" spans="2:2" x14ac:dyDescent="0.3">
      <c r="B1594" t="s">
        <v>1107</v>
      </c>
    </row>
    <row r="1595" spans="2:2" x14ac:dyDescent="0.3">
      <c r="B1595" t="s">
        <v>1108</v>
      </c>
    </row>
    <row r="1596" spans="2:2" x14ac:dyDescent="0.3">
      <c r="B1596" t="s">
        <v>1109</v>
      </c>
    </row>
    <row r="1597" spans="2:2" x14ac:dyDescent="0.3">
      <c r="B1597" t="s">
        <v>1110</v>
      </c>
    </row>
    <row r="1598" spans="2:2" x14ac:dyDescent="0.3">
      <c r="B1598" t="s">
        <v>1111</v>
      </c>
    </row>
    <row r="1599" spans="2:2" x14ac:dyDescent="0.3">
      <c r="B1599" t="s">
        <v>1112</v>
      </c>
    </row>
    <row r="1600" spans="2:2" x14ac:dyDescent="0.3">
      <c r="B1600" t="s">
        <v>1113</v>
      </c>
    </row>
    <row r="1601" spans="2:2" x14ac:dyDescent="0.3">
      <c r="B1601" t="s">
        <v>1114</v>
      </c>
    </row>
    <row r="1602" spans="2:2" x14ac:dyDescent="0.3">
      <c r="B1602" t="s">
        <v>1115</v>
      </c>
    </row>
    <row r="1603" spans="2:2" x14ac:dyDescent="0.3">
      <c r="B1603" t="s">
        <v>1116</v>
      </c>
    </row>
    <row r="1604" spans="2:2" x14ac:dyDescent="0.3">
      <c r="B1604" t="s">
        <v>1117</v>
      </c>
    </row>
    <row r="1605" spans="2:2" x14ac:dyDescent="0.3">
      <c r="B1605" t="s">
        <v>1118</v>
      </c>
    </row>
    <row r="1606" spans="2:2" x14ac:dyDescent="0.3">
      <c r="B1606" t="s">
        <v>1119</v>
      </c>
    </row>
    <row r="1607" spans="2:2" x14ac:dyDescent="0.3">
      <c r="B1607" t="s">
        <v>1120</v>
      </c>
    </row>
    <row r="1608" spans="2:2" x14ac:dyDescent="0.3">
      <c r="B1608" t="s">
        <v>1121</v>
      </c>
    </row>
    <row r="1609" spans="2:2" x14ac:dyDescent="0.3">
      <c r="B1609" t="s">
        <v>1122</v>
      </c>
    </row>
    <row r="1610" spans="2:2" x14ac:dyDescent="0.3">
      <c r="B1610" t="s">
        <v>1123</v>
      </c>
    </row>
    <row r="1611" spans="2:2" x14ac:dyDescent="0.3">
      <c r="B1611" t="s">
        <v>1124</v>
      </c>
    </row>
    <row r="1612" spans="2:2" x14ac:dyDescent="0.3">
      <c r="B1612" t="s">
        <v>1125</v>
      </c>
    </row>
    <row r="1613" spans="2:2" x14ac:dyDescent="0.3">
      <c r="B1613" t="s">
        <v>1126</v>
      </c>
    </row>
    <row r="1614" spans="2:2" x14ac:dyDescent="0.3">
      <c r="B1614" t="s">
        <v>1127</v>
      </c>
    </row>
    <row r="1615" spans="2:2" x14ac:dyDescent="0.3">
      <c r="B1615" t="s">
        <v>1128</v>
      </c>
    </row>
    <row r="1616" spans="2:2" x14ac:dyDescent="0.3">
      <c r="B1616" t="s">
        <v>1129</v>
      </c>
    </row>
    <row r="1617" spans="2:2" x14ac:dyDescent="0.3">
      <c r="B1617" t="s">
        <v>1130</v>
      </c>
    </row>
    <row r="1618" spans="2:2" x14ac:dyDescent="0.3">
      <c r="B1618" t="s">
        <v>1131</v>
      </c>
    </row>
    <row r="1619" spans="2:2" x14ac:dyDescent="0.3">
      <c r="B1619" t="s">
        <v>1132</v>
      </c>
    </row>
    <row r="1620" spans="2:2" x14ac:dyDescent="0.3">
      <c r="B1620" t="s">
        <v>1133</v>
      </c>
    </row>
    <row r="1621" spans="2:2" x14ac:dyDescent="0.3">
      <c r="B1621" t="s">
        <v>1134</v>
      </c>
    </row>
    <row r="1622" spans="2:2" x14ac:dyDescent="0.3">
      <c r="B1622" t="s">
        <v>1135</v>
      </c>
    </row>
    <row r="1623" spans="2:2" x14ac:dyDescent="0.3">
      <c r="B1623" t="s">
        <v>1136</v>
      </c>
    </row>
    <row r="1624" spans="2:2" x14ac:dyDescent="0.3">
      <c r="B1624" t="s">
        <v>1137</v>
      </c>
    </row>
    <row r="1625" spans="2:2" x14ac:dyDescent="0.3">
      <c r="B1625" t="s">
        <v>1138</v>
      </c>
    </row>
    <row r="1626" spans="2:2" x14ac:dyDescent="0.3">
      <c r="B1626" t="s">
        <v>1139</v>
      </c>
    </row>
    <row r="1627" spans="2:2" x14ac:dyDescent="0.3">
      <c r="B1627" t="s">
        <v>1140</v>
      </c>
    </row>
    <row r="1628" spans="2:2" x14ac:dyDescent="0.3">
      <c r="B1628" t="s">
        <v>1141</v>
      </c>
    </row>
    <row r="1629" spans="2:2" x14ac:dyDescent="0.3">
      <c r="B1629" t="s">
        <v>1142</v>
      </c>
    </row>
    <row r="1630" spans="2:2" x14ac:dyDescent="0.3">
      <c r="B1630" t="s">
        <v>1143</v>
      </c>
    </row>
    <row r="1631" spans="2:2" x14ac:dyDescent="0.3">
      <c r="B1631" t="s">
        <v>978</v>
      </c>
    </row>
    <row r="1632" spans="2:2" x14ac:dyDescent="0.3">
      <c r="B1632" t="s">
        <v>1144</v>
      </c>
    </row>
    <row r="1633" spans="2:2" x14ac:dyDescent="0.3">
      <c r="B1633" t="s">
        <v>1145</v>
      </c>
    </row>
    <row r="1634" spans="2:2" x14ac:dyDescent="0.3">
      <c r="B1634" t="s">
        <v>1146</v>
      </c>
    </row>
    <row r="1635" spans="2:2" x14ac:dyDescent="0.3">
      <c r="B1635" t="s">
        <v>1147</v>
      </c>
    </row>
    <row r="1636" spans="2:2" x14ac:dyDescent="0.3">
      <c r="B1636" t="s">
        <v>1148</v>
      </c>
    </row>
    <row r="1637" spans="2:2" x14ac:dyDescent="0.3">
      <c r="B1637" t="s">
        <v>1149</v>
      </c>
    </row>
    <row r="1638" spans="2:2" x14ac:dyDescent="0.3">
      <c r="B1638" t="s">
        <v>1150</v>
      </c>
    </row>
    <row r="1639" spans="2:2" x14ac:dyDescent="0.3">
      <c r="B1639" t="s">
        <v>1151</v>
      </c>
    </row>
    <row r="1640" spans="2:2" x14ac:dyDescent="0.3">
      <c r="B1640" t="s">
        <v>1152</v>
      </c>
    </row>
    <row r="1641" spans="2:2" x14ac:dyDescent="0.3">
      <c r="B1641" t="s">
        <v>1153</v>
      </c>
    </row>
    <row r="1642" spans="2:2" x14ac:dyDescent="0.3">
      <c r="B1642" t="s">
        <v>1154</v>
      </c>
    </row>
    <row r="1643" spans="2:2" x14ac:dyDescent="0.3">
      <c r="B1643" t="s">
        <v>1155</v>
      </c>
    </row>
    <row r="1644" spans="2:2" x14ac:dyDescent="0.3">
      <c r="B1644" t="s">
        <v>1156</v>
      </c>
    </row>
    <row r="1645" spans="2:2" x14ac:dyDescent="0.3">
      <c r="B1645" t="s">
        <v>1157</v>
      </c>
    </row>
    <row r="1646" spans="2:2" x14ac:dyDescent="0.3">
      <c r="B1646" t="s">
        <v>1158</v>
      </c>
    </row>
    <row r="1647" spans="2:2" x14ac:dyDescent="0.3">
      <c r="B1647" t="s">
        <v>1159</v>
      </c>
    </row>
    <row r="1648" spans="2:2" x14ac:dyDescent="0.3">
      <c r="B1648" t="s">
        <v>1160</v>
      </c>
    </row>
    <row r="1649" spans="1:2" x14ac:dyDescent="0.3">
      <c r="B1649" t="s">
        <v>1161</v>
      </c>
    </row>
    <row r="1650" spans="1:2" x14ac:dyDescent="0.3">
      <c r="B1650" t="s">
        <v>1162</v>
      </c>
    </row>
    <row r="1651" spans="1:2" x14ac:dyDescent="0.3">
      <c r="B1651" t="s">
        <v>1163</v>
      </c>
    </row>
    <row r="1652" spans="1:2" x14ac:dyDescent="0.3">
      <c r="B1652" t="s">
        <v>1164</v>
      </c>
    </row>
    <row r="1653" spans="1:2" x14ac:dyDescent="0.3">
      <c r="B1653" t="s">
        <v>1165</v>
      </c>
    </row>
    <row r="1654" spans="1:2" x14ac:dyDescent="0.3">
      <c r="B1654" t="s">
        <v>1166</v>
      </c>
    </row>
    <row r="1655" spans="1:2" x14ac:dyDescent="0.3">
      <c r="B1655" t="s">
        <v>1167</v>
      </c>
    </row>
    <row r="1656" spans="1:2" x14ac:dyDescent="0.3">
      <c r="B1656" t="s">
        <v>1168</v>
      </c>
    </row>
    <row r="1657" spans="1:2" x14ac:dyDescent="0.3">
      <c r="B1657" t="s">
        <v>1169</v>
      </c>
    </row>
    <row r="1658" spans="1:2" x14ac:dyDescent="0.3">
      <c r="B1658" t="s">
        <v>1170</v>
      </c>
    </row>
    <row r="1659" spans="1:2" x14ac:dyDescent="0.3">
      <c r="B1659" t="s">
        <v>1171</v>
      </c>
    </row>
    <row r="1660" spans="1:2" x14ac:dyDescent="0.3">
      <c r="B1660" t="s">
        <v>1172</v>
      </c>
    </row>
    <row r="1661" spans="1:2" x14ac:dyDescent="0.3">
      <c r="B1661" t="s">
        <v>1173</v>
      </c>
    </row>
    <row r="1662" spans="1:2" x14ac:dyDescent="0.3">
      <c r="B1662" t="s">
        <v>1174</v>
      </c>
    </row>
    <row r="1663" spans="1:2" x14ac:dyDescent="0.3">
      <c r="A1663" t="s">
        <v>1175</v>
      </c>
    </row>
    <row r="1664" spans="1:2" x14ac:dyDescent="0.3">
      <c r="B1664" t="s">
        <v>1176</v>
      </c>
    </row>
    <row r="1665" spans="1:2" x14ac:dyDescent="0.3">
      <c r="B1665" t="s">
        <v>1177</v>
      </c>
    </row>
    <row r="1666" spans="1:2" x14ac:dyDescent="0.3">
      <c r="B1666" t="s">
        <v>1178</v>
      </c>
    </row>
    <row r="1667" spans="1:2" x14ac:dyDescent="0.3">
      <c r="B1667" t="s">
        <v>1179</v>
      </c>
    </row>
    <row r="1668" spans="1:2" x14ac:dyDescent="0.3">
      <c r="B1668" t="s">
        <v>1180</v>
      </c>
    </row>
    <row r="1669" spans="1:2" x14ac:dyDescent="0.3">
      <c r="B1669" t="s">
        <v>1181</v>
      </c>
    </row>
    <row r="1670" spans="1:2" x14ac:dyDescent="0.3">
      <c r="B1670" t="s">
        <v>1182</v>
      </c>
    </row>
    <row r="1671" spans="1:2" x14ac:dyDescent="0.3">
      <c r="B1671" t="s">
        <v>1183</v>
      </c>
    </row>
    <row r="1672" spans="1:2" x14ac:dyDescent="0.3">
      <c r="B1672" t="s">
        <v>1184</v>
      </c>
    </row>
    <row r="1673" spans="1:2" x14ac:dyDescent="0.3">
      <c r="B1673" t="s">
        <v>1185</v>
      </c>
    </row>
    <row r="1674" spans="1:2" x14ac:dyDescent="0.3">
      <c r="B1674" t="s">
        <v>1186</v>
      </c>
    </row>
    <row r="1675" spans="1:2" x14ac:dyDescent="0.3">
      <c r="B1675" t="s">
        <v>1187</v>
      </c>
    </row>
    <row r="1676" spans="1:2" x14ac:dyDescent="0.3">
      <c r="B1676" t="s">
        <v>1188</v>
      </c>
    </row>
    <row r="1677" spans="1:2" x14ac:dyDescent="0.3">
      <c r="A1677" t="s">
        <v>1189</v>
      </c>
    </row>
    <row r="1678" spans="1:2" x14ac:dyDescent="0.3">
      <c r="A1678" t="s">
        <v>1190</v>
      </c>
    </row>
    <row r="1679" spans="1:2" x14ac:dyDescent="0.3">
      <c r="A1679" t="s">
        <v>1191</v>
      </c>
    </row>
    <row r="1680" spans="1:2" x14ac:dyDescent="0.3">
      <c r="B1680" t="s">
        <v>1192</v>
      </c>
    </row>
    <row r="1681" spans="1:2" x14ac:dyDescent="0.3">
      <c r="B1681" t="s">
        <v>1193</v>
      </c>
    </row>
    <row r="1682" spans="1:2" x14ac:dyDescent="0.3">
      <c r="B1682" t="s">
        <v>1194</v>
      </c>
    </row>
    <row r="1683" spans="1:2" x14ac:dyDescent="0.3">
      <c r="B1683" t="s">
        <v>1195</v>
      </c>
    </row>
    <row r="1684" spans="1:2" x14ac:dyDescent="0.3">
      <c r="B1684" t="s">
        <v>1196</v>
      </c>
    </row>
    <row r="1685" spans="1:2" x14ac:dyDescent="0.3">
      <c r="B1685" t="s">
        <v>1197</v>
      </c>
    </row>
    <row r="1686" spans="1:2" x14ac:dyDescent="0.3">
      <c r="B1686" t="s">
        <v>1198</v>
      </c>
    </row>
    <row r="1687" spans="1:2" x14ac:dyDescent="0.3">
      <c r="B1687" t="s">
        <v>1199</v>
      </c>
    </row>
    <row r="1688" spans="1:2" x14ac:dyDescent="0.3">
      <c r="B1688" t="s">
        <v>1200</v>
      </c>
    </row>
    <row r="1689" spans="1:2" x14ac:dyDescent="0.3">
      <c r="B1689" t="s">
        <v>1201</v>
      </c>
    </row>
    <row r="1691" spans="1:2" x14ac:dyDescent="0.3">
      <c r="A1691" t="s">
        <v>1202</v>
      </c>
    </row>
    <row r="1692" spans="1:2" x14ac:dyDescent="0.3">
      <c r="A1692" t="s">
        <v>1203</v>
      </c>
    </row>
    <row r="1693" spans="1:2" x14ac:dyDescent="0.3">
      <c r="A1693" t="s">
        <v>1204</v>
      </c>
    </row>
    <row r="1694" spans="1:2" x14ac:dyDescent="0.3">
      <c r="A1694" t="s">
        <v>1205</v>
      </c>
    </row>
    <row r="1695" spans="1:2" x14ac:dyDescent="0.3">
      <c r="A1695" t="s">
        <v>1206</v>
      </c>
    </row>
    <row r="1697" spans="1:2" x14ac:dyDescent="0.3">
      <c r="A1697" t="s">
        <v>1207</v>
      </c>
    </row>
    <row r="1698" spans="1:2" x14ac:dyDescent="0.3">
      <c r="A1698" t="s">
        <v>261</v>
      </c>
    </row>
    <row r="1699" spans="1:2" x14ac:dyDescent="0.3">
      <c r="B1699" t="s">
        <v>1208</v>
      </c>
    </row>
    <row r="1700" spans="1:2" x14ac:dyDescent="0.3">
      <c r="A1700" t="s">
        <v>380</v>
      </c>
    </row>
    <row r="1702" spans="1:2" x14ac:dyDescent="0.3">
      <c r="A1702" t="s">
        <v>1209</v>
      </c>
    </row>
    <row r="1703" spans="1:2" x14ac:dyDescent="0.3">
      <c r="A1703" t="s">
        <v>261</v>
      </c>
    </row>
    <row r="1704" spans="1:2" x14ac:dyDescent="0.3">
      <c r="B1704" t="s">
        <v>379</v>
      </c>
    </row>
    <row r="1705" spans="1:2" x14ac:dyDescent="0.3">
      <c r="A1705" t="s">
        <v>380</v>
      </c>
    </row>
    <row r="1707" spans="1:2" x14ac:dyDescent="0.3">
      <c r="A1707" t="s">
        <v>1210</v>
      </c>
    </row>
    <row r="1708" spans="1:2" x14ac:dyDescent="0.3">
      <c r="A1708" t="s">
        <v>261</v>
      </c>
    </row>
    <row r="1709" spans="1:2" x14ac:dyDescent="0.3">
      <c r="B1709" t="s">
        <v>1211</v>
      </c>
    </row>
    <row r="1710" spans="1:2" x14ac:dyDescent="0.3">
      <c r="A1710" t="s">
        <v>380</v>
      </c>
    </row>
    <row r="1712" spans="1:2" x14ac:dyDescent="0.3">
      <c r="A1712" t="s">
        <v>1212</v>
      </c>
    </row>
    <row r="1713" spans="1:2" x14ac:dyDescent="0.3">
      <c r="A1713" t="s">
        <v>261</v>
      </c>
    </row>
    <row r="1714" spans="1:2" x14ac:dyDescent="0.3">
      <c r="B1714" t="s">
        <v>1213</v>
      </c>
    </row>
    <row r="1715" spans="1:2" x14ac:dyDescent="0.3">
      <c r="A1715" t="s">
        <v>380</v>
      </c>
    </row>
    <row r="1717" spans="1:2" x14ac:dyDescent="0.3">
      <c r="A1717" t="e" cm="1">
        <f t="array" ref="A1717">-- Unused Index</f>
        <v>#NAME?</v>
      </c>
    </row>
    <row r="1718" spans="1:2" x14ac:dyDescent="0.3">
      <c r="A1718" t="s">
        <v>1214</v>
      </c>
    </row>
    <row r="1719" spans="1:2" x14ac:dyDescent="0.3">
      <c r="A1719" t="s">
        <v>1043</v>
      </c>
    </row>
    <row r="1720" spans="1:2" x14ac:dyDescent="0.3">
      <c r="A1720" t="s">
        <v>275</v>
      </c>
      <c r="B1720" t="s">
        <v>1215</v>
      </c>
    </row>
    <row r="1721" spans="1:2" x14ac:dyDescent="0.3">
      <c r="A1721" t="s">
        <v>1045</v>
      </c>
    </row>
    <row r="1723" spans="1:2" x14ac:dyDescent="0.3">
      <c r="A1723" t="s">
        <v>1216</v>
      </c>
    </row>
    <row r="1724" spans="1:2" x14ac:dyDescent="0.3">
      <c r="A1724" t="s">
        <v>1066</v>
      </c>
    </row>
    <row r="1727" spans="1:2" x14ac:dyDescent="0.3">
      <c r="A1727" t="s">
        <v>1217</v>
      </c>
    </row>
    <row r="1728" spans="1:2" x14ac:dyDescent="0.3">
      <c r="A1728" t="s">
        <v>1218</v>
      </c>
    </row>
    <row r="1729" spans="1:1" x14ac:dyDescent="0.3">
      <c r="A1729" t="s">
        <v>1219</v>
      </c>
    </row>
    <row r="1730" spans="1:1" x14ac:dyDescent="0.3">
      <c r="A1730" t="s">
        <v>1220</v>
      </c>
    </row>
    <row r="1731" spans="1:1" x14ac:dyDescent="0.3">
      <c r="A1731" t="s">
        <v>1221</v>
      </c>
    </row>
    <row r="1734" spans="1:1" x14ac:dyDescent="0.3">
      <c r="A1734" t="s">
        <v>1222</v>
      </c>
    </row>
    <row r="1735" spans="1:1" x14ac:dyDescent="0.3">
      <c r="A1735" t="s">
        <v>1223</v>
      </c>
    </row>
    <row r="1736" spans="1:1" x14ac:dyDescent="0.3">
      <c r="A1736" t="s">
        <v>339</v>
      </c>
    </row>
    <row r="1737" spans="1:1" x14ac:dyDescent="0.3">
      <c r="A1737" t="s">
        <v>340</v>
      </c>
    </row>
    <row r="1738" spans="1:1" x14ac:dyDescent="0.3">
      <c r="A1738" t="s">
        <v>383</v>
      </c>
    </row>
    <row r="1739" spans="1:1" x14ac:dyDescent="0.3">
      <c r="A1739" t="s">
        <v>320</v>
      </c>
    </row>
    <row r="1740" spans="1:1" x14ac:dyDescent="0.3">
      <c r="A1740" t="s">
        <v>384</v>
      </c>
    </row>
    <row r="1742" spans="1:1" x14ac:dyDescent="0.3">
      <c r="A1742" t="s">
        <v>1224</v>
      </c>
    </row>
    <row r="1744" spans="1:1" x14ac:dyDescent="0.3">
      <c r="A1744" t="e" cm="1">
        <f t="array" ref="A1744">-- Production_MI_Unique SYNONYM</f>
        <v>#NAME?</v>
      </c>
    </row>
    <row r="1745" spans="1:2" x14ac:dyDescent="0.3">
      <c r="A1745" t="s">
        <v>1225</v>
      </c>
    </row>
    <row r="1746" spans="1:2" x14ac:dyDescent="0.3">
      <c r="A1746" t="s">
        <v>142</v>
      </c>
    </row>
    <row r="1747" spans="1:2" x14ac:dyDescent="0.3">
      <c r="A1747" t="s">
        <v>1226</v>
      </c>
    </row>
    <row r="1748" spans="1:2" x14ac:dyDescent="0.3">
      <c r="A1748" t="s">
        <v>286</v>
      </c>
    </row>
    <row r="1750" spans="1:2" x14ac:dyDescent="0.3">
      <c r="A1750" t="s">
        <v>244</v>
      </c>
    </row>
    <row r="1751" spans="1:2" x14ac:dyDescent="0.3">
      <c r="B1751" t="s">
        <v>1227</v>
      </c>
    </row>
    <row r="1752" spans="1:2" x14ac:dyDescent="0.3">
      <c r="A1752" t="s">
        <v>288</v>
      </c>
    </row>
    <row r="1753" spans="1:2" x14ac:dyDescent="0.3">
      <c r="A1753" t="s">
        <v>289</v>
      </c>
    </row>
    <row r="1756" spans="1:2" x14ac:dyDescent="0.3">
      <c r="A1756" t="s">
        <v>1074</v>
      </c>
    </row>
    <row r="1757" spans="1:2" x14ac:dyDescent="0.3">
      <c r="A1757" t="s">
        <v>1075</v>
      </c>
    </row>
    <row r="1760" spans="1:2" x14ac:dyDescent="0.3">
      <c r="A1760" t="e" cm="1">
        <f t="array" ref="A1760">-- Logging</f>
        <v>#NAME?</v>
      </c>
    </row>
    <row r="1761" spans="1:2" x14ac:dyDescent="0.3">
      <c r="A1761" t="s">
        <v>273</v>
      </c>
    </row>
    <row r="1762" spans="1:2" x14ac:dyDescent="0.3">
      <c r="A1762" t="s">
        <v>1228</v>
      </c>
    </row>
    <row r="1765" spans="1:2" x14ac:dyDescent="0.3">
      <c r="A1765" t="s">
        <v>1229</v>
      </c>
    </row>
    <row r="1767" spans="1:2" x14ac:dyDescent="0.3">
      <c r="A1767" t="s">
        <v>339</v>
      </c>
    </row>
    <row r="1768" spans="1:2" x14ac:dyDescent="0.3">
      <c r="A1768" t="s">
        <v>340</v>
      </c>
    </row>
    <row r="1769" spans="1:2" x14ac:dyDescent="0.3">
      <c r="A1769" t="s">
        <v>1230</v>
      </c>
    </row>
    <row r="1770" spans="1:2" x14ac:dyDescent="0.3">
      <c r="A1770" t="s">
        <v>320</v>
      </c>
    </row>
    <row r="1771" spans="1:2" x14ac:dyDescent="0.3">
      <c r="A1771" t="s">
        <v>1231</v>
      </c>
    </row>
    <row r="1773" spans="1:2" x14ac:dyDescent="0.3">
      <c r="A1773" t="s">
        <v>1232</v>
      </c>
    </row>
    <row r="1774" spans="1:2" x14ac:dyDescent="0.3">
      <c r="A1774" t="s">
        <v>261</v>
      </c>
    </row>
    <row r="1775" spans="1:2" x14ac:dyDescent="0.3">
      <c r="B1775" t="s">
        <v>1233</v>
      </c>
    </row>
    <row r="1776" spans="1:2" x14ac:dyDescent="0.3">
      <c r="B1776" t="s">
        <v>1234</v>
      </c>
    </row>
    <row r="1777" spans="2:2" x14ac:dyDescent="0.3">
      <c r="B1777" t="s">
        <v>1235</v>
      </c>
    </row>
    <row r="1778" spans="2:2" x14ac:dyDescent="0.3">
      <c r="B1778" t="s">
        <v>1236</v>
      </c>
    </row>
    <row r="1779" spans="2:2" x14ac:dyDescent="0.3">
      <c r="B1779" t="s">
        <v>1237</v>
      </c>
    </row>
    <row r="1780" spans="2:2" x14ac:dyDescent="0.3">
      <c r="B1780" t="s">
        <v>1238</v>
      </c>
    </row>
    <row r="1781" spans="2:2" x14ac:dyDescent="0.3">
      <c r="B1781" t="s">
        <v>1239</v>
      </c>
    </row>
    <row r="1782" spans="2:2" x14ac:dyDescent="0.3">
      <c r="B1782" t="s">
        <v>1240</v>
      </c>
    </row>
    <row r="1783" spans="2:2" x14ac:dyDescent="0.3">
      <c r="B1783" t="s">
        <v>1241</v>
      </c>
    </row>
    <row r="1784" spans="2:2" x14ac:dyDescent="0.3">
      <c r="B1784" t="s">
        <v>1242</v>
      </c>
    </row>
    <row r="1785" spans="2:2" x14ac:dyDescent="0.3">
      <c r="B1785" t="s">
        <v>1243</v>
      </c>
    </row>
    <row r="1786" spans="2:2" x14ac:dyDescent="0.3">
      <c r="B1786" t="s">
        <v>1244</v>
      </c>
    </row>
    <row r="1787" spans="2:2" x14ac:dyDescent="0.3">
      <c r="B1787" t="s">
        <v>1245</v>
      </c>
    </row>
    <row r="1788" spans="2:2" x14ac:dyDescent="0.3">
      <c r="B1788" t="s">
        <v>1246</v>
      </c>
    </row>
    <row r="1789" spans="2:2" x14ac:dyDescent="0.3">
      <c r="B1789" t="s">
        <v>1247</v>
      </c>
    </row>
    <row r="1790" spans="2:2" x14ac:dyDescent="0.3">
      <c r="B1790" t="s">
        <v>1248</v>
      </c>
    </row>
    <row r="1791" spans="2:2" x14ac:dyDescent="0.3">
      <c r="B1791" t="s">
        <v>1249</v>
      </c>
    </row>
    <row r="1792" spans="2:2" x14ac:dyDescent="0.3">
      <c r="B1792" t="s">
        <v>1250</v>
      </c>
    </row>
    <row r="1793" spans="2:2" x14ac:dyDescent="0.3">
      <c r="B1793" t="s">
        <v>1251</v>
      </c>
    </row>
    <row r="1794" spans="2:2" x14ac:dyDescent="0.3">
      <c r="B1794" t="s">
        <v>1252</v>
      </c>
    </row>
    <row r="1795" spans="2:2" x14ac:dyDescent="0.3">
      <c r="B1795" t="s">
        <v>1253</v>
      </c>
    </row>
    <row r="1796" spans="2:2" x14ac:dyDescent="0.3">
      <c r="B1796" t="s">
        <v>1254</v>
      </c>
    </row>
    <row r="1797" spans="2:2" x14ac:dyDescent="0.3">
      <c r="B1797" t="s">
        <v>1255</v>
      </c>
    </row>
    <row r="1798" spans="2:2" x14ac:dyDescent="0.3">
      <c r="B1798" t="s">
        <v>1256</v>
      </c>
    </row>
    <row r="1799" spans="2:2" x14ac:dyDescent="0.3">
      <c r="B1799" t="s">
        <v>1257</v>
      </c>
    </row>
    <row r="1800" spans="2:2" x14ac:dyDescent="0.3">
      <c r="B1800" t="s">
        <v>1258</v>
      </c>
    </row>
    <row r="1801" spans="2:2" x14ac:dyDescent="0.3">
      <c r="B1801" t="s">
        <v>1259</v>
      </c>
    </row>
    <row r="1802" spans="2:2" x14ac:dyDescent="0.3">
      <c r="B1802" t="s">
        <v>1260</v>
      </c>
    </row>
    <row r="1803" spans="2:2" x14ac:dyDescent="0.3">
      <c r="B1803" t="s">
        <v>1261</v>
      </c>
    </row>
    <row r="1804" spans="2:2" x14ac:dyDescent="0.3">
      <c r="B1804" t="s">
        <v>1262</v>
      </c>
    </row>
    <row r="1805" spans="2:2" x14ac:dyDescent="0.3">
      <c r="B1805" t="s">
        <v>1263</v>
      </c>
    </row>
    <row r="1806" spans="2:2" x14ac:dyDescent="0.3">
      <c r="B1806" t="s">
        <v>1264</v>
      </c>
    </row>
    <row r="1807" spans="2:2" x14ac:dyDescent="0.3">
      <c r="B1807" t="s">
        <v>1265</v>
      </c>
    </row>
    <row r="1808" spans="2:2" x14ac:dyDescent="0.3">
      <c r="B1808" t="s">
        <v>1266</v>
      </c>
    </row>
    <row r="1809" spans="1:2" x14ac:dyDescent="0.3">
      <c r="B1809" t="s">
        <v>1267</v>
      </c>
    </row>
    <row r="1810" spans="1:2" x14ac:dyDescent="0.3">
      <c r="B1810" t="s">
        <v>1268</v>
      </c>
    </row>
    <row r="1811" spans="1:2" x14ac:dyDescent="0.3">
      <c r="B1811" t="s">
        <v>1269</v>
      </c>
    </row>
    <row r="1812" spans="1:2" x14ac:dyDescent="0.3">
      <c r="B1812" t="s">
        <v>1270</v>
      </c>
    </row>
    <row r="1813" spans="1:2" x14ac:dyDescent="0.3">
      <c r="B1813" t="s">
        <v>1271</v>
      </c>
    </row>
    <row r="1814" spans="1:2" x14ac:dyDescent="0.3">
      <c r="B1814" t="s">
        <v>1272</v>
      </c>
    </row>
    <row r="1815" spans="1:2" x14ac:dyDescent="0.3">
      <c r="B1815" t="s">
        <v>1273</v>
      </c>
    </row>
    <row r="1816" spans="1:2" x14ac:dyDescent="0.3">
      <c r="B1816" t="s">
        <v>1274</v>
      </c>
    </row>
    <row r="1817" spans="1:2" x14ac:dyDescent="0.3">
      <c r="B1817" t="s">
        <v>1275</v>
      </c>
    </row>
    <row r="1818" spans="1:2" x14ac:dyDescent="0.3">
      <c r="B1818" t="s">
        <v>1276</v>
      </c>
    </row>
    <row r="1819" spans="1:2" x14ac:dyDescent="0.3">
      <c r="B1819" t="s">
        <v>1277</v>
      </c>
    </row>
    <row r="1820" spans="1:2" x14ac:dyDescent="0.3">
      <c r="B1820" t="s">
        <v>1278</v>
      </c>
    </row>
    <row r="1821" spans="1:2" x14ac:dyDescent="0.3">
      <c r="B1821" t="s">
        <v>1279</v>
      </c>
    </row>
    <row r="1822" spans="1:2" x14ac:dyDescent="0.3">
      <c r="B1822" t="s">
        <v>1280</v>
      </c>
    </row>
    <row r="1823" spans="1:2" x14ac:dyDescent="0.3">
      <c r="A1823" t="s">
        <v>1281</v>
      </c>
    </row>
    <row r="1824" spans="1:2" x14ac:dyDescent="0.3">
      <c r="A1824" t="s">
        <v>1282</v>
      </c>
    </row>
    <row r="1825" spans="1:2" x14ac:dyDescent="0.3">
      <c r="B1825" t="s">
        <v>1283</v>
      </c>
    </row>
    <row r="1826" spans="1:2" x14ac:dyDescent="0.3">
      <c r="B1826" t="s">
        <v>1284</v>
      </c>
    </row>
    <row r="1827" spans="1:2" x14ac:dyDescent="0.3">
      <c r="B1827" t="s">
        <v>1285</v>
      </c>
    </row>
    <row r="1828" spans="1:2" x14ac:dyDescent="0.3">
      <c r="B1828" t="s">
        <v>1286</v>
      </c>
    </row>
    <row r="1829" spans="1:2" x14ac:dyDescent="0.3">
      <c r="B1829" t="s">
        <v>1287</v>
      </c>
    </row>
    <row r="1830" spans="1:2" x14ac:dyDescent="0.3">
      <c r="B1830" t="s">
        <v>1288</v>
      </c>
    </row>
    <row r="1831" spans="1:2" x14ac:dyDescent="0.3">
      <c r="B1831" t="s">
        <v>1289</v>
      </c>
    </row>
    <row r="1832" spans="1:2" x14ac:dyDescent="0.3">
      <c r="B1832" t="s">
        <v>1290</v>
      </c>
    </row>
    <row r="1833" spans="1:2" x14ac:dyDescent="0.3">
      <c r="B1833" t="s">
        <v>1291</v>
      </c>
    </row>
    <row r="1834" spans="1:2" x14ac:dyDescent="0.3">
      <c r="B1834" t="s">
        <v>1292</v>
      </c>
    </row>
    <row r="1835" spans="1:2" x14ac:dyDescent="0.3">
      <c r="A1835" t="s">
        <v>1293</v>
      </c>
    </row>
    <row r="1837" spans="1:2" x14ac:dyDescent="0.3">
      <c r="A1837" t="s">
        <v>1294</v>
      </c>
    </row>
    <row r="1838" spans="1:2" x14ac:dyDescent="0.3">
      <c r="A1838" t="s">
        <v>1295</v>
      </c>
    </row>
    <row r="1839" spans="1:2" x14ac:dyDescent="0.3">
      <c r="A1839" t="s">
        <v>142</v>
      </c>
    </row>
    <row r="1840" spans="1:2" x14ac:dyDescent="0.3">
      <c r="B1840" t="s">
        <v>1296</v>
      </c>
    </row>
    <row r="1841" spans="1:2" x14ac:dyDescent="0.3">
      <c r="A1841" t="s">
        <v>286</v>
      </c>
    </row>
    <row r="1843" spans="1:2" x14ac:dyDescent="0.3">
      <c r="A1843" t="s">
        <v>59</v>
      </c>
    </row>
    <row r="1844" spans="1:2" x14ac:dyDescent="0.3">
      <c r="B1844" t="s">
        <v>1297</v>
      </c>
    </row>
    <row r="1845" spans="1:2" x14ac:dyDescent="0.3">
      <c r="B1845" t="s">
        <v>60</v>
      </c>
    </row>
    <row r="1846" spans="1:2" x14ac:dyDescent="0.3">
      <c r="B1846" t="s">
        <v>85</v>
      </c>
    </row>
    <row r="1847" spans="1:2" x14ac:dyDescent="0.3">
      <c r="B1847" t="s">
        <v>68</v>
      </c>
    </row>
    <row r="1848" spans="1:2" x14ac:dyDescent="0.3">
      <c r="B1848" t="s">
        <v>69</v>
      </c>
    </row>
    <row r="1849" spans="1:2" x14ac:dyDescent="0.3">
      <c r="B1849" t="s">
        <v>70</v>
      </c>
    </row>
    <row r="1850" spans="1:2" x14ac:dyDescent="0.3">
      <c r="B1850" t="s">
        <v>71</v>
      </c>
    </row>
    <row r="1851" spans="1:2" x14ac:dyDescent="0.3">
      <c r="B1851" t="s">
        <v>72</v>
      </c>
    </row>
    <row r="1852" spans="1:2" x14ac:dyDescent="0.3">
      <c r="B1852" t="s">
        <v>73</v>
      </c>
    </row>
    <row r="1853" spans="1:2" x14ac:dyDescent="0.3">
      <c r="B1853" t="s">
        <v>74</v>
      </c>
    </row>
    <row r="1854" spans="1:2" x14ac:dyDescent="0.3">
      <c r="B1854" t="s">
        <v>75</v>
      </c>
    </row>
    <row r="1855" spans="1:2" x14ac:dyDescent="0.3">
      <c r="B1855" t="s">
        <v>76</v>
      </c>
    </row>
    <row r="1856" spans="1:2" x14ac:dyDescent="0.3">
      <c r="A1856" t="s">
        <v>275</v>
      </c>
      <c r="B1856" t="s">
        <v>1298</v>
      </c>
    </row>
    <row r="1857" spans="1:2" x14ac:dyDescent="0.3">
      <c r="B1857" t="s">
        <v>79</v>
      </c>
    </row>
    <row r="1858" spans="1:2" x14ac:dyDescent="0.3">
      <c r="A1858" t="s">
        <v>275</v>
      </c>
      <c r="B1858" t="s">
        <v>75</v>
      </c>
    </row>
    <row r="1859" spans="1:2" x14ac:dyDescent="0.3">
      <c r="A1859" t="s">
        <v>275</v>
      </c>
      <c r="B1859" t="s">
        <v>76</v>
      </c>
    </row>
    <row r="1860" spans="1:2" x14ac:dyDescent="0.3">
      <c r="B1860" t="s">
        <v>99</v>
      </c>
    </row>
    <row r="1861" spans="1:2" x14ac:dyDescent="0.3">
      <c r="B1861" t="s">
        <v>86</v>
      </c>
    </row>
    <row r="1862" spans="1:2" x14ac:dyDescent="0.3">
      <c r="B1862" t="s">
        <v>87</v>
      </c>
    </row>
    <row r="1863" spans="1:2" x14ac:dyDescent="0.3">
      <c r="B1863" t="s">
        <v>88</v>
      </c>
    </row>
    <row r="1864" spans="1:2" x14ac:dyDescent="0.3">
      <c r="B1864" t="s">
        <v>928</v>
      </c>
    </row>
    <row r="1865" spans="1:2" x14ac:dyDescent="0.3">
      <c r="B1865" t="s">
        <v>80</v>
      </c>
    </row>
    <row r="1866" spans="1:2" x14ac:dyDescent="0.3">
      <c r="B1866" t="s">
        <v>81</v>
      </c>
    </row>
    <row r="1867" spans="1:2" x14ac:dyDescent="0.3">
      <c r="B1867" t="s">
        <v>108</v>
      </c>
    </row>
    <row r="1868" spans="1:2" x14ac:dyDescent="0.3">
      <c r="B1868" t="s">
        <v>855</v>
      </c>
    </row>
    <row r="1869" spans="1:2" x14ac:dyDescent="0.3">
      <c r="B1869" t="s">
        <v>117</v>
      </c>
    </row>
    <row r="1870" spans="1:2" x14ac:dyDescent="0.3">
      <c r="B1870" t="s">
        <v>122</v>
      </c>
    </row>
    <row r="1871" spans="1:2" x14ac:dyDescent="0.3">
      <c r="B1871" t="s">
        <v>1299</v>
      </c>
    </row>
    <row r="1872" spans="1:2" x14ac:dyDescent="0.3">
      <c r="B1872" t="s">
        <v>1300</v>
      </c>
    </row>
    <row r="1873" spans="2:2" x14ac:dyDescent="0.3">
      <c r="B1873" t="s">
        <v>1301</v>
      </c>
    </row>
    <row r="1874" spans="2:2" x14ac:dyDescent="0.3">
      <c r="B1874" t="s">
        <v>1302</v>
      </c>
    </row>
    <row r="1875" spans="2:2" x14ac:dyDescent="0.3">
      <c r="B1875" t="s">
        <v>1303</v>
      </c>
    </row>
    <row r="1876" spans="2:2" x14ac:dyDescent="0.3">
      <c r="B1876" t="s">
        <v>1304</v>
      </c>
    </row>
    <row r="1877" spans="2:2" x14ac:dyDescent="0.3">
      <c r="B1877" t="s">
        <v>1305</v>
      </c>
    </row>
    <row r="1878" spans="2:2" x14ac:dyDescent="0.3">
      <c r="B1878" t="s">
        <v>1306</v>
      </c>
    </row>
    <row r="1879" spans="2:2" x14ac:dyDescent="0.3">
      <c r="B1879" t="s">
        <v>1307</v>
      </c>
    </row>
    <row r="1880" spans="2:2" x14ac:dyDescent="0.3">
      <c r="B1880" t="s">
        <v>1308</v>
      </c>
    </row>
    <row r="1881" spans="2:2" x14ac:dyDescent="0.3">
      <c r="B1881" t="s">
        <v>1309</v>
      </c>
    </row>
    <row r="1882" spans="2:2" x14ac:dyDescent="0.3">
      <c r="B1882" t="s">
        <v>1310</v>
      </c>
    </row>
    <row r="1883" spans="2:2" x14ac:dyDescent="0.3">
      <c r="B1883" t="s">
        <v>1311</v>
      </c>
    </row>
    <row r="1884" spans="2:2" x14ac:dyDescent="0.3">
      <c r="B1884" t="s">
        <v>1312</v>
      </c>
    </row>
    <row r="1885" spans="2:2" x14ac:dyDescent="0.3">
      <c r="B1885" t="s">
        <v>1313</v>
      </c>
    </row>
    <row r="1886" spans="2:2" x14ac:dyDescent="0.3">
      <c r="B1886" t="s">
        <v>1314</v>
      </c>
    </row>
    <row r="1887" spans="2:2" x14ac:dyDescent="0.3">
      <c r="B1887" t="s">
        <v>1315</v>
      </c>
    </row>
    <row r="1888" spans="2:2" x14ac:dyDescent="0.3">
      <c r="B1888" t="s">
        <v>1316</v>
      </c>
    </row>
    <row r="1889" spans="1:2" x14ac:dyDescent="0.3">
      <c r="A1889" t="s">
        <v>1317</v>
      </c>
    </row>
    <row r="1890" spans="1:2" x14ac:dyDescent="0.3">
      <c r="A1890" t="s">
        <v>1318</v>
      </c>
    </row>
    <row r="1891" spans="1:2" x14ac:dyDescent="0.3">
      <c r="B1891" t="s">
        <v>658</v>
      </c>
    </row>
    <row r="1892" spans="1:2" x14ac:dyDescent="0.3">
      <c r="B1892" t="s">
        <v>659</v>
      </c>
    </row>
    <row r="1893" spans="1:2" x14ac:dyDescent="0.3">
      <c r="B1893" t="s">
        <v>660</v>
      </c>
    </row>
    <row r="1894" spans="1:2" x14ac:dyDescent="0.3">
      <c r="B1894" t="s">
        <v>661</v>
      </c>
    </row>
    <row r="1895" spans="1:2" x14ac:dyDescent="0.3">
      <c r="B1895" t="s">
        <v>662</v>
      </c>
    </row>
    <row r="1896" spans="1:2" x14ac:dyDescent="0.3">
      <c r="B1896" t="s">
        <v>663</v>
      </c>
    </row>
    <row r="1897" spans="1:2" x14ac:dyDescent="0.3">
      <c r="B1897" t="s">
        <v>664</v>
      </c>
    </row>
    <row r="1898" spans="1:2" x14ac:dyDescent="0.3">
      <c r="B1898" t="s">
        <v>665</v>
      </c>
    </row>
    <row r="1899" spans="1:2" x14ac:dyDescent="0.3">
      <c r="B1899" t="s">
        <v>666</v>
      </c>
    </row>
    <row r="1900" spans="1:2" x14ac:dyDescent="0.3">
      <c r="B1900" t="s">
        <v>667</v>
      </c>
    </row>
    <row r="1901" spans="1:2" x14ac:dyDescent="0.3">
      <c r="A1901" t="s">
        <v>1319</v>
      </c>
    </row>
    <row r="1902" spans="1:2" x14ac:dyDescent="0.3">
      <c r="A1902" t="s">
        <v>1320</v>
      </c>
    </row>
    <row r="1903" spans="1:2" x14ac:dyDescent="0.3">
      <c r="A1903" t="s">
        <v>1321</v>
      </c>
    </row>
    <row r="1904" spans="1:2" x14ac:dyDescent="0.3">
      <c r="B1904" t="s">
        <v>60</v>
      </c>
    </row>
    <row r="1905" spans="1:2" x14ac:dyDescent="0.3">
      <c r="B1905" t="s">
        <v>85</v>
      </c>
    </row>
    <row r="1906" spans="1:2" x14ac:dyDescent="0.3">
      <c r="B1906" t="s">
        <v>68</v>
      </c>
    </row>
    <row r="1907" spans="1:2" x14ac:dyDescent="0.3">
      <c r="B1907" t="s">
        <v>69</v>
      </c>
    </row>
    <row r="1908" spans="1:2" x14ac:dyDescent="0.3">
      <c r="B1908" t="s">
        <v>70</v>
      </c>
    </row>
    <row r="1909" spans="1:2" x14ac:dyDescent="0.3">
      <c r="B1909" t="s">
        <v>71</v>
      </c>
    </row>
    <row r="1910" spans="1:2" x14ac:dyDescent="0.3">
      <c r="B1910" t="s">
        <v>72</v>
      </c>
    </row>
    <row r="1911" spans="1:2" x14ac:dyDescent="0.3">
      <c r="B1911" t="s">
        <v>73</v>
      </c>
    </row>
    <row r="1912" spans="1:2" x14ac:dyDescent="0.3">
      <c r="B1912" t="s">
        <v>74</v>
      </c>
    </row>
    <row r="1913" spans="1:2" x14ac:dyDescent="0.3">
      <c r="B1913" t="s">
        <v>75</v>
      </c>
    </row>
    <row r="1914" spans="1:2" x14ac:dyDescent="0.3">
      <c r="B1914" t="s">
        <v>76</v>
      </c>
    </row>
    <row r="1915" spans="1:2" x14ac:dyDescent="0.3">
      <c r="A1915" t="s">
        <v>275</v>
      </c>
      <c r="B1915" t="s">
        <v>1298</v>
      </c>
    </row>
    <row r="1916" spans="1:2" x14ac:dyDescent="0.3">
      <c r="B1916" t="s">
        <v>79</v>
      </c>
    </row>
    <row r="1917" spans="1:2" x14ac:dyDescent="0.3">
      <c r="A1917" t="s">
        <v>275</v>
      </c>
      <c r="B1917" t="s">
        <v>75</v>
      </c>
    </row>
    <row r="1918" spans="1:2" x14ac:dyDescent="0.3">
      <c r="A1918" t="s">
        <v>275</v>
      </c>
      <c r="B1918" t="s">
        <v>76</v>
      </c>
    </row>
    <row r="1919" spans="1:2" x14ac:dyDescent="0.3">
      <c r="B1919" t="s">
        <v>99</v>
      </c>
    </row>
    <row r="1920" spans="1:2" x14ac:dyDescent="0.3">
      <c r="B1920" t="s">
        <v>86</v>
      </c>
    </row>
    <row r="1921" spans="2:2" x14ac:dyDescent="0.3">
      <c r="B1921" t="s">
        <v>87</v>
      </c>
    </row>
    <row r="1922" spans="2:2" x14ac:dyDescent="0.3">
      <c r="B1922" t="s">
        <v>88</v>
      </c>
    </row>
    <row r="1923" spans="2:2" x14ac:dyDescent="0.3">
      <c r="B1923" t="s">
        <v>928</v>
      </c>
    </row>
    <row r="1924" spans="2:2" x14ac:dyDescent="0.3">
      <c r="B1924" t="s">
        <v>80</v>
      </c>
    </row>
    <row r="1925" spans="2:2" x14ac:dyDescent="0.3">
      <c r="B1925" t="s">
        <v>81</v>
      </c>
    </row>
    <row r="1926" spans="2:2" x14ac:dyDescent="0.3">
      <c r="B1926" t="s">
        <v>108</v>
      </c>
    </row>
    <row r="1927" spans="2:2" x14ac:dyDescent="0.3">
      <c r="B1927" t="s">
        <v>855</v>
      </c>
    </row>
    <row r="1928" spans="2:2" x14ac:dyDescent="0.3">
      <c r="B1928" t="s">
        <v>117</v>
      </c>
    </row>
    <row r="1929" spans="2:2" x14ac:dyDescent="0.3">
      <c r="B1929" t="s">
        <v>122</v>
      </c>
    </row>
    <row r="1930" spans="2:2" x14ac:dyDescent="0.3">
      <c r="B1930" t="s">
        <v>1322</v>
      </c>
    </row>
    <row r="1931" spans="2:2" x14ac:dyDescent="0.3">
      <c r="B1931" t="s">
        <v>1300</v>
      </c>
    </row>
    <row r="1932" spans="2:2" x14ac:dyDescent="0.3">
      <c r="B1932" t="s">
        <v>1301</v>
      </c>
    </row>
    <row r="1933" spans="2:2" x14ac:dyDescent="0.3">
      <c r="B1933" t="s">
        <v>1302</v>
      </c>
    </row>
    <row r="1934" spans="2:2" x14ac:dyDescent="0.3">
      <c r="B1934" t="s">
        <v>1303</v>
      </c>
    </row>
    <row r="1935" spans="2:2" x14ac:dyDescent="0.3">
      <c r="B1935" t="s">
        <v>1304</v>
      </c>
    </row>
    <row r="1936" spans="2:2" x14ac:dyDescent="0.3">
      <c r="B1936" t="s">
        <v>1305</v>
      </c>
    </row>
    <row r="1937" spans="1:2" x14ac:dyDescent="0.3">
      <c r="B1937" t="s">
        <v>1306</v>
      </c>
    </row>
    <row r="1938" spans="1:2" x14ac:dyDescent="0.3">
      <c r="B1938" t="s">
        <v>1307</v>
      </c>
    </row>
    <row r="1939" spans="1:2" x14ac:dyDescent="0.3">
      <c r="B1939" t="s">
        <v>1308</v>
      </c>
    </row>
    <row r="1940" spans="1:2" x14ac:dyDescent="0.3">
      <c r="B1940" t="s">
        <v>1309</v>
      </c>
    </row>
    <row r="1941" spans="1:2" x14ac:dyDescent="0.3">
      <c r="B1941" t="s">
        <v>1310</v>
      </c>
    </row>
    <row r="1942" spans="1:2" x14ac:dyDescent="0.3">
      <c r="B1942" t="s">
        <v>1311</v>
      </c>
    </row>
    <row r="1943" spans="1:2" x14ac:dyDescent="0.3">
      <c r="B1943" t="s">
        <v>1312</v>
      </c>
    </row>
    <row r="1944" spans="1:2" x14ac:dyDescent="0.3">
      <c r="B1944" t="s">
        <v>1313</v>
      </c>
    </row>
    <row r="1945" spans="1:2" x14ac:dyDescent="0.3">
      <c r="B1945" t="s">
        <v>1314</v>
      </c>
    </row>
    <row r="1946" spans="1:2" x14ac:dyDescent="0.3">
      <c r="B1946" t="s">
        <v>1315</v>
      </c>
    </row>
    <row r="1947" spans="1:2" x14ac:dyDescent="0.3">
      <c r="B1947" t="s">
        <v>1316</v>
      </c>
    </row>
    <row r="1948" spans="1:2" x14ac:dyDescent="0.3">
      <c r="A1948" t="s">
        <v>1317</v>
      </c>
    </row>
    <row r="1949" spans="1:2" x14ac:dyDescent="0.3">
      <c r="A1949" t="s">
        <v>1318</v>
      </c>
    </row>
    <row r="1950" spans="1:2" x14ac:dyDescent="0.3">
      <c r="B1950" t="s">
        <v>658</v>
      </c>
    </row>
    <row r="1951" spans="1:2" x14ac:dyDescent="0.3">
      <c r="B1951" t="s">
        <v>659</v>
      </c>
    </row>
    <row r="1952" spans="1:2" x14ac:dyDescent="0.3">
      <c r="B1952" t="s">
        <v>660</v>
      </c>
    </row>
    <row r="1953" spans="1:2" x14ac:dyDescent="0.3">
      <c r="B1953" t="s">
        <v>661</v>
      </c>
    </row>
    <row r="1954" spans="1:2" x14ac:dyDescent="0.3">
      <c r="B1954" t="s">
        <v>662</v>
      </c>
    </row>
    <row r="1955" spans="1:2" x14ac:dyDescent="0.3">
      <c r="B1955" t="s">
        <v>663</v>
      </c>
    </row>
    <row r="1956" spans="1:2" x14ac:dyDescent="0.3">
      <c r="B1956" t="s">
        <v>664</v>
      </c>
    </row>
    <row r="1957" spans="1:2" x14ac:dyDescent="0.3">
      <c r="B1957" t="s">
        <v>665</v>
      </c>
    </row>
    <row r="1958" spans="1:2" x14ac:dyDescent="0.3">
      <c r="B1958" t="s">
        <v>666</v>
      </c>
    </row>
    <row r="1959" spans="1:2" x14ac:dyDescent="0.3">
      <c r="B1959" t="s">
        <v>667</v>
      </c>
    </row>
    <row r="1961" spans="1:2" x14ac:dyDescent="0.3">
      <c r="A1961" t="s">
        <v>1323</v>
      </c>
    </row>
    <row r="1962" spans="1:2" x14ac:dyDescent="0.3">
      <c r="A1962" t="s">
        <v>1324</v>
      </c>
    </row>
    <row r="1963" spans="1:2" x14ac:dyDescent="0.3">
      <c r="A1963" t="s">
        <v>142</v>
      </c>
    </row>
    <row r="1964" spans="1:2" x14ac:dyDescent="0.3">
      <c r="B1964" t="s">
        <v>1325</v>
      </c>
    </row>
    <row r="1965" spans="1:2" x14ac:dyDescent="0.3">
      <c r="A1965" t="s">
        <v>286</v>
      </c>
    </row>
    <row r="1967" spans="1:2" x14ac:dyDescent="0.3">
      <c r="A1967" t="s">
        <v>59</v>
      </c>
    </row>
    <row r="1968" spans="1:2" x14ac:dyDescent="0.3">
      <c r="B1968" t="s">
        <v>1297</v>
      </c>
    </row>
    <row r="1969" spans="1:2" x14ac:dyDescent="0.3">
      <c r="B1969" t="s">
        <v>60</v>
      </c>
    </row>
    <row r="1970" spans="1:2" x14ac:dyDescent="0.3">
      <c r="B1970" t="s">
        <v>85</v>
      </c>
    </row>
    <row r="1971" spans="1:2" x14ac:dyDescent="0.3">
      <c r="B1971" t="s">
        <v>68</v>
      </c>
    </row>
    <row r="1972" spans="1:2" x14ac:dyDescent="0.3">
      <c r="B1972" t="s">
        <v>69</v>
      </c>
    </row>
    <row r="1973" spans="1:2" x14ac:dyDescent="0.3">
      <c r="B1973" t="s">
        <v>70</v>
      </c>
    </row>
    <row r="1974" spans="1:2" x14ac:dyDescent="0.3">
      <c r="B1974" t="s">
        <v>71</v>
      </c>
    </row>
    <row r="1975" spans="1:2" x14ac:dyDescent="0.3">
      <c r="B1975" t="s">
        <v>72</v>
      </c>
    </row>
    <row r="1976" spans="1:2" x14ac:dyDescent="0.3">
      <c r="B1976" t="s">
        <v>73</v>
      </c>
    </row>
    <row r="1977" spans="1:2" x14ac:dyDescent="0.3">
      <c r="B1977" t="s">
        <v>74</v>
      </c>
    </row>
    <row r="1978" spans="1:2" x14ac:dyDescent="0.3">
      <c r="B1978" t="s">
        <v>75</v>
      </c>
    </row>
    <row r="1979" spans="1:2" x14ac:dyDescent="0.3">
      <c r="B1979" t="s">
        <v>76</v>
      </c>
    </row>
    <row r="1980" spans="1:2" x14ac:dyDescent="0.3">
      <c r="A1980" t="s">
        <v>275</v>
      </c>
      <c r="B1980" t="s">
        <v>1298</v>
      </c>
    </row>
    <row r="1981" spans="1:2" x14ac:dyDescent="0.3">
      <c r="B1981" t="s">
        <v>79</v>
      </c>
    </row>
    <row r="1982" spans="1:2" x14ac:dyDescent="0.3">
      <c r="A1982" t="s">
        <v>275</v>
      </c>
      <c r="B1982" t="s">
        <v>75</v>
      </c>
    </row>
    <row r="1983" spans="1:2" x14ac:dyDescent="0.3">
      <c r="A1983" t="s">
        <v>275</v>
      </c>
      <c r="B1983" t="s">
        <v>76</v>
      </c>
    </row>
    <row r="1984" spans="1:2" x14ac:dyDescent="0.3">
      <c r="B1984" t="s">
        <v>99</v>
      </c>
    </row>
    <row r="1985" spans="2:2" x14ac:dyDescent="0.3">
      <c r="B1985" t="s">
        <v>86</v>
      </c>
    </row>
    <row r="1986" spans="2:2" x14ac:dyDescent="0.3">
      <c r="B1986" t="s">
        <v>87</v>
      </c>
    </row>
    <row r="1987" spans="2:2" x14ac:dyDescent="0.3">
      <c r="B1987" t="s">
        <v>88</v>
      </c>
    </row>
    <row r="1988" spans="2:2" x14ac:dyDescent="0.3">
      <c r="B1988" t="s">
        <v>928</v>
      </c>
    </row>
    <row r="1989" spans="2:2" x14ac:dyDescent="0.3">
      <c r="B1989" t="s">
        <v>1326</v>
      </c>
    </row>
    <row r="1990" spans="2:2" x14ac:dyDescent="0.3">
      <c r="B1990" t="s">
        <v>1327</v>
      </c>
    </row>
    <row r="1991" spans="2:2" x14ac:dyDescent="0.3">
      <c r="B1991" t="s">
        <v>108</v>
      </c>
    </row>
    <row r="1992" spans="2:2" x14ac:dyDescent="0.3">
      <c r="B1992" t="s">
        <v>855</v>
      </c>
    </row>
    <row r="1993" spans="2:2" x14ac:dyDescent="0.3">
      <c r="B1993" t="s">
        <v>117</v>
      </c>
    </row>
    <row r="1994" spans="2:2" x14ac:dyDescent="0.3">
      <c r="B1994" t="s">
        <v>122</v>
      </c>
    </row>
    <row r="1995" spans="2:2" x14ac:dyDescent="0.3">
      <c r="B1995" t="s">
        <v>1322</v>
      </c>
    </row>
    <row r="1996" spans="2:2" x14ac:dyDescent="0.3">
      <c r="B1996" t="s">
        <v>1300</v>
      </c>
    </row>
    <row r="1997" spans="2:2" x14ac:dyDescent="0.3">
      <c r="B1997" t="s">
        <v>1301</v>
      </c>
    </row>
    <row r="1998" spans="2:2" x14ac:dyDescent="0.3">
      <c r="B1998" t="s">
        <v>1302</v>
      </c>
    </row>
    <row r="1999" spans="2:2" x14ac:dyDescent="0.3">
      <c r="B1999" t="s">
        <v>1303</v>
      </c>
    </row>
    <row r="2000" spans="2:2" x14ac:dyDescent="0.3">
      <c r="B2000" t="s">
        <v>1304</v>
      </c>
    </row>
    <row r="2001" spans="1:2" x14ac:dyDescent="0.3">
      <c r="B2001" t="s">
        <v>1305</v>
      </c>
    </row>
    <row r="2002" spans="1:2" x14ac:dyDescent="0.3">
      <c r="B2002" t="s">
        <v>1306</v>
      </c>
    </row>
    <row r="2003" spans="1:2" x14ac:dyDescent="0.3">
      <c r="B2003" t="s">
        <v>1307</v>
      </c>
    </row>
    <row r="2004" spans="1:2" x14ac:dyDescent="0.3">
      <c r="B2004" t="s">
        <v>1308</v>
      </c>
    </row>
    <row r="2005" spans="1:2" x14ac:dyDescent="0.3">
      <c r="B2005" t="s">
        <v>1309</v>
      </c>
    </row>
    <row r="2006" spans="1:2" x14ac:dyDescent="0.3">
      <c r="B2006" t="s">
        <v>1310</v>
      </c>
    </row>
    <row r="2007" spans="1:2" x14ac:dyDescent="0.3">
      <c r="B2007" t="s">
        <v>1311</v>
      </c>
    </row>
    <row r="2008" spans="1:2" x14ac:dyDescent="0.3">
      <c r="B2008" t="s">
        <v>1312</v>
      </c>
    </row>
    <row r="2009" spans="1:2" x14ac:dyDescent="0.3">
      <c r="B2009" t="s">
        <v>1313</v>
      </c>
    </row>
    <row r="2010" spans="1:2" x14ac:dyDescent="0.3">
      <c r="B2010" t="s">
        <v>1314</v>
      </c>
    </row>
    <row r="2011" spans="1:2" x14ac:dyDescent="0.3">
      <c r="B2011" t="s">
        <v>1315</v>
      </c>
    </row>
    <row r="2012" spans="1:2" x14ac:dyDescent="0.3">
      <c r="B2012" t="s">
        <v>1316</v>
      </c>
    </row>
    <row r="2013" spans="1:2" x14ac:dyDescent="0.3">
      <c r="A2013" t="s">
        <v>1317</v>
      </c>
    </row>
    <row r="2014" spans="1:2" x14ac:dyDescent="0.3">
      <c r="A2014" t="s">
        <v>1318</v>
      </c>
    </row>
    <row r="2015" spans="1:2" x14ac:dyDescent="0.3">
      <c r="B2015" t="s">
        <v>658</v>
      </c>
    </row>
    <row r="2016" spans="1:2" x14ac:dyDescent="0.3">
      <c r="B2016" t="s">
        <v>659</v>
      </c>
    </row>
    <row r="2017" spans="1:2" x14ac:dyDescent="0.3">
      <c r="B2017" t="s">
        <v>660</v>
      </c>
    </row>
    <row r="2018" spans="1:2" x14ac:dyDescent="0.3">
      <c r="B2018" t="s">
        <v>661</v>
      </c>
    </row>
    <row r="2019" spans="1:2" x14ac:dyDescent="0.3">
      <c r="B2019" t="s">
        <v>662</v>
      </c>
    </row>
    <row r="2020" spans="1:2" x14ac:dyDescent="0.3">
      <c r="B2020" t="s">
        <v>663</v>
      </c>
    </row>
    <row r="2021" spans="1:2" x14ac:dyDescent="0.3">
      <c r="B2021" t="s">
        <v>664</v>
      </c>
    </row>
    <row r="2022" spans="1:2" x14ac:dyDescent="0.3">
      <c r="B2022" t="s">
        <v>665</v>
      </c>
    </row>
    <row r="2023" spans="1:2" x14ac:dyDescent="0.3">
      <c r="B2023" t="s">
        <v>666</v>
      </c>
    </row>
    <row r="2024" spans="1:2" x14ac:dyDescent="0.3">
      <c r="B2024" t="s">
        <v>667</v>
      </c>
    </row>
    <row r="2025" spans="1:2" x14ac:dyDescent="0.3">
      <c r="A2025" t="s">
        <v>1328</v>
      </c>
    </row>
    <row r="2026" spans="1:2" x14ac:dyDescent="0.3">
      <c r="A2026" t="s">
        <v>1320</v>
      </c>
    </row>
    <row r="2027" spans="1:2" x14ac:dyDescent="0.3">
      <c r="A2027" t="s">
        <v>1329</v>
      </c>
    </row>
    <row r="2028" spans="1:2" x14ac:dyDescent="0.3">
      <c r="A2028" t="s">
        <v>1321</v>
      </c>
    </row>
    <row r="2029" spans="1:2" x14ac:dyDescent="0.3">
      <c r="B2029" t="s">
        <v>60</v>
      </c>
    </row>
    <row r="2030" spans="1:2" x14ac:dyDescent="0.3">
      <c r="B2030" t="s">
        <v>85</v>
      </c>
    </row>
    <row r="2031" spans="1:2" x14ac:dyDescent="0.3">
      <c r="B2031" t="s">
        <v>68</v>
      </c>
    </row>
    <row r="2032" spans="1:2" x14ac:dyDescent="0.3">
      <c r="B2032" t="s">
        <v>69</v>
      </c>
    </row>
    <row r="2033" spans="1:2" x14ac:dyDescent="0.3">
      <c r="B2033" t="s">
        <v>70</v>
      </c>
    </row>
    <row r="2034" spans="1:2" x14ac:dyDescent="0.3">
      <c r="B2034" t="s">
        <v>71</v>
      </c>
    </row>
    <row r="2035" spans="1:2" x14ac:dyDescent="0.3">
      <c r="B2035" t="s">
        <v>72</v>
      </c>
    </row>
    <row r="2036" spans="1:2" x14ac:dyDescent="0.3">
      <c r="B2036" t="s">
        <v>73</v>
      </c>
    </row>
    <row r="2037" spans="1:2" x14ac:dyDescent="0.3">
      <c r="B2037" t="s">
        <v>74</v>
      </c>
    </row>
    <row r="2038" spans="1:2" x14ac:dyDescent="0.3">
      <c r="B2038" t="s">
        <v>75</v>
      </c>
    </row>
    <row r="2039" spans="1:2" x14ac:dyDescent="0.3">
      <c r="B2039" t="s">
        <v>76</v>
      </c>
    </row>
    <row r="2040" spans="1:2" x14ac:dyDescent="0.3">
      <c r="A2040" t="s">
        <v>275</v>
      </c>
      <c r="B2040" t="s">
        <v>1298</v>
      </c>
    </row>
    <row r="2041" spans="1:2" x14ac:dyDescent="0.3">
      <c r="B2041" t="s">
        <v>79</v>
      </c>
    </row>
    <row r="2042" spans="1:2" x14ac:dyDescent="0.3">
      <c r="A2042" t="s">
        <v>275</v>
      </c>
      <c r="B2042" t="s">
        <v>75</v>
      </c>
    </row>
    <row r="2043" spans="1:2" x14ac:dyDescent="0.3">
      <c r="A2043" t="s">
        <v>275</v>
      </c>
      <c r="B2043" t="s">
        <v>76</v>
      </c>
    </row>
    <row r="2044" spans="1:2" x14ac:dyDescent="0.3">
      <c r="B2044" t="s">
        <v>99</v>
      </c>
    </row>
    <row r="2045" spans="1:2" x14ac:dyDescent="0.3">
      <c r="B2045" t="s">
        <v>86</v>
      </c>
    </row>
    <row r="2046" spans="1:2" x14ac:dyDescent="0.3">
      <c r="B2046" t="s">
        <v>87</v>
      </c>
    </row>
    <row r="2047" spans="1:2" x14ac:dyDescent="0.3">
      <c r="B2047" t="s">
        <v>88</v>
      </c>
    </row>
    <row r="2048" spans="1:2" x14ac:dyDescent="0.3">
      <c r="B2048" t="s">
        <v>928</v>
      </c>
    </row>
    <row r="2049" spans="2:2" x14ac:dyDescent="0.3">
      <c r="B2049" t="s">
        <v>108</v>
      </c>
    </row>
    <row r="2050" spans="2:2" x14ac:dyDescent="0.3">
      <c r="B2050" t="s">
        <v>855</v>
      </c>
    </row>
    <row r="2051" spans="2:2" x14ac:dyDescent="0.3">
      <c r="B2051" t="s">
        <v>117</v>
      </c>
    </row>
    <row r="2052" spans="2:2" x14ac:dyDescent="0.3">
      <c r="B2052" t="s">
        <v>122</v>
      </c>
    </row>
    <row r="2053" spans="2:2" x14ac:dyDescent="0.3">
      <c r="B2053" t="s">
        <v>1330</v>
      </c>
    </row>
    <row r="2054" spans="2:2" x14ac:dyDescent="0.3">
      <c r="B2054" t="s">
        <v>1300</v>
      </c>
    </row>
    <row r="2055" spans="2:2" x14ac:dyDescent="0.3">
      <c r="B2055" t="s">
        <v>1301</v>
      </c>
    </row>
    <row r="2056" spans="2:2" x14ac:dyDescent="0.3">
      <c r="B2056" t="s">
        <v>1302</v>
      </c>
    </row>
    <row r="2057" spans="2:2" x14ac:dyDescent="0.3">
      <c r="B2057" t="s">
        <v>1303</v>
      </c>
    </row>
    <row r="2058" spans="2:2" x14ac:dyDescent="0.3">
      <c r="B2058" t="s">
        <v>1304</v>
      </c>
    </row>
    <row r="2059" spans="2:2" x14ac:dyDescent="0.3">
      <c r="B2059" t="s">
        <v>1305</v>
      </c>
    </row>
    <row r="2060" spans="2:2" x14ac:dyDescent="0.3">
      <c r="B2060" t="s">
        <v>1306</v>
      </c>
    </row>
    <row r="2061" spans="2:2" x14ac:dyDescent="0.3">
      <c r="B2061" t="s">
        <v>1307</v>
      </c>
    </row>
    <row r="2062" spans="2:2" x14ac:dyDescent="0.3">
      <c r="B2062" t="s">
        <v>1308</v>
      </c>
    </row>
    <row r="2063" spans="2:2" x14ac:dyDescent="0.3">
      <c r="B2063" t="s">
        <v>1309</v>
      </c>
    </row>
    <row r="2064" spans="2:2" x14ac:dyDescent="0.3">
      <c r="B2064" t="s">
        <v>1310</v>
      </c>
    </row>
    <row r="2065" spans="1:2" x14ac:dyDescent="0.3">
      <c r="B2065" t="s">
        <v>1311</v>
      </c>
    </row>
    <row r="2066" spans="1:2" x14ac:dyDescent="0.3">
      <c r="B2066" t="s">
        <v>1312</v>
      </c>
    </row>
    <row r="2067" spans="1:2" x14ac:dyDescent="0.3">
      <c r="B2067" t="s">
        <v>1313</v>
      </c>
    </row>
    <row r="2068" spans="1:2" x14ac:dyDescent="0.3">
      <c r="B2068" t="s">
        <v>1314</v>
      </c>
    </row>
    <row r="2069" spans="1:2" x14ac:dyDescent="0.3">
      <c r="B2069" t="s">
        <v>1315</v>
      </c>
    </row>
    <row r="2070" spans="1:2" x14ac:dyDescent="0.3">
      <c r="B2070" t="s">
        <v>1316</v>
      </c>
    </row>
    <row r="2071" spans="1:2" x14ac:dyDescent="0.3">
      <c r="A2071" t="s">
        <v>1317</v>
      </c>
    </row>
    <row r="2072" spans="1:2" x14ac:dyDescent="0.3">
      <c r="A2072" t="s">
        <v>1318</v>
      </c>
    </row>
    <row r="2073" spans="1:2" x14ac:dyDescent="0.3">
      <c r="B2073" t="s">
        <v>658</v>
      </c>
    </row>
    <row r="2074" spans="1:2" x14ac:dyDescent="0.3">
      <c r="B2074" t="s">
        <v>659</v>
      </c>
    </row>
    <row r="2075" spans="1:2" x14ac:dyDescent="0.3">
      <c r="B2075" t="s">
        <v>660</v>
      </c>
    </row>
    <row r="2076" spans="1:2" x14ac:dyDescent="0.3">
      <c r="B2076" t="s">
        <v>661</v>
      </c>
    </row>
    <row r="2077" spans="1:2" x14ac:dyDescent="0.3">
      <c r="B2077" t="s">
        <v>662</v>
      </c>
    </row>
    <row r="2078" spans="1:2" x14ac:dyDescent="0.3">
      <c r="B2078" t="s">
        <v>663</v>
      </c>
    </row>
    <row r="2079" spans="1:2" x14ac:dyDescent="0.3">
      <c r="B2079" t="s">
        <v>664</v>
      </c>
    </row>
    <row r="2080" spans="1:2" x14ac:dyDescent="0.3">
      <c r="B2080" t="s">
        <v>665</v>
      </c>
    </row>
    <row r="2081" spans="1:2" x14ac:dyDescent="0.3">
      <c r="B2081" t="s">
        <v>666</v>
      </c>
    </row>
    <row r="2082" spans="1:2" x14ac:dyDescent="0.3">
      <c r="B2082" t="s">
        <v>667</v>
      </c>
    </row>
    <row r="2084" spans="1:2" x14ac:dyDescent="0.3">
      <c r="A2084" t="s">
        <v>1331</v>
      </c>
    </row>
    <row r="2085" spans="1:2" x14ac:dyDescent="0.3">
      <c r="A2085" t="s">
        <v>1332</v>
      </c>
    </row>
    <row r="2086" spans="1:2" x14ac:dyDescent="0.3">
      <c r="A2086" t="s">
        <v>142</v>
      </c>
    </row>
    <row r="2087" spans="1:2" x14ac:dyDescent="0.3">
      <c r="B2087" t="s">
        <v>1333</v>
      </c>
    </row>
    <row r="2088" spans="1:2" x14ac:dyDescent="0.3">
      <c r="A2088" t="s">
        <v>286</v>
      </c>
    </row>
    <row r="2090" spans="1:2" x14ac:dyDescent="0.3">
      <c r="A2090" t="s">
        <v>59</v>
      </c>
    </row>
    <row r="2091" spans="1:2" x14ac:dyDescent="0.3">
      <c r="B2091" t="s">
        <v>1297</v>
      </c>
    </row>
    <row r="2092" spans="1:2" x14ac:dyDescent="0.3">
      <c r="B2092" t="s">
        <v>60</v>
      </c>
    </row>
    <row r="2093" spans="1:2" x14ac:dyDescent="0.3">
      <c r="B2093" t="s">
        <v>85</v>
      </c>
    </row>
    <row r="2094" spans="1:2" x14ac:dyDescent="0.3">
      <c r="B2094" t="s">
        <v>68</v>
      </c>
    </row>
    <row r="2095" spans="1:2" x14ac:dyDescent="0.3">
      <c r="B2095" t="s">
        <v>69</v>
      </c>
    </row>
    <row r="2096" spans="1:2" x14ac:dyDescent="0.3">
      <c r="B2096" t="s">
        <v>70</v>
      </c>
    </row>
    <row r="2097" spans="1:2" x14ac:dyDescent="0.3">
      <c r="B2097" t="s">
        <v>71</v>
      </c>
    </row>
    <row r="2098" spans="1:2" x14ac:dyDescent="0.3">
      <c r="B2098" t="s">
        <v>72</v>
      </c>
    </row>
    <row r="2099" spans="1:2" x14ac:dyDescent="0.3">
      <c r="B2099" t="s">
        <v>73</v>
      </c>
    </row>
    <row r="2100" spans="1:2" x14ac:dyDescent="0.3">
      <c r="B2100" t="s">
        <v>74</v>
      </c>
    </row>
    <row r="2101" spans="1:2" x14ac:dyDescent="0.3">
      <c r="B2101" t="s">
        <v>75</v>
      </c>
    </row>
    <row r="2102" spans="1:2" x14ac:dyDescent="0.3">
      <c r="B2102" t="s">
        <v>76</v>
      </c>
    </row>
    <row r="2103" spans="1:2" x14ac:dyDescent="0.3">
      <c r="A2103" t="s">
        <v>275</v>
      </c>
      <c r="B2103" t="s">
        <v>1298</v>
      </c>
    </row>
    <row r="2104" spans="1:2" x14ac:dyDescent="0.3">
      <c r="B2104" t="s">
        <v>79</v>
      </c>
    </row>
    <row r="2105" spans="1:2" x14ac:dyDescent="0.3">
      <c r="A2105" t="s">
        <v>275</v>
      </c>
      <c r="B2105" t="s">
        <v>75</v>
      </c>
    </row>
    <row r="2106" spans="1:2" x14ac:dyDescent="0.3">
      <c r="A2106" t="s">
        <v>275</v>
      </c>
      <c r="B2106" t="s">
        <v>76</v>
      </c>
    </row>
    <row r="2107" spans="1:2" x14ac:dyDescent="0.3">
      <c r="B2107" t="s">
        <v>99</v>
      </c>
    </row>
    <row r="2108" spans="1:2" x14ac:dyDescent="0.3">
      <c r="B2108" t="s">
        <v>86</v>
      </c>
    </row>
    <row r="2109" spans="1:2" x14ac:dyDescent="0.3">
      <c r="B2109" t="s">
        <v>87</v>
      </c>
    </row>
    <row r="2110" spans="1:2" x14ac:dyDescent="0.3">
      <c r="B2110" t="s">
        <v>88</v>
      </c>
    </row>
    <row r="2111" spans="1:2" x14ac:dyDescent="0.3">
      <c r="B2111" t="s">
        <v>928</v>
      </c>
    </row>
    <row r="2112" spans="1:2" x14ac:dyDescent="0.3">
      <c r="B2112" t="s">
        <v>1334</v>
      </c>
    </row>
    <row r="2113" spans="2:2" x14ac:dyDescent="0.3">
      <c r="B2113" t="s">
        <v>1335</v>
      </c>
    </row>
    <row r="2114" spans="2:2" x14ac:dyDescent="0.3">
      <c r="B2114" t="s">
        <v>108</v>
      </c>
    </row>
    <row r="2115" spans="2:2" x14ac:dyDescent="0.3">
      <c r="B2115" t="s">
        <v>855</v>
      </c>
    </row>
    <row r="2116" spans="2:2" x14ac:dyDescent="0.3">
      <c r="B2116" t="s">
        <v>117</v>
      </c>
    </row>
    <row r="2117" spans="2:2" x14ac:dyDescent="0.3">
      <c r="B2117" t="s">
        <v>122</v>
      </c>
    </row>
    <row r="2118" spans="2:2" x14ac:dyDescent="0.3">
      <c r="B2118" t="s">
        <v>1322</v>
      </c>
    </row>
    <row r="2119" spans="2:2" x14ac:dyDescent="0.3">
      <c r="B2119" t="s">
        <v>1300</v>
      </c>
    </row>
    <row r="2120" spans="2:2" x14ac:dyDescent="0.3">
      <c r="B2120" t="s">
        <v>1301</v>
      </c>
    </row>
    <row r="2121" spans="2:2" x14ac:dyDescent="0.3">
      <c r="B2121" t="s">
        <v>1302</v>
      </c>
    </row>
    <row r="2122" spans="2:2" x14ac:dyDescent="0.3">
      <c r="B2122" t="s">
        <v>1303</v>
      </c>
    </row>
    <row r="2123" spans="2:2" x14ac:dyDescent="0.3">
      <c r="B2123" t="s">
        <v>1304</v>
      </c>
    </row>
    <row r="2124" spans="2:2" x14ac:dyDescent="0.3">
      <c r="B2124" t="s">
        <v>1305</v>
      </c>
    </row>
    <row r="2125" spans="2:2" x14ac:dyDescent="0.3">
      <c r="B2125" t="s">
        <v>1306</v>
      </c>
    </row>
    <row r="2126" spans="2:2" x14ac:dyDescent="0.3">
      <c r="B2126" t="s">
        <v>1307</v>
      </c>
    </row>
    <row r="2127" spans="2:2" x14ac:dyDescent="0.3">
      <c r="B2127" t="s">
        <v>1308</v>
      </c>
    </row>
    <row r="2128" spans="2:2" x14ac:dyDescent="0.3">
      <c r="B2128" t="s">
        <v>1309</v>
      </c>
    </row>
    <row r="2129" spans="1:2" x14ac:dyDescent="0.3">
      <c r="B2129" t="s">
        <v>1310</v>
      </c>
    </row>
    <row r="2130" spans="1:2" x14ac:dyDescent="0.3">
      <c r="B2130" t="s">
        <v>1311</v>
      </c>
    </row>
    <row r="2131" spans="1:2" x14ac:dyDescent="0.3">
      <c r="B2131" t="s">
        <v>1312</v>
      </c>
    </row>
    <row r="2132" spans="1:2" x14ac:dyDescent="0.3">
      <c r="B2132" t="s">
        <v>1313</v>
      </c>
    </row>
    <row r="2133" spans="1:2" x14ac:dyDescent="0.3">
      <c r="B2133" t="s">
        <v>1314</v>
      </c>
    </row>
    <row r="2134" spans="1:2" x14ac:dyDescent="0.3">
      <c r="B2134" t="s">
        <v>1315</v>
      </c>
    </row>
    <row r="2135" spans="1:2" x14ac:dyDescent="0.3">
      <c r="B2135" t="s">
        <v>1316</v>
      </c>
    </row>
    <row r="2136" spans="1:2" x14ac:dyDescent="0.3">
      <c r="A2136" t="s">
        <v>1317</v>
      </c>
    </row>
    <row r="2137" spans="1:2" x14ac:dyDescent="0.3">
      <c r="A2137" t="s">
        <v>1318</v>
      </c>
    </row>
    <row r="2138" spans="1:2" x14ac:dyDescent="0.3">
      <c r="B2138" t="s">
        <v>658</v>
      </c>
    </row>
    <row r="2139" spans="1:2" x14ac:dyDescent="0.3">
      <c r="B2139" t="s">
        <v>659</v>
      </c>
    </row>
    <row r="2140" spans="1:2" x14ac:dyDescent="0.3">
      <c r="B2140" t="s">
        <v>660</v>
      </c>
    </row>
    <row r="2141" spans="1:2" x14ac:dyDescent="0.3">
      <c r="B2141" t="s">
        <v>661</v>
      </c>
    </row>
    <row r="2142" spans="1:2" x14ac:dyDescent="0.3">
      <c r="B2142" t="s">
        <v>662</v>
      </c>
    </row>
    <row r="2143" spans="1:2" x14ac:dyDescent="0.3">
      <c r="B2143" t="s">
        <v>663</v>
      </c>
    </row>
    <row r="2144" spans="1:2" x14ac:dyDescent="0.3">
      <c r="B2144" t="s">
        <v>664</v>
      </c>
    </row>
    <row r="2145" spans="1:2" x14ac:dyDescent="0.3">
      <c r="B2145" t="s">
        <v>665</v>
      </c>
    </row>
    <row r="2146" spans="1:2" x14ac:dyDescent="0.3">
      <c r="B2146" t="s">
        <v>666</v>
      </c>
    </row>
    <row r="2147" spans="1:2" x14ac:dyDescent="0.3">
      <c r="B2147" t="s">
        <v>667</v>
      </c>
    </row>
    <row r="2148" spans="1:2" x14ac:dyDescent="0.3">
      <c r="A2148" t="s">
        <v>1336</v>
      </c>
    </row>
    <row r="2149" spans="1:2" x14ac:dyDescent="0.3">
      <c r="A2149" t="s">
        <v>1337</v>
      </c>
    </row>
    <row r="2150" spans="1:2" x14ac:dyDescent="0.3">
      <c r="A2150" t="s">
        <v>1338</v>
      </c>
    </row>
    <row r="2151" spans="1:2" x14ac:dyDescent="0.3">
      <c r="A2151" t="s">
        <v>1321</v>
      </c>
    </row>
    <row r="2152" spans="1:2" x14ac:dyDescent="0.3">
      <c r="B2152" t="s">
        <v>60</v>
      </c>
    </row>
    <row r="2153" spans="1:2" x14ac:dyDescent="0.3">
      <c r="B2153" t="s">
        <v>85</v>
      </c>
    </row>
    <row r="2154" spans="1:2" x14ac:dyDescent="0.3">
      <c r="B2154" t="s">
        <v>68</v>
      </c>
    </row>
    <row r="2155" spans="1:2" x14ac:dyDescent="0.3">
      <c r="B2155" t="s">
        <v>69</v>
      </c>
    </row>
    <row r="2156" spans="1:2" x14ac:dyDescent="0.3">
      <c r="B2156" t="s">
        <v>70</v>
      </c>
    </row>
    <row r="2157" spans="1:2" x14ac:dyDescent="0.3">
      <c r="B2157" t="s">
        <v>71</v>
      </c>
    </row>
    <row r="2158" spans="1:2" x14ac:dyDescent="0.3">
      <c r="B2158" t="s">
        <v>72</v>
      </c>
    </row>
    <row r="2159" spans="1:2" x14ac:dyDescent="0.3">
      <c r="B2159" t="s">
        <v>73</v>
      </c>
    </row>
    <row r="2160" spans="1:2" x14ac:dyDescent="0.3">
      <c r="B2160" t="s">
        <v>74</v>
      </c>
    </row>
    <row r="2161" spans="1:2" x14ac:dyDescent="0.3">
      <c r="B2161" t="s">
        <v>75</v>
      </c>
    </row>
    <row r="2162" spans="1:2" x14ac:dyDescent="0.3">
      <c r="B2162" t="s">
        <v>76</v>
      </c>
    </row>
    <row r="2163" spans="1:2" x14ac:dyDescent="0.3">
      <c r="A2163" t="s">
        <v>275</v>
      </c>
      <c r="B2163" t="s">
        <v>1298</v>
      </c>
    </row>
    <row r="2164" spans="1:2" x14ac:dyDescent="0.3">
      <c r="B2164" t="s">
        <v>79</v>
      </c>
    </row>
    <row r="2165" spans="1:2" x14ac:dyDescent="0.3">
      <c r="A2165" t="s">
        <v>275</v>
      </c>
      <c r="B2165" t="s">
        <v>75</v>
      </c>
    </row>
    <row r="2166" spans="1:2" x14ac:dyDescent="0.3">
      <c r="A2166" t="s">
        <v>275</v>
      </c>
      <c r="B2166" t="s">
        <v>76</v>
      </c>
    </row>
    <row r="2167" spans="1:2" x14ac:dyDescent="0.3">
      <c r="B2167" t="s">
        <v>99</v>
      </c>
    </row>
    <row r="2168" spans="1:2" x14ac:dyDescent="0.3">
      <c r="B2168" t="s">
        <v>86</v>
      </c>
    </row>
    <row r="2169" spans="1:2" x14ac:dyDescent="0.3">
      <c r="B2169" t="s">
        <v>87</v>
      </c>
    </row>
    <row r="2170" spans="1:2" x14ac:dyDescent="0.3">
      <c r="B2170" t="s">
        <v>88</v>
      </c>
    </row>
    <row r="2171" spans="1:2" x14ac:dyDescent="0.3">
      <c r="B2171" t="s">
        <v>928</v>
      </c>
    </row>
    <row r="2172" spans="1:2" x14ac:dyDescent="0.3">
      <c r="B2172" t="s">
        <v>95</v>
      </c>
    </row>
    <row r="2173" spans="1:2" x14ac:dyDescent="0.3">
      <c r="B2173" t="s">
        <v>108</v>
      </c>
    </row>
    <row r="2174" spans="1:2" x14ac:dyDescent="0.3">
      <c r="B2174" t="s">
        <v>855</v>
      </c>
    </row>
    <row r="2175" spans="1:2" x14ac:dyDescent="0.3">
      <c r="B2175" t="s">
        <v>117</v>
      </c>
    </row>
    <row r="2176" spans="1:2" x14ac:dyDescent="0.3">
      <c r="B2176" t="s">
        <v>122</v>
      </c>
    </row>
    <row r="2177" spans="2:2" x14ac:dyDescent="0.3">
      <c r="B2177" t="s">
        <v>1322</v>
      </c>
    </row>
    <row r="2178" spans="2:2" x14ac:dyDescent="0.3">
      <c r="B2178" t="s">
        <v>1300</v>
      </c>
    </row>
    <row r="2179" spans="2:2" x14ac:dyDescent="0.3">
      <c r="B2179" t="s">
        <v>1301</v>
      </c>
    </row>
    <row r="2180" spans="2:2" x14ac:dyDescent="0.3">
      <c r="B2180" t="s">
        <v>1302</v>
      </c>
    </row>
    <row r="2181" spans="2:2" x14ac:dyDescent="0.3">
      <c r="B2181" t="s">
        <v>1303</v>
      </c>
    </row>
    <row r="2182" spans="2:2" x14ac:dyDescent="0.3">
      <c r="B2182" t="s">
        <v>1304</v>
      </c>
    </row>
    <row r="2183" spans="2:2" x14ac:dyDescent="0.3">
      <c r="B2183" t="s">
        <v>1305</v>
      </c>
    </row>
    <row r="2184" spans="2:2" x14ac:dyDescent="0.3">
      <c r="B2184" t="s">
        <v>1306</v>
      </c>
    </row>
    <row r="2185" spans="2:2" x14ac:dyDescent="0.3">
      <c r="B2185" t="s">
        <v>1307</v>
      </c>
    </row>
    <row r="2186" spans="2:2" x14ac:dyDescent="0.3">
      <c r="B2186" t="s">
        <v>1308</v>
      </c>
    </row>
    <row r="2187" spans="2:2" x14ac:dyDescent="0.3">
      <c r="B2187" t="s">
        <v>1309</v>
      </c>
    </row>
    <row r="2188" spans="2:2" x14ac:dyDescent="0.3">
      <c r="B2188" t="s">
        <v>1310</v>
      </c>
    </row>
    <row r="2189" spans="2:2" x14ac:dyDescent="0.3">
      <c r="B2189" t="s">
        <v>1311</v>
      </c>
    </row>
    <row r="2190" spans="2:2" x14ac:dyDescent="0.3">
      <c r="B2190" t="s">
        <v>1312</v>
      </c>
    </row>
    <row r="2191" spans="2:2" x14ac:dyDescent="0.3">
      <c r="B2191" t="s">
        <v>1313</v>
      </c>
    </row>
    <row r="2192" spans="2:2" x14ac:dyDescent="0.3">
      <c r="B2192" t="s">
        <v>1314</v>
      </c>
    </row>
    <row r="2193" spans="1:2" x14ac:dyDescent="0.3">
      <c r="B2193" t="s">
        <v>1315</v>
      </c>
    </row>
    <row r="2194" spans="1:2" x14ac:dyDescent="0.3">
      <c r="B2194" t="s">
        <v>1316</v>
      </c>
    </row>
    <row r="2195" spans="1:2" x14ac:dyDescent="0.3">
      <c r="A2195" t="s">
        <v>1317</v>
      </c>
    </row>
    <row r="2196" spans="1:2" x14ac:dyDescent="0.3">
      <c r="A2196" t="s">
        <v>1318</v>
      </c>
    </row>
    <row r="2197" spans="1:2" x14ac:dyDescent="0.3">
      <c r="B2197" t="s">
        <v>658</v>
      </c>
    </row>
    <row r="2198" spans="1:2" x14ac:dyDescent="0.3">
      <c r="B2198" t="s">
        <v>659</v>
      </c>
    </row>
    <row r="2199" spans="1:2" x14ac:dyDescent="0.3">
      <c r="B2199" t="s">
        <v>660</v>
      </c>
    </row>
    <row r="2200" spans="1:2" x14ac:dyDescent="0.3">
      <c r="B2200" t="s">
        <v>661</v>
      </c>
    </row>
    <row r="2201" spans="1:2" x14ac:dyDescent="0.3">
      <c r="B2201" t="s">
        <v>662</v>
      </c>
    </row>
    <row r="2202" spans="1:2" x14ac:dyDescent="0.3">
      <c r="B2202" t="s">
        <v>663</v>
      </c>
    </row>
    <row r="2203" spans="1:2" x14ac:dyDescent="0.3">
      <c r="B2203" t="s">
        <v>664</v>
      </c>
    </row>
    <row r="2204" spans="1:2" x14ac:dyDescent="0.3">
      <c r="B2204" t="s">
        <v>665</v>
      </c>
    </row>
    <row r="2205" spans="1:2" x14ac:dyDescent="0.3">
      <c r="B2205" t="s">
        <v>666</v>
      </c>
    </row>
    <row r="2206" spans="1:2" x14ac:dyDescent="0.3">
      <c r="B2206" t="s">
        <v>667</v>
      </c>
    </row>
    <row r="2208" spans="1:2" x14ac:dyDescent="0.3">
      <c r="A2208" t="s">
        <v>1339</v>
      </c>
    </row>
    <row r="2209" spans="1:2" x14ac:dyDescent="0.3">
      <c r="A2209" t="s">
        <v>1340</v>
      </c>
    </row>
    <row r="2210" spans="1:2" x14ac:dyDescent="0.3">
      <c r="A2210" t="s">
        <v>142</v>
      </c>
    </row>
    <row r="2211" spans="1:2" x14ac:dyDescent="0.3">
      <c r="B2211" t="s">
        <v>1341</v>
      </c>
    </row>
    <row r="2212" spans="1:2" x14ac:dyDescent="0.3">
      <c r="A2212" t="s">
        <v>286</v>
      </c>
    </row>
    <row r="2214" spans="1:2" x14ac:dyDescent="0.3">
      <c r="A2214" t="s">
        <v>59</v>
      </c>
    </row>
    <row r="2215" spans="1:2" x14ac:dyDescent="0.3">
      <c r="B2215" t="s">
        <v>1297</v>
      </c>
    </row>
    <row r="2216" spans="1:2" x14ac:dyDescent="0.3">
      <c r="B2216" t="s">
        <v>106</v>
      </c>
    </row>
    <row r="2217" spans="1:2" x14ac:dyDescent="0.3">
      <c r="B2217" t="s">
        <v>85</v>
      </c>
    </row>
    <row r="2218" spans="1:2" x14ac:dyDescent="0.3">
      <c r="B2218" t="s">
        <v>68</v>
      </c>
    </row>
    <row r="2219" spans="1:2" x14ac:dyDescent="0.3">
      <c r="B2219" t="s">
        <v>69</v>
      </c>
    </row>
    <row r="2220" spans="1:2" x14ac:dyDescent="0.3">
      <c r="B2220" t="s">
        <v>70</v>
      </c>
    </row>
    <row r="2221" spans="1:2" x14ac:dyDescent="0.3">
      <c r="B2221" t="s">
        <v>71</v>
      </c>
    </row>
    <row r="2222" spans="1:2" x14ac:dyDescent="0.3">
      <c r="B2222" t="s">
        <v>72</v>
      </c>
    </row>
    <row r="2223" spans="1:2" x14ac:dyDescent="0.3">
      <c r="B2223" t="s">
        <v>73</v>
      </c>
    </row>
    <row r="2224" spans="1:2" x14ac:dyDescent="0.3">
      <c r="B2224" t="s">
        <v>74</v>
      </c>
    </row>
    <row r="2225" spans="1:2" x14ac:dyDescent="0.3">
      <c r="B2225" t="s">
        <v>75</v>
      </c>
    </row>
    <row r="2226" spans="1:2" x14ac:dyDescent="0.3">
      <c r="B2226" t="s">
        <v>76</v>
      </c>
    </row>
    <row r="2227" spans="1:2" x14ac:dyDescent="0.3">
      <c r="A2227" t="s">
        <v>275</v>
      </c>
      <c r="B2227" t="s">
        <v>1298</v>
      </c>
    </row>
    <row r="2228" spans="1:2" x14ac:dyDescent="0.3">
      <c r="B2228" t="s">
        <v>79</v>
      </c>
    </row>
    <row r="2229" spans="1:2" x14ac:dyDescent="0.3">
      <c r="A2229" t="s">
        <v>275</v>
      </c>
      <c r="B2229" t="s">
        <v>75</v>
      </c>
    </row>
    <row r="2230" spans="1:2" x14ac:dyDescent="0.3">
      <c r="A2230" t="s">
        <v>275</v>
      </c>
      <c r="B2230" t="s">
        <v>76</v>
      </c>
    </row>
    <row r="2231" spans="1:2" x14ac:dyDescent="0.3">
      <c r="B2231" t="s">
        <v>99</v>
      </c>
    </row>
    <row r="2232" spans="1:2" x14ac:dyDescent="0.3">
      <c r="B2232" t="s">
        <v>86</v>
      </c>
    </row>
    <row r="2233" spans="1:2" x14ac:dyDescent="0.3">
      <c r="B2233" t="s">
        <v>87</v>
      </c>
    </row>
    <row r="2234" spans="1:2" x14ac:dyDescent="0.3">
      <c r="B2234" t="s">
        <v>88</v>
      </c>
    </row>
    <row r="2235" spans="1:2" x14ac:dyDescent="0.3">
      <c r="B2235" t="s">
        <v>928</v>
      </c>
    </row>
    <row r="2236" spans="1:2" x14ac:dyDescent="0.3">
      <c r="B2236" t="s">
        <v>1342</v>
      </c>
    </row>
    <row r="2237" spans="1:2" x14ac:dyDescent="0.3">
      <c r="B2237" t="s">
        <v>1343</v>
      </c>
    </row>
    <row r="2238" spans="1:2" x14ac:dyDescent="0.3">
      <c r="B2238" t="s">
        <v>108</v>
      </c>
    </row>
    <row r="2239" spans="1:2" x14ac:dyDescent="0.3">
      <c r="B2239" t="s">
        <v>855</v>
      </c>
    </row>
    <row r="2240" spans="1:2" x14ac:dyDescent="0.3">
      <c r="B2240" t="s">
        <v>117</v>
      </c>
    </row>
    <row r="2241" spans="1:2" x14ac:dyDescent="0.3">
      <c r="B2241" t="s">
        <v>122</v>
      </c>
    </row>
    <row r="2242" spans="1:2" x14ac:dyDescent="0.3">
      <c r="B2242" t="s">
        <v>1322</v>
      </c>
    </row>
    <row r="2243" spans="1:2" x14ac:dyDescent="0.3">
      <c r="B2243" t="s">
        <v>1300</v>
      </c>
    </row>
    <row r="2244" spans="1:2" x14ac:dyDescent="0.3">
      <c r="B2244" t="s">
        <v>1301</v>
      </c>
    </row>
    <row r="2245" spans="1:2" x14ac:dyDescent="0.3">
      <c r="A2245" t="s">
        <v>1344</v>
      </c>
    </row>
    <row r="2246" spans="1:2" x14ac:dyDescent="0.3">
      <c r="A2246" t="s">
        <v>1345</v>
      </c>
    </row>
    <row r="2247" spans="1:2" x14ac:dyDescent="0.3">
      <c r="B2247" t="s">
        <v>1304</v>
      </c>
    </row>
    <row r="2248" spans="1:2" x14ac:dyDescent="0.3">
      <c r="B2248" t="s">
        <v>1305</v>
      </c>
    </row>
    <row r="2249" spans="1:2" x14ac:dyDescent="0.3">
      <c r="B2249" t="s">
        <v>1306</v>
      </c>
    </row>
    <row r="2250" spans="1:2" x14ac:dyDescent="0.3">
      <c r="B2250" t="s">
        <v>1307</v>
      </c>
    </row>
    <row r="2251" spans="1:2" x14ac:dyDescent="0.3">
      <c r="B2251" t="s">
        <v>1308</v>
      </c>
    </row>
    <row r="2252" spans="1:2" x14ac:dyDescent="0.3">
      <c r="B2252" t="s">
        <v>1309</v>
      </c>
    </row>
    <row r="2253" spans="1:2" x14ac:dyDescent="0.3">
      <c r="B2253" t="s">
        <v>1310</v>
      </c>
    </row>
    <row r="2254" spans="1:2" x14ac:dyDescent="0.3">
      <c r="B2254" t="s">
        <v>1311</v>
      </c>
    </row>
    <row r="2255" spans="1:2" x14ac:dyDescent="0.3">
      <c r="B2255" t="s">
        <v>1312</v>
      </c>
    </row>
    <row r="2256" spans="1:2" x14ac:dyDescent="0.3">
      <c r="B2256" t="s">
        <v>1313</v>
      </c>
    </row>
    <row r="2257" spans="1:2" x14ac:dyDescent="0.3">
      <c r="B2257" t="s">
        <v>1314</v>
      </c>
    </row>
    <row r="2258" spans="1:2" x14ac:dyDescent="0.3">
      <c r="B2258" t="s">
        <v>1315</v>
      </c>
    </row>
    <row r="2259" spans="1:2" x14ac:dyDescent="0.3">
      <c r="B2259" t="s">
        <v>1316</v>
      </c>
    </row>
    <row r="2260" spans="1:2" x14ac:dyDescent="0.3">
      <c r="A2260" t="s">
        <v>1317</v>
      </c>
    </row>
    <row r="2261" spans="1:2" x14ac:dyDescent="0.3">
      <c r="A2261" t="s">
        <v>1318</v>
      </c>
    </row>
    <row r="2262" spans="1:2" x14ac:dyDescent="0.3">
      <c r="B2262" t="s">
        <v>658</v>
      </c>
    </row>
    <row r="2263" spans="1:2" x14ac:dyDescent="0.3">
      <c r="B2263" t="s">
        <v>659</v>
      </c>
    </row>
    <row r="2264" spans="1:2" x14ac:dyDescent="0.3">
      <c r="B2264" t="s">
        <v>660</v>
      </c>
    </row>
    <row r="2265" spans="1:2" x14ac:dyDescent="0.3">
      <c r="B2265" t="s">
        <v>661</v>
      </c>
    </row>
    <row r="2266" spans="1:2" x14ac:dyDescent="0.3">
      <c r="B2266" t="s">
        <v>662</v>
      </c>
    </row>
    <row r="2267" spans="1:2" x14ac:dyDescent="0.3">
      <c r="B2267" t="s">
        <v>663</v>
      </c>
    </row>
    <row r="2268" spans="1:2" x14ac:dyDescent="0.3">
      <c r="B2268" t="s">
        <v>664</v>
      </c>
    </row>
    <row r="2269" spans="1:2" x14ac:dyDescent="0.3">
      <c r="B2269" t="s">
        <v>665</v>
      </c>
    </row>
    <row r="2270" spans="1:2" x14ac:dyDescent="0.3">
      <c r="B2270" t="s">
        <v>666</v>
      </c>
    </row>
    <row r="2271" spans="1:2" x14ac:dyDescent="0.3">
      <c r="B2271" t="s">
        <v>667</v>
      </c>
    </row>
    <row r="2272" spans="1:2" x14ac:dyDescent="0.3">
      <c r="A2272" t="s">
        <v>1346</v>
      </c>
    </row>
    <row r="2273" spans="1:2" x14ac:dyDescent="0.3">
      <c r="A2273" t="s">
        <v>1320</v>
      </c>
    </row>
    <row r="2274" spans="1:2" x14ac:dyDescent="0.3">
      <c r="A2274" t="s">
        <v>1347</v>
      </c>
    </row>
    <row r="2275" spans="1:2" x14ac:dyDescent="0.3">
      <c r="A2275" t="s">
        <v>1321</v>
      </c>
    </row>
    <row r="2276" spans="1:2" x14ac:dyDescent="0.3">
      <c r="B2276" t="s">
        <v>106</v>
      </c>
    </row>
    <row r="2277" spans="1:2" x14ac:dyDescent="0.3">
      <c r="B2277" t="s">
        <v>85</v>
      </c>
    </row>
    <row r="2278" spans="1:2" x14ac:dyDescent="0.3">
      <c r="B2278" t="s">
        <v>68</v>
      </c>
    </row>
    <row r="2279" spans="1:2" x14ac:dyDescent="0.3">
      <c r="B2279" t="s">
        <v>69</v>
      </c>
    </row>
    <row r="2280" spans="1:2" x14ac:dyDescent="0.3">
      <c r="B2280" t="s">
        <v>70</v>
      </c>
    </row>
    <row r="2281" spans="1:2" x14ac:dyDescent="0.3">
      <c r="B2281" t="s">
        <v>71</v>
      </c>
    </row>
    <row r="2282" spans="1:2" x14ac:dyDescent="0.3">
      <c r="B2282" t="s">
        <v>72</v>
      </c>
    </row>
    <row r="2283" spans="1:2" x14ac:dyDescent="0.3">
      <c r="B2283" t="s">
        <v>73</v>
      </c>
    </row>
    <row r="2284" spans="1:2" x14ac:dyDescent="0.3">
      <c r="B2284" t="s">
        <v>74</v>
      </c>
    </row>
    <row r="2285" spans="1:2" x14ac:dyDescent="0.3">
      <c r="B2285" t="s">
        <v>75</v>
      </c>
    </row>
    <row r="2286" spans="1:2" x14ac:dyDescent="0.3">
      <c r="B2286" t="s">
        <v>76</v>
      </c>
    </row>
    <row r="2287" spans="1:2" x14ac:dyDescent="0.3">
      <c r="A2287" t="s">
        <v>275</v>
      </c>
      <c r="B2287" t="s">
        <v>1298</v>
      </c>
    </row>
    <row r="2288" spans="1:2" x14ac:dyDescent="0.3">
      <c r="B2288" t="s">
        <v>79</v>
      </c>
    </row>
    <row r="2289" spans="1:2" x14ac:dyDescent="0.3">
      <c r="A2289" t="s">
        <v>275</v>
      </c>
      <c r="B2289" t="s">
        <v>75</v>
      </c>
    </row>
    <row r="2290" spans="1:2" x14ac:dyDescent="0.3">
      <c r="A2290" t="s">
        <v>275</v>
      </c>
      <c r="B2290" t="s">
        <v>76</v>
      </c>
    </row>
    <row r="2291" spans="1:2" x14ac:dyDescent="0.3">
      <c r="B2291" t="s">
        <v>99</v>
      </c>
    </row>
    <row r="2292" spans="1:2" x14ac:dyDescent="0.3">
      <c r="B2292" t="s">
        <v>86</v>
      </c>
    </row>
    <row r="2293" spans="1:2" x14ac:dyDescent="0.3">
      <c r="B2293" t="s">
        <v>87</v>
      </c>
    </row>
    <row r="2294" spans="1:2" x14ac:dyDescent="0.3">
      <c r="B2294" t="s">
        <v>88</v>
      </c>
    </row>
    <row r="2295" spans="1:2" x14ac:dyDescent="0.3">
      <c r="B2295" t="s">
        <v>928</v>
      </c>
    </row>
    <row r="2296" spans="1:2" x14ac:dyDescent="0.3">
      <c r="B2296" t="s">
        <v>108</v>
      </c>
    </row>
    <row r="2297" spans="1:2" x14ac:dyDescent="0.3">
      <c r="B2297" t="s">
        <v>855</v>
      </c>
    </row>
    <row r="2298" spans="1:2" x14ac:dyDescent="0.3">
      <c r="B2298" t="s">
        <v>117</v>
      </c>
    </row>
    <row r="2299" spans="1:2" x14ac:dyDescent="0.3">
      <c r="B2299" t="s">
        <v>122</v>
      </c>
    </row>
    <row r="2300" spans="1:2" x14ac:dyDescent="0.3">
      <c r="B2300" t="s">
        <v>1322</v>
      </c>
    </row>
    <row r="2301" spans="1:2" x14ac:dyDescent="0.3">
      <c r="B2301" t="s">
        <v>1300</v>
      </c>
    </row>
    <row r="2302" spans="1:2" x14ac:dyDescent="0.3">
      <c r="B2302" t="s">
        <v>1301</v>
      </c>
    </row>
    <row r="2303" spans="1:2" x14ac:dyDescent="0.3">
      <c r="B2303" t="s">
        <v>1302</v>
      </c>
    </row>
    <row r="2304" spans="1:2" x14ac:dyDescent="0.3">
      <c r="B2304" t="s">
        <v>1303</v>
      </c>
    </row>
    <row r="2305" spans="1:2" x14ac:dyDescent="0.3">
      <c r="B2305" t="s">
        <v>1304</v>
      </c>
    </row>
    <row r="2306" spans="1:2" x14ac:dyDescent="0.3">
      <c r="B2306" t="s">
        <v>1305</v>
      </c>
    </row>
    <row r="2307" spans="1:2" x14ac:dyDescent="0.3">
      <c r="B2307" t="s">
        <v>1306</v>
      </c>
    </row>
    <row r="2308" spans="1:2" x14ac:dyDescent="0.3">
      <c r="B2308" t="s">
        <v>1307</v>
      </c>
    </row>
    <row r="2309" spans="1:2" x14ac:dyDescent="0.3">
      <c r="B2309" t="s">
        <v>1308</v>
      </c>
    </row>
    <row r="2310" spans="1:2" x14ac:dyDescent="0.3">
      <c r="B2310" t="s">
        <v>1309</v>
      </c>
    </row>
    <row r="2311" spans="1:2" x14ac:dyDescent="0.3">
      <c r="B2311" t="s">
        <v>1310</v>
      </c>
    </row>
    <row r="2312" spans="1:2" x14ac:dyDescent="0.3">
      <c r="B2312" t="s">
        <v>1311</v>
      </c>
    </row>
    <row r="2313" spans="1:2" x14ac:dyDescent="0.3">
      <c r="B2313" t="s">
        <v>1312</v>
      </c>
    </row>
    <row r="2314" spans="1:2" x14ac:dyDescent="0.3">
      <c r="B2314" t="s">
        <v>1313</v>
      </c>
    </row>
    <row r="2315" spans="1:2" x14ac:dyDescent="0.3">
      <c r="B2315" t="s">
        <v>1314</v>
      </c>
    </row>
    <row r="2316" spans="1:2" x14ac:dyDescent="0.3">
      <c r="B2316" t="s">
        <v>1315</v>
      </c>
    </row>
    <row r="2317" spans="1:2" x14ac:dyDescent="0.3">
      <c r="B2317" t="s">
        <v>1316</v>
      </c>
    </row>
    <row r="2318" spans="1:2" x14ac:dyDescent="0.3">
      <c r="A2318" t="s">
        <v>1317</v>
      </c>
    </row>
    <row r="2319" spans="1:2" x14ac:dyDescent="0.3">
      <c r="A2319" t="s">
        <v>1318</v>
      </c>
    </row>
    <row r="2320" spans="1:2" x14ac:dyDescent="0.3">
      <c r="B2320" t="s">
        <v>658</v>
      </c>
    </row>
    <row r="2321" spans="1:2" x14ac:dyDescent="0.3">
      <c r="B2321" t="s">
        <v>659</v>
      </c>
    </row>
    <row r="2322" spans="1:2" x14ac:dyDescent="0.3">
      <c r="B2322" t="s">
        <v>660</v>
      </c>
    </row>
    <row r="2323" spans="1:2" x14ac:dyDescent="0.3">
      <c r="B2323" t="s">
        <v>661</v>
      </c>
    </row>
    <row r="2324" spans="1:2" x14ac:dyDescent="0.3">
      <c r="B2324" t="s">
        <v>662</v>
      </c>
    </row>
    <row r="2325" spans="1:2" x14ac:dyDescent="0.3">
      <c r="B2325" t="s">
        <v>663</v>
      </c>
    </row>
    <row r="2326" spans="1:2" x14ac:dyDescent="0.3">
      <c r="B2326" t="s">
        <v>664</v>
      </c>
    </row>
    <row r="2327" spans="1:2" x14ac:dyDescent="0.3">
      <c r="B2327" t="s">
        <v>665</v>
      </c>
    </row>
    <row r="2328" spans="1:2" x14ac:dyDescent="0.3">
      <c r="B2328" t="s">
        <v>666</v>
      </c>
    </row>
    <row r="2329" spans="1:2" x14ac:dyDescent="0.3">
      <c r="B2329" t="s">
        <v>667</v>
      </c>
    </row>
    <row r="2330" spans="1:2" x14ac:dyDescent="0.3">
      <c r="A2330" t="s">
        <v>1348</v>
      </c>
    </row>
    <row r="2331" spans="1:2" x14ac:dyDescent="0.3">
      <c r="A2331" t="s">
        <v>1349</v>
      </c>
    </row>
    <row r="2332" spans="1:2" x14ac:dyDescent="0.3">
      <c r="A2332" t="s">
        <v>142</v>
      </c>
    </row>
    <row r="2333" spans="1:2" x14ac:dyDescent="0.3">
      <c r="B2333" t="s">
        <v>1350</v>
      </c>
    </row>
    <row r="2334" spans="1:2" x14ac:dyDescent="0.3">
      <c r="A2334" t="s">
        <v>286</v>
      </c>
    </row>
    <row r="2336" spans="1:2" x14ac:dyDescent="0.3">
      <c r="A2336" t="s">
        <v>59</v>
      </c>
    </row>
    <row r="2337" spans="1:2" x14ac:dyDescent="0.3">
      <c r="B2337" t="s">
        <v>1351</v>
      </c>
    </row>
    <row r="2338" spans="1:2" x14ac:dyDescent="0.3">
      <c r="B2338" t="s">
        <v>60</v>
      </c>
    </row>
    <row r="2339" spans="1:2" x14ac:dyDescent="0.3">
      <c r="B2339" t="s">
        <v>85</v>
      </c>
    </row>
    <row r="2340" spans="1:2" x14ac:dyDescent="0.3">
      <c r="B2340" t="s">
        <v>68</v>
      </c>
    </row>
    <row r="2341" spans="1:2" x14ac:dyDescent="0.3">
      <c r="B2341" t="s">
        <v>69</v>
      </c>
    </row>
    <row r="2342" spans="1:2" x14ac:dyDescent="0.3">
      <c r="B2342" t="s">
        <v>70</v>
      </c>
    </row>
    <row r="2343" spans="1:2" x14ac:dyDescent="0.3">
      <c r="B2343" t="s">
        <v>71</v>
      </c>
    </row>
    <row r="2344" spans="1:2" x14ac:dyDescent="0.3">
      <c r="B2344" t="s">
        <v>72</v>
      </c>
    </row>
    <row r="2345" spans="1:2" x14ac:dyDescent="0.3">
      <c r="B2345" t="s">
        <v>73</v>
      </c>
    </row>
    <row r="2346" spans="1:2" x14ac:dyDescent="0.3">
      <c r="B2346" t="s">
        <v>74</v>
      </c>
    </row>
    <row r="2347" spans="1:2" x14ac:dyDescent="0.3">
      <c r="B2347" t="s">
        <v>75</v>
      </c>
    </row>
    <row r="2348" spans="1:2" x14ac:dyDescent="0.3">
      <c r="B2348" t="s">
        <v>76</v>
      </c>
    </row>
    <row r="2349" spans="1:2" x14ac:dyDescent="0.3">
      <c r="A2349" t="s">
        <v>275</v>
      </c>
      <c r="B2349" t="s">
        <v>1298</v>
      </c>
    </row>
    <row r="2350" spans="1:2" x14ac:dyDescent="0.3">
      <c r="B2350" t="s">
        <v>79</v>
      </c>
    </row>
    <row r="2351" spans="1:2" x14ac:dyDescent="0.3">
      <c r="A2351" t="s">
        <v>275</v>
      </c>
      <c r="B2351" t="s">
        <v>75</v>
      </c>
    </row>
    <row r="2352" spans="1:2" x14ac:dyDescent="0.3">
      <c r="A2352" t="s">
        <v>275</v>
      </c>
      <c r="B2352" t="s">
        <v>76</v>
      </c>
    </row>
    <row r="2353" spans="2:2" x14ac:dyDescent="0.3">
      <c r="B2353" t="s">
        <v>99</v>
      </c>
    </row>
    <row r="2354" spans="2:2" x14ac:dyDescent="0.3">
      <c r="B2354" t="s">
        <v>86</v>
      </c>
    </row>
    <row r="2355" spans="2:2" x14ac:dyDescent="0.3">
      <c r="B2355" t="s">
        <v>87</v>
      </c>
    </row>
    <row r="2356" spans="2:2" x14ac:dyDescent="0.3">
      <c r="B2356" t="s">
        <v>88</v>
      </c>
    </row>
    <row r="2357" spans="2:2" x14ac:dyDescent="0.3">
      <c r="B2357" t="s">
        <v>928</v>
      </c>
    </row>
    <row r="2358" spans="2:2" x14ac:dyDescent="0.3">
      <c r="B2358" t="s">
        <v>1352</v>
      </c>
    </row>
    <row r="2359" spans="2:2" x14ac:dyDescent="0.3">
      <c r="B2359" t="s">
        <v>1353</v>
      </c>
    </row>
    <row r="2360" spans="2:2" x14ac:dyDescent="0.3">
      <c r="B2360" t="s">
        <v>108</v>
      </c>
    </row>
    <row r="2361" spans="2:2" x14ac:dyDescent="0.3">
      <c r="B2361" t="s">
        <v>855</v>
      </c>
    </row>
    <row r="2362" spans="2:2" x14ac:dyDescent="0.3">
      <c r="B2362" t="s">
        <v>117</v>
      </c>
    </row>
    <row r="2363" spans="2:2" x14ac:dyDescent="0.3">
      <c r="B2363" t="s">
        <v>122</v>
      </c>
    </row>
    <row r="2364" spans="2:2" x14ac:dyDescent="0.3">
      <c r="B2364" t="s">
        <v>1322</v>
      </c>
    </row>
    <row r="2365" spans="2:2" x14ac:dyDescent="0.3">
      <c r="B2365" t="s">
        <v>1300</v>
      </c>
    </row>
    <row r="2366" spans="2:2" x14ac:dyDescent="0.3">
      <c r="B2366" t="s">
        <v>1301</v>
      </c>
    </row>
    <row r="2367" spans="2:2" x14ac:dyDescent="0.3">
      <c r="B2367" t="s">
        <v>1302</v>
      </c>
    </row>
    <row r="2368" spans="2:2" x14ac:dyDescent="0.3">
      <c r="B2368" t="s">
        <v>1303</v>
      </c>
    </row>
    <row r="2369" spans="1:2" x14ac:dyDescent="0.3">
      <c r="B2369" t="s">
        <v>1304</v>
      </c>
    </row>
    <row r="2370" spans="1:2" x14ac:dyDescent="0.3">
      <c r="B2370" t="s">
        <v>1305</v>
      </c>
    </row>
    <row r="2371" spans="1:2" x14ac:dyDescent="0.3">
      <c r="B2371" t="s">
        <v>1306</v>
      </c>
    </row>
    <row r="2372" spans="1:2" x14ac:dyDescent="0.3">
      <c r="B2372" t="s">
        <v>1307</v>
      </c>
    </row>
    <row r="2373" spans="1:2" x14ac:dyDescent="0.3">
      <c r="B2373" t="s">
        <v>1308</v>
      </c>
    </row>
    <row r="2374" spans="1:2" x14ac:dyDescent="0.3">
      <c r="B2374" t="s">
        <v>1309</v>
      </c>
    </row>
    <row r="2375" spans="1:2" x14ac:dyDescent="0.3">
      <c r="B2375" t="s">
        <v>1310</v>
      </c>
    </row>
    <row r="2376" spans="1:2" x14ac:dyDescent="0.3">
      <c r="B2376" t="s">
        <v>1311</v>
      </c>
    </row>
    <row r="2377" spans="1:2" x14ac:dyDescent="0.3">
      <c r="B2377" t="s">
        <v>1312</v>
      </c>
    </row>
    <row r="2378" spans="1:2" x14ac:dyDescent="0.3">
      <c r="B2378" t="s">
        <v>1313</v>
      </c>
    </row>
    <row r="2379" spans="1:2" x14ac:dyDescent="0.3">
      <c r="B2379" t="s">
        <v>1314</v>
      </c>
    </row>
    <row r="2380" spans="1:2" x14ac:dyDescent="0.3">
      <c r="B2380" t="s">
        <v>1315</v>
      </c>
    </row>
    <row r="2381" spans="1:2" x14ac:dyDescent="0.3">
      <c r="B2381" t="s">
        <v>1316</v>
      </c>
    </row>
    <row r="2382" spans="1:2" x14ac:dyDescent="0.3">
      <c r="A2382" t="s">
        <v>1317</v>
      </c>
    </row>
    <row r="2383" spans="1:2" x14ac:dyDescent="0.3">
      <c r="A2383" t="s">
        <v>1318</v>
      </c>
    </row>
    <row r="2384" spans="1:2" x14ac:dyDescent="0.3">
      <c r="B2384" t="s">
        <v>658</v>
      </c>
    </row>
    <row r="2385" spans="1:2" x14ac:dyDescent="0.3">
      <c r="B2385" t="s">
        <v>659</v>
      </c>
    </row>
    <row r="2386" spans="1:2" x14ac:dyDescent="0.3">
      <c r="B2386" t="s">
        <v>660</v>
      </c>
    </row>
    <row r="2387" spans="1:2" x14ac:dyDescent="0.3">
      <c r="B2387" t="s">
        <v>661</v>
      </c>
    </row>
    <row r="2388" spans="1:2" x14ac:dyDescent="0.3">
      <c r="B2388" t="s">
        <v>662</v>
      </c>
    </row>
    <row r="2389" spans="1:2" x14ac:dyDescent="0.3">
      <c r="B2389" t="s">
        <v>663</v>
      </c>
    </row>
    <row r="2390" spans="1:2" x14ac:dyDescent="0.3">
      <c r="B2390" t="s">
        <v>664</v>
      </c>
    </row>
    <row r="2391" spans="1:2" x14ac:dyDescent="0.3">
      <c r="B2391" t="s">
        <v>665</v>
      </c>
    </row>
    <row r="2392" spans="1:2" x14ac:dyDescent="0.3">
      <c r="B2392" t="s">
        <v>666</v>
      </c>
    </row>
    <row r="2393" spans="1:2" x14ac:dyDescent="0.3">
      <c r="B2393" t="s">
        <v>667</v>
      </c>
    </row>
    <row r="2394" spans="1:2" x14ac:dyDescent="0.3">
      <c r="A2394" t="s">
        <v>1354</v>
      </c>
    </row>
    <row r="2395" spans="1:2" x14ac:dyDescent="0.3">
      <c r="A2395" t="s">
        <v>1320</v>
      </c>
    </row>
    <row r="2396" spans="1:2" x14ac:dyDescent="0.3">
      <c r="A2396" t="s">
        <v>1355</v>
      </c>
    </row>
    <row r="2397" spans="1:2" x14ac:dyDescent="0.3">
      <c r="A2397" t="s">
        <v>1356</v>
      </c>
    </row>
    <row r="2398" spans="1:2" x14ac:dyDescent="0.3">
      <c r="B2398" t="s">
        <v>60</v>
      </c>
    </row>
    <row r="2399" spans="1:2" x14ac:dyDescent="0.3">
      <c r="B2399" t="s">
        <v>85</v>
      </c>
    </row>
    <row r="2400" spans="1:2" x14ac:dyDescent="0.3">
      <c r="B2400" t="s">
        <v>68</v>
      </c>
    </row>
    <row r="2401" spans="1:2" x14ac:dyDescent="0.3">
      <c r="B2401" t="s">
        <v>69</v>
      </c>
    </row>
    <row r="2402" spans="1:2" x14ac:dyDescent="0.3">
      <c r="B2402" t="s">
        <v>70</v>
      </c>
    </row>
    <row r="2403" spans="1:2" x14ac:dyDescent="0.3">
      <c r="B2403" t="s">
        <v>71</v>
      </c>
    </row>
    <row r="2404" spans="1:2" x14ac:dyDescent="0.3">
      <c r="B2404" t="s">
        <v>72</v>
      </c>
    </row>
    <row r="2405" spans="1:2" x14ac:dyDescent="0.3">
      <c r="B2405" t="s">
        <v>73</v>
      </c>
    </row>
    <row r="2406" spans="1:2" x14ac:dyDescent="0.3">
      <c r="B2406" t="s">
        <v>74</v>
      </c>
    </row>
    <row r="2407" spans="1:2" x14ac:dyDescent="0.3">
      <c r="B2407" t="s">
        <v>75</v>
      </c>
    </row>
    <row r="2408" spans="1:2" x14ac:dyDescent="0.3">
      <c r="B2408" t="s">
        <v>76</v>
      </c>
    </row>
    <row r="2409" spans="1:2" x14ac:dyDescent="0.3">
      <c r="A2409" t="s">
        <v>275</v>
      </c>
      <c r="B2409" t="s">
        <v>1298</v>
      </c>
    </row>
    <row r="2410" spans="1:2" x14ac:dyDescent="0.3">
      <c r="B2410" t="s">
        <v>79</v>
      </c>
    </row>
    <row r="2411" spans="1:2" x14ac:dyDescent="0.3">
      <c r="A2411" t="s">
        <v>275</v>
      </c>
      <c r="B2411" t="s">
        <v>75</v>
      </c>
    </row>
    <row r="2412" spans="1:2" x14ac:dyDescent="0.3">
      <c r="A2412" t="s">
        <v>275</v>
      </c>
      <c r="B2412" t="s">
        <v>76</v>
      </c>
    </row>
    <row r="2413" spans="1:2" x14ac:dyDescent="0.3">
      <c r="B2413" t="s">
        <v>99</v>
      </c>
    </row>
    <row r="2414" spans="1:2" x14ac:dyDescent="0.3">
      <c r="B2414" t="s">
        <v>86</v>
      </c>
    </row>
    <row r="2415" spans="1:2" x14ac:dyDescent="0.3">
      <c r="B2415" t="s">
        <v>87</v>
      </c>
    </row>
    <row r="2416" spans="1:2" x14ac:dyDescent="0.3">
      <c r="B2416" t="s">
        <v>88</v>
      </c>
    </row>
    <row r="2417" spans="2:2" x14ac:dyDescent="0.3">
      <c r="B2417" t="s">
        <v>928</v>
      </c>
    </row>
    <row r="2418" spans="2:2" x14ac:dyDescent="0.3">
      <c r="B2418" t="s">
        <v>108</v>
      </c>
    </row>
    <row r="2419" spans="2:2" x14ac:dyDescent="0.3">
      <c r="B2419" t="s">
        <v>855</v>
      </c>
    </row>
    <row r="2420" spans="2:2" x14ac:dyDescent="0.3">
      <c r="B2420" t="s">
        <v>117</v>
      </c>
    </row>
    <row r="2421" spans="2:2" x14ac:dyDescent="0.3">
      <c r="B2421" t="s">
        <v>122</v>
      </c>
    </row>
    <row r="2422" spans="2:2" x14ac:dyDescent="0.3">
      <c r="B2422" t="s">
        <v>1322</v>
      </c>
    </row>
    <row r="2423" spans="2:2" x14ac:dyDescent="0.3">
      <c r="B2423" t="s">
        <v>1300</v>
      </c>
    </row>
    <row r="2424" spans="2:2" x14ac:dyDescent="0.3">
      <c r="B2424" t="s">
        <v>1301</v>
      </c>
    </row>
    <row r="2425" spans="2:2" x14ac:dyDescent="0.3">
      <c r="B2425" t="s">
        <v>1302</v>
      </c>
    </row>
    <row r="2426" spans="2:2" x14ac:dyDescent="0.3">
      <c r="B2426" t="s">
        <v>1303</v>
      </c>
    </row>
    <row r="2427" spans="2:2" x14ac:dyDescent="0.3">
      <c r="B2427" t="s">
        <v>1304</v>
      </c>
    </row>
    <row r="2428" spans="2:2" x14ac:dyDescent="0.3">
      <c r="B2428" t="s">
        <v>1305</v>
      </c>
    </row>
    <row r="2429" spans="2:2" x14ac:dyDescent="0.3">
      <c r="B2429" t="s">
        <v>1306</v>
      </c>
    </row>
    <row r="2430" spans="2:2" x14ac:dyDescent="0.3">
      <c r="B2430" t="s">
        <v>1307</v>
      </c>
    </row>
    <row r="2431" spans="2:2" x14ac:dyDescent="0.3">
      <c r="B2431" t="s">
        <v>1308</v>
      </c>
    </row>
    <row r="2432" spans="2:2" x14ac:dyDescent="0.3">
      <c r="B2432" t="s">
        <v>1309</v>
      </c>
    </row>
    <row r="2433" spans="1:2" x14ac:dyDescent="0.3">
      <c r="B2433" t="s">
        <v>1310</v>
      </c>
    </row>
    <row r="2434" spans="1:2" x14ac:dyDescent="0.3">
      <c r="B2434" t="s">
        <v>1311</v>
      </c>
    </row>
    <row r="2435" spans="1:2" x14ac:dyDescent="0.3">
      <c r="B2435" t="s">
        <v>1312</v>
      </c>
    </row>
    <row r="2436" spans="1:2" x14ac:dyDescent="0.3">
      <c r="B2436" t="s">
        <v>1313</v>
      </c>
    </row>
    <row r="2437" spans="1:2" x14ac:dyDescent="0.3">
      <c r="B2437" t="s">
        <v>1314</v>
      </c>
    </row>
    <row r="2438" spans="1:2" x14ac:dyDescent="0.3">
      <c r="B2438" t="s">
        <v>1315</v>
      </c>
    </row>
    <row r="2439" spans="1:2" x14ac:dyDescent="0.3">
      <c r="B2439" t="s">
        <v>1316</v>
      </c>
    </row>
    <row r="2440" spans="1:2" x14ac:dyDescent="0.3">
      <c r="A2440" t="s">
        <v>1317</v>
      </c>
    </row>
    <row r="2441" spans="1:2" x14ac:dyDescent="0.3">
      <c r="A2441" t="s">
        <v>1318</v>
      </c>
    </row>
    <row r="2442" spans="1:2" x14ac:dyDescent="0.3">
      <c r="B2442" t="s">
        <v>658</v>
      </c>
    </row>
    <row r="2443" spans="1:2" x14ac:dyDescent="0.3">
      <c r="B2443" t="s">
        <v>659</v>
      </c>
    </row>
    <row r="2444" spans="1:2" x14ac:dyDescent="0.3">
      <c r="B2444" t="s">
        <v>660</v>
      </c>
    </row>
    <row r="2445" spans="1:2" x14ac:dyDescent="0.3">
      <c r="B2445" t="s">
        <v>661</v>
      </c>
    </row>
    <row r="2446" spans="1:2" x14ac:dyDescent="0.3">
      <c r="B2446" t="s">
        <v>662</v>
      </c>
    </row>
    <row r="2447" spans="1:2" x14ac:dyDescent="0.3">
      <c r="B2447" t="s">
        <v>663</v>
      </c>
    </row>
    <row r="2448" spans="1:2" x14ac:dyDescent="0.3">
      <c r="B2448" t="s">
        <v>664</v>
      </c>
    </row>
    <row r="2449" spans="1:2" x14ac:dyDescent="0.3">
      <c r="B2449" t="s">
        <v>665</v>
      </c>
    </row>
    <row r="2450" spans="1:2" x14ac:dyDescent="0.3">
      <c r="B2450" t="s">
        <v>666</v>
      </c>
    </row>
    <row r="2451" spans="1:2" x14ac:dyDescent="0.3">
      <c r="B2451" t="s">
        <v>667</v>
      </c>
    </row>
    <row r="2453" spans="1:2" x14ac:dyDescent="0.3">
      <c r="A2453" t="s">
        <v>1357</v>
      </c>
    </row>
    <row r="2454" spans="1:2" x14ac:dyDescent="0.3">
      <c r="A2454" t="s">
        <v>1358</v>
      </c>
    </row>
    <row r="2455" spans="1:2" x14ac:dyDescent="0.3">
      <c r="A2455" t="s">
        <v>142</v>
      </c>
    </row>
    <row r="2456" spans="1:2" x14ac:dyDescent="0.3">
      <c r="B2456" t="s">
        <v>1359</v>
      </c>
    </row>
    <row r="2457" spans="1:2" x14ac:dyDescent="0.3">
      <c r="A2457" t="s">
        <v>286</v>
      </c>
    </row>
    <row r="2459" spans="1:2" x14ac:dyDescent="0.3">
      <c r="A2459" t="s">
        <v>59</v>
      </c>
    </row>
    <row r="2460" spans="1:2" x14ac:dyDescent="0.3">
      <c r="B2460" t="s">
        <v>1360</v>
      </c>
    </row>
    <row r="2461" spans="1:2" x14ac:dyDescent="0.3">
      <c r="B2461" t="s">
        <v>60</v>
      </c>
    </row>
    <row r="2462" spans="1:2" x14ac:dyDescent="0.3">
      <c r="B2462" t="s">
        <v>85</v>
      </c>
    </row>
    <row r="2463" spans="1:2" x14ac:dyDescent="0.3">
      <c r="B2463" t="s">
        <v>68</v>
      </c>
    </row>
    <row r="2464" spans="1:2" x14ac:dyDescent="0.3">
      <c r="B2464" t="s">
        <v>69</v>
      </c>
    </row>
    <row r="2465" spans="1:2" x14ac:dyDescent="0.3">
      <c r="B2465" t="s">
        <v>70</v>
      </c>
    </row>
    <row r="2466" spans="1:2" x14ac:dyDescent="0.3">
      <c r="B2466" t="s">
        <v>71</v>
      </c>
    </row>
    <row r="2467" spans="1:2" x14ac:dyDescent="0.3">
      <c r="B2467" t="s">
        <v>72</v>
      </c>
    </row>
    <row r="2468" spans="1:2" x14ac:dyDescent="0.3">
      <c r="B2468" t="s">
        <v>73</v>
      </c>
    </row>
    <row r="2469" spans="1:2" x14ac:dyDescent="0.3">
      <c r="B2469" t="s">
        <v>74</v>
      </c>
    </row>
    <row r="2470" spans="1:2" x14ac:dyDescent="0.3">
      <c r="B2470" t="s">
        <v>75</v>
      </c>
    </row>
    <row r="2471" spans="1:2" x14ac:dyDescent="0.3">
      <c r="B2471" t="s">
        <v>76</v>
      </c>
    </row>
    <row r="2472" spans="1:2" x14ac:dyDescent="0.3">
      <c r="A2472" t="s">
        <v>275</v>
      </c>
      <c r="B2472" t="s">
        <v>1298</v>
      </c>
    </row>
    <row r="2473" spans="1:2" x14ac:dyDescent="0.3">
      <c r="B2473" t="s">
        <v>79</v>
      </c>
    </row>
    <row r="2474" spans="1:2" x14ac:dyDescent="0.3">
      <c r="A2474" t="s">
        <v>275</v>
      </c>
      <c r="B2474" t="s">
        <v>75</v>
      </c>
    </row>
    <row r="2475" spans="1:2" x14ac:dyDescent="0.3">
      <c r="A2475" t="s">
        <v>275</v>
      </c>
      <c r="B2475" t="s">
        <v>76</v>
      </c>
    </row>
    <row r="2476" spans="1:2" x14ac:dyDescent="0.3">
      <c r="B2476" t="s">
        <v>99</v>
      </c>
    </row>
    <row r="2477" spans="1:2" x14ac:dyDescent="0.3">
      <c r="B2477" t="s">
        <v>86</v>
      </c>
    </row>
    <row r="2478" spans="1:2" x14ac:dyDescent="0.3">
      <c r="B2478" t="s">
        <v>87</v>
      </c>
    </row>
    <row r="2479" spans="1:2" x14ac:dyDescent="0.3">
      <c r="B2479" t="s">
        <v>88</v>
      </c>
    </row>
    <row r="2480" spans="1:2" x14ac:dyDescent="0.3">
      <c r="B2480" t="s">
        <v>928</v>
      </c>
    </row>
    <row r="2481" spans="2:2" x14ac:dyDescent="0.3">
      <c r="B2481" t="s">
        <v>1361</v>
      </c>
    </row>
    <row r="2482" spans="2:2" x14ac:dyDescent="0.3">
      <c r="B2482" t="s">
        <v>1362</v>
      </c>
    </row>
    <row r="2483" spans="2:2" x14ac:dyDescent="0.3">
      <c r="B2483" t="s">
        <v>108</v>
      </c>
    </row>
    <row r="2484" spans="2:2" x14ac:dyDescent="0.3">
      <c r="B2484" t="s">
        <v>855</v>
      </c>
    </row>
    <row r="2485" spans="2:2" x14ac:dyDescent="0.3">
      <c r="B2485" t="s">
        <v>117</v>
      </c>
    </row>
    <row r="2486" spans="2:2" x14ac:dyDescent="0.3">
      <c r="B2486" t="s">
        <v>122</v>
      </c>
    </row>
    <row r="2487" spans="2:2" x14ac:dyDescent="0.3">
      <c r="B2487" t="s">
        <v>1322</v>
      </c>
    </row>
    <row r="2488" spans="2:2" x14ac:dyDescent="0.3">
      <c r="B2488" t="s">
        <v>1300</v>
      </c>
    </row>
    <row r="2489" spans="2:2" x14ac:dyDescent="0.3">
      <c r="B2489" t="s">
        <v>1363</v>
      </c>
    </row>
    <row r="2490" spans="2:2" x14ac:dyDescent="0.3">
      <c r="B2490" t="s">
        <v>1364</v>
      </c>
    </row>
    <row r="2491" spans="2:2" x14ac:dyDescent="0.3">
      <c r="B2491" t="s">
        <v>1303</v>
      </c>
    </row>
    <row r="2492" spans="2:2" x14ac:dyDescent="0.3">
      <c r="B2492" t="s">
        <v>1304</v>
      </c>
    </row>
    <row r="2493" spans="2:2" x14ac:dyDescent="0.3">
      <c r="B2493" t="s">
        <v>1305</v>
      </c>
    </row>
    <row r="2494" spans="2:2" x14ac:dyDescent="0.3">
      <c r="B2494" t="s">
        <v>1306</v>
      </c>
    </row>
    <row r="2495" spans="2:2" x14ac:dyDescent="0.3">
      <c r="B2495" t="s">
        <v>1307</v>
      </c>
    </row>
    <row r="2496" spans="2:2" x14ac:dyDescent="0.3">
      <c r="B2496" t="s">
        <v>1308</v>
      </c>
    </row>
    <row r="2497" spans="1:2" x14ac:dyDescent="0.3">
      <c r="B2497" t="s">
        <v>1309</v>
      </c>
    </row>
    <row r="2498" spans="1:2" x14ac:dyDescent="0.3">
      <c r="B2498" t="s">
        <v>1310</v>
      </c>
    </row>
    <row r="2499" spans="1:2" x14ac:dyDescent="0.3">
      <c r="B2499" t="s">
        <v>1311</v>
      </c>
    </row>
    <row r="2500" spans="1:2" x14ac:dyDescent="0.3">
      <c r="B2500" t="s">
        <v>1312</v>
      </c>
    </row>
    <row r="2501" spans="1:2" x14ac:dyDescent="0.3">
      <c r="B2501" t="s">
        <v>1313</v>
      </c>
    </row>
    <row r="2502" spans="1:2" x14ac:dyDescent="0.3">
      <c r="B2502" t="s">
        <v>1314</v>
      </c>
    </row>
    <row r="2503" spans="1:2" x14ac:dyDescent="0.3">
      <c r="B2503" t="s">
        <v>1315</v>
      </c>
    </row>
    <row r="2504" spans="1:2" x14ac:dyDescent="0.3">
      <c r="B2504" t="s">
        <v>1316</v>
      </c>
    </row>
    <row r="2505" spans="1:2" x14ac:dyDescent="0.3">
      <c r="A2505" t="s">
        <v>1317</v>
      </c>
    </row>
    <row r="2506" spans="1:2" x14ac:dyDescent="0.3">
      <c r="A2506" t="s">
        <v>1318</v>
      </c>
    </row>
    <row r="2507" spans="1:2" x14ac:dyDescent="0.3">
      <c r="B2507" t="s">
        <v>658</v>
      </c>
    </row>
    <row r="2508" spans="1:2" x14ac:dyDescent="0.3">
      <c r="B2508" t="s">
        <v>659</v>
      </c>
    </row>
    <row r="2509" spans="1:2" x14ac:dyDescent="0.3">
      <c r="B2509" t="s">
        <v>660</v>
      </c>
    </row>
    <row r="2510" spans="1:2" x14ac:dyDescent="0.3">
      <c r="B2510" t="s">
        <v>661</v>
      </c>
    </row>
    <row r="2511" spans="1:2" x14ac:dyDescent="0.3">
      <c r="B2511" t="s">
        <v>662</v>
      </c>
    </row>
    <row r="2512" spans="1:2" x14ac:dyDescent="0.3">
      <c r="B2512" t="s">
        <v>663</v>
      </c>
    </row>
    <row r="2513" spans="1:2" x14ac:dyDescent="0.3">
      <c r="B2513" t="s">
        <v>664</v>
      </c>
    </row>
    <row r="2514" spans="1:2" x14ac:dyDescent="0.3">
      <c r="B2514" t="s">
        <v>665</v>
      </c>
    </row>
    <row r="2515" spans="1:2" x14ac:dyDescent="0.3">
      <c r="B2515" t="s">
        <v>666</v>
      </c>
    </row>
    <row r="2516" spans="1:2" x14ac:dyDescent="0.3">
      <c r="B2516" t="s">
        <v>667</v>
      </c>
    </row>
    <row r="2517" spans="1:2" x14ac:dyDescent="0.3">
      <c r="A2517" t="s">
        <v>1365</v>
      </c>
    </row>
    <row r="2518" spans="1:2" x14ac:dyDescent="0.3">
      <c r="A2518" t="s">
        <v>1320</v>
      </c>
    </row>
    <row r="2519" spans="1:2" x14ac:dyDescent="0.3">
      <c r="A2519" t="s">
        <v>1366</v>
      </c>
    </row>
    <row r="2520" spans="1:2" x14ac:dyDescent="0.3">
      <c r="A2520" t="s">
        <v>1356</v>
      </c>
    </row>
    <row r="2521" spans="1:2" x14ac:dyDescent="0.3">
      <c r="B2521" t="s">
        <v>60</v>
      </c>
    </row>
    <row r="2522" spans="1:2" x14ac:dyDescent="0.3">
      <c r="B2522" t="s">
        <v>85</v>
      </c>
    </row>
    <row r="2523" spans="1:2" x14ac:dyDescent="0.3">
      <c r="B2523" t="s">
        <v>68</v>
      </c>
    </row>
    <row r="2524" spans="1:2" x14ac:dyDescent="0.3">
      <c r="B2524" t="s">
        <v>69</v>
      </c>
    </row>
    <row r="2525" spans="1:2" x14ac:dyDescent="0.3">
      <c r="B2525" t="s">
        <v>70</v>
      </c>
    </row>
    <row r="2526" spans="1:2" x14ac:dyDescent="0.3">
      <c r="B2526" t="s">
        <v>71</v>
      </c>
    </row>
    <row r="2527" spans="1:2" x14ac:dyDescent="0.3">
      <c r="B2527" t="s">
        <v>72</v>
      </c>
    </row>
    <row r="2528" spans="1:2" x14ac:dyDescent="0.3">
      <c r="B2528" t="s">
        <v>73</v>
      </c>
    </row>
    <row r="2529" spans="1:2" x14ac:dyDescent="0.3">
      <c r="B2529" t="s">
        <v>74</v>
      </c>
    </row>
    <row r="2530" spans="1:2" x14ac:dyDescent="0.3">
      <c r="B2530" t="s">
        <v>75</v>
      </c>
    </row>
    <row r="2531" spans="1:2" x14ac:dyDescent="0.3">
      <c r="B2531" t="s">
        <v>76</v>
      </c>
    </row>
    <row r="2532" spans="1:2" x14ac:dyDescent="0.3">
      <c r="A2532" t="s">
        <v>275</v>
      </c>
      <c r="B2532" t="s">
        <v>1298</v>
      </c>
    </row>
    <row r="2533" spans="1:2" x14ac:dyDescent="0.3">
      <c r="B2533" t="s">
        <v>79</v>
      </c>
    </row>
    <row r="2534" spans="1:2" x14ac:dyDescent="0.3">
      <c r="A2534" t="s">
        <v>275</v>
      </c>
      <c r="B2534" t="s">
        <v>75</v>
      </c>
    </row>
    <row r="2535" spans="1:2" x14ac:dyDescent="0.3">
      <c r="A2535" t="s">
        <v>275</v>
      </c>
      <c r="B2535" t="s">
        <v>76</v>
      </c>
    </row>
    <row r="2536" spans="1:2" x14ac:dyDescent="0.3">
      <c r="B2536" t="s">
        <v>99</v>
      </c>
    </row>
    <row r="2537" spans="1:2" x14ac:dyDescent="0.3">
      <c r="B2537" t="s">
        <v>86</v>
      </c>
    </row>
    <row r="2538" spans="1:2" x14ac:dyDescent="0.3">
      <c r="B2538" t="s">
        <v>87</v>
      </c>
    </row>
    <row r="2539" spans="1:2" x14ac:dyDescent="0.3">
      <c r="B2539" t="s">
        <v>88</v>
      </c>
    </row>
    <row r="2540" spans="1:2" x14ac:dyDescent="0.3">
      <c r="B2540" t="s">
        <v>928</v>
      </c>
    </row>
    <row r="2541" spans="1:2" x14ac:dyDescent="0.3">
      <c r="B2541" t="s">
        <v>108</v>
      </c>
    </row>
    <row r="2542" spans="1:2" x14ac:dyDescent="0.3">
      <c r="B2542" t="s">
        <v>855</v>
      </c>
    </row>
    <row r="2543" spans="1:2" x14ac:dyDescent="0.3">
      <c r="B2543" t="s">
        <v>117</v>
      </c>
    </row>
    <row r="2544" spans="1:2" x14ac:dyDescent="0.3">
      <c r="B2544" t="s">
        <v>122</v>
      </c>
    </row>
    <row r="2545" spans="2:2" x14ac:dyDescent="0.3">
      <c r="B2545" t="s">
        <v>1322</v>
      </c>
    </row>
    <row r="2546" spans="2:2" x14ac:dyDescent="0.3">
      <c r="B2546" t="s">
        <v>1300</v>
      </c>
    </row>
    <row r="2547" spans="2:2" x14ac:dyDescent="0.3">
      <c r="B2547" t="s">
        <v>1301</v>
      </c>
    </row>
    <row r="2548" spans="2:2" x14ac:dyDescent="0.3">
      <c r="B2548" t="s">
        <v>1302</v>
      </c>
    </row>
    <row r="2549" spans="2:2" x14ac:dyDescent="0.3">
      <c r="B2549" t="s">
        <v>1303</v>
      </c>
    </row>
    <row r="2550" spans="2:2" x14ac:dyDescent="0.3">
      <c r="B2550" t="s">
        <v>1304</v>
      </c>
    </row>
    <row r="2551" spans="2:2" x14ac:dyDescent="0.3">
      <c r="B2551" t="s">
        <v>1305</v>
      </c>
    </row>
    <row r="2552" spans="2:2" x14ac:dyDescent="0.3">
      <c r="B2552" t="s">
        <v>1306</v>
      </c>
    </row>
    <row r="2553" spans="2:2" x14ac:dyDescent="0.3">
      <c r="B2553" t="s">
        <v>1307</v>
      </c>
    </row>
    <row r="2554" spans="2:2" x14ac:dyDescent="0.3">
      <c r="B2554" t="s">
        <v>1308</v>
      </c>
    </row>
    <row r="2555" spans="2:2" x14ac:dyDescent="0.3">
      <c r="B2555" t="s">
        <v>1309</v>
      </c>
    </row>
    <row r="2556" spans="2:2" x14ac:dyDescent="0.3">
      <c r="B2556" t="s">
        <v>1310</v>
      </c>
    </row>
    <row r="2557" spans="2:2" x14ac:dyDescent="0.3">
      <c r="B2557" t="s">
        <v>1311</v>
      </c>
    </row>
    <row r="2558" spans="2:2" x14ac:dyDescent="0.3">
      <c r="B2558" t="s">
        <v>1312</v>
      </c>
    </row>
    <row r="2559" spans="2:2" x14ac:dyDescent="0.3">
      <c r="B2559" t="s">
        <v>1313</v>
      </c>
    </row>
    <row r="2560" spans="2:2" x14ac:dyDescent="0.3">
      <c r="B2560" t="s">
        <v>1314</v>
      </c>
    </row>
    <row r="2561" spans="1:2" x14ac:dyDescent="0.3">
      <c r="B2561" t="s">
        <v>1315</v>
      </c>
    </row>
    <row r="2562" spans="1:2" x14ac:dyDescent="0.3">
      <c r="B2562" t="s">
        <v>1316</v>
      </c>
    </row>
    <row r="2563" spans="1:2" x14ac:dyDescent="0.3">
      <c r="A2563" t="s">
        <v>1317</v>
      </c>
    </row>
    <row r="2564" spans="1:2" x14ac:dyDescent="0.3">
      <c r="A2564" t="s">
        <v>1318</v>
      </c>
    </row>
    <row r="2565" spans="1:2" x14ac:dyDescent="0.3">
      <c r="B2565" t="s">
        <v>658</v>
      </c>
    </row>
    <row r="2566" spans="1:2" x14ac:dyDescent="0.3">
      <c r="B2566" t="s">
        <v>659</v>
      </c>
    </row>
    <row r="2567" spans="1:2" x14ac:dyDescent="0.3">
      <c r="B2567" t="s">
        <v>660</v>
      </c>
    </row>
    <row r="2568" spans="1:2" x14ac:dyDescent="0.3">
      <c r="B2568" t="s">
        <v>661</v>
      </c>
    </row>
    <row r="2569" spans="1:2" x14ac:dyDescent="0.3">
      <c r="B2569" t="s">
        <v>662</v>
      </c>
    </row>
    <row r="2570" spans="1:2" x14ac:dyDescent="0.3">
      <c r="B2570" t="s">
        <v>663</v>
      </c>
    </row>
    <row r="2571" spans="1:2" x14ac:dyDescent="0.3">
      <c r="B2571" t="s">
        <v>664</v>
      </c>
    </row>
    <row r="2572" spans="1:2" x14ac:dyDescent="0.3">
      <c r="B2572" t="s">
        <v>665</v>
      </c>
    </row>
    <row r="2573" spans="1:2" x14ac:dyDescent="0.3">
      <c r="B2573" t="s">
        <v>666</v>
      </c>
    </row>
    <row r="2574" spans="1:2" x14ac:dyDescent="0.3">
      <c r="B2574" t="s">
        <v>667</v>
      </c>
    </row>
    <row r="2576" spans="1:2" x14ac:dyDescent="0.3">
      <c r="A2576" t="s">
        <v>754</v>
      </c>
    </row>
    <row r="2578" spans="1:2" x14ac:dyDescent="0.3">
      <c r="A2578" t="s">
        <v>1367</v>
      </c>
    </row>
    <row r="2579" spans="1:2" x14ac:dyDescent="0.3">
      <c r="A2579" t="s">
        <v>261</v>
      </c>
    </row>
    <row r="2580" spans="1:2" x14ac:dyDescent="0.3">
      <c r="B2580" t="s">
        <v>1368</v>
      </c>
    </row>
    <row r="2581" spans="1:2" x14ac:dyDescent="0.3">
      <c r="B2581" t="s">
        <v>60</v>
      </c>
    </row>
    <row r="2582" spans="1:2" x14ac:dyDescent="0.3">
      <c r="B2582" t="s">
        <v>85</v>
      </c>
    </row>
    <row r="2583" spans="1:2" x14ac:dyDescent="0.3">
      <c r="B2583" t="s">
        <v>68</v>
      </c>
    </row>
    <row r="2584" spans="1:2" x14ac:dyDescent="0.3">
      <c r="B2584" t="s">
        <v>69</v>
      </c>
    </row>
    <row r="2585" spans="1:2" x14ac:dyDescent="0.3">
      <c r="B2585" t="s">
        <v>70</v>
      </c>
    </row>
    <row r="2586" spans="1:2" x14ac:dyDescent="0.3">
      <c r="B2586" t="s">
        <v>71</v>
      </c>
    </row>
    <row r="2587" spans="1:2" x14ac:dyDescent="0.3">
      <c r="B2587" t="s">
        <v>72</v>
      </c>
    </row>
    <row r="2588" spans="1:2" x14ac:dyDescent="0.3">
      <c r="B2588" t="s">
        <v>73</v>
      </c>
    </row>
    <row r="2589" spans="1:2" x14ac:dyDescent="0.3">
      <c r="B2589" t="s">
        <v>74</v>
      </c>
    </row>
    <row r="2590" spans="1:2" x14ac:dyDescent="0.3">
      <c r="B2590" t="s">
        <v>75</v>
      </c>
    </row>
    <row r="2591" spans="1:2" x14ac:dyDescent="0.3">
      <c r="B2591" t="s">
        <v>76</v>
      </c>
    </row>
    <row r="2592" spans="1:2" x14ac:dyDescent="0.3">
      <c r="A2592" t="s">
        <v>275</v>
      </c>
      <c r="B2592" t="s">
        <v>1298</v>
      </c>
    </row>
    <row r="2593" spans="1:2" x14ac:dyDescent="0.3">
      <c r="B2593" t="s">
        <v>79</v>
      </c>
    </row>
    <row r="2594" spans="1:2" x14ac:dyDescent="0.3">
      <c r="A2594" t="s">
        <v>275</v>
      </c>
      <c r="B2594" t="s">
        <v>75</v>
      </c>
    </row>
    <row r="2595" spans="1:2" x14ac:dyDescent="0.3">
      <c r="A2595" t="s">
        <v>275</v>
      </c>
      <c r="B2595" t="s">
        <v>76</v>
      </c>
    </row>
    <row r="2596" spans="1:2" x14ac:dyDescent="0.3">
      <c r="B2596" t="s">
        <v>99</v>
      </c>
    </row>
    <row r="2597" spans="1:2" x14ac:dyDescent="0.3">
      <c r="B2597" t="s">
        <v>86</v>
      </c>
    </row>
    <row r="2598" spans="1:2" x14ac:dyDescent="0.3">
      <c r="B2598" t="s">
        <v>87</v>
      </c>
    </row>
    <row r="2599" spans="1:2" x14ac:dyDescent="0.3">
      <c r="B2599" t="s">
        <v>88</v>
      </c>
    </row>
    <row r="2600" spans="1:2" x14ac:dyDescent="0.3">
      <c r="B2600" t="s">
        <v>928</v>
      </c>
    </row>
    <row r="2601" spans="1:2" x14ac:dyDescent="0.3">
      <c r="B2601" t="s">
        <v>80</v>
      </c>
    </row>
    <row r="2602" spans="1:2" x14ac:dyDescent="0.3">
      <c r="B2602" t="s">
        <v>81</v>
      </c>
    </row>
    <row r="2603" spans="1:2" x14ac:dyDescent="0.3">
      <c r="B2603" t="s">
        <v>108</v>
      </c>
    </row>
    <row r="2604" spans="1:2" x14ac:dyDescent="0.3">
      <c r="B2604" t="s">
        <v>855</v>
      </c>
    </row>
    <row r="2605" spans="1:2" x14ac:dyDescent="0.3">
      <c r="B2605" t="s">
        <v>117</v>
      </c>
    </row>
    <row r="2606" spans="1:2" x14ac:dyDescent="0.3">
      <c r="B2606" t="s">
        <v>122</v>
      </c>
    </row>
    <row r="2607" spans="1:2" x14ac:dyDescent="0.3">
      <c r="B2607" t="s">
        <v>1299</v>
      </c>
    </row>
    <row r="2608" spans="1:2" x14ac:dyDescent="0.3">
      <c r="B2608" t="s">
        <v>1369</v>
      </c>
    </row>
    <row r="2609" spans="2:2" x14ac:dyDescent="0.3">
      <c r="B2609" t="s">
        <v>1370</v>
      </c>
    </row>
    <row r="2610" spans="2:2" x14ac:dyDescent="0.3">
      <c r="B2610" t="s">
        <v>975</v>
      </c>
    </row>
    <row r="2611" spans="2:2" x14ac:dyDescent="0.3">
      <c r="B2611" t="s">
        <v>976</v>
      </c>
    </row>
    <row r="2612" spans="2:2" x14ac:dyDescent="0.3">
      <c r="B2612" t="s">
        <v>977</v>
      </c>
    </row>
    <row r="2613" spans="2:2" x14ac:dyDescent="0.3">
      <c r="B2613" t="s">
        <v>124</v>
      </c>
    </row>
    <row r="2614" spans="2:2" x14ac:dyDescent="0.3">
      <c r="B2614" t="s">
        <v>1371</v>
      </c>
    </row>
    <row r="2615" spans="2:2" x14ac:dyDescent="0.3">
      <c r="B2615" t="s">
        <v>125</v>
      </c>
    </row>
    <row r="2616" spans="2:2" x14ac:dyDescent="0.3">
      <c r="B2616" t="s">
        <v>126</v>
      </c>
    </row>
    <row r="2617" spans="2:2" x14ac:dyDescent="0.3">
      <c r="B2617" t="s">
        <v>127</v>
      </c>
    </row>
    <row r="2618" spans="2:2" x14ac:dyDescent="0.3">
      <c r="B2618" t="s">
        <v>128</v>
      </c>
    </row>
    <row r="2619" spans="2:2" x14ac:dyDescent="0.3">
      <c r="B2619" t="s">
        <v>129</v>
      </c>
    </row>
    <row r="2620" spans="2:2" x14ac:dyDescent="0.3">
      <c r="B2620" t="s">
        <v>130</v>
      </c>
    </row>
    <row r="2621" spans="2:2" x14ac:dyDescent="0.3">
      <c r="B2621" t="s">
        <v>131</v>
      </c>
    </row>
    <row r="2622" spans="2:2" x14ac:dyDescent="0.3">
      <c r="B2622" t="s">
        <v>132</v>
      </c>
    </row>
    <row r="2623" spans="2:2" x14ac:dyDescent="0.3">
      <c r="B2623" t="s">
        <v>1372</v>
      </c>
    </row>
    <row r="2624" spans="2:2" x14ac:dyDescent="0.3">
      <c r="B2624" t="s">
        <v>1373</v>
      </c>
    </row>
    <row r="2625" spans="1:2" x14ac:dyDescent="0.3">
      <c r="A2625" t="s">
        <v>985</v>
      </c>
    </row>
    <row r="2626" spans="1:2" x14ac:dyDescent="0.3">
      <c r="A2626" t="s">
        <v>986</v>
      </c>
    </row>
    <row r="2627" spans="1:2" x14ac:dyDescent="0.3">
      <c r="B2627" t="s">
        <v>658</v>
      </c>
    </row>
    <row r="2628" spans="1:2" x14ac:dyDescent="0.3">
      <c r="B2628" t="s">
        <v>659</v>
      </c>
    </row>
    <row r="2629" spans="1:2" x14ac:dyDescent="0.3">
      <c r="B2629" t="s">
        <v>660</v>
      </c>
    </row>
    <row r="2630" spans="1:2" x14ac:dyDescent="0.3">
      <c r="B2630" t="s">
        <v>661</v>
      </c>
    </row>
    <row r="2631" spans="1:2" x14ac:dyDescent="0.3">
      <c r="B2631" t="s">
        <v>662</v>
      </c>
    </row>
    <row r="2632" spans="1:2" x14ac:dyDescent="0.3">
      <c r="B2632" t="s">
        <v>663</v>
      </c>
    </row>
    <row r="2633" spans="1:2" x14ac:dyDescent="0.3">
      <c r="B2633" t="s">
        <v>664</v>
      </c>
    </row>
    <row r="2634" spans="1:2" x14ac:dyDescent="0.3">
      <c r="B2634" t="s">
        <v>665</v>
      </c>
    </row>
    <row r="2635" spans="1:2" x14ac:dyDescent="0.3">
      <c r="B2635" t="s">
        <v>666</v>
      </c>
    </row>
    <row r="2636" spans="1:2" x14ac:dyDescent="0.3">
      <c r="B2636" t="s">
        <v>1374</v>
      </c>
    </row>
    <row r="2637" spans="1:2" x14ac:dyDescent="0.3">
      <c r="B2637" t="s">
        <v>1375</v>
      </c>
    </row>
    <row r="2638" spans="1:2" x14ac:dyDescent="0.3">
      <c r="A2638" t="s">
        <v>320</v>
      </c>
    </row>
    <row r="2640" spans="1:2" x14ac:dyDescent="0.3">
      <c r="A2640" t="s">
        <v>1376</v>
      </c>
    </row>
    <row r="2641" spans="1:1" x14ac:dyDescent="0.3">
      <c r="A2641" t="s">
        <v>1377</v>
      </c>
    </row>
    <row r="2642" spans="1:1" x14ac:dyDescent="0.3">
      <c r="A2642" t="s">
        <v>1378</v>
      </c>
    </row>
    <row r="2643" spans="1:1" x14ac:dyDescent="0.3">
      <c r="A2643" t="s">
        <v>1377</v>
      </c>
    </row>
    <row r="2644" spans="1:1" x14ac:dyDescent="0.3">
      <c r="A2644" t="s">
        <v>1379</v>
      </c>
    </row>
    <row r="2645" spans="1:1" x14ac:dyDescent="0.3">
      <c r="A2645" t="s">
        <v>1377</v>
      </c>
    </row>
    <row r="2646" spans="1:1" x14ac:dyDescent="0.3">
      <c r="A2646" t="s">
        <v>1380</v>
      </c>
    </row>
    <row r="2647" spans="1:1" x14ac:dyDescent="0.3">
      <c r="A2647" t="s">
        <v>1377</v>
      </c>
    </row>
    <row r="2648" spans="1:1" x14ac:dyDescent="0.3">
      <c r="A2648" t="s">
        <v>1381</v>
      </c>
    </row>
    <row r="2649" spans="1:1" x14ac:dyDescent="0.3">
      <c r="A2649" t="s">
        <v>1377</v>
      </c>
    </row>
    <row r="2650" spans="1:1" x14ac:dyDescent="0.3">
      <c r="A2650" t="s">
        <v>1382</v>
      </c>
    </row>
    <row r="2653" spans="1:1" x14ac:dyDescent="0.3">
      <c r="A2653" t="s">
        <v>1383</v>
      </c>
    </row>
    <row r="2654" spans="1:1" x14ac:dyDescent="0.3">
      <c r="A2654" t="s">
        <v>1384</v>
      </c>
    </row>
    <row r="2657" spans="1:1" x14ac:dyDescent="0.3">
      <c r="A2657" t="s">
        <v>1385</v>
      </c>
    </row>
    <row r="2658" spans="1:1" x14ac:dyDescent="0.3">
      <c r="A2658" t="s">
        <v>1386</v>
      </c>
    </row>
    <row r="2659" spans="1:1" x14ac:dyDescent="0.3">
      <c r="A2659" t="s">
        <v>339</v>
      </c>
    </row>
    <row r="2660" spans="1:1" x14ac:dyDescent="0.3">
      <c r="A2660" t="s">
        <v>340</v>
      </c>
    </row>
    <row r="2661" spans="1:1" x14ac:dyDescent="0.3">
      <c r="A2661" t="s">
        <v>383</v>
      </c>
    </row>
    <row r="2662" spans="1:1" x14ac:dyDescent="0.3">
      <c r="A2662" t="s">
        <v>320</v>
      </c>
    </row>
    <row r="2663" spans="1:1" x14ac:dyDescent="0.3">
      <c r="A2663" t="s">
        <v>384</v>
      </c>
    </row>
    <row r="2665" spans="1:1" x14ac:dyDescent="0.3">
      <c r="A2665" t="s">
        <v>1387</v>
      </c>
    </row>
    <row r="2668" spans="1:1" x14ac:dyDescent="0.3">
      <c r="A2668" t="s">
        <v>1074</v>
      </c>
    </row>
    <row r="2669" spans="1:1" x14ac:dyDescent="0.3">
      <c r="A2669" t="s">
        <v>1388</v>
      </c>
    </row>
    <row r="2671" spans="1:1" x14ac:dyDescent="0.3">
      <c r="A2671" t="e" cm="1">
        <f t="array" ref="A2671">-- Logging</f>
        <v>#NAME?</v>
      </c>
    </row>
    <row r="2672" spans="1:1" x14ac:dyDescent="0.3">
      <c r="A2672" t="s">
        <v>273</v>
      </c>
    </row>
    <row r="2673" spans="1:1" x14ac:dyDescent="0.3">
      <c r="A2673" t="s">
        <v>1389</v>
      </c>
    </row>
    <row r="2675" spans="1:1" x14ac:dyDescent="0.3">
      <c r="A2675" t="e" cm="1">
        <f t="array" ref="A2675">---Commenting out the execution and Logging of sp - sp_Run_Daily_Master_Waterfall</f>
        <v>#NAME?</v>
      </c>
    </row>
    <row r="2676" spans="1:1" x14ac:dyDescent="0.3">
      <c r="A2676" t="e" cm="1">
        <f t="array" ref="A2676">--EXEC sp_Run_Daily_Master_Waterfall</f>
        <v>#NAME?</v>
      </c>
    </row>
    <row r="2678" spans="1:1" x14ac:dyDescent="0.3">
      <c r="A2678" t="e" cm="1">
        <f t="array" ref="A2678">--INSERT INTO CS_BI.DBO.Data_Porting_Log_Monitor</f>
        <v>#NAME?</v>
      </c>
    </row>
    <row r="2679" spans="1:1" x14ac:dyDescent="0.3">
      <c r="A2679" t="s">
        <v>1390</v>
      </c>
    </row>
    <row r="2681" spans="1:1" x14ac:dyDescent="0.3">
      <c r="A2681" t="e" cm="1">
        <f t="array" ref="A2681">---- Logging</f>
        <v>#NAME?</v>
      </c>
    </row>
    <row r="2682" spans="1:1" x14ac:dyDescent="0.3">
      <c r="A2682" t="e" cm="1">
        <f t="array" ref="A2682">--INSERT INTO CS_STG.dbo.StoredProcedureStepTracker (BatchID, Proc_Name, StepNbr, StrValue, IntValue, RunDateTime)</f>
        <v>#NAME?</v>
      </c>
    </row>
    <row r="2683" spans="1:1" x14ac:dyDescent="0.3">
      <c r="A2683" t="s">
        <v>1391</v>
      </c>
    </row>
    <row r="2685" spans="1:1" x14ac:dyDescent="0.3">
      <c r="A2685" t="s">
        <v>215</v>
      </c>
    </row>
    <row r="2686" spans="1:1" x14ac:dyDescent="0.3">
      <c r="A2686" t="s">
        <v>1392</v>
      </c>
    </row>
    <row r="2687" spans="1:1" x14ac:dyDescent="0.3">
      <c r="A2687" t="s">
        <v>249</v>
      </c>
    </row>
    <row r="2688" spans="1:1" x14ac:dyDescent="0.3">
      <c r="A2688" t="s">
        <v>284</v>
      </c>
    </row>
    <row r="2689" spans="1:1" x14ac:dyDescent="0.3">
      <c r="A2689" t="s">
        <v>142</v>
      </c>
    </row>
    <row r="2690" spans="1:1" x14ac:dyDescent="0.3">
      <c r="A2690" t="s">
        <v>285</v>
      </c>
    </row>
    <row r="2691" spans="1:1" x14ac:dyDescent="0.3">
      <c r="A2691" t="s">
        <v>286</v>
      </c>
    </row>
    <row r="2693" spans="1:1" x14ac:dyDescent="0.3">
      <c r="A2693" t="s">
        <v>394</v>
      </c>
    </row>
    <row r="2694" spans="1:1" x14ac:dyDescent="0.3">
      <c r="A2694" t="s">
        <v>142</v>
      </c>
    </row>
    <row r="2695" spans="1:1" x14ac:dyDescent="0.3">
      <c r="A2695" t="s">
        <v>395</v>
      </c>
    </row>
    <row r="2696" spans="1:1" x14ac:dyDescent="0.3">
      <c r="A2696" t="s">
        <v>286</v>
      </c>
    </row>
    <row r="2698" spans="1:1" x14ac:dyDescent="0.3">
      <c r="A2698" t="s">
        <v>497</v>
      </c>
    </row>
    <row r="2699" spans="1:1" x14ac:dyDescent="0.3">
      <c r="A2699" t="s">
        <v>142</v>
      </c>
    </row>
    <row r="2700" spans="1:1" x14ac:dyDescent="0.3">
      <c r="A2700" t="s">
        <v>498</v>
      </c>
    </row>
    <row r="2701" spans="1:1" x14ac:dyDescent="0.3">
      <c r="A2701" t="s">
        <v>286</v>
      </c>
    </row>
    <row r="2703" spans="1:1" x14ac:dyDescent="0.3">
      <c r="A2703" t="s">
        <v>386</v>
      </c>
    </row>
    <row r="2704" spans="1:1" x14ac:dyDescent="0.3">
      <c r="A2704" t="s">
        <v>142</v>
      </c>
    </row>
    <row r="2705" spans="1:1" x14ac:dyDescent="0.3">
      <c r="A2705" t="s">
        <v>387</v>
      </c>
    </row>
    <row r="2706" spans="1:1" x14ac:dyDescent="0.3">
      <c r="A2706" t="s">
        <v>286</v>
      </c>
    </row>
    <row r="2708" spans="1:1" x14ac:dyDescent="0.3">
      <c r="A2708" t="s">
        <v>583</v>
      </c>
    </row>
    <row r="2709" spans="1:1" x14ac:dyDescent="0.3">
      <c r="A2709" t="s">
        <v>142</v>
      </c>
    </row>
    <row r="2710" spans="1:1" x14ac:dyDescent="0.3">
      <c r="A2710" t="s">
        <v>584</v>
      </c>
    </row>
    <row r="2711" spans="1:1" x14ac:dyDescent="0.3">
      <c r="A2711" t="s">
        <v>286</v>
      </c>
    </row>
    <row r="2713" spans="1:1" x14ac:dyDescent="0.3">
      <c r="A2713" t="s">
        <v>1071</v>
      </c>
    </row>
    <row r="2714" spans="1:1" x14ac:dyDescent="0.3">
      <c r="A2714" t="s">
        <v>142</v>
      </c>
    </row>
    <row r="2715" spans="1:1" x14ac:dyDescent="0.3">
      <c r="A2715" t="s">
        <v>1072</v>
      </c>
    </row>
    <row r="2716" spans="1:1" x14ac:dyDescent="0.3">
      <c r="A2716" t="s">
        <v>286</v>
      </c>
    </row>
    <row r="2718" spans="1:1" x14ac:dyDescent="0.3">
      <c r="A2718" t="s">
        <v>1225</v>
      </c>
    </row>
    <row r="2719" spans="1:1" x14ac:dyDescent="0.3">
      <c r="A2719" t="s">
        <v>142</v>
      </c>
    </row>
    <row r="2720" spans="1:1" x14ac:dyDescent="0.3">
      <c r="A2720" t="s">
        <v>1226</v>
      </c>
    </row>
    <row r="2721" spans="1:1" x14ac:dyDescent="0.3">
      <c r="A2721" t="s">
        <v>286</v>
      </c>
    </row>
    <row r="2722" spans="1:1" x14ac:dyDescent="0.3">
      <c r="A2722" t="s">
        <v>215</v>
      </c>
    </row>
    <row r="2723" spans="1:1" x14ac:dyDescent="0.3">
      <c r="A2723" t="s">
        <v>1393</v>
      </c>
    </row>
    <row r="2724" spans="1:1" x14ac:dyDescent="0.3">
      <c r="A2724" t="s">
        <v>249</v>
      </c>
    </row>
    <row r="2726" spans="1:1" x14ac:dyDescent="0.3">
      <c r="A2726" t="s">
        <v>1394</v>
      </c>
    </row>
    <row r="2728" spans="1:1" x14ac:dyDescent="0.3">
      <c r="A2728" t="e" cm="1">
        <f t="array" ref="A2728">--EXEC msdb.dbo.sp_send_dbmail</f>
        <v>#NAME?</v>
      </c>
    </row>
    <row r="2729" spans="1:1" x14ac:dyDescent="0.3">
      <c r="A2729" t="s">
        <v>277</v>
      </c>
    </row>
    <row r="2730" spans="1:1" x14ac:dyDescent="0.3">
      <c r="A2730" t="s">
        <v>278</v>
      </c>
    </row>
    <row r="2731" spans="1:1" x14ac:dyDescent="0.3">
      <c r="A2731" t="s">
        <v>279</v>
      </c>
    </row>
    <row r="2732" spans="1:1" x14ac:dyDescent="0.3">
      <c r="A2732" t="s">
        <v>280</v>
      </c>
    </row>
    <row r="2733" spans="1:1" x14ac:dyDescent="0.3">
      <c r="A2733" t="e">
        <f>--_xlfn.SINGLE(body) = _xlfn.SINGLE(subject)</f>
        <v>#NAME?</v>
      </c>
    </row>
    <row r="2734" spans="1:1" x14ac:dyDescent="0.3">
      <c r="A2734" t="s">
        <v>1395</v>
      </c>
    </row>
    <row r="2736" spans="1:1" x14ac:dyDescent="0.3">
      <c r="A2736" t="e" cm="1">
        <f t="array" ref="A2736">-- Run Client Production process for next Year if requested and this is not the New Year Run</f>
        <v>#NAME?</v>
      </c>
    </row>
    <row r="2737" spans="1:1" x14ac:dyDescent="0.3">
      <c r="A2737" t="s">
        <v>1396</v>
      </c>
    </row>
    <row r="2738" spans="1:1" x14ac:dyDescent="0.3">
      <c r="A2738" t="s">
        <v>142</v>
      </c>
    </row>
    <row r="2739" spans="1:1" x14ac:dyDescent="0.3">
      <c r="A2739" t="s">
        <v>1397</v>
      </c>
    </row>
    <row r="2740" spans="1:1" x14ac:dyDescent="0.3">
      <c r="A2740" t="s">
        <v>1202</v>
      </c>
    </row>
    <row r="2741" spans="1:1" x14ac:dyDescent="0.3">
      <c r="A2741" t="s">
        <v>1398</v>
      </c>
    </row>
    <row r="2742" spans="1:1" x14ac:dyDescent="0.3">
      <c r="A2742" t="s">
        <v>1202</v>
      </c>
    </row>
    <row r="2743" spans="1:1" x14ac:dyDescent="0.3">
      <c r="A2743" t="s">
        <v>1399</v>
      </c>
    </row>
    <row r="2744" spans="1:1" x14ac:dyDescent="0.3">
      <c r="A2744" t="s">
        <v>1400</v>
      </c>
    </row>
    <row r="2745" spans="1:1" x14ac:dyDescent="0.3">
      <c r="A2745" t="s">
        <v>286</v>
      </c>
    </row>
    <row r="2747" spans="1:1" x14ac:dyDescent="0.3">
      <c r="A2747" t="s">
        <v>1401</v>
      </c>
    </row>
    <row r="2748" spans="1:1" x14ac:dyDescent="0.3">
      <c r="A2748" t="s">
        <v>1402</v>
      </c>
    </row>
    <row r="2750" spans="1:1" x14ac:dyDescent="0.3">
      <c r="A2750" t="s">
        <v>286</v>
      </c>
    </row>
    <row r="2751" spans="1:1" x14ac:dyDescent="0.3">
      <c r="A2751" t="e" cm="1">
        <f t="array" ref="A2751">--GO</f>
        <v>#NAME?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5939E71E1B6248A08BD85C0929B832" ma:contentTypeVersion="2" ma:contentTypeDescription="Create a new document." ma:contentTypeScope="" ma:versionID="8b3af62d9464341648e6217361fdfe10">
  <xsd:schema xmlns:xsd="http://www.w3.org/2001/XMLSchema" xmlns:xs="http://www.w3.org/2001/XMLSchema" xmlns:p="http://schemas.microsoft.com/office/2006/metadata/properties" xmlns:ns2="8da49d8e-24ab-4e7f-b6da-a4df399ff2f1" targetNamespace="http://schemas.microsoft.com/office/2006/metadata/properties" ma:root="true" ma:fieldsID="313bc2501f6140ce35b4a0dc5e9d6316" ns2:_="">
    <xsd:import namespace="8da49d8e-24ab-4e7f-b6da-a4df399ff2f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49d8e-24ab-4e7f-b6da-a4df399ff2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D1AF12-6A83-4A1A-B582-64B9BD84AB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49d8e-24ab-4e7f-b6da-a4df399ff2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3A4D5F-87D2-4265-8A94-FB0F83FA00F3}">
  <ds:schemaRefs>
    <ds:schemaRef ds:uri="http://schemas.microsoft.com/sharepoint/v3/contenttype/forms"/>
  </ds:schemaRefs>
</ds:datastoreItem>
</file>

<file path=customXml/itemProps3.xml><?xml version="1.0" encoding="utf-8"?>
<ds:datastoreItem xmlns:ds="http://schemas.openxmlformats.org/officeDocument/2006/customXml" ds:itemID="{8D259C59-77B0-431F-B58D-503695024F65}">
  <ds:schemaRefs>
    <ds:schemaRef ds:uri="http://purl.org/dc/elements/1.1/"/>
    <ds:schemaRef ds:uri="http://schemas.microsoft.com/office/2006/metadata/properties"/>
    <ds:schemaRef ds:uri="8da49d8e-24ab-4e7f-b6da-a4df399ff2f1"/>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TBL1</vt:lpstr>
      <vt:lpstr>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Ravanan, Anand</dc:creator>
  <cp:keywords/>
  <dc:description/>
  <cp:lastModifiedBy>Soni, Sahil</cp:lastModifiedBy>
  <cp:revision/>
  <dcterms:created xsi:type="dcterms:W3CDTF">2022-05-23T18:53:29Z</dcterms:created>
  <dcterms:modified xsi:type="dcterms:W3CDTF">2022-06-27T21:25:46Z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0x0101002C5939E71E1B6248A08BD85C0929B832</vt:lpwstr>
  </property>
</Properties>
</file>